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parn\Documents\Excel Projects\"/>
    </mc:Choice>
  </mc:AlternateContent>
  <xr:revisionPtr revIDLastSave="0" documentId="8_{8334C161-1F8A-4F00-8041-0C5151BD165D}" xr6:coauthVersionLast="47" xr6:coauthVersionMax="47" xr10:uidLastSave="{00000000-0000-0000-0000-000000000000}"/>
  <bookViews>
    <workbookView xWindow="-120" yWindow="-120" windowWidth="29040" windowHeight="15720" activeTab="6" xr2:uid="{00000000-000D-0000-FFFF-FFFF00000000}"/>
  </bookViews>
  <sheets>
    <sheet name="Top 5 customers" sheetId="20" r:id="rId1"/>
    <sheet name="country" sheetId="19" r:id="rId2"/>
    <sheet name="Total sales" sheetId="18" r:id="rId3"/>
    <sheet name="orders" sheetId="17" r:id="rId4"/>
    <sheet name="customers" sheetId="13" r:id="rId5"/>
    <sheet name="products" sheetId="2" r:id="rId6"/>
    <sheet name="Dashboard" sheetId="21"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pe_Name">#N/A</definedName>
    <definedName name="Slicer_Size">#N/A</definedName>
  </definedNames>
  <calcPr calcId="191028"/>
  <pivotCaches>
    <pivotCache cacheId="7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O3" i="17"/>
  <c r="O5" i="17"/>
  <c r="N48" i="17"/>
  <c r="N311" i="17"/>
  <c r="M6" i="17"/>
  <c r="M66" i="17"/>
  <c r="M215" i="17"/>
  <c r="M225" i="17"/>
  <c r="I3" i="17"/>
  <c r="N3" i="17" s="1"/>
  <c r="J3" i="17"/>
  <c r="L3" i="17"/>
  <c r="M3" i="17" s="1"/>
  <c r="I4" i="17"/>
  <c r="N4" i="17" s="1"/>
  <c r="J4" i="17"/>
  <c r="O4" i="17" s="1"/>
  <c r="L4" i="17"/>
  <c r="M4" i="17" s="1"/>
  <c r="I5" i="17"/>
  <c r="N5" i="17" s="1"/>
  <c r="J5" i="17"/>
  <c r="L5" i="17"/>
  <c r="M5" i="17" s="1"/>
  <c r="I6" i="17"/>
  <c r="N6" i="17" s="1"/>
  <c r="J6" i="17"/>
  <c r="O6" i="17" s="1"/>
  <c r="L6" i="17"/>
  <c r="I7" i="17"/>
  <c r="N7" i="17" s="1"/>
  <c r="J7" i="17"/>
  <c r="O7" i="17" s="1"/>
  <c r="L7" i="17"/>
  <c r="M7" i="17" s="1"/>
  <c r="I8" i="17"/>
  <c r="N8" i="17" s="1"/>
  <c r="J8" i="17"/>
  <c r="O8" i="17" s="1"/>
  <c r="L8" i="17"/>
  <c r="M8" i="17" s="1"/>
  <c r="I9" i="17"/>
  <c r="N9" i="17" s="1"/>
  <c r="J9" i="17"/>
  <c r="O9" i="17" s="1"/>
  <c r="L9" i="17"/>
  <c r="M9" i="17" s="1"/>
  <c r="I10" i="17"/>
  <c r="N10" i="17" s="1"/>
  <c r="J10" i="17"/>
  <c r="O10" i="17" s="1"/>
  <c r="L10" i="17"/>
  <c r="M10" i="17" s="1"/>
  <c r="I11" i="17"/>
  <c r="N11" i="17" s="1"/>
  <c r="J11" i="17"/>
  <c r="O11" i="17" s="1"/>
  <c r="L11" i="17"/>
  <c r="M11" i="17" s="1"/>
  <c r="I12" i="17"/>
  <c r="N12" i="17" s="1"/>
  <c r="J12" i="17"/>
  <c r="O12" i="17" s="1"/>
  <c r="L12" i="17"/>
  <c r="M12" i="17" s="1"/>
  <c r="I13" i="17"/>
  <c r="N13" i="17" s="1"/>
  <c r="J13" i="17"/>
  <c r="O13" i="17" s="1"/>
  <c r="L13" i="17"/>
  <c r="M13" i="17" s="1"/>
  <c r="I14" i="17"/>
  <c r="N14" i="17" s="1"/>
  <c r="J14" i="17"/>
  <c r="O14" i="17" s="1"/>
  <c r="L14" i="17"/>
  <c r="M14" i="17" s="1"/>
  <c r="I15" i="17"/>
  <c r="N15" i="17" s="1"/>
  <c r="J15" i="17"/>
  <c r="O15" i="17" s="1"/>
  <c r="L15" i="17"/>
  <c r="M15" i="17" s="1"/>
  <c r="I16" i="17"/>
  <c r="N16" i="17" s="1"/>
  <c r="J16" i="17"/>
  <c r="O16" i="17" s="1"/>
  <c r="L16" i="17"/>
  <c r="M16" i="17" s="1"/>
  <c r="I17" i="17"/>
  <c r="N17" i="17" s="1"/>
  <c r="J17" i="17"/>
  <c r="O17" i="17" s="1"/>
  <c r="L17" i="17"/>
  <c r="M17" i="17" s="1"/>
  <c r="I18" i="17"/>
  <c r="N18" i="17" s="1"/>
  <c r="J18" i="17"/>
  <c r="O18" i="17" s="1"/>
  <c r="L18" i="17"/>
  <c r="M18" i="17" s="1"/>
  <c r="I19" i="17"/>
  <c r="N19" i="17" s="1"/>
  <c r="J19" i="17"/>
  <c r="O19" i="17" s="1"/>
  <c r="L19" i="17"/>
  <c r="M19" i="17" s="1"/>
  <c r="I20" i="17"/>
  <c r="N20" i="17" s="1"/>
  <c r="J20" i="17"/>
  <c r="O20" i="17" s="1"/>
  <c r="L20" i="17"/>
  <c r="M20" i="17" s="1"/>
  <c r="I21" i="17"/>
  <c r="N21" i="17" s="1"/>
  <c r="J21" i="17"/>
  <c r="O21" i="17" s="1"/>
  <c r="L21" i="17"/>
  <c r="M21" i="17" s="1"/>
  <c r="I22" i="17"/>
  <c r="N22" i="17" s="1"/>
  <c r="J22" i="17"/>
  <c r="O22" i="17" s="1"/>
  <c r="L22" i="17"/>
  <c r="M22" i="17" s="1"/>
  <c r="I23" i="17"/>
  <c r="N23" i="17" s="1"/>
  <c r="J23" i="17"/>
  <c r="O23" i="17" s="1"/>
  <c r="L23" i="17"/>
  <c r="M23" i="17" s="1"/>
  <c r="I24" i="17"/>
  <c r="N24" i="17" s="1"/>
  <c r="J24" i="17"/>
  <c r="O24" i="17" s="1"/>
  <c r="L24" i="17"/>
  <c r="M24" i="17" s="1"/>
  <c r="I25" i="17"/>
  <c r="N25" i="17" s="1"/>
  <c r="J25" i="17"/>
  <c r="O25" i="17" s="1"/>
  <c r="L25" i="17"/>
  <c r="M25" i="17" s="1"/>
  <c r="I26" i="17"/>
  <c r="N26" i="17" s="1"/>
  <c r="J26" i="17"/>
  <c r="O26" i="17" s="1"/>
  <c r="L26" i="17"/>
  <c r="M26" i="17" s="1"/>
  <c r="I27" i="17"/>
  <c r="N27" i="17" s="1"/>
  <c r="J27" i="17"/>
  <c r="O27" i="17" s="1"/>
  <c r="L27" i="17"/>
  <c r="M27" i="17" s="1"/>
  <c r="I28" i="17"/>
  <c r="N28" i="17" s="1"/>
  <c r="J28" i="17"/>
  <c r="O28" i="17" s="1"/>
  <c r="L28" i="17"/>
  <c r="M28" i="17" s="1"/>
  <c r="I29" i="17"/>
  <c r="N29" i="17" s="1"/>
  <c r="J29" i="17"/>
  <c r="O29" i="17" s="1"/>
  <c r="L29" i="17"/>
  <c r="M29" i="17" s="1"/>
  <c r="I30" i="17"/>
  <c r="N30" i="17" s="1"/>
  <c r="J30" i="17"/>
  <c r="O30" i="17" s="1"/>
  <c r="L30" i="17"/>
  <c r="M30" i="17" s="1"/>
  <c r="I31" i="17"/>
  <c r="N31" i="17" s="1"/>
  <c r="J31" i="17"/>
  <c r="O31" i="17" s="1"/>
  <c r="L31" i="17"/>
  <c r="M31" i="17" s="1"/>
  <c r="I32" i="17"/>
  <c r="N32" i="17" s="1"/>
  <c r="J32" i="17"/>
  <c r="O32" i="17" s="1"/>
  <c r="L32" i="17"/>
  <c r="M32" i="17" s="1"/>
  <c r="I33" i="17"/>
  <c r="N33" i="17" s="1"/>
  <c r="J33" i="17"/>
  <c r="O33" i="17" s="1"/>
  <c r="L33" i="17"/>
  <c r="M33" i="17" s="1"/>
  <c r="I34" i="17"/>
  <c r="N34" i="17" s="1"/>
  <c r="J34" i="17"/>
  <c r="O34" i="17" s="1"/>
  <c r="L34" i="17"/>
  <c r="M34" i="17" s="1"/>
  <c r="I35" i="17"/>
  <c r="N35" i="17" s="1"/>
  <c r="J35" i="17"/>
  <c r="O35" i="17" s="1"/>
  <c r="L35" i="17"/>
  <c r="M35" i="17" s="1"/>
  <c r="I36" i="17"/>
  <c r="N36" i="17" s="1"/>
  <c r="J36" i="17"/>
  <c r="O36" i="17" s="1"/>
  <c r="L36" i="17"/>
  <c r="M36" i="17" s="1"/>
  <c r="I37" i="17"/>
  <c r="N37" i="17" s="1"/>
  <c r="J37" i="17"/>
  <c r="O37" i="17" s="1"/>
  <c r="L37" i="17"/>
  <c r="M37" i="17" s="1"/>
  <c r="I38" i="17"/>
  <c r="N38" i="17" s="1"/>
  <c r="J38" i="17"/>
  <c r="O38" i="17" s="1"/>
  <c r="L38" i="17"/>
  <c r="M38" i="17" s="1"/>
  <c r="I39" i="17"/>
  <c r="N39" i="17" s="1"/>
  <c r="J39" i="17"/>
  <c r="O39" i="17" s="1"/>
  <c r="L39" i="17"/>
  <c r="M39" i="17" s="1"/>
  <c r="I40" i="17"/>
  <c r="N40" i="17" s="1"/>
  <c r="J40" i="17"/>
  <c r="O40" i="17" s="1"/>
  <c r="L40" i="17"/>
  <c r="M40" i="17" s="1"/>
  <c r="I41" i="17"/>
  <c r="N41" i="17" s="1"/>
  <c r="J41" i="17"/>
  <c r="O41" i="17" s="1"/>
  <c r="L41" i="17"/>
  <c r="M41" i="17" s="1"/>
  <c r="I42" i="17"/>
  <c r="N42" i="17" s="1"/>
  <c r="J42" i="17"/>
  <c r="O42" i="17" s="1"/>
  <c r="L42" i="17"/>
  <c r="M42" i="17" s="1"/>
  <c r="I43" i="17"/>
  <c r="N43" i="17" s="1"/>
  <c r="J43" i="17"/>
  <c r="O43" i="17" s="1"/>
  <c r="L43" i="17"/>
  <c r="M43" i="17" s="1"/>
  <c r="I44" i="17"/>
  <c r="N44" i="17" s="1"/>
  <c r="J44" i="17"/>
  <c r="O44" i="17" s="1"/>
  <c r="L44" i="17"/>
  <c r="M44" i="17" s="1"/>
  <c r="I45" i="17"/>
  <c r="N45" i="17" s="1"/>
  <c r="J45" i="17"/>
  <c r="O45" i="17" s="1"/>
  <c r="L45" i="17"/>
  <c r="M45" i="17" s="1"/>
  <c r="I46" i="17"/>
  <c r="N46" i="17" s="1"/>
  <c r="J46" i="17"/>
  <c r="O46" i="17" s="1"/>
  <c r="L46" i="17"/>
  <c r="M46" i="17" s="1"/>
  <c r="I47" i="17"/>
  <c r="N47" i="17" s="1"/>
  <c r="J47" i="17"/>
  <c r="O47" i="17" s="1"/>
  <c r="L47" i="17"/>
  <c r="M47" i="17" s="1"/>
  <c r="I48" i="17"/>
  <c r="J48" i="17"/>
  <c r="O48" i="17" s="1"/>
  <c r="L48" i="17"/>
  <c r="M48" i="17" s="1"/>
  <c r="I49" i="17"/>
  <c r="N49" i="17" s="1"/>
  <c r="J49" i="17"/>
  <c r="O49" i="17" s="1"/>
  <c r="L49" i="17"/>
  <c r="M49" i="17" s="1"/>
  <c r="I50" i="17"/>
  <c r="N50" i="17" s="1"/>
  <c r="J50" i="17"/>
  <c r="O50" i="17" s="1"/>
  <c r="L50" i="17"/>
  <c r="M50" i="17" s="1"/>
  <c r="I51" i="17"/>
  <c r="N51" i="17" s="1"/>
  <c r="J51" i="17"/>
  <c r="O51" i="17" s="1"/>
  <c r="L51" i="17"/>
  <c r="M51" i="17" s="1"/>
  <c r="I52" i="17"/>
  <c r="N52" i="17" s="1"/>
  <c r="J52" i="17"/>
  <c r="O52" i="17" s="1"/>
  <c r="L52" i="17"/>
  <c r="M52" i="17" s="1"/>
  <c r="I53" i="17"/>
  <c r="N53" i="17" s="1"/>
  <c r="J53" i="17"/>
  <c r="O53" i="17" s="1"/>
  <c r="L53" i="17"/>
  <c r="M53" i="17" s="1"/>
  <c r="I54" i="17"/>
  <c r="N54" i="17" s="1"/>
  <c r="J54" i="17"/>
  <c r="O54" i="17" s="1"/>
  <c r="L54" i="17"/>
  <c r="M54" i="17" s="1"/>
  <c r="I55" i="17"/>
  <c r="N55" i="17" s="1"/>
  <c r="J55" i="17"/>
  <c r="O55" i="17" s="1"/>
  <c r="L55" i="17"/>
  <c r="M55" i="17" s="1"/>
  <c r="I56" i="17"/>
  <c r="N56" i="17" s="1"/>
  <c r="J56" i="17"/>
  <c r="O56" i="17" s="1"/>
  <c r="L56" i="17"/>
  <c r="M56" i="17" s="1"/>
  <c r="I57" i="17"/>
  <c r="N57" i="17" s="1"/>
  <c r="J57" i="17"/>
  <c r="O57" i="17" s="1"/>
  <c r="L57" i="17"/>
  <c r="M57" i="17" s="1"/>
  <c r="I58" i="17"/>
  <c r="N58" i="17" s="1"/>
  <c r="J58" i="17"/>
  <c r="O58" i="17" s="1"/>
  <c r="L58" i="17"/>
  <c r="M58" i="17" s="1"/>
  <c r="I59" i="17"/>
  <c r="N59" i="17" s="1"/>
  <c r="J59" i="17"/>
  <c r="O59" i="17" s="1"/>
  <c r="L59" i="17"/>
  <c r="M59" i="17" s="1"/>
  <c r="I60" i="17"/>
  <c r="N60" i="17" s="1"/>
  <c r="J60" i="17"/>
  <c r="O60" i="17" s="1"/>
  <c r="L60" i="17"/>
  <c r="M60" i="17" s="1"/>
  <c r="I61" i="17"/>
  <c r="N61" i="17" s="1"/>
  <c r="J61" i="17"/>
  <c r="O61" i="17" s="1"/>
  <c r="L61" i="17"/>
  <c r="M61" i="17" s="1"/>
  <c r="I62" i="17"/>
  <c r="N62" i="17" s="1"/>
  <c r="J62" i="17"/>
  <c r="O62" i="17" s="1"/>
  <c r="L62" i="17"/>
  <c r="M62" i="17" s="1"/>
  <c r="I63" i="17"/>
  <c r="N63" i="17" s="1"/>
  <c r="J63" i="17"/>
  <c r="O63" i="17" s="1"/>
  <c r="L63" i="17"/>
  <c r="M63" i="17" s="1"/>
  <c r="I64" i="17"/>
  <c r="N64" i="17" s="1"/>
  <c r="J64" i="17"/>
  <c r="O64" i="17" s="1"/>
  <c r="L64" i="17"/>
  <c r="M64" i="17" s="1"/>
  <c r="I65" i="17"/>
  <c r="N65" i="17" s="1"/>
  <c r="J65" i="17"/>
  <c r="O65" i="17" s="1"/>
  <c r="L65" i="17"/>
  <c r="M65" i="17" s="1"/>
  <c r="I66" i="17"/>
  <c r="N66" i="17" s="1"/>
  <c r="J66" i="17"/>
  <c r="O66" i="17" s="1"/>
  <c r="L66" i="17"/>
  <c r="I67" i="17"/>
  <c r="N67" i="17" s="1"/>
  <c r="J67" i="17"/>
  <c r="O67" i="17" s="1"/>
  <c r="L67" i="17"/>
  <c r="M67" i="17" s="1"/>
  <c r="I68" i="17"/>
  <c r="N68" i="17" s="1"/>
  <c r="J68" i="17"/>
  <c r="O68" i="17" s="1"/>
  <c r="L68" i="17"/>
  <c r="M68" i="17" s="1"/>
  <c r="I69" i="17"/>
  <c r="N69" i="17" s="1"/>
  <c r="J69" i="17"/>
  <c r="O69" i="17" s="1"/>
  <c r="L69" i="17"/>
  <c r="M69" i="17" s="1"/>
  <c r="I70" i="17"/>
  <c r="N70" i="17" s="1"/>
  <c r="J70" i="17"/>
  <c r="O70" i="17" s="1"/>
  <c r="L70" i="17"/>
  <c r="M70" i="17" s="1"/>
  <c r="I71" i="17"/>
  <c r="N71" i="17" s="1"/>
  <c r="J71" i="17"/>
  <c r="O71" i="17" s="1"/>
  <c r="L71" i="17"/>
  <c r="M71" i="17" s="1"/>
  <c r="I72" i="17"/>
  <c r="N72" i="17" s="1"/>
  <c r="J72" i="17"/>
  <c r="O72" i="17" s="1"/>
  <c r="L72" i="17"/>
  <c r="M72" i="17" s="1"/>
  <c r="I73" i="17"/>
  <c r="N73" i="17" s="1"/>
  <c r="J73" i="17"/>
  <c r="O73" i="17" s="1"/>
  <c r="L73" i="17"/>
  <c r="M73" i="17" s="1"/>
  <c r="I74" i="17"/>
  <c r="N74" i="17" s="1"/>
  <c r="J74" i="17"/>
  <c r="O74" i="17" s="1"/>
  <c r="L74" i="17"/>
  <c r="M74" i="17" s="1"/>
  <c r="I75" i="17"/>
  <c r="N75" i="17" s="1"/>
  <c r="J75" i="17"/>
  <c r="O75" i="17" s="1"/>
  <c r="L75" i="17"/>
  <c r="M75" i="17" s="1"/>
  <c r="I76" i="17"/>
  <c r="N76" i="17" s="1"/>
  <c r="J76" i="17"/>
  <c r="O76" i="17" s="1"/>
  <c r="L76" i="17"/>
  <c r="M76" i="17" s="1"/>
  <c r="I77" i="17"/>
  <c r="N77" i="17" s="1"/>
  <c r="J77" i="17"/>
  <c r="O77" i="17" s="1"/>
  <c r="L77" i="17"/>
  <c r="M77" i="17" s="1"/>
  <c r="I78" i="17"/>
  <c r="N78" i="17" s="1"/>
  <c r="J78" i="17"/>
  <c r="O78" i="17" s="1"/>
  <c r="L78" i="17"/>
  <c r="M78" i="17" s="1"/>
  <c r="I79" i="17"/>
  <c r="N79" i="17" s="1"/>
  <c r="J79" i="17"/>
  <c r="O79" i="17" s="1"/>
  <c r="L79" i="17"/>
  <c r="M79" i="17" s="1"/>
  <c r="I80" i="17"/>
  <c r="N80" i="17" s="1"/>
  <c r="J80" i="17"/>
  <c r="O80" i="17" s="1"/>
  <c r="L80" i="17"/>
  <c r="M80" i="17" s="1"/>
  <c r="I81" i="17"/>
  <c r="N81" i="17" s="1"/>
  <c r="J81" i="17"/>
  <c r="O81" i="17" s="1"/>
  <c r="L81" i="17"/>
  <c r="M81" i="17" s="1"/>
  <c r="I82" i="17"/>
  <c r="N82" i="17" s="1"/>
  <c r="J82" i="17"/>
  <c r="O82" i="17" s="1"/>
  <c r="L82" i="17"/>
  <c r="M82" i="17" s="1"/>
  <c r="I83" i="17"/>
  <c r="N83" i="17" s="1"/>
  <c r="J83" i="17"/>
  <c r="O83" i="17" s="1"/>
  <c r="L83" i="17"/>
  <c r="M83" i="17" s="1"/>
  <c r="I84" i="17"/>
  <c r="N84" i="17" s="1"/>
  <c r="J84" i="17"/>
  <c r="O84" i="17" s="1"/>
  <c r="L84" i="17"/>
  <c r="M84" i="17" s="1"/>
  <c r="I85" i="17"/>
  <c r="N85" i="17" s="1"/>
  <c r="J85" i="17"/>
  <c r="O85" i="17" s="1"/>
  <c r="L85" i="17"/>
  <c r="M85" i="17" s="1"/>
  <c r="I86" i="17"/>
  <c r="N86" i="17" s="1"/>
  <c r="J86" i="17"/>
  <c r="O86" i="17" s="1"/>
  <c r="L86" i="17"/>
  <c r="M86" i="17" s="1"/>
  <c r="I87" i="17"/>
  <c r="N87" i="17" s="1"/>
  <c r="J87" i="17"/>
  <c r="O87" i="17" s="1"/>
  <c r="L87" i="17"/>
  <c r="M87" i="17" s="1"/>
  <c r="I88" i="17"/>
  <c r="N88" i="17" s="1"/>
  <c r="J88" i="17"/>
  <c r="O88" i="17" s="1"/>
  <c r="L88" i="17"/>
  <c r="M88" i="17" s="1"/>
  <c r="I89" i="17"/>
  <c r="N89" i="17" s="1"/>
  <c r="J89" i="17"/>
  <c r="O89" i="17" s="1"/>
  <c r="L89" i="17"/>
  <c r="M89" i="17" s="1"/>
  <c r="I90" i="17"/>
  <c r="N90" i="17" s="1"/>
  <c r="J90" i="17"/>
  <c r="O90" i="17" s="1"/>
  <c r="L90" i="17"/>
  <c r="M90" i="17" s="1"/>
  <c r="I91" i="17"/>
  <c r="N91" i="17" s="1"/>
  <c r="J91" i="17"/>
  <c r="O91" i="17" s="1"/>
  <c r="L91" i="17"/>
  <c r="M91" i="17" s="1"/>
  <c r="I92" i="17"/>
  <c r="N92" i="17" s="1"/>
  <c r="J92" i="17"/>
  <c r="O92" i="17" s="1"/>
  <c r="L92" i="17"/>
  <c r="M92" i="17" s="1"/>
  <c r="I93" i="17"/>
  <c r="N93" i="17" s="1"/>
  <c r="J93" i="17"/>
  <c r="O93" i="17" s="1"/>
  <c r="L93" i="17"/>
  <c r="M93" i="17" s="1"/>
  <c r="I94" i="17"/>
  <c r="N94" i="17" s="1"/>
  <c r="J94" i="17"/>
  <c r="O94" i="17" s="1"/>
  <c r="L94" i="17"/>
  <c r="M94" i="17" s="1"/>
  <c r="I95" i="17"/>
  <c r="N95" i="17" s="1"/>
  <c r="J95" i="17"/>
  <c r="O95" i="17" s="1"/>
  <c r="L95" i="17"/>
  <c r="M95" i="17" s="1"/>
  <c r="I96" i="17"/>
  <c r="N96" i="17" s="1"/>
  <c r="J96" i="17"/>
  <c r="O96" i="17" s="1"/>
  <c r="L96" i="17"/>
  <c r="M96" i="17" s="1"/>
  <c r="I97" i="17"/>
  <c r="N97" i="17" s="1"/>
  <c r="J97" i="17"/>
  <c r="O97" i="17" s="1"/>
  <c r="L97" i="17"/>
  <c r="M97" i="17" s="1"/>
  <c r="I98" i="17"/>
  <c r="N98" i="17" s="1"/>
  <c r="J98" i="17"/>
  <c r="O98" i="17" s="1"/>
  <c r="L98" i="17"/>
  <c r="M98" i="17" s="1"/>
  <c r="I99" i="17"/>
  <c r="N99" i="17" s="1"/>
  <c r="J99" i="17"/>
  <c r="O99" i="17" s="1"/>
  <c r="L99" i="17"/>
  <c r="M99" i="17" s="1"/>
  <c r="I100" i="17"/>
  <c r="N100" i="17" s="1"/>
  <c r="J100" i="17"/>
  <c r="O100" i="17" s="1"/>
  <c r="L100" i="17"/>
  <c r="M100" i="17" s="1"/>
  <c r="I101" i="17"/>
  <c r="N101" i="17" s="1"/>
  <c r="J101" i="17"/>
  <c r="O101" i="17" s="1"/>
  <c r="L101" i="17"/>
  <c r="M101" i="17" s="1"/>
  <c r="I102" i="17"/>
  <c r="N102" i="17" s="1"/>
  <c r="J102" i="17"/>
  <c r="O102" i="17" s="1"/>
  <c r="L102" i="17"/>
  <c r="M102" i="17" s="1"/>
  <c r="I103" i="17"/>
  <c r="N103" i="17" s="1"/>
  <c r="J103" i="17"/>
  <c r="O103" i="17" s="1"/>
  <c r="L103" i="17"/>
  <c r="M103" i="17" s="1"/>
  <c r="I104" i="17"/>
  <c r="N104" i="17" s="1"/>
  <c r="J104" i="17"/>
  <c r="O104" i="17" s="1"/>
  <c r="L104" i="17"/>
  <c r="M104" i="17" s="1"/>
  <c r="I105" i="17"/>
  <c r="N105" i="17" s="1"/>
  <c r="J105" i="17"/>
  <c r="O105" i="17" s="1"/>
  <c r="L105" i="17"/>
  <c r="M105" i="17" s="1"/>
  <c r="I106" i="17"/>
  <c r="N106" i="17" s="1"/>
  <c r="J106" i="17"/>
  <c r="O106" i="17" s="1"/>
  <c r="L106" i="17"/>
  <c r="M106" i="17" s="1"/>
  <c r="I107" i="17"/>
  <c r="N107" i="17" s="1"/>
  <c r="J107" i="17"/>
  <c r="O107" i="17" s="1"/>
  <c r="L107" i="17"/>
  <c r="M107" i="17" s="1"/>
  <c r="I108" i="17"/>
  <c r="N108" i="17" s="1"/>
  <c r="J108" i="17"/>
  <c r="O108" i="17" s="1"/>
  <c r="L108" i="17"/>
  <c r="M108" i="17" s="1"/>
  <c r="I109" i="17"/>
  <c r="N109" i="17" s="1"/>
  <c r="J109" i="17"/>
  <c r="O109" i="17" s="1"/>
  <c r="L109" i="17"/>
  <c r="M109" i="17" s="1"/>
  <c r="I110" i="17"/>
  <c r="N110" i="17" s="1"/>
  <c r="J110" i="17"/>
  <c r="O110" i="17" s="1"/>
  <c r="L110" i="17"/>
  <c r="M110" i="17" s="1"/>
  <c r="I111" i="17"/>
  <c r="N111" i="17" s="1"/>
  <c r="J111" i="17"/>
  <c r="O111" i="17" s="1"/>
  <c r="L111" i="17"/>
  <c r="M111" i="17" s="1"/>
  <c r="I112" i="17"/>
  <c r="N112" i="17" s="1"/>
  <c r="J112" i="17"/>
  <c r="O112" i="17" s="1"/>
  <c r="L112" i="17"/>
  <c r="M112" i="17" s="1"/>
  <c r="I113" i="17"/>
  <c r="N113" i="17" s="1"/>
  <c r="J113" i="17"/>
  <c r="O113" i="17" s="1"/>
  <c r="L113" i="17"/>
  <c r="M113" i="17" s="1"/>
  <c r="I114" i="17"/>
  <c r="N114" i="17" s="1"/>
  <c r="J114" i="17"/>
  <c r="O114" i="17" s="1"/>
  <c r="L114" i="17"/>
  <c r="M114" i="17" s="1"/>
  <c r="I115" i="17"/>
  <c r="N115" i="17" s="1"/>
  <c r="J115" i="17"/>
  <c r="O115" i="17" s="1"/>
  <c r="L115" i="17"/>
  <c r="M115" i="17" s="1"/>
  <c r="I116" i="17"/>
  <c r="N116" i="17" s="1"/>
  <c r="J116" i="17"/>
  <c r="O116" i="17" s="1"/>
  <c r="L116" i="17"/>
  <c r="M116" i="17" s="1"/>
  <c r="I117" i="17"/>
  <c r="N117" i="17" s="1"/>
  <c r="J117" i="17"/>
  <c r="O117" i="17" s="1"/>
  <c r="L117" i="17"/>
  <c r="M117" i="17" s="1"/>
  <c r="I118" i="17"/>
  <c r="N118" i="17" s="1"/>
  <c r="J118" i="17"/>
  <c r="O118" i="17" s="1"/>
  <c r="L118" i="17"/>
  <c r="M118" i="17" s="1"/>
  <c r="I119" i="17"/>
  <c r="N119" i="17" s="1"/>
  <c r="J119" i="17"/>
  <c r="O119" i="17" s="1"/>
  <c r="L119" i="17"/>
  <c r="M119" i="17" s="1"/>
  <c r="I120" i="17"/>
  <c r="N120" i="17" s="1"/>
  <c r="J120" i="17"/>
  <c r="O120" i="17" s="1"/>
  <c r="L120" i="17"/>
  <c r="M120" i="17" s="1"/>
  <c r="I121" i="17"/>
  <c r="N121" i="17" s="1"/>
  <c r="J121" i="17"/>
  <c r="O121" i="17" s="1"/>
  <c r="L121" i="17"/>
  <c r="M121" i="17" s="1"/>
  <c r="I122" i="17"/>
  <c r="N122" i="17" s="1"/>
  <c r="J122" i="17"/>
  <c r="O122" i="17" s="1"/>
  <c r="L122" i="17"/>
  <c r="M122" i="17" s="1"/>
  <c r="I123" i="17"/>
  <c r="N123" i="17" s="1"/>
  <c r="J123" i="17"/>
  <c r="O123" i="17" s="1"/>
  <c r="L123" i="17"/>
  <c r="M123" i="17" s="1"/>
  <c r="I124" i="17"/>
  <c r="N124" i="17" s="1"/>
  <c r="J124" i="17"/>
  <c r="O124" i="17" s="1"/>
  <c r="L124" i="17"/>
  <c r="M124" i="17" s="1"/>
  <c r="I125" i="17"/>
  <c r="N125" i="17" s="1"/>
  <c r="J125" i="17"/>
  <c r="O125" i="17" s="1"/>
  <c r="L125" i="17"/>
  <c r="M125" i="17" s="1"/>
  <c r="I126" i="17"/>
  <c r="N126" i="17" s="1"/>
  <c r="J126" i="17"/>
  <c r="O126" i="17" s="1"/>
  <c r="L126" i="17"/>
  <c r="M126" i="17" s="1"/>
  <c r="I127" i="17"/>
  <c r="N127" i="17" s="1"/>
  <c r="J127" i="17"/>
  <c r="O127" i="17" s="1"/>
  <c r="L127" i="17"/>
  <c r="M127" i="17" s="1"/>
  <c r="I128" i="17"/>
  <c r="N128" i="17" s="1"/>
  <c r="J128" i="17"/>
  <c r="O128" i="17" s="1"/>
  <c r="L128" i="17"/>
  <c r="M128" i="17" s="1"/>
  <c r="I129" i="17"/>
  <c r="N129" i="17" s="1"/>
  <c r="J129" i="17"/>
  <c r="O129" i="17" s="1"/>
  <c r="L129" i="17"/>
  <c r="M129" i="17" s="1"/>
  <c r="I130" i="17"/>
  <c r="N130" i="17" s="1"/>
  <c r="J130" i="17"/>
  <c r="O130" i="17" s="1"/>
  <c r="L130" i="17"/>
  <c r="M130" i="17" s="1"/>
  <c r="I131" i="17"/>
  <c r="N131" i="17" s="1"/>
  <c r="J131" i="17"/>
  <c r="O131" i="17" s="1"/>
  <c r="L131" i="17"/>
  <c r="M131" i="17" s="1"/>
  <c r="I132" i="17"/>
  <c r="N132" i="17" s="1"/>
  <c r="J132" i="17"/>
  <c r="O132" i="17" s="1"/>
  <c r="L132" i="17"/>
  <c r="M132" i="17" s="1"/>
  <c r="I133" i="17"/>
  <c r="N133" i="17" s="1"/>
  <c r="J133" i="17"/>
  <c r="O133" i="17" s="1"/>
  <c r="L133" i="17"/>
  <c r="M133" i="17" s="1"/>
  <c r="I134" i="17"/>
  <c r="N134" i="17" s="1"/>
  <c r="J134" i="17"/>
  <c r="O134" i="17" s="1"/>
  <c r="L134" i="17"/>
  <c r="M134" i="17" s="1"/>
  <c r="I135" i="17"/>
  <c r="N135" i="17" s="1"/>
  <c r="J135" i="17"/>
  <c r="O135" i="17" s="1"/>
  <c r="L135" i="17"/>
  <c r="M135" i="17" s="1"/>
  <c r="I136" i="17"/>
  <c r="N136" i="17" s="1"/>
  <c r="J136" i="17"/>
  <c r="O136" i="17" s="1"/>
  <c r="L136" i="17"/>
  <c r="M136" i="17" s="1"/>
  <c r="I137" i="17"/>
  <c r="N137" i="17" s="1"/>
  <c r="J137" i="17"/>
  <c r="O137" i="17" s="1"/>
  <c r="L137" i="17"/>
  <c r="M137" i="17" s="1"/>
  <c r="I138" i="17"/>
  <c r="N138" i="17" s="1"/>
  <c r="J138" i="17"/>
  <c r="O138" i="17" s="1"/>
  <c r="L138" i="17"/>
  <c r="M138" i="17" s="1"/>
  <c r="I139" i="17"/>
  <c r="N139" i="17" s="1"/>
  <c r="J139" i="17"/>
  <c r="O139" i="17" s="1"/>
  <c r="L139" i="17"/>
  <c r="M139" i="17" s="1"/>
  <c r="I140" i="17"/>
  <c r="N140" i="17" s="1"/>
  <c r="J140" i="17"/>
  <c r="O140" i="17" s="1"/>
  <c r="L140" i="17"/>
  <c r="M140" i="17" s="1"/>
  <c r="I141" i="17"/>
  <c r="N141" i="17" s="1"/>
  <c r="J141" i="17"/>
  <c r="O141" i="17" s="1"/>
  <c r="L141" i="17"/>
  <c r="M141" i="17" s="1"/>
  <c r="I142" i="17"/>
  <c r="N142" i="17" s="1"/>
  <c r="J142" i="17"/>
  <c r="O142" i="17" s="1"/>
  <c r="L142" i="17"/>
  <c r="M142" i="17" s="1"/>
  <c r="I143" i="17"/>
  <c r="N143" i="17" s="1"/>
  <c r="J143" i="17"/>
  <c r="O143" i="17" s="1"/>
  <c r="L143" i="17"/>
  <c r="M143" i="17" s="1"/>
  <c r="I144" i="17"/>
  <c r="N144" i="17" s="1"/>
  <c r="J144" i="17"/>
  <c r="O144" i="17" s="1"/>
  <c r="L144" i="17"/>
  <c r="M144" i="17" s="1"/>
  <c r="I145" i="17"/>
  <c r="N145" i="17" s="1"/>
  <c r="J145" i="17"/>
  <c r="O145" i="17" s="1"/>
  <c r="L145" i="17"/>
  <c r="M145" i="17" s="1"/>
  <c r="I146" i="17"/>
  <c r="N146" i="17" s="1"/>
  <c r="J146" i="17"/>
  <c r="O146" i="17" s="1"/>
  <c r="L146" i="17"/>
  <c r="M146" i="17" s="1"/>
  <c r="I147" i="17"/>
  <c r="N147" i="17" s="1"/>
  <c r="J147" i="17"/>
  <c r="O147" i="17" s="1"/>
  <c r="L147" i="17"/>
  <c r="M147" i="17" s="1"/>
  <c r="I148" i="17"/>
  <c r="N148" i="17" s="1"/>
  <c r="J148" i="17"/>
  <c r="O148" i="17" s="1"/>
  <c r="L148" i="17"/>
  <c r="M148" i="17" s="1"/>
  <c r="I149" i="17"/>
  <c r="N149" i="17" s="1"/>
  <c r="J149" i="17"/>
  <c r="O149" i="17" s="1"/>
  <c r="L149" i="17"/>
  <c r="M149" i="17" s="1"/>
  <c r="I150" i="17"/>
  <c r="N150" i="17" s="1"/>
  <c r="J150" i="17"/>
  <c r="O150" i="17" s="1"/>
  <c r="L150" i="17"/>
  <c r="M150" i="17" s="1"/>
  <c r="I151" i="17"/>
  <c r="N151" i="17" s="1"/>
  <c r="J151" i="17"/>
  <c r="O151" i="17" s="1"/>
  <c r="L151" i="17"/>
  <c r="M151" i="17" s="1"/>
  <c r="I152" i="17"/>
  <c r="N152" i="17" s="1"/>
  <c r="J152" i="17"/>
  <c r="O152" i="17" s="1"/>
  <c r="L152" i="17"/>
  <c r="M152" i="17" s="1"/>
  <c r="I153" i="17"/>
  <c r="N153" i="17" s="1"/>
  <c r="J153" i="17"/>
  <c r="O153" i="17" s="1"/>
  <c r="L153" i="17"/>
  <c r="M153" i="17" s="1"/>
  <c r="I154" i="17"/>
  <c r="N154" i="17" s="1"/>
  <c r="J154" i="17"/>
  <c r="O154" i="17" s="1"/>
  <c r="L154" i="17"/>
  <c r="M154" i="17" s="1"/>
  <c r="I155" i="17"/>
  <c r="N155" i="17" s="1"/>
  <c r="J155" i="17"/>
  <c r="O155" i="17" s="1"/>
  <c r="L155" i="17"/>
  <c r="M155" i="17" s="1"/>
  <c r="I156" i="17"/>
  <c r="N156" i="17" s="1"/>
  <c r="J156" i="17"/>
  <c r="O156" i="17" s="1"/>
  <c r="L156" i="17"/>
  <c r="M156" i="17" s="1"/>
  <c r="I157" i="17"/>
  <c r="N157" i="17" s="1"/>
  <c r="J157" i="17"/>
  <c r="O157" i="17" s="1"/>
  <c r="L157" i="17"/>
  <c r="M157" i="17" s="1"/>
  <c r="I158" i="17"/>
  <c r="N158" i="17" s="1"/>
  <c r="J158" i="17"/>
  <c r="O158" i="17" s="1"/>
  <c r="L158" i="17"/>
  <c r="M158" i="17" s="1"/>
  <c r="I159" i="17"/>
  <c r="N159" i="17" s="1"/>
  <c r="J159" i="17"/>
  <c r="O159" i="17" s="1"/>
  <c r="L159" i="17"/>
  <c r="M159" i="17" s="1"/>
  <c r="I160" i="17"/>
  <c r="N160" i="17" s="1"/>
  <c r="J160" i="17"/>
  <c r="O160" i="17" s="1"/>
  <c r="L160" i="17"/>
  <c r="M160" i="17" s="1"/>
  <c r="I161" i="17"/>
  <c r="N161" i="17" s="1"/>
  <c r="J161" i="17"/>
  <c r="O161" i="17" s="1"/>
  <c r="L161" i="17"/>
  <c r="M161" i="17" s="1"/>
  <c r="I162" i="17"/>
  <c r="N162" i="17" s="1"/>
  <c r="J162" i="17"/>
  <c r="O162" i="17" s="1"/>
  <c r="L162" i="17"/>
  <c r="M162" i="17" s="1"/>
  <c r="I163" i="17"/>
  <c r="N163" i="17" s="1"/>
  <c r="J163" i="17"/>
  <c r="O163" i="17" s="1"/>
  <c r="L163" i="17"/>
  <c r="M163" i="17" s="1"/>
  <c r="I164" i="17"/>
  <c r="N164" i="17" s="1"/>
  <c r="J164" i="17"/>
  <c r="O164" i="17" s="1"/>
  <c r="L164" i="17"/>
  <c r="M164" i="17" s="1"/>
  <c r="I165" i="17"/>
  <c r="N165" i="17" s="1"/>
  <c r="J165" i="17"/>
  <c r="O165" i="17" s="1"/>
  <c r="L165" i="17"/>
  <c r="M165" i="17" s="1"/>
  <c r="I166" i="17"/>
  <c r="N166" i="17" s="1"/>
  <c r="J166" i="17"/>
  <c r="O166" i="17" s="1"/>
  <c r="L166" i="17"/>
  <c r="M166" i="17" s="1"/>
  <c r="I167" i="17"/>
  <c r="N167" i="17" s="1"/>
  <c r="J167" i="17"/>
  <c r="O167" i="17" s="1"/>
  <c r="L167" i="17"/>
  <c r="M167" i="17" s="1"/>
  <c r="I168" i="17"/>
  <c r="N168" i="17" s="1"/>
  <c r="J168" i="17"/>
  <c r="O168" i="17" s="1"/>
  <c r="L168" i="17"/>
  <c r="M168" i="17" s="1"/>
  <c r="I169" i="17"/>
  <c r="N169" i="17" s="1"/>
  <c r="J169" i="17"/>
  <c r="O169" i="17" s="1"/>
  <c r="L169" i="17"/>
  <c r="M169" i="17" s="1"/>
  <c r="I170" i="17"/>
  <c r="N170" i="17" s="1"/>
  <c r="J170" i="17"/>
  <c r="O170" i="17" s="1"/>
  <c r="L170" i="17"/>
  <c r="M170" i="17" s="1"/>
  <c r="I171" i="17"/>
  <c r="N171" i="17" s="1"/>
  <c r="J171" i="17"/>
  <c r="O171" i="17" s="1"/>
  <c r="L171" i="17"/>
  <c r="M171" i="17" s="1"/>
  <c r="I172" i="17"/>
  <c r="N172" i="17" s="1"/>
  <c r="J172" i="17"/>
  <c r="O172" i="17" s="1"/>
  <c r="L172" i="17"/>
  <c r="M172" i="17" s="1"/>
  <c r="I173" i="17"/>
  <c r="N173" i="17" s="1"/>
  <c r="J173" i="17"/>
  <c r="O173" i="17" s="1"/>
  <c r="L173" i="17"/>
  <c r="M173" i="17" s="1"/>
  <c r="I174" i="17"/>
  <c r="N174" i="17" s="1"/>
  <c r="J174" i="17"/>
  <c r="O174" i="17" s="1"/>
  <c r="L174" i="17"/>
  <c r="M174" i="17" s="1"/>
  <c r="I175" i="17"/>
  <c r="N175" i="17" s="1"/>
  <c r="J175" i="17"/>
  <c r="O175" i="17" s="1"/>
  <c r="L175" i="17"/>
  <c r="M175" i="17" s="1"/>
  <c r="I176" i="17"/>
  <c r="N176" i="17" s="1"/>
  <c r="J176" i="17"/>
  <c r="O176" i="17" s="1"/>
  <c r="L176" i="17"/>
  <c r="M176" i="17" s="1"/>
  <c r="I177" i="17"/>
  <c r="N177" i="17" s="1"/>
  <c r="J177" i="17"/>
  <c r="O177" i="17" s="1"/>
  <c r="L177" i="17"/>
  <c r="M177" i="17" s="1"/>
  <c r="I178" i="17"/>
  <c r="N178" i="17" s="1"/>
  <c r="J178" i="17"/>
  <c r="O178" i="17" s="1"/>
  <c r="L178" i="17"/>
  <c r="M178" i="17" s="1"/>
  <c r="I179" i="17"/>
  <c r="N179" i="17" s="1"/>
  <c r="J179" i="17"/>
  <c r="O179" i="17" s="1"/>
  <c r="L179" i="17"/>
  <c r="M179" i="17" s="1"/>
  <c r="I180" i="17"/>
  <c r="N180" i="17" s="1"/>
  <c r="J180" i="17"/>
  <c r="O180" i="17" s="1"/>
  <c r="L180" i="17"/>
  <c r="M180" i="17" s="1"/>
  <c r="I181" i="17"/>
  <c r="N181" i="17" s="1"/>
  <c r="J181" i="17"/>
  <c r="O181" i="17" s="1"/>
  <c r="L181" i="17"/>
  <c r="M181" i="17" s="1"/>
  <c r="I182" i="17"/>
  <c r="N182" i="17" s="1"/>
  <c r="J182" i="17"/>
  <c r="O182" i="17" s="1"/>
  <c r="L182" i="17"/>
  <c r="M182" i="17" s="1"/>
  <c r="I183" i="17"/>
  <c r="N183" i="17" s="1"/>
  <c r="J183" i="17"/>
  <c r="O183" i="17" s="1"/>
  <c r="L183" i="17"/>
  <c r="M183" i="17" s="1"/>
  <c r="I184" i="17"/>
  <c r="N184" i="17" s="1"/>
  <c r="J184" i="17"/>
  <c r="O184" i="17" s="1"/>
  <c r="L184" i="17"/>
  <c r="M184" i="17" s="1"/>
  <c r="I185" i="17"/>
  <c r="N185" i="17" s="1"/>
  <c r="J185" i="17"/>
  <c r="O185" i="17" s="1"/>
  <c r="L185" i="17"/>
  <c r="M185" i="17" s="1"/>
  <c r="I186" i="17"/>
  <c r="N186" i="17" s="1"/>
  <c r="J186" i="17"/>
  <c r="O186" i="17" s="1"/>
  <c r="L186" i="17"/>
  <c r="M186" i="17" s="1"/>
  <c r="I187" i="17"/>
  <c r="N187" i="17" s="1"/>
  <c r="J187" i="17"/>
  <c r="O187" i="17" s="1"/>
  <c r="L187" i="17"/>
  <c r="M187" i="17" s="1"/>
  <c r="I188" i="17"/>
  <c r="N188" i="17" s="1"/>
  <c r="J188" i="17"/>
  <c r="O188" i="17" s="1"/>
  <c r="L188" i="17"/>
  <c r="M188" i="17" s="1"/>
  <c r="I189" i="17"/>
  <c r="N189" i="17" s="1"/>
  <c r="J189" i="17"/>
  <c r="O189" i="17" s="1"/>
  <c r="L189" i="17"/>
  <c r="M189" i="17" s="1"/>
  <c r="I190" i="17"/>
  <c r="N190" i="17" s="1"/>
  <c r="J190" i="17"/>
  <c r="O190" i="17" s="1"/>
  <c r="L190" i="17"/>
  <c r="M190" i="17" s="1"/>
  <c r="I191" i="17"/>
  <c r="N191" i="17" s="1"/>
  <c r="J191" i="17"/>
  <c r="O191" i="17" s="1"/>
  <c r="L191" i="17"/>
  <c r="M191" i="17" s="1"/>
  <c r="I192" i="17"/>
  <c r="N192" i="17" s="1"/>
  <c r="J192" i="17"/>
  <c r="O192" i="17" s="1"/>
  <c r="L192" i="17"/>
  <c r="M192" i="17" s="1"/>
  <c r="I193" i="17"/>
  <c r="N193" i="17" s="1"/>
  <c r="J193" i="17"/>
  <c r="O193" i="17" s="1"/>
  <c r="L193" i="17"/>
  <c r="M193" i="17" s="1"/>
  <c r="I194" i="17"/>
  <c r="N194" i="17" s="1"/>
  <c r="J194" i="17"/>
  <c r="O194" i="17" s="1"/>
  <c r="L194" i="17"/>
  <c r="M194" i="17" s="1"/>
  <c r="I195" i="17"/>
  <c r="N195" i="17" s="1"/>
  <c r="J195" i="17"/>
  <c r="O195" i="17" s="1"/>
  <c r="L195" i="17"/>
  <c r="M195" i="17" s="1"/>
  <c r="I196" i="17"/>
  <c r="N196" i="17" s="1"/>
  <c r="J196" i="17"/>
  <c r="O196" i="17" s="1"/>
  <c r="L196" i="17"/>
  <c r="M196" i="17" s="1"/>
  <c r="I197" i="17"/>
  <c r="N197" i="17" s="1"/>
  <c r="J197" i="17"/>
  <c r="O197" i="17" s="1"/>
  <c r="L197" i="17"/>
  <c r="M197" i="17" s="1"/>
  <c r="I198" i="17"/>
  <c r="N198" i="17" s="1"/>
  <c r="J198" i="17"/>
  <c r="O198" i="17" s="1"/>
  <c r="L198" i="17"/>
  <c r="M198" i="17" s="1"/>
  <c r="I199" i="17"/>
  <c r="N199" i="17" s="1"/>
  <c r="J199" i="17"/>
  <c r="O199" i="17" s="1"/>
  <c r="L199" i="17"/>
  <c r="M199" i="17" s="1"/>
  <c r="I200" i="17"/>
  <c r="N200" i="17" s="1"/>
  <c r="J200" i="17"/>
  <c r="O200" i="17" s="1"/>
  <c r="L200" i="17"/>
  <c r="M200" i="17" s="1"/>
  <c r="I201" i="17"/>
  <c r="N201" i="17" s="1"/>
  <c r="J201" i="17"/>
  <c r="O201" i="17" s="1"/>
  <c r="L201" i="17"/>
  <c r="M201" i="17" s="1"/>
  <c r="I202" i="17"/>
  <c r="N202" i="17" s="1"/>
  <c r="J202" i="17"/>
  <c r="O202" i="17" s="1"/>
  <c r="L202" i="17"/>
  <c r="M202" i="17" s="1"/>
  <c r="I203" i="17"/>
  <c r="N203" i="17" s="1"/>
  <c r="J203" i="17"/>
  <c r="O203" i="17" s="1"/>
  <c r="L203" i="17"/>
  <c r="M203" i="17" s="1"/>
  <c r="I204" i="17"/>
  <c r="N204" i="17" s="1"/>
  <c r="J204" i="17"/>
  <c r="O204" i="17" s="1"/>
  <c r="L204" i="17"/>
  <c r="M204" i="17" s="1"/>
  <c r="I205" i="17"/>
  <c r="N205" i="17" s="1"/>
  <c r="J205" i="17"/>
  <c r="O205" i="17" s="1"/>
  <c r="L205" i="17"/>
  <c r="M205" i="17" s="1"/>
  <c r="I206" i="17"/>
  <c r="N206" i="17" s="1"/>
  <c r="J206" i="17"/>
  <c r="O206" i="17" s="1"/>
  <c r="L206" i="17"/>
  <c r="M206" i="17" s="1"/>
  <c r="I207" i="17"/>
  <c r="N207" i="17" s="1"/>
  <c r="J207" i="17"/>
  <c r="O207" i="17" s="1"/>
  <c r="L207" i="17"/>
  <c r="M207" i="17" s="1"/>
  <c r="I208" i="17"/>
  <c r="N208" i="17" s="1"/>
  <c r="J208" i="17"/>
  <c r="O208" i="17" s="1"/>
  <c r="L208" i="17"/>
  <c r="M208" i="17" s="1"/>
  <c r="I209" i="17"/>
  <c r="N209" i="17" s="1"/>
  <c r="J209" i="17"/>
  <c r="O209" i="17" s="1"/>
  <c r="L209" i="17"/>
  <c r="M209" i="17" s="1"/>
  <c r="I210" i="17"/>
  <c r="N210" i="17" s="1"/>
  <c r="J210" i="17"/>
  <c r="O210" i="17" s="1"/>
  <c r="L210" i="17"/>
  <c r="M210" i="17" s="1"/>
  <c r="I211" i="17"/>
  <c r="N211" i="17" s="1"/>
  <c r="J211" i="17"/>
  <c r="O211" i="17" s="1"/>
  <c r="L211" i="17"/>
  <c r="M211" i="17" s="1"/>
  <c r="I212" i="17"/>
  <c r="N212" i="17" s="1"/>
  <c r="J212" i="17"/>
  <c r="O212" i="17" s="1"/>
  <c r="L212" i="17"/>
  <c r="M212" i="17" s="1"/>
  <c r="I213" i="17"/>
  <c r="N213" i="17" s="1"/>
  <c r="J213" i="17"/>
  <c r="O213" i="17" s="1"/>
  <c r="L213" i="17"/>
  <c r="M213" i="17" s="1"/>
  <c r="I214" i="17"/>
  <c r="N214" i="17" s="1"/>
  <c r="J214" i="17"/>
  <c r="O214" i="17" s="1"/>
  <c r="L214" i="17"/>
  <c r="M214" i="17" s="1"/>
  <c r="I215" i="17"/>
  <c r="N215" i="17" s="1"/>
  <c r="J215" i="17"/>
  <c r="O215" i="17" s="1"/>
  <c r="L215" i="17"/>
  <c r="I216" i="17"/>
  <c r="N216" i="17" s="1"/>
  <c r="J216" i="17"/>
  <c r="O216" i="17" s="1"/>
  <c r="L216" i="17"/>
  <c r="M216" i="17" s="1"/>
  <c r="I217" i="17"/>
  <c r="N217" i="17" s="1"/>
  <c r="J217" i="17"/>
  <c r="O217" i="17" s="1"/>
  <c r="L217" i="17"/>
  <c r="M217" i="17" s="1"/>
  <c r="I218" i="17"/>
  <c r="N218" i="17" s="1"/>
  <c r="J218" i="17"/>
  <c r="O218" i="17" s="1"/>
  <c r="L218" i="17"/>
  <c r="M218" i="17" s="1"/>
  <c r="I219" i="17"/>
  <c r="N219" i="17" s="1"/>
  <c r="J219" i="17"/>
  <c r="O219" i="17" s="1"/>
  <c r="L219" i="17"/>
  <c r="M219" i="17" s="1"/>
  <c r="I220" i="17"/>
  <c r="N220" i="17" s="1"/>
  <c r="J220" i="17"/>
  <c r="O220" i="17" s="1"/>
  <c r="L220" i="17"/>
  <c r="M220" i="17" s="1"/>
  <c r="I221" i="17"/>
  <c r="N221" i="17" s="1"/>
  <c r="J221" i="17"/>
  <c r="O221" i="17" s="1"/>
  <c r="L221" i="17"/>
  <c r="M221" i="17" s="1"/>
  <c r="I222" i="17"/>
  <c r="N222" i="17" s="1"/>
  <c r="J222" i="17"/>
  <c r="O222" i="17" s="1"/>
  <c r="L222" i="17"/>
  <c r="M222" i="17" s="1"/>
  <c r="I223" i="17"/>
  <c r="N223" i="17" s="1"/>
  <c r="J223" i="17"/>
  <c r="O223" i="17" s="1"/>
  <c r="L223" i="17"/>
  <c r="M223" i="17" s="1"/>
  <c r="I224" i="17"/>
  <c r="N224" i="17" s="1"/>
  <c r="J224" i="17"/>
  <c r="O224" i="17" s="1"/>
  <c r="L224" i="17"/>
  <c r="M224" i="17" s="1"/>
  <c r="I225" i="17"/>
  <c r="N225" i="17" s="1"/>
  <c r="J225" i="17"/>
  <c r="O225" i="17" s="1"/>
  <c r="L225" i="17"/>
  <c r="I226" i="17"/>
  <c r="N226" i="17" s="1"/>
  <c r="J226" i="17"/>
  <c r="O226" i="17" s="1"/>
  <c r="L226" i="17"/>
  <c r="M226" i="17" s="1"/>
  <c r="I227" i="17"/>
  <c r="N227" i="17" s="1"/>
  <c r="J227" i="17"/>
  <c r="O227" i="17" s="1"/>
  <c r="L227" i="17"/>
  <c r="M227" i="17" s="1"/>
  <c r="I228" i="17"/>
  <c r="N228" i="17" s="1"/>
  <c r="J228" i="17"/>
  <c r="O228" i="17" s="1"/>
  <c r="L228" i="17"/>
  <c r="M228" i="17" s="1"/>
  <c r="I229" i="17"/>
  <c r="N229" i="17" s="1"/>
  <c r="J229" i="17"/>
  <c r="O229" i="17" s="1"/>
  <c r="L229" i="17"/>
  <c r="M229" i="17" s="1"/>
  <c r="I230" i="17"/>
  <c r="N230" i="17" s="1"/>
  <c r="J230" i="17"/>
  <c r="O230" i="17" s="1"/>
  <c r="L230" i="17"/>
  <c r="M230" i="17" s="1"/>
  <c r="I231" i="17"/>
  <c r="N231" i="17" s="1"/>
  <c r="J231" i="17"/>
  <c r="O231" i="17" s="1"/>
  <c r="L231" i="17"/>
  <c r="M231" i="17" s="1"/>
  <c r="I232" i="17"/>
  <c r="N232" i="17" s="1"/>
  <c r="J232" i="17"/>
  <c r="O232" i="17" s="1"/>
  <c r="L232" i="17"/>
  <c r="M232" i="17" s="1"/>
  <c r="I233" i="17"/>
  <c r="N233" i="17" s="1"/>
  <c r="J233" i="17"/>
  <c r="O233" i="17" s="1"/>
  <c r="L233" i="17"/>
  <c r="M233" i="17" s="1"/>
  <c r="I234" i="17"/>
  <c r="N234" i="17" s="1"/>
  <c r="J234" i="17"/>
  <c r="O234" i="17" s="1"/>
  <c r="L234" i="17"/>
  <c r="M234" i="17" s="1"/>
  <c r="I235" i="17"/>
  <c r="N235" i="17" s="1"/>
  <c r="J235" i="17"/>
  <c r="O235" i="17" s="1"/>
  <c r="L235" i="17"/>
  <c r="M235" i="17" s="1"/>
  <c r="I236" i="17"/>
  <c r="N236" i="17" s="1"/>
  <c r="J236" i="17"/>
  <c r="O236" i="17" s="1"/>
  <c r="L236" i="17"/>
  <c r="M236" i="17" s="1"/>
  <c r="I237" i="17"/>
  <c r="N237" i="17" s="1"/>
  <c r="J237" i="17"/>
  <c r="O237" i="17" s="1"/>
  <c r="L237" i="17"/>
  <c r="M237" i="17" s="1"/>
  <c r="I238" i="17"/>
  <c r="N238" i="17" s="1"/>
  <c r="J238" i="17"/>
  <c r="O238" i="17" s="1"/>
  <c r="L238" i="17"/>
  <c r="M238" i="17" s="1"/>
  <c r="I239" i="17"/>
  <c r="N239" i="17" s="1"/>
  <c r="J239" i="17"/>
  <c r="O239" i="17" s="1"/>
  <c r="L239" i="17"/>
  <c r="M239" i="17" s="1"/>
  <c r="I240" i="17"/>
  <c r="N240" i="17" s="1"/>
  <c r="J240" i="17"/>
  <c r="O240" i="17" s="1"/>
  <c r="L240" i="17"/>
  <c r="M240" i="17" s="1"/>
  <c r="I241" i="17"/>
  <c r="N241" i="17" s="1"/>
  <c r="J241" i="17"/>
  <c r="O241" i="17" s="1"/>
  <c r="L241" i="17"/>
  <c r="M241" i="17" s="1"/>
  <c r="I242" i="17"/>
  <c r="N242" i="17" s="1"/>
  <c r="J242" i="17"/>
  <c r="O242" i="17" s="1"/>
  <c r="L242" i="17"/>
  <c r="M242" i="17" s="1"/>
  <c r="I243" i="17"/>
  <c r="N243" i="17" s="1"/>
  <c r="J243" i="17"/>
  <c r="O243" i="17" s="1"/>
  <c r="L243" i="17"/>
  <c r="M243" i="17" s="1"/>
  <c r="I244" i="17"/>
  <c r="N244" i="17" s="1"/>
  <c r="J244" i="17"/>
  <c r="O244" i="17" s="1"/>
  <c r="L244" i="17"/>
  <c r="M244" i="17" s="1"/>
  <c r="I245" i="17"/>
  <c r="N245" i="17" s="1"/>
  <c r="J245" i="17"/>
  <c r="O245" i="17" s="1"/>
  <c r="L245" i="17"/>
  <c r="M245" i="17" s="1"/>
  <c r="I246" i="17"/>
  <c r="N246" i="17" s="1"/>
  <c r="J246" i="17"/>
  <c r="O246" i="17" s="1"/>
  <c r="L246" i="17"/>
  <c r="M246" i="17" s="1"/>
  <c r="I247" i="17"/>
  <c r="N247" i="17" s="1"/>
  <c r="J247" i="17"/>
  <c r="O247" i="17" s="1"/>
  <c r="L247" i="17"/>
  <c r="M247" i="17" s="1"/>
  <c r="I248" i="17"/>
  <c r="N248" i="17" s="1"/>
  <c r="J248" i="17"/>
  <c r="O248" i="17" s="1"/>
  <c r="L248" i="17"/>
  <c r="M248" i="17" s="1"/>
  <c r="I249" i="17"/>
  <c r="N249" i="17" s="1"/>
  <c r="J249" i="17"/>
  <c r="O249" i="17" s="1"/>
  <c r="L249" i="17"/>
  <c r="M249" i="17" s="1"/>
  <c r="I250" i="17"/>
  <c r="N250" i="17" s="1"/>
  <c r="J250" i="17"/>
  <c r="O250" i="17" s="1"/>
  <c r="L250" i="17"/>
  <c r="M250" i="17" s="1"/>
  <c r="I251" i="17"/>
  <c r="N251" i="17" s="1"/>
  <c r="J251" i="17"/>
  <c r="O251" i="17" s="1"/>
  <c r="L251" i="17"/>
  <c r="M251" i="17" s="1"/>
  <c r="I252" i="17"/>
  <c r="N252" i="17" s="1"/>
  <c r="J252" i="17"/>
  <c r="O252" i="17" s="1"/>
  <c r="L252" i="17"/>
  <c r="M252" i="17" s="1"/>
  <c r="I253" i="17"/>
  <c r="N253" i="17" s="1"/>
  <c r="J253" i="17"/>
  <c r="O253" i="17" s="1"/>
  <c r="L253" i="17"/>
  <c r="M253" i="17" s="1"/>
  <c r="I254" i="17"/>
  <c r="N254" i="17" s="1"/>
  <c r="J254" i="17"/>
  <c r="O254" i="17" s="1"/>
  <c r="L254" i="17"/>
  <c r="M254" i="17" s="1"/>
  <c r="I255" i="17"/>
  <c r="N255" i="17" s="1"/>
  <c r="J255" i="17"/>
  <c r="O255" i="17" s="1"/>
  <c r="L255" i="17"/>
  <c r="M255" i="17" s="1"/>
  <c r="I256" i="17"/>
  <c r="N256" i="17" s="1"/>
  <c r="J256" i="17"/>
  <c r="O256" i="17" s="1"/>
  <c r="L256" i="17"/>
  <c r="M256" i="17" s="1"/>
  <c r="I257" i="17"/>
  <c r="N257" i="17" s="1"/>
  <c r="J257" i="17"/>
  <c r="O257" i="17" s="1"/>
  <c r="L257" i="17"/>
  <c r="M257" i="17" s="1"/>
  <c r="I258" i="17"/>
  <c r="N258" i="17" s="1"/>
  <c r="J258" i="17"/>
  <c r="O258" i="17" s="1"/>
  <c r="L258" i="17"/>
  <c r="M258" i="17" s="1"/>
  <c r="I259" i="17"/>
  <c r="N259" i="17" s="1"/>
  <c r="J259" i="17"/>
  <c r="O259" i="17" s="1"/>
  <c r="L259" i="17"/>
  <c r="M259" i="17" s="1"/>
  <c r="I260" i="17"/>
  <c r="N260" i="17" s="1"/>
  <c r="J260" i="17"/>
  <c r="O260" i="17" s="1"/>
  <c r="L260" i="17"/>
  <c r="M260" i="17" s="1"/>
  <c r="I261" i="17"/>
  <c r="N261" i="17" s="1"/>
  <c r="J261" i="17"/>
  <c r="O261" i="17" s="1"/>
  <c r="L261" i="17"/>
  <c r="M261" i="17" s="1"/>
  <c r="I262" i="17"/>
  <c r="N262" i="17" s="1"/>
  <c r="J262" i="17"/>
  <c r="O262" i="17" s="1"/>
  <c r="L262" i="17"/>
  <c r="M262" i="17" s="1"/>
  <c r="I263" i="17"/>
  <c r="N263" i="17" s="1"/>
  <c r="J263" i="17"/>
  <c r="O263" i="17" s="1"/>
  <c r="L263" i="17"/>
  <c r="M263" i="17" s="1"/>
  <c r="I264" i="17"/>
  <c r="N264" i="17" s="1"/>
  <c r="J264" i="17"/>
  <c r="O264" i="17" s="1"/>
  <c r="L264" i="17"/>
  <c r="M264" i="17" s="1"/>
  <c r="I265" i="17"/>
  <c r="N265" i="17" s="1"/>
  <c r="J265" i="17"/>
  <c r="O265" i="17" s="1"/>
  <c r="L265" i="17"/>
  <c r="M265" i="17" s="1"/>
  <c r="I266" i="17"/>
  <c r="N266" i="17" s="1"/>
  <c r="J266" i="17"/>
  <c r="O266" i="17" s="1"/>
  <c r="L266" i="17"/>
  <c r="M266" i="17" s="1"/>
  <c r="I267" i="17"/>
  <c r="N267" i="17" s="1"/>
  <c r="J267" i="17"/>
  <c r="O267" i="17" s="1"/>
  <c r="L267" i="17"/>
  <c r="M267" i="17" s="1"/>
  <c r="I268" i="17"/>
  <c r="N268" i="17" s="1"/>
  <c r="J268" i="17"/>
  <c r="O268" i="17" s="1"/>
  <c r="L268" i="17"/>
  <c r="M268" i="17" s="1"/>
  <c r="I269" i="17"/>
  <c r="N269" i="17" s="1"/>
  <c r="J269" i="17"/>
  <c r="O269" i="17" s="1"/>
  <c r="L269" i="17"/>
  <c r="M269" i="17" s="1"/>
  <c r="I270" i="17"/>
  <c r="N270" i="17" s="1"/>
  <c r="J270" i="17"/>
  <c r="O270" i="17" s="1"/>
  <c r="L270" i="17"/>
  <c r="M270" i="17" s="1"/>
  <c r="I271" i="17"/>
  <c r="N271" i="17" s="1"/>
  <c r="J271" i="17"/>
  <c r="O271" i="17" s="1"/>
  <c r="L271" i="17"/>
  <c r="M271" i="17" s="1"/>
  <c r="I272" i="17"/>
  <c r="N272" i="17" s="1"/>
  <c r="J272" i="17"/>
  <c r="O272" i="17" s="1"/>
  <c r="L272" i="17"/>
  <c r="M272" i="17" s="1"/>
  <c r="I273" i="17"/>
  <c r="N273" i="17" s="1"/>
  <c r="J273" i="17"/>
  <c r="O273" i="17" s="1"/>
  <c r="L273" i="17"/>
  <c r="M273" i="17" s="1"/>
  <c r="I274" i="17"/>
  <c r="N274" i="17" s="1"/>
  <c r="J274" i="17"/>
  <c r="O274" i="17" s="1"/>
  <c r="L274" i="17"/>
  <c r="M274" i="17" s="1"/>
  <c r="I275" i="17"/>
  <c r="N275" i="17" s="1"/>
  <c r="J275" i="17"/>
  <c r="O275" i="17" s="1"/>
  <c r="L275" i="17"/>
  <c r="M275" i="17" s="1"/>
  <c r="I276" i="17"/>
  <c r="N276" i="17" s="1"/>
  <c r="J276" i="17"/>
  <c r="O276" i="17" s="1"/>
  <c r="L276" i="17"/>
  <c r="M276" i="17" s="1"/>
  <c r="I277" i="17"/>
  <c r="N277" i="17" s="1"/>
  <c r="J277" i="17"/>
  <c r="O277" i="17" s="1"/>
  <c r="L277" i="17"/>
  <c r="M277" i="17" s="1"/>
  <c r="I278" i="17"/>
  <c r="N278" i="17" s="1"/>
  <c r="J278" i="17"/>
  <c r="O278" i="17" s="1"/>
  <c r="L278" i="17"/>
  <c r="M278" i="17" s="1"/>
  <c r="I279" i="17"/>
  <c r="N279" i="17" s="1"/>
  <c r="J279" i="17"/>
  <c r="O279" i="17" s="1"/>
  <c r="L279" i="17"/>
  <c r="M279" i="17" s="1"/>
  <c r="I280" i="17"/>
  <c r="N280" i="17" s="1"/>
  <c r="J280" i="17"/>
  <c r="O280" i="17" s="1"/>
  <c r="L280" i="17"/>
  <c r="M280" i="17" s="1"/>
  <c r="I281" i="17"/>
  <c r="N281" i="17" s="1"/>
  <c r="J281" i="17"/>
  <c r="O281" i="17" s="1"/>
  <c r="L281" i="17"/>
  <c r="M281" i="17" s="1"/>
  <c r="I282" i="17"/>
  <c r="N282" i="17" s="1"/>
  <c r="J282" i="17"/>
  <c r="O282" i="17" s="1"/>
  <c r="L282" i="17"/>
  <c r="M282" i="17" s="1"/>
  <c r="I283" i="17"/>
  <c r="N283" i="17" s="1"/>
  <c r="J283" i="17"/>
  <c r="O283" i="17" s="1"/>
  <c r="L283" i="17"/>
  <c r="M283" i="17" s="1"/>
  <c r="I284" i="17"/>
  <c r="N284" i="17" s="1"/>
  <c r="J284" i="17"/>
  <c r="O284" i="17" s="1"/>
  <c r="L284" i="17"/>
  <c r="M284" i="17" s="1"/>
  <c r="I285" i="17"/>
  <c r="N285" i="17" s="1"/>
  <c r="J285" i="17"/>
  <c r="O285" i="17" s="1"/>
  <c r="L285" i="17"/>
  <c r="M285" i="17" s="1"/>
  <c r="I286" i="17"/>
  <c r="N286" i="17" s="1"/>
  <c r="J286" i="17"/>
  <c r="O286" i="17" s="1"/>
  <c r="L286" i="17"/>
  <c r="M286" i="17" s="1"/>
  <c r="I287" i="17"/>
  <c r="N287" i="17" s="1"/>
  <c r="J287" i="17"/>
  <c r="O287" i="17" s="1"/>
  <c r="L287" i="17"/>
  <c r="M287" i="17" s="1"/>
  <c r="I288" i="17"/>
  <c r="N288" i="17" s="1"/>
  <c r="J288" i="17"/>
  <c r="O288" i="17" s="1"/>
  <c r="L288" i="17"/>
  <c r="M288" i="17" s="1"/>
  <c r="I289" i="17"/>
  <c r="N289" i="17" s="1"/>
  <c r="J289" i="17"/>
  <c r="O289" i="17" s="1"/>
  <c r="L289" i="17"/>
  <c r="M289" i="17" s="1"/>
  <c r="I290" i="17"/>
  <c r="N290" i="17" s="1"/>
  <c r="J290" i="17"/>
  <c r="O290" i="17" s="1"/>
  <c r="L290" i="17"/>
  <c r="M290" i="17" s="1"/>
  <c r="I291" i="17"/>
  <c r="N291" i="17" s="1"/>
  <c r="J291" i="17"/>
  <c r="O291" i="17" s="1"/>
  <c r="L291" i="17"/>
  <c r="M291" i="17" s="1"/>
  <c r="I292" i="17"/>
  <c r="N292" i="17" s="1"/>
  <c r="J292" i="17"/>
  <c r="O292" i="17" s="1"/>
  <c r="L292" i="17"/>
  <c r="M292" i="17" s="1"/>
  <c r="I293" i="17"/>
  <c r="N293" i="17" s="1"/>
  <c r="J293" i="17"/>
  <c r="O293" i="17" s="1"/>
  <c r="L293" i="17"/>
  <c r="M293" i="17" s="1"/>
  <c r="I294" i="17"/>
  <c r="N294" i="17" s="1"/>
  <c r="J294" i="17"/>
  <c r="O294" i="17" s="1"/>
  <c r="L294" i="17"/>
  <c r="M294" i="17" s="1"/>
  <c r="I295" i="17"/>
  <c r="N295" i="17" s="1"/>
  <c r="J295" i="17"/>
  <c r="O295" i="17" s="1"/>
  <c r="L295" i="17"/>
  <c r="M295" i="17" s="1"/>
  <c r="I296" i="17"/>
  <c r="N296" i="17" s="1"/>
  <c r="J296" i="17"/>
  <c r="O296" i="17" s="1"/>
  <c r="L296" i="17"/>
  <c r="M296" i="17" s="1"/>
  <c r="I297" i="17"/>
  <c r="N297" i="17" s="1"/>
  <c r="J297" i="17"/>
  <c r="O297" i="17" s="1"/>
  <c r="L297" i="17"/>
  <c r="M297" i="17" s="1"/>
  <c r="I298" i="17"/>
  <c r="N298" i="17" s="1"/>
  <c r="J298" i="17"/>
  <c r="O298" i="17" s="1"/>
  <c r="L298" i="17"/>
  <c r="M298" i="17" s="1"/>
  <c r="I299" i="17"/>
  <c r="N299" i="17" s="1"/>
  <c r="J299" i="17"/>
  <c r="O299" i="17" s="1"/>
  <c r="L299" i="17"/>
  <c r="M299" i="17" s="1"/>
  <c r="I300" i="17"/>
  <c r="N300" i="17" s="1"/>
  <c r="J300" i="17"/>
  <c r="O300" i="17" s="1"/>
  <c r="L300" i="17"/>
  <c r="M300" i="17" s="1"/>
  <c r="I301" i="17"/>
  <c r="N301" i="17" s="1"/>
  <c r="J301" i="17"/>
  <c r="O301" i="17" s="1"/>
  <c r="L301" i="17"/>
  <c r="M301" i="17" s="1"/>
  <c r="I302" i="17"/>
  <c r="N302" i="17" s="1"/>
  <c r="J302" i="17"/>
  <c r="O302" i="17" s="1"/>
  <c r="L302" i="17"/>
  <c r="M302" i="17" s="1"/>
  <c r="I303" i="17"/>
  <c r="N303" i="17" s="1"/>
  <c r="J303" i="17"/>
  <c r="O303" i="17" s="1"/>
  <c r="L303" i="17"/>
  <c r="M303" i="17" s="1"/>
  <c r="I304" i="17"/>
  <c r="N304" i="17" s="1"/>
  <c r="J304" i="17"/>
  <c r="O304" i="17" s="1"/>
  <c r="L304" i="17"/>
  <c r="M304" i="17" s="1"/>
  <c r="I305" i="17"/>
  <c r="N305" i="17" s="1"/>
  <c r="J305" i="17"/>
  <c r="O305" i="17" s="1"/>
  <c r="L305" i="17"/>
  <c r="M305" i="17" s="1"/>
  <c r="I306" i="17"/>
  <c r="N306" i="17" s="1"/>
  <c r="J306" i="17"/>
  <c r="O306" i="17" s="1"/>
  <c r="L306" i="17"/>
  <c r="M306" i="17" s="1"/>
  <c r="I307" i="17"/>
  <c r="N307" i="17" s="1"/>
  <c r="J307" i="17"/>
  <c r="O307" i="17" s="1"/>
  <c r="L307" i="17"/>
  <c r="M307" i="17" s="1"/>
  <c r="I308" i="17"/>
  <c r="N308" i="17" s="1"/>
  <c r="J308" i="17"/>
  <c r="O308" i="17" s="1"/>
  <c r="L308" i="17"/>
  <c r="M308" i="17" s="1"/>
  <c r="I309" i="17"/>
  <c r="N309" i="17" s="1"/>
  <c r="J309" i="17"/>
  <c r="O309" i="17" s="1"/>
  <c r="L309" i="17"/>
  <c r="M309" i="17" s="1"/>
  <c r="I310" i="17"/>
  <c r="N310" i="17" s="1"/>
  <c r="J310" i="17"/>
  <c r="O310" i="17" s="1"/>
  <c r="L310" i="17"/>
  <c r="M310" i="17" s="1"/>
  <c r="I311" i="17"/>
  <c r="J311" i="17"/>
  <c r="O311" i="17" s="1"/>
  <c r="L311" i="17"/>
  <c r="M311" i="17" s="1"/>
  <c r="I312" i="17"/>
  <c r="N312" i="17" s="1"/>
  <c r="J312" i="17"/>
  <c r="O312" i="17" s="1"/>
  <c r="L312" i="17"/>
  <c r="M312" i="17" s="1"/>
  <c r="I313" i="17"/>
  <c r="N313" i="17" s="1"/>
  <c r="J313" i="17"/>
  <c r="O313" i="17" s="1"/>
  <c r="L313" i="17"/>
  <c r="M313" i="17" s="1"/>
  <c r="I314" i="17"/>
  <c r="N314" i="17" s="1"/>
  <c r="J314" i="17"/>
  <c r="O314" i="17" s="1"/>
  <c r="L314" i="17"/>
  <c r="M314" i="17" s="1"/>
  <c r="I315" i="17"/>
  <c r="N315" i="17" s="1"/>
  <c r="J315" i="17"/>
  <c r="O315" i="17" s="1"/>
  <c r="L315" i="17"/>
  <c r="M315" i="17" s="1"/>
  <c r="I316" i="17"/>
  <c r="N316" i="17" s="1"/>
  <c r="J316" i="17"/>
  <c r="O316" i="17" s="1"/>
  <c r="L316" i="17"/>
  <c r="M316" i="17" s="1"/>
  <c r="I317" i="17"/>
  <c r="N317" i="17" s="1"/>
  <c r="J317" i="17"/>
  <c r="O317" i="17" s="1"/>
  <c r="L317" i="17"/>
  <c r="M317" i="17" s="1"/>
  <c r="I318" i="17"/>
  <c r="N318" i="17" s="1"/>
  <c r="J318" i="17"/>
  <c r="O318" i="17" s="1"/>
  <c r="L318" i="17"/>
  <c r="M318" i="17" s="1"/>
  <c r="I319" i="17"/>
  <c r="N319" i="17" s="1"/>
  <c r="J319" i="17"/>
  <c r="O319" i="17" s="1"/>
  <c r="L319" i="17"/>
  <c r="M319" i="17" s="1"/>
  <c r="I320" i="17"/>
  <c r="N320" i="17" s="1"/>
  <c r="J320" i="17"/>
  <c r="O320" i="17" s="1"/>
  <c r="L320" i="17"/>
  <c r="M320" i="17" s="1"/>
  <c r="I321" i="17"/>
  <c r="N321" i="17" s="1"/>
  <c r="J321" i="17"/>
  <c r="O321" i="17" s="1"/>
  <c r="L321" i="17"/>
  <c r="M321" i="17" s="1"/>
  <c r="I322" i="17"/>
  <c r="N322" i="17" s="1"/>
  <c r="J322" i="17"/>
  <c r="O322" i="17" s="1"/>
  <c r="L322" i="17"/>
  <c r="M322" i="17" s="1"/>
  <c r="I323" i="17"/>
  <c r="N323" i="17" s="1"/>
  <c r="J323" i="17"/>
  <c r="O323" i="17" s="1"/>
  <c r="L323" i="17"/>
  <c r="M323" i="17" s="1"/>
  <c r="I324" i="17"/>
  <c r="N324" i="17" s="1"/>
  <c r="J324" i="17"/>
  <c r="O324" i="17" s="1"/>
  <c r="L324" i="17"/>
  <c r="M324" i="17" s="1"/>
  <c r="I325" i="17"/>
  <c r="N325" i="17" s="1"/>
  <c r="J325" i="17"/>
  <c r="O325" i="17" s="1"/>
  <c r="L325" i="17"/>
  <c r="M325" i="17" s="1"/>
  <c r="I326" i="17"/>
  <c r="N326" i="17" s="1"/>
  <c r="J326" i="17"/>
  <c r="O326" i="17" s="1"/>
  <c r="L326" i="17"/>
  <c r="M326" i="17" s="1"/>
  <c r="I327" i="17"/>
  <c r="N327" i="17" s="1"/>
  <c r="J327" i="17"/>
  <c r="O327" i="17" s="1"/>
  <c r="L327" i="17"/>
  <c r="M327" i="17" s="1"/>
  <c r="I328" i="17"/>
  <c r="N328" i="17" s="1"/>
  <c r="J328" i="17"/>
  <c r="O328" i="17" s="1"/>
  <c r="L328" i="17"/>
  <c r="M328" i="17" s="1"/>
  <c r="I329" i="17"/>
  <c r="N329" i="17" s="1"/>
  <c r="J329" i="17"/>
  <c r="O329" i="17" s="1"/>
  <c r="L329" i="17"/>
  <c r="M329" i="17" s="1"/>
  <c r="I330" i="17"/>
  <c r="N330" i="17" s="1"/>
  <c r="J330" i="17"/>
  <c r="O330" i="17" s="1"/>
  <c r="L330" i="17"/>
  <c r="M330" i="17" s="1"/>
  <c r="I331" i="17"/>
  <c r="N331" i="17" s="1"/>
  <c r="J331" i="17"/>
  <c r="O331" i="17" s="1"/>
  <c r="L331" i="17"/>
  <c r="M331" i="17" s="1"/>
  <c r="I332" i="17"/>
  <c r="N332" i="17" s="1"/>
  <c r="J332" i="17"/>
  <c r="O332" i="17" s="1"/>
  <c r="L332" i="17"/>
  <c r="M332" i="17" s="1"/>
  <c r="I333" i="17"/>
  <c r="N333" i="17" s="1"/>
  <c r="J333" i="17"/>
  <c r="O333" i="17" s="1"/>
  <c r="L333" i="17"/>
  <c r="M333" i="17" s="1"/>
  <c r="I334" i="17"/>
  <c r="N334" i="17" s="1"/>
  <c r="J334" i="17"/>
  <c r="O334" i="17" s="1"/>
  <c r="L334" i="17"/>
  <c r="M334" i="17" s="1"/>
  <c r="I335" i="17"/>
  <c r="N335" i="17" s="1"/>
  <c r="J335" i="17"/>
  <c r="O335" i="17" s="1"/>
  <c r="L335" i="17"/>
  <c r="M335" i="17" s="1"/>
  <c r="I336" i="17"/>
  <c r="N336" i="17" s="1"/>
  <c r="J336" i="17"/>
  <c r="O336" i="17" s="1"/>
  <c r="L336" i="17"/>
  <c r="M336" i="17" s="1"/>
  <c r="I337" i="17"/>
  <c r="N337" i="17" s="1"/>
  <c r="J337" i="17"/>
  <c r="O337" i="17" s="1"/>
  <c r="L337" i="17"/>
  <c r="M337" i="17" s="1"/>
  <c r="I338" i="17"/>
  <c r="N338" i="17" s="1"/>
  <c r="J338" i="17"/>
  <c r="O338" i="17" s="1"/>
  <c r="L338" i="17"/>
  <c r="M338" i="17" s="1"/>
  <c r="I339" i="17"/>
  <c r="N339" i="17" s="1"/>
  <c r="J339" i="17"/>
  <c r="O339" i="17" s="1"/>
  <c r="L339" i="17"/>
  <c r="M339" i="17" s="1"/>
  <c r="I340" i="17"/>
  <c r="N340" i="17" s="1"/>
  <c r="J340" i="17"/>
  <c r="O340" i="17" s="1"/>
  <c r="L340" i="17"/>
  <c r="M340" i="17" s="1"/>
  <c r="I341" i="17"/>
  <c r="N341" i="17" s="1"/>
  <c r="J341" i="17"/>
  <c r="O341" i="17" s="1"/>
  <c r="L341" i="17"/>
  <c r="M341" i="17" s="1"/>
  <c r="I342" i="17"/>
  <c r="N342" i="17" s="1"/>
  <c r="J342" i="17"/>
  <c r="O342" i="17" s="1"/>
  <c r="L342" i="17"/>
  <c r="M342" i="17" s="1"/>
  <c r="I343" i="17"/>
  <c r="N343" i="17" s="1"/>
  <c r="J343" i="17"/>
  <c r="O343" i="17" s="1"/>
  <c r="L343" i="17"/>
  <c r="M343" i="17" s="1"/>
  <c r="I344" i="17"/>
  <c r="N344" i="17" s="1"/>
  <c r="J344" i="17"/>
  <c r="O344" i="17" s="1"/>
  <c r="L344" i="17"/>
  <c r="M344" i="17" s="1"/>
  <c r="I345" i="17"/>
  <c r="N345" i="17" s="1"/>
  <c r="J345" i="17"/>
  <c r="O345" i="17" s="1"/>
  <c r="L345" i="17"/>
  <c r="M345" i="17" s="1"/>
  <c r="I346" i="17"/>
  <c r="N346" i="17" s="1"/>
  <c r="J346" i="17"/>
  <c r="O346" i="17" s="1"/>
  <c r="L346" i="17"/>
  <c r="M346" i="17" s="1"/>
  <c r="I347" i="17"/>
  <c r="N347" i="17" s="1"/>
  <c r="J347" i="17"/>
  <c r="O347" i="17" s="1"/>
  <c r="L347" i="17"/>
  <c r="M347" i="17" s="1"/>
  <c r="I348" i="17"/>
  <c r="N348" i="17" s="1"/>
  <c r="J348" i="17"/>
  <c r="O348" i="17" s="1"/>
  <c r="L348" i="17"/>
  <c r="M348" i="17" s="1"/>
  <c r="I349" i="17"/>
  <c r="N349" i="17" s="1"/>
  <c r="J349" i="17"/>
  <c r="O349" i="17" s="1"/>
  <c r="L349" i="17"/>
  <c r="M349" i="17" s="1"/>
  <c r="I350" i="17"/>
  <c r="N350" i="17" s="1"/>
  <c r="J350" i="17"/>
  <c r="O350" i="17" s="1"/>
  <c r="L350" i="17"/>
  <c r="M350" i="17" s="1"/>
  <c r="I351" i="17"/>
  <c r="N351" i="17" s="1"/>
  <c r="J351" i="17"/>
  <c r="O351" i="17" s="1"/>
  <c r="L351" i="17"/>
  <c r="M351" i="17" s="1"/>
  <c r="I352" i="17"/>
  <c r="N352" i="17" s="1"/>
  <c r="J352" i="17"/>
  <c r="O352" i="17" s="1"/>
  <c r="L352" i="17"/>
  <c r="M352" i="17" s="1"/>
  <c r="I353" i="17"/>
  <c r="N353" i="17" s="1"/>
  <c r="J353" i="17"/>
  <c r="O353" i="17" s="1"/>
  <c r="L353" i="17"/>
  <c r="M353" i="17" s="1"/>
  <c r="I354" i="17"/>
  <c r="N354" i="17" s="1"/>
  <c r="J354" i="17"/>
  <c r="O354" i="17" s="1"/>
  <c r="L354" i="17"/>
  <c r="M354" i="17" s="1"/>
  <c r="I355" i="17"/>
  <c r="N355" i="17" s="1"/>
  <c r="J355" i="17"/>
  <c r="O355" i="17" s="1"/>
  <c r="L355" i="17"/>
  <c r="M355" i="17" s="1"/>
  <c r="I356" i="17"/>
  <c r="N356" i="17" s="1"/>
  <c r="J356" i="17"/>
  <c r="O356" i="17" s="1"/>
  <c r="L356" i="17"/>
  <c r="M356" i="17" s="1"/>
  <c r="I357" i="17"/>
  <c r="N357" i="17" s="1"/>
  <c r="J357" i="17"/>
  <c r="O357" i="17" s="1"/>
  <c r="L357" i="17"/>
  <c r="M357" i="17" s="1"/>
  <c r="I358" i="17"/>
  <c r="N358" i="17" s="1"/>
  <c r="J358" i="17"/>
  <c r="O358" i="17" s="1"/>
  <c r="L358" i="17"/>
  <c r="M358" i="17" s="1"/>
  <c r="I359" i="17"/>
  <c r="N359" i="17" s="1"/>
  <c r="J359" i="17"/>
  <c r="O359" i="17" s="1"/>
  <c r="L359" i="17"/>
  <c r="M359" i="17" s="1"/>
  <c r="I360" i="17"/>
  <c r="N360" i="17" s="1"/>
  <c r="J360" i="17"/>
  <c r="O360" i="17" s="1"/>
  <c r="L360" i="17"/>
  <c r="M360" i="17" s="1"/>
  <c r="I361" i="17"/>
  <c r="N361" i="17" s="1"/>
  <c r="J361" i="17"/>
  <c r="O361" i="17" s="1"/>
  <c r="L361" i="17"/>
  <c r="M361" i="17" s="1"/>
  <c r="I362" i="17"/>
  <c r="N362" i="17" s="1"/>
  <c r="J362" i="17"/>
  <c r="O362" i="17" s="1"/>
  <c r="L362" i="17"/>
  <c r="M362" i="17" s="1"/>
  <c r="I363" i="17"/>
  <c r="N363" i="17" s="1"/>
  <c r="J363" i="17"/>
  <c r="O363" i="17" s="1"/>
  <c r="L363" i="17"/>
  <c r="M363" i="17" s="1"/>
  <c r="I364" i="17"/>
  <c r="N364" i="17" s="1"/>
  <c r="J364" i="17"/>
  <c r="O364" i="17" s="1"/>
  <c r="L364" i="17"/>
  <c r="M364" i="17" s="1"/>
  <c r="I365" i="17"/>
  <c r="N365" i="17" s="1"/>
  <c r="J365" i="17"/>
  <c r="O365" i="17" s="1"/>
  <c r="L365" i="17"/>
  <c r="M365" i="17" s="1"/>
  <c r="I366" i="17"/>
  <c r="N366" i="17" s="1"/>
  <c r="J366" i="17"/>
  <c r="O366" i="17" s="1"/>
  <c r="L366" i="17"/>
  <c r="M366" i="17" s="1"/>
  <c r="I367" i="17"/>
  <c r="N367" i="17" s="1"/>
  <c r="J367" i="17"/>
  <c r="O367" i="17" s="1"/>
  <c r="L367" i="17"/>
  <c r="M367" i="17" s="1"/>
  <c r="I368" i="17"/>
  <c r="N368" i="17" s="1"/>
  <c r="J368" i="17"/>
  <c r="O368" i="17" s="1"/>
  <c r="L368" i="17"/>
  <c r="M368" i="17" s="1"/>
  <c r="I369" i="17"/>
  <c r="N369" i="17" s="1"/>
  <c r="J369" i="17"/>
  <c r="O369" i="17" s="1"/>
  <c r="L369" i="17"/>
  <c r="M369" i="17" s="1"/>
  <c r="I370" i="17"/>
  <c r="N370" i="17" s="1"/>
  <c r="J370" i="17"/>
  <c r="O370" i="17" s="1"/>
  <c r="L370" i="17"/>
  <c r="M370" i="17" s="1"/>
  <c r="I371" i="17"/>
  <c r="N371" i="17" s="1"/>
  <c r="J371" i="17"/>
  <c r="O371" i="17" s="1"/>
  <c r="L371" i="17"/>
  <c r="M371" i="17" s="1"/>
  <c r="I372" i="17"/>
  <c r="N372" i="17" s="1"/>
  <c r="J372" i="17"/>
  <c r="O372" i="17" s="1"/>
  <c r="L372" i="17"/>
  <c r="M372" i="17" s="1"/>
  <c r="I373" i="17"/>
  <c r="N373" i="17" s="1"/>
  <c r="J373" i="17"/>
  <c r="O373" i="17" s="1"/>
  <c r="L373" i="17"/>
  <c r="M373" i="17" s="1"/>
  <c r="I374" i="17"/>
  <c r="N374" i="17" s="1"/>
  <c r="J374" i="17"/>
  <c r="O374" i="17" s="1"/>
  <c r="L374" i="17"/>
  <c r="M374" i="17" s="1"/>
  <c r="I375" i="17"/>
  <c r="N375" i="17" s="1"/>
  <c r="J375" i="17"/>
  <c r="O375" i="17" s="1"/>
  <c r="L375" i="17"/>
  <c r="M375" i="17" s="1"/>
  <c r="I376" i="17"/>
  <c r="N376" i="17" s="1"/>
  <c r="J376" i="17"/>
  <c r="O376" i="17" s="1"/>
  <c r="L376" i="17"/>
  <c r="M376" i="17" s="1"/>
  <c r="I377" i="17"/>
  <c r="N377" i="17" s="1"/>
  <c r="J377" i="17"/>
  <c r="O377" i="17" s="1"/>
  <c r="L377" i="17"/>
  <c r="M377" i="17" s="1"/>
  <c r="I378" i="17"/>
  <c r="N378" i="17" s="1"/>
  <c r="J378" i="17"/>
  <c r="O378" i="17" s="1"/>
  <c r="L378" i="17"/>
  <c r="M378" i="17" s="1"/>
  <c r="I379" i="17"/>
  <c r="N379" i="17" s="1"/>
  <c r="J379" i="17"/>
  <c r="O379" i="17" s="1"/>
  <c r="L379" i="17"/>
  <c r="M379" i="17" s="1"/>
  <c r="I380" i="17"/>
  <c r="N380" i="17" s="1"/>
  <c r="J380" i="17"/>
  <c r="O380" i="17" s="1"/>
  <c r="L380" i="17"/>
  <c r="M380" i="17" s="1"/>
  <c r="I381" i="17"/>
  <c r="N381" i="17" s="1"/>
  <c r="J381" i="17"/>
  <c r="O381" i="17" s="1"/>
  <c r="L381" i="17"/>
  <c r="M381" i="17" s="1"/>
  <c r="I382" i="17"/>
  <c r="N382" i="17" s="1"/>
  <c r="J382" i="17"/>
  <c r="O382" i="17" s="1"/>
  <c r="L382" i="17"/>
  <c r="M382" i="17" s="1"/>
  <c r="I383" i="17"/>
  <c r="N383" i="17" s="1"/>
  <c r="J383" i="17"/>
  <c r="O383" i="17" s="1"/>
  <c r="L383" i="17"/>
  <c r="M383" i="17" s="1"/>
  <c r="I384" i="17"/>
  <c r="N384" i="17" s="1"/>
  <c r="J384" i="17"/>
  <c r="O384" i="17" s="1"/>
  <c r="L384" i="17"/>
  <c r="M384" i="17" s="1"/>
  <c r="I385" i="17"/>
  <c r="N385" i="17" s="1"/>
  <c r="J385" i="17"/>
  <c r="O385" i="17" s="1"/>
  <c r="L385" i="17"/>
  <c r="M385" i="17" s="1"/>
  <c r="I386" i="17"/>
  <c r="N386" i="17" s="1"/>
  <c r="J386" i="17"/>
  <c r="O386" i="17" s="1"/>
  <c r="L386" i="17"/>
  <c r="M386" i="17" s="1"/>
  <c r="I387" i="17"/>
  <c r="N387" i="17" s="1"/>
  <c r="J387" i="17"/>
  <c r="O387" i="17" s="1"/>
  <c r="L387" i="17"/>
  <c r="M387" i="17" s="1"/>
  <c r="I388" i="17"/>
  <c r="N388" i="17" s="1"/>
  <c r="J388" i="17"/>
  <c r="O388" i="17" s="1"/>
  <c r="L388" i="17"/>
  <c r="M388" i="17" s="1"/>
  <c r="I389" i="17"/>
  <c r="N389" i="17" s="1"/>
  <c r="J389" i="17"/>
  <c r="O389" i="17" s="1"/>
  <c r="L389" i="17"/>
  <c r="M389" i="17" s="1"/>
  <c r="I390" i="17"/>
  <c r="N390" i="17" s="1"/>
  <c r="J390" i="17"/>
  <c r="O390" i="17" s="1"/>
  <c r="L390" i="17"/>
  <c r="M390" i="17" s="1"/>
  <c r="I391" i="17"/>
  <c r="N391" i="17" s="1"/>
  <c r="J391" i="17"/>
  <c r="O391" i="17" s="1"/>
  <c r="L391" i="17"/>
  <c r="M391" i="17" s="1"/>
  <c r="I392" i="17"/>
  <c r="N392" i="17" s="1"/>
  <c r="J392" i="17"/>
  <c r="O392" i="17" s="1"/>
  <c r="L392" i="17"/>
  <c r="M392" i="17" s="1"/>
  <c r="I393" i="17"/>
  <c r="N393" i="17" s="1"/>
  <c r="J393" i="17"/>
  <c r="O393" i="17" s="1"/>
  <c r="L393" i="17"/>
  <c r="M393" i="17" s="1"/>
  <c r="I394" i="17"/>
  <c r="N394" i="17" s="1"/>
  <c r="J394" i="17"/>
  <c r="O394" i="17" s="1"/>
  <c r="L394" i="17"/>
  <c r="M394" i="17" s="1"/>
  <c r="I395" i="17"/>
  <c r="N395" i="17" s="1"/>
  <c r="J395" i="17"/>
  <c r="O395" i="17" s="1"/>
  <c r="L395" i="17"/>
  <c r="M395" i="17" s="1"/>
  <c r="I396" i="17"/>
  <c r="N396" i="17" s="1"/>
  <c r="J396" i="17"/>
  <c r="O396" i="17" s="1"/>
  <c r="L396" i="17"/>
  <c r="M396" i="17" s="1"/>
  <c r="I397" i="17"/>
  <c r="N397" i="17" s="1"/>
  <c r="J397" i="17"/>
  <c r="O397" i="17" s="1"/>
  <c r="L397" i="17"/>
  <c r="M397" i="17" s="1"/>
  <c r="I398" i="17"/>
  <c r="N398" i="17" s="1"/>
  <c r="J398" i="17"/>
  <c r="O398" i="17" s="1"/>
  <c r="L398" i="17"/>
  <c r="M398" i="17" s="1"/>
  <c r="I399" i="17"/>
  <c r="N399" i="17" s="1"/>
  <c r="J399" i="17"/>
  <c r="O399" i="17" s="1"/>
  <c r="L399" i="17"/>
  <c r="M399" i="17" s="1"/>
  <c r="I400" i="17"/>
  <c r="N400" i="17" s="1"/>
  <c r="J400" i="17"/>
  <c r="O400" i="17" s="1"/>
  <c r="L400" i="17"/>
  <c r="M400" i="17" s="1"/>
  <c r="I401" i="17"/>
  <c r="N401" i="17" s="1"/>
  <c r="J401" i="17"/>
  <c r="O401" i="17" s="1"/>
  <c r="L401" i="17"/>
  <c r="M401" i="17" s="1"/>
  <c r="I402" i="17"/>
  <c r="N402" i="17" s="1"/>
  <c r="J402" i="17"/>
  <c r="O402" i="17" s="1"/>
  <c r="L402" i="17"/>
  <c r="M402" i="17" s="1"/>
  <c r="I403" i="17"/>
  <c r="N403" i="17" s="1"/>
  <c r="J403" i="17"/>
  <c r="O403" i="17" s="1"/>
  <c r="L403" i="17"/>
  <c r="M403" i="17" s="1"/>
  <c r="I404" i="17"/>
  <c r="N404" i="17" s="1"/>
  <c r="J404" i="17"/>
  <c r="O404" i="17" s="1"/>
  <c r="L404" i="17"/>
  <c r="M404" i="17" s="1"/>
  <c r="I405" i="17"/>
  <c r="N405" i="17" s="1"/>
  <c r="J405" i="17"/>
  <c r="O405" i="17" s="1"/>
  <c r="L405" i="17"/>
  <c r="M405" i="17" s="1"/>
  <c r="I406" i="17"/>
  <c r="N406" i="17" s="1"/>
  <c r="J406" i="17"/>
  <c r="O406" i="17" s="1"/>
  <c r="L406" i="17"/>
  <c r="M406" i="17" s="1"/>
  <c r="I407" i="17"/>
  <c r="N407" i="17" s="1"/>
  <c r="J407" i="17"/>
  <c r="O407" i="17" s="1"/>
  <c r="L407" i="17"/>
  <c r="M407" i="17" s="1"/>
  <c r="I408" i="17"/>
  <c r="N408" i="17" s="1"/>
  <c r="J408" i="17"/>
  <c r="O408" i="17" s="1"/>
  <c r="L408" i="17"/>
  <c r="M408" i="17" s="1"/>
  <c r="I409" i="17"/>
  <c r="N409" i="17" s="1"/>
  <c r="J409" i="17"/>
  <c r="O409" i="17" s="1"/>
  <c r="L409" i="17"/>
  <c r="M409" i="17" s="1"/>
  <c r="I410" i="17"/>
  <c r="N410" i="17" s="1"/>
  <c r="J410" i="17"/>
  <c r="O410" i="17" s="1"/>
  <c r="L410" i="17"/>
  <c r="M410" i="17" s="1"/>
  <c r="I411" i="17"/>
  <c r="N411" i="17" s="1"/>
  <c r="J411" i="17"/>
  <c r="O411" i="17" s="1"/>
  <c r="L411" i="17"/>
  <c r="M411" i="17" s="1"/>
  <c r="I412" i="17"/>
  <c r="N412" i="17" s="1"/>
  <c r="J412" i="17"/>
  <c r="O412" i="17" s="1"/>
  <c r="L412" i="17"/>
  <c r="M412" i="17" s="1"/>
  <c r="I413" i="17"/>
  <c r="N413" i="17" s="1"/>
  <c r="J413" i="17"/>
  <c r="O413" i="17" s="1"/>
  <c r="L413" i="17"/>
  <c r="M413" i="17" s="1"/>
  <c r="I414" i="17"/>
  <c r="N414" i="17" s="1"/>
  <c r="J414" i="17"/>
  <c r="O414" i="17" s="1"/>
  <c r="L414" i="17"/>
  <c r="M414" i="17" s="1"/>
  <c r="I415" i="17"/>
  <c r="N415" i="17" s="1"/>
  <c r="J415" i="17"/>
  <c r="O415" i="17" s="1"/>
  <c r="L415" i="17"/>
  <c r="M415" i="17" s="1"/>
  <c r="I416" i="17"/>
  <c r="N416" i="17" s="1"/>
  <c r="J416" i="17"/>
  <c r="O416" i="17" s="1"/>
  <c r="L416" i="17"/>
  <c r="M416" i="17" s="1"/>
  <c r="I417" i="17"/>
  <c r="N417" i="17" s="1"/>
  <c r="J417" i="17"/>
  <c r="O417" i="17" s="1"/>
  <c r="L417" i="17"/>
  <c r="M417" i="17" s="1"/>
  <c r="I418" i="17"/>
  <c r="N418" i="17" s="1"/>
  <c r="J418" i="17"/>
  <c r="O418" i="17" s="1"/>
  <c r="L418" i="17"/>
  <c r="M418" i="17" s="1"/>
  <c r="I419" i="17"/>
  <c r="N419" i="17" s="1"/>
  <c r="J419" i="17"/>
  <c r="O419" i="17" s="1"/>
  <c r="L419" i="17"/>
  <c r="M419" i="17" s="1"/>
  <c r="I420" i="17"/>
  <c r="N420" i="17" s="1"/>
  <c r="J420" i="17"/>
  <c r="O420" i="17" s="1"/>
  <c r="L420" i="17"/>
  <c r="M420" i="17" s="1"/>
  <c r="I421" i="17"/>
  <c r="N421" i="17" s="1"/>
  <c r="J421" i="17"/>
  <c r="O421" i="17" s="1"/>
  <c r="L421" i="17"/>
  <c r="M421" i="17" s="1"/>
  <c r="I422" i="17"/>
  <c r="N422" i="17" s="1"/>
  <c r="J422" i="17"/>
  <c r="O422" i="17" s="1"/>
  <c r="L422" i="17"/>
  <c r="M422" i="17" s="1"/>
  <c r="I423" i="17"/>
  <c r="N423" i="17" s="1"/>
  <c r="J423" i="17"/>
  <c r="O423" i="17" s="1"/>
  <c r="L423" i="17"/>
  <c r="M423" i="17" s="1"/>
  <c r="I424" i="17"/>
  <c r="N424" i="17" s="1"/>
  <c r="J424" i="17"/>
  <c r="O424" i="17" s="1"/>
  <c r="L424" i="17"/>
  <c r="M424" i="17" s="1"/>
  <c r="I425" i="17"/>
  <c r="N425" i="17" s="1"/>
  <c r="J425" i="17"/>
  <c r="O425" i="17" s="1"/>
  <c r="L425" i="17"/>
  <c r="M425" i="17" s="1"/>
  <c r="I426" i="17"/>
  <c r="N426" i="17" s="1"/>
  <c r="J426" i="17"/>
  <c r="O426" i="17" s="1"/>
  <c r="L426" i="17"/>
  <c r="M426" i="17" s="1"/>
  <c r="I427" i="17"/>
  <c r="N427" i="17" s="1"/>
  <c r="J427" i="17"/>
  <c r="O427" i="17" s="1"/>
  <c r="L427" i="17"/>
  <c r="M427" i="17" s="1"/>
  <c r="I428" i="17"/>
  <c r="N428" i="17" s="1"/>
  <c r="J428" i="17"/>
  <c r="O428" i="17" s="1"/>
  <c r="L428" i="17"/>
  <c r="M428" i="17" s="1"/>
  <c r="I429" i="17"/>
  <c r="N429" i="17" s="1"/>
  <c r="J429" i="17"/>
  <c r="O429" i="17" s="1"/>
  <c r="L429" i="17"/>
  <c r="M429" i="17" s="1"/>
  <c r="I430" i="17"/>
  <c r="N430" i="17" s="1"/>
  <c r="J430" i="17"/>
  <c r="O430" i="17" s="1"/>
  <c r="L430" i="17"/>
  <c r="M430" i="17" s="1"/>
  <c r="I431" i="17"/>
  <c r="N431" i="17" s="1"/>
  <c r="J431" i="17"/>
  <c r="O431" i="17" s="1"/>
  <c r="L431" i="17"/>
  <c r="M431" i="17" s="1"/>
  <c r="I432" i="17"/>
  <c r="N432" i="17" s="1"/>
  <c r="J432" i="17"/>
  <c r="O432" i="17" s="1"/>
  <c r="L432" i="17"/>
  <c r="M432" i="17" s="1"/>
  <c r="I433" i="17"/>
  <c r="N433" i="17" s="1"/>
  <c r="J433" i="17"/>
  <c r="O433" i="17" s="1"/>
  <c r="L433" i="17"/>
  <c r="M433" i="17" s="1"/>
  <c r="I434" i="17"/>
  <c r="N434" i="17" s="1"/>
  <c r="J434" i="17"/>
  <c r="O434" i="17" s="1"/>
  <c r="L434" i="17"/>
  <c r="M434" i="17" s="1"/>
  <c r="I435" i="17"/>
  <c r="N435" i="17" s="1"/>
  <c r="J435" i="17"/>
  <c r="O435" i="17" s="1"/>
  <c r="L435" i="17"/>
  <c r="M435" i="17" s="1"/>
  <c r="I436" i="17"/>
  <c r="N436" i="17" s="1"/>
  <c r="J436" i="17"/>
  <c r="O436" i="17" s="1"/>
  <c r="L436" i="17"/>
  <c r="M436" i="17" s="1"/>
  <c r="I437" i="17"/>
  <c r="N437" i="17" s="1"/>
  <c r="J437" i="17"/>
  <c r="O437" i="17" s="1"/>
  <c r="L437" i="17"/>
  <c r="M437" i="17" s="1"/>
  <c r="I438" i="17"/>
  <c r="N438" i="17" s="1"/>
  <c r="J438" i="17"/>
  <c r="O438" i="17" s="1"/>
  <c r="L438" i="17"/>
  <c r="M438" i="17" s="1"/>
  <c r="I439" i="17"/>
  <c r="N439" i="17" s="1"/>
  <c r="J439" i="17"/>
  <c r="O439" i="17" s="1"/>
  <c r="L439" i="17"/>
  <c r="M439" i="17" s="1"/>
  <c r="I440" i="17"/>
  <c r="N440" i="17" s="1"/>
  <c r="J440" i="17"/>
  <c r="O440" i="17" s="1"/>
  <c r="L440" i="17"/>
  <c r="M440" i="17" s="1"/>
  <c r="I441" i="17"/>
  <c r="N441" i="17" s="1"/>
  <c r="J441" i="17"/>
  <c r="O441" i="17" s="1"/>
  <c r="L441" i="17"/>
  <c r="M441" i="17" s="1"/>
  <c r="I442" i="17"/>
  <c r="N442" i="17" s="1"/>
  <c r="J442" i="17"/>
  <c r="O442" i="17" s="1"/>
  <c r="L442" i="17"/>
  <c r="M442" i="17" s="1"/>
  <c r="I443" i="17"/>
  <c r="N443" i="17" s="1"/>
  <c r="J443" i="17"/>
  <c r="O443" i="17" s="1"/>
  <c r="L443" i="17"/>
  <c r="M443" i="17" s="1"/>
  <c r="I444" i="17"/>
  <c r="N444" i="17" s="1"/>
  <c r="J444" i="17"/>
  <c r="O444" i="17" s="1"/>
  <c r="L444" i="17"/>
  <c r="M444" i="17" s="1"/>
  <c r="I445" i="17"/>
  <c r="N445" i="17" s="1"/>
  <c r="J445" i="17"/>
  <c r="O445" i="17" s="1"/>
  <c r="L445" i="17"/>
  <c r="M445" i="17" s="1"/>
  <c r="I446" i="17"/>
  <c r="N446" i="17" s="1"/>
  <c r="J446" i="17"/>
  <c r="O446" i="17" s="1"/>
  <c r="L446" i="17"/>
  <c r="M446" i="17" s="1"/>
  <c r="I447" i="17"/>
  <c r="N447" i="17" s="1"/>
  <c r="J447" i="17"/>
  <c r="O447" i="17" s="1"/>
  <c r="L447" i="17"/>
  <c r="M447" i="17" s="1"/>
  <c r="I448" i="17"/>
  <c r="N448" i="17" s="1"/>
  <c r="J448" i="17"/>
  <c r="O448" i="17" s="1"/>
  <c r="L448" i="17"/>
  <c r="M448" i="17" s="1"/>
  <c r="I449" i="17"/>
  <c r="N449" i="17" s="1"/>
  <c r="J449" i="17"/>
  <c r="O449" i="17" s="1"/>
  <c r="L449" i="17"/>
  <c r="M449" i="17" s="1"/>
  <c r="I450" i="17"/>
  <c r="N450" i="17" s="1"/>
  <c r="J450" i="17"/>
  <c r="O450" i="17" s="1"/>
  <c r="L450" i="17"/>
  <c r="M450" i="17" s="1"/>
  <c r="I451" i="17"/>
  <c r="N451" i="17" s="1"/>
  <c r="J451" i="17"/>
  <c r="O451" i="17" s="1"/>
  <c r="L451" i="17"/>
  <c r="M451" i="17" s="1"/>
  <c r="I452" i="17"/>
  <c r="N452" i="17" s="1"/>
  <c r="J452" i="17"/>
  <c r="O452" i="17" s="1"/>
  <c r="L452" i="17"/>
  <c r="M452" i="17" s="1"/>
  <c r="I453" i="17"/>
  <c r="N453" i="17" s="1"/>
  <c r="J453" i="17"/>
  <c r="O453" i="17" s="1"/>
  <c r="L453" i="17"/>
  <c r="M453" i="17" s="1"/>
  <c r="I454" i="17"/>
  <c r="N454" i="17" s="1"/>
  <c r="J454" i="17"/>
  <c r="O454" i="17" s="1"/>
  <c r="L454" i="17"/>
  <c r="M454" i="17" s="1"/>
  <c r="I455" i="17"/>
  <c r="N455" i="17" s="1"/>
  <c r="J455" i="17"/>
  <c r="O455" i="17" s="1"/>
  <c r="L455" i="17"/>
  <c r="M455" i="17" s="1"/>
  <c r="I456" i="17"/>
  <c r="N456" i="17" s="1"/>
  <c r="J456" i="17"/>
  <c r="O456" i="17" s="1"/>
  <c r="L456" i="17"/>
  <c r="M456" i="17" s="1"/>
  <c r="I457" i="17"/>
  <c r="N457" i="17" s="1"/>
  <c r="J457" i="17"/>
  <c r="O457" i="17" s="1"/>
  <c r="L457" i="17"/>
  <c r="M457" i="17" s="1"/>
  <c r="I458" i="17"/>
  <c r="N458" i="17" s="1"/>
  <c r="J458" i="17"/>
  <c r="O458" i="17" s="1"/>
  <c r="L458" i="17"/>
  <c r="M458" i="17" s="1"/>
  <c r="I459" i="17"/>
  <c r="N459" i="17" s="1"/>
  <c r="J459" i="17"/>
  <c r="O459" i="17" s="1"/>
  <c r="L459" i="17"/>
  <c r="M459" i="17" s="1"/>
  <c r="I460" i="17"/>
  <c r="N460" i="17" s="1"/>
  <c r="J460" i="17"/>
  <c r="O460" i="17" s="1"/>
  <c r="L460" i="17"/>
  <c r="M460" i="17" s="1"/>
  <c r="I461" i="17"/>
  <c r="N461" i="17" s="1"/>
  <c r="J461" i="17"/>
  <c r="O461" i="17" s="1"/>
  <c r="L461" i="17"/>
  <c r="M461" i="17" s="1"/>
  <c r="I462" i="17"/>
  <c r="N462" i="17" s="1"/>
  <c r="J462" i="17"/>
  <c r="O462" i="17" s="1"/>
  <c r="L462" i="17"/>
  <c r="M462" i="17" s="1"/>
  <c r="I463" i="17"/>
  <c r="N463" i="17" s="1"/>
  <c r="J463" i="17"/>
  <c r="O463" i="17" s="1"/>
  <c r="L463" i="17"/>
  <c r="M463" i="17" s="1"/>
  <c r="I464" i="17"/>
  <c r="N464" i="17" s="1"/>
  <c r="J464" i="17"/>
  <c r="O464" i="17" s="1"/>
  <c r="L464" i="17"/>
  <c r="M464" i="17" s="1"/>
  <c r="I465" i="17"/>
  <c r="N465" i="17" s="1"/>
  <c r="J465" i="17"/>
  <c r="O465" i="17" s="1"/>
  <c r="L465" i="17"/>
  <c r="M465" i="17" s="1"/>
  <c r="I466" i="17"/>
  <c r="N466" i="17" s="1"/>
  <c r="J466" i="17"/>
  <c r="O466" i="17" s="1"/>
  <c r="L466" i="17"/>
  <c r="M466" i="17" s="1"/>
  <c r="I467" i="17"/>
  <c r="N467" i="17" s="1"/>
  <c r="J467" i="17"/>
  <c r="O467" i="17" s="1"/>
  <c r="L467" i="17"/>
  <c r="M467" i="17" s="1"/>
  <c r="I468" i="17"/>
  <c r="N468" i="17" s="1"/>
  <c r="J468" i="17"/>
  <c r="O468" i="17" s="1"/>
  <c r="L468" i="17"/>
  <c r="M468" i="17" s="1"/>
  <c r="I469" i="17"/>
  <c r="N469" i="17" s="1"/>
  <c r="J469" i="17"/>
  <c r="O469" i="17" s="1"/>
  <c r="L469" i="17"/>
  <c r="M469" i="17" s="1"/>
  <c r="I470" i="17"/>
  <c r="N470" i="17" s="1"/>
  <c r="J470" i="17"/>
  <c r="O470" i="17" s="1"/>
  <c r="L470" i="17"/>
  <c r="M470" i="17" s="1"/>
  <c r="I471" i="17"/>
  <c r="N471" i="17" s="1"/>
  <c r="J471" i="17"/>
  <c r="O471" i="17" s="1"/>
  <c r="L471" i="17"/>
  <c r="M471" i="17" s="1"/>
  <c r="I472" i="17"/>
  <c r="N472" i="17" s="1"/>
  <c r="J472" i="17"/>
  <c r="O472" i="17" s="1"/>
  <c r="L472" i="17"/>
  <c r="M472" i="17" s="1"/>
  <c r="I473" i="17"/>
  <c r="N473" i="17" s="1"/>
  <c r="J473" i="17"/>
  <c r="O473" i="17" s="1"/>
  <c r="L473" i="17"/>
  <c r="M473" i="17" s="1"/>
  <c r="I474" i="17"/>
  <c r="N474" i="17" s="1"/>
  <c r="J474" i="17"/>
  <c r="O474" i="17" s="1"/>
  <c r="L474" i="17"/>
  <c r="M474" i="17" s="1"/>
  <c r="I475" i="17"/>
  <c r="N475" i="17" s="1"/>
  <c r="J475" i="17"/>
  <c r="O475" i="17" s="1"/>
  <c r="L475" i="17"/>
  <c r="M475" i="17" s="1"/>
  <c r="I476" i="17"/>
  <c r="N476" i="17" s="1"/>
  <c r="J476" i="17"/>
  <c r="O476" i="17" s="1"/>
  <c r="L476" i="17"/>
  <c r="M476" i="17" s="1"/>
  <c r="I477" i="17"/>
  <c r="N477" i="17" s="1"/>
  <c r="J477" i="17"/>
  <c r="O477" i="17" s="1"/>
  <c r="L477" i="17"/>
  <c r="M477" i="17" s="1"/>
  <c r="I478" i="17"/>
  <c r="N478" i="17" s="1"/>
  <c r="J478" i="17"/>
  <c r="O478" i="17" s="1"/>
  <c r="L478" i="17"/>
  <c r="M478" i="17" s="1"/>
  <c r="I479" i="17"/>
  <c r="N479" i="17" s="1"/>
  <c r="J479" i="17"/>
  <c r="O479" i="17" s="1"/>
  <c r="L479" i="17"/>
  <c r="M479" i="17" s="1"/>
  <c r="I480" i="17"/>
  <c r="N480" i="17" s="1"/>
  <c r="J480" i="17"/>
  <c r="O480" i="17" s="1"/>
  <c r="L480" i="17"/>
  <c r="M480" i="17" s="1"/>
  <c r="I481" i="17"/>
  <c r="N481" i="17" s="1"/>
  <c r="J481" i="17"/>
  <c r="O481" i="17" s="1"/>
  <c r="L481" i="17"/>
  <c r="M481" i="17" s="1"/>
  <c r="I482" i="17"/>
  <c r="N482" i="17" s="1"/>
  <c r="J482" i="17"/>
  <c r="O482" i="17" s="1"/>
  <c r="L482" i="17"/>
  <c r="M482" i="17" s="1"/>
  <c r="I483" i="17"/>
  <c r="N483" i="17" s="1"/>
  <c r="J483" i="17"/>
  <c r="O483" i="17" s="1"/>
  <c r="L483" i="17"/>
  <c r="M483" i="17" s="1"/>
  <c r="I484" i="17"/>
  <c r="N484" i="17" s="1"/>
  <c r="J484" i="17"/>
  <c r="O484" i="17" s="1"/>
  <c r="L484" i="17"/>
  <c r="M484" i="17" s="1"/>
  <c r="I485" i="17"/>
  <c r="N485" i="17" s="1"/>
  <c r="J485" i="17"/>
  <c r="O485" i="17" s="1"/>
  <c r="L485" i="17"/>
  <c r="M485" i="17" s="1"/>
  <c r="I486" i="17"/>
  <c r="N486" i="17" s="1"/>
  <c r="J486" i="17"/>
  <c r="O486" i="17" s="1"/>
  <c r="L486" i="17"/>
  <c r="M486" i="17" s="1"/>
  <c r="I487" i="17"/>
  <c r="N487" i="17" s="1"/>
  <c r="J487" i="17"/>
  <c r="O487" i="17" s="1"/>
  <c r="L487" i="17"/>
  <c r="M487" i="17" s="1"/>
  <c r="I488" i="17"/>
  <c r="N488" i="17" s="1"/>
  <c r="J488" i="17"/>
  <c r="O488" i="17" s="1"/>
  <c r="L488" i="17"/>
  <c r="M488" i="17" s="1"/>
  <c r="I489" i="17"/>
  <c r="N489" i="17" s="1"/>
  <c r="J489" i="17"/>
  <c r="O489" i="17" s="1"/>
  <c r="L489" i="17"/>
  <c r="M489" i="17" s="1"/>
  <c r="I490" i="17"/>
  <c r="N490" i="17" s="1"/>
  <c r="J490" i="17"/>
  <c r="O490" i="17" s="1"/>
  <c r="L490" i="17"/>
  <c r="M490" i="17" s="1"/>
  <c r="I491" i="17"/>
  <c r="N491" i="17" s="1"/>
  <c r="J491" i="17"/>
  <c r="O491" i="17" s="1"/>
  <c r="L491" i="17"/>
  <c r="M491" i="17" s="1"/>
  <c r="I492" i="17"/>
  <c r="N492" i="17" s="1"/>
  <c r="J492" i="17"/>
  <c r="O492" i="17" s="1"/>
  <c r="L492" i="17"/>
  <c r="M492" i="17" s="1"/>
  <c r="I493" i="17"/>
  <c r="N493" i="17" s="1"/>
  <c r="J493" i="17"/>
  <c r="O493" i="17" s="1"/>
  <c r="L493" i="17"/>
  <c r="M493" i="17" s="1"/>
  <c r="I494" i="17"/>
  <c r="N494" i="17" s="1"/>
  <c r="J494" i="17"/>
  <c r="O494" i="17" s="1"/>
  <c r="L494" i="17"/>
  <c r="M494" i="17" s="1"/>
  <c r="I495" i="17"/>
  <c r="N495" i="17" s="1"/>
  <c r="J495" i="17"/>
  <c r="O495" i="17" s="1"/>
  <c r="L495" i="17"/>
  <c r="M495" i="17" s="1"/>
  <c r="I496" i="17"/>
  <c r="N496" i="17" s="1"/>
  <c r="J496" i="17"/>
  <c r="O496" i="17" s="1"/>
  <c r="L496" i="17"/>
  <c r="M496" i="17" s="1"/>
  <c r="I497" i="17"/>
  <c r="N497" i="17" s="1"/>
  <c r="J497" i="17"/>
  <c r="O497" i="17" s="1"/>
  <c r="L497" i="17"/>
  <c r="M497" i="17" s="1"/>
  <c r="I498" i="17"/>
  <c r="N498" i="17" s="1"/>
  <c r="J498" i="17"/>
  <c r="O498" i="17" s="1"/>
  <c r="L498" i="17"/>
  <c r="M498" i="17" s="1"/>
  <c r="I499" i="17"/>
  <c r="N499" i="17" s="1"/>
  <c r="J499" i="17"/>
  <c r="O499" i="17" s="1"/>
  <c r="L499" i="17"/>
  <c r="M499" i="17" s="1"/>
  <c r="I500" i="17"/>
  <c r="N500" i="17" s="1"/>
  <c r="J500" i="17"/>
  <c r="O500" i="17" s="1"/>
  <c r="L500" i="17"/>
  <c r="M500" i="17" s="1"/>
  <c r="I501" i="17"/>
  <c r="N501" i="17" s="1"/>
  <c r="J501" i="17"/>
  <c r="O501" i="17" s="1"/>
  <c r="L501" i="17"/>
  <c r="M501" i="17" s="1"/>
  <c r="I502" i="17"/>
  <c r="N502" i="17" s="1"/>
  <c r="J502" i="17"/>
  <c r="O502" i="17" s="1"/>
  <c r="L502" i="17"/>
  <c r="M502" i="17" s="1"/>
  <c r="I503" i="17"/>
  <c r="N503" i="17" s="1"/>
  <c r="J503" i="17"/>
  <c r="O503" i="17" s="1"/>
  <c r="L503" i="17"/>
  <c r="M503" i="17" s="1"/>
  <c r="I504" i="17"/>
  <c r="N504" i="17" s="1"/>
  <c r="J504" i="17"/>
  <c r="O504" i="17" s="1"/>
  <c r="L504" i="17"/>
  <c r="M504" i="17" s="1"/>
  <c r="I505" i="17"/>
  <c r="N505" i="17" s="1"/>
  <c r="J505" i="17"/>
  <c r="O505" i="17" s="1"/>
  <c r="L505" i="17"/>
  <c r="M505" i="17" s="1"/>
  <c r="I506" i="17"/>
  <c r="N506" i="17" s="1"/>
  <c r="J506" i="17"/>
  <c r="O506" i="17" s="1"/>
  <c r="L506" i="17"/>
  <c r="M506" i="17" s="1"/>
  <c r="I507" i="17"/>
  <c r="N507" i="17" s="1"/>
  <c r="J507" i="17"/>
  <c r="O507" i="17" s="1"/>
  <c r="L507" i="17"/>
  <c r="M507" i="17" s="1"/>
  <c r="I508" i="17"/>
  <c r="N508" i="17" s="1"/>
  <c r="J508" i="17"/>
  <c r="O508" i="17" s="1"/>
  <c r="L508" i="17"/>
  <c r="M508" i="17" s="1"/>
  <c r="I509" i="17"/>
  <c r="N509" i="17" s="1"/>
  <c r="J509" i="17"/>
  <c r="O509" i="17" s="1"/>
  <c r="L509" i="17"/>
  <c r="M509" i="17" s="1"/>
  <c r="I510" i="17"/>
  <c r="N510" i="17" s="1"/>
  <c r="J510" i="17"/>
  <c r="O510" i="17" s="1"/>
  <c r="L510" i="17"/>
  <c r="M510" i="17" s="1"/>
  <c r="I511" i="17"/>
  <c r="N511" i="17" s="1"/>
  <c r="J511" i="17"/>
  <c r="O511" i="17" s="1"/>
  <c r="L511" i="17"/>
  <c r="M511" i="17" s="1"/>
  <c r="I512" i="17"/>
  <c r="N512" i="17" s="1"/>
  <c r="J512" i="17"/>
  <c r="O512" i="17" s="1"/>
  <c r="L512" i="17"/>
  <c r="M512" i="17" s="1"/>
  <c r="I513" i="17"/>
  <c r="N513" i="17" s="1"/>
  <c r="J513" i="17"/>
  <c r="O513" i="17" s="1"/>
  <c r="L513" i="17"/>
  <c r="M513" i="17" s="1"/>
  <c r="I514" i="17"/>
  <c r="N514" i="17" s="1"/>
  <c r="J514" i="17"/>
  <c r="O514" i="17" s="1"/>
  <c r="L514" i="17"/>
  <c r="M514" i="17" s="1"/>
  <c r="I515" i="17"/>
  <c r="N515" i="17" s="1"/>
  <c r="J515" i="17"/>
  <c r="O515" i="17" s="1"/>
  <c r="L515" i="17"/>
  <c r="M515" i="17" s="1"/>
  <c r="I516" i="17"/>
  <c r="N516" i="17" s="1"/>
  <c r="J516" i="17"/>
  <c r="O516" i="17" s="1"/>
  <c r="L516" i="17"/>
  <c r="M516" i="17" s="1"/>
  <c r="I517" i="17"/>
  <c r="N517" i="17" s="1"/>
  <c r="J517" i="17"/>
  <c r="O517" i="17" s="1"/>
  <c r="L517" i="17"/>
  <c r="M517" i="17" s="1"/>
  <c r="I518" i="17"/>
  <c r="N518" i="17" s="1"/>
  <c r="J518" i="17"/>
  <c r="O518" i="17" s="1"/>
  <c r="L518" i="17"/>
  <c r="M518" i="17" s="1"/>
  <c r="I519" i="17"/>
  <c r="N519" i="17" s="1"/>
  <c r="J519" i="17"/>
  <c r="O519" i="17" s="1"/>
  <c r="L519" i="17"/>
  <c r="M519" i="17" s="1"/>
  <c r="I520" i="17"/>
  <c r="N520" i="17" s="1"/>
  <c r="J520" i="17"/>
  <c r="O520" i="17" s="1"/>
  <c r="L520" i="17"/>
  <c r="M520" i="17" s="1"/>
  <c r="I521" i="17"/>
  <c r="N521" i="17" s="1"/>
  <c r="J521" i="17"/>
  <c r="O521" i="17" s="1"/>
  <c r="L521" i="17"/>
  <c r="M521" i="17" s="1"/>
  <c r="I522" i="17"/>
  <c r="N522" i="17" s="1"/>
  <c r="J522" i="17"/>
  <c r="O522" i="17" s="1"/>
  <c r="L522" i="17"/>
  <c r="M522" i="17" s="1"/>
  <c r="I523" i="17"/>
  <c r="N523" i="17" s="1"/>
  <c r="J523" i="17"/>
  <c r="O523" i="17" s="1"/>
  <c r="L523" i="17"/>
  <c r="M523" i="17" s="1"/>
  <c r="I524" i="17"/>
  <c r="N524" i="17" s="1"/>
  <c r="J524" i="17"/>
  <c r="O524" i="17" s="1"/>
  <c r="L524" i="17"/>
  <c r="M524" i="17" s="1"/>
  <c r="I525" i="17"/>
  <c r="N525" i="17" s="1"/>
  <c r="J525" i="17"/>
  <c r="O525" i="17" s="1"/>
  <c r="L525" i="17"/>
  <c r="M525" i="17" s="1"/>
  <c r="I526" i="17"/>
  <c r="N526" i="17" s="1"/>
  <c r="J526" i="17"/>
  <c r="O526" i="17" s="1"/>
  <c r="L526" i="17"/>
  <c r="M526" i="17" s="1"/>
  <c r="I527" i="17"/>
  <c r="N527" i="17" s="1"/>
  <c r="J527" i="17"/>
  <c r="O527" i="17" s="1"/>
  <c r="L527" i="17"/>
  <c r="M527" i="17" s="1"/>
  <c r="I528" i="17"/>
  <c r="N528" i="17" s="1"/>
  <c r="J528" i="17"/>
  <c r="O528" i="17" s="1"/>
  <c r="L528" i="17"/>
  <c r="M528" i="17" s="1"/>
  <c r="I529" i="17"/>
  <c r="N529" i="17" s="1"/>
  <c r="J529" i="17"/>
  <c r="O529" i="17" s="1"/>
  <c r="L529" i="17"/>
  <c r="M529" i="17" s="1"/>
  <c r="I530" i="17"/>
  <c r="N530" i="17" s="1"/>
  <c r="J530" i="17"/>
  <c r="O530" i="17" s="1"/>
  <c r="L530" i="17"/>
  <c r="M530" i="17" s="1"/>
  <c r="I531" i="17"/>
  <c r="N531" i="17" s="1"/>
  <c r="J531" i="17"/>
  <c r="O531" i="17" s="1"/>
  <c r="L531" i="17"/>
  <c r="M531" i="17" s="1"/>
  <c r="I532" i="17"/>
  <c r="N532" i="17" s="1"/>
  <c r="J532" i="17"/>
  <c r="O532" i="17" s="1"/>
  <c r="L532" i="17"/>
  <c r="M532" i="17" s="1"/>
  <c r="I533" i="17"/>
  <c r="N533" i="17" s="1"/>
  <c r="J533" i="17"/>
  <c r="O533" i="17" s="1"/>
  <c r="L533" i="17"/>
  <c r="M533" i="17" s="1"/>
  <c r="I534" i="17"/>
  <c r="N534" i="17" s="1"/>
  <c r="J534" i="17"/>
  <c r="O534" i="17" s="1"/>
  <c r="L534" i="17"/>
  <c r="M534" i="17" s="1"/>
  <c r="I535" i="17"/>
  <c r="N535" i="17" s="1"/>
  <c r="J535" i="17"/>
  <c r="O535" i="17" s="1"/>
  <c r="L535" i="17"/>
  <c r="M535" i="17" s="1"/>
  <c r="I536" i="17"/>
  <c r="N536" i="17" s="1"/>
  <c r="J536" i="17"/>
  <c r="O536" i="17" s="1"/>
  <c r="L536" i="17"/>
  <c r="M536" i="17" s="1"/>
  <c r="I537" i="17"/>
  <c r="N537" i="17" s="1"/>
  <c r="J537" i="17"/>
  <c r="O537" i="17" s="1"/>
  <c r="L537" i="17"/>
  <c r="M537" i="17" s="1"/>
  <c r="I538" i="17"/>
  <c r="N538" i="17" s="1"/>
  <c r="J538" i="17"/>
  <c r="O538" i="17" s="1"/>
  <c r="L538" i="17"/>
  <c r="M538" i="17" s="1"/>
  <c r="I539" i="17"/>
  <c r="N539" i="17" s="1"/>
  <c r="J539" i="17"/>
  <c r="O539" i="17" s="1"/>
  <c r="L539" i="17"/>
  <c r="M539" i="17" s="1"/>
  <c r="I540" i="17"/>
  <c r="N540" i="17" s="1"/>
  <c r="J540" i="17"/>
  <c r="O540" i="17" s="1"/>
  <c r="L540" i="17"/>
  <c r="M540" i="17" s="1"/>
  <c r="I541" i="17"/>
  <c r="N541" i="17" s="1"/>
  <c r="J541" i="17"/>
  <c r="O541" i="17" s="1"/>
  <c r="L541" i="17"/>
  <c r="M541" i="17" s="1"/>
  <c r="I542" i="17"/>
  <c r="N542" i="17" s="1"/>
  <c r="J542" i="17"/>
  <c r="O542" i="17" s="1"/>
  <c r="L542" i="17"/>
  <c r="M542" i="17" s="1"/>
  <c r="I543" i="17"/>
  <c r="N543" i="17" s="1"/>
  <c r="J543" i="17"/>
  <c r="O543" i="17" s="1"/>
  <c r="L543" i="17"/>
  <c r="M543" i="17" s="1"/>
  <c r="I544" i="17"/>
  <c r="N544" i="17" s="1"/>
  <c r="J544" i="17"/>
  <c r="O544" i="17" s="1"/>
  <c r="L544" i="17"/>
  <c r="M544" i="17" s="1"/>
  <c r="I545" i="17"/>
  <c r="N545" i="17" s="1"/>
  <c r="J545" i="17"/>
  <c r="O545" i="17" s="1"/>
  <c r="L545" i="17"/>
  <c r="M545" i="17" s="1"/>
  <c r="I546" i="17"/>
  <c r="N546" i="17" s="1"/>
  <c r="J546" i="17"/>
  <c r="O546" i="17" s="1"/>
  <c r="L546" i="17"/>
  <c r="M546" i="17" s="1"/>
  <c r="I547" i="17"/>
  <c r="N547" i="17" s="1"/>
  <c r="J547" i="17"/>
  <c r="O547" i="17" s="1"/>
  <c r="L547" i="17"/>
  <c r="M547" i="17" s="1"/>
  <c r="I548" i="17"/>
  <c r="N548" i="17" s="1"/>
  <c r="J548" i="17"/>
  <c r="O548" i="17" s="1"/>
  <c r="L548" i="17"/>
  <c r="M548" i="17" s="1"/>
  <c r="I549" i="17"/>
  <c r="N549" i="17" s="1"/>
  <c r="J549" i="17"/>
  <c r="O549" i="17" s="1"/>
  <c r="L549" i="17"/>
  <c r="M549" i="17" s="1"/>
  <c r="I550" i="17"/>
  <c r="N550" i="17" s="1"/>
  <c r="J550" i="17"/>
  <c r="O550" i="17" s="1"/>
  <c r="L550" i="17"/>
  <c r="M550" i="17" s="1"/>
  <c r="I551" i="17"/>
  <c r="N551" i="17" s="1"/>
  <c r="J551" i="17"/>
  <c r="O551" i="17" s="1"/>
  <c r="L551" i="17"/>
  <c r="M551" i="17" s="1"/>
  <c r="I552" i="17"/>
  <c r="N552" i="17" s="1"/>
  <c r="J552" i="17"/>
  <c r="O552" i="17" s="1"/>
  <c r="L552" i="17"/>
  <c r="M552" i="17" s="1"/>
  <c r="I553" i="17"/>
  <c r="N553" i="17" s="1"/>
  <c r="J553" i="17"/>
  <c r="O553" i="17" s="1"/>
  <c r="L553" i="17"/>
  <c r="M553" i="17" s="1"/>
  <c r="I554" i="17"/>
  <c r="N554" i="17" s="1"/>
  <c r="J554" i="17"/>
  <c r="O554" i="17" s="1"/>
  <c r="L554" i="17"/>
  <c r="M554" i="17" s="1"/>
  <c r="I555" i="17"/>
  <c r="N555" i="17" s="1"/>
  <c r="J555" i="17"/>
  <c r="O555" i="17" s="1"/>
  <c r="L555" i="17"/>
  <c r="M555" i="17" s="1"/>
  <c r="I556" i="17"/>
  <c r="N556" i="17" s="1"/>
  <c r="J556" i="17"/>
  <c r="O556" i="17" s="1"/>
  <c r="L556" i="17"/>
  <c r="M556" i="17" s="1"/>
  <c r="I557" i="17"/>
  <c r="N557" i="17" s="1"/>
  <c r="J557" i="17"/>
  <c r="O557" i="17" s="1"/>
  <c r="L557" i="17"/>
  <c r="M557" i="17" s="1"/>
  <c r="I558" i="17"/>
  <c r="N558" i="17" s="1"/>
  <c r="J558" i="17"/>
  <c r="O558" i="17" s="1"/>
  <c r="L558" i="17"/>
  <c r="M558" i="17" s="1"/>
  <c r="I559" i="17"/>
  <c r="N559" i="17" s="1"/>
  <c r="J559" i="17"/>
  <c r="O559" i="17" s="1"/>
  <c r="L559" i="17"/>
  <c r="M559" i="17" s="1"/>
  <c r="I560" i="17"/>
  <c r="N560" i="17" s="1"/>
  <c r="J560" i="17"/>
  <c r="O560" i="17" s="1"/>
  <c r="L560" i="17"/>
  <c r="M560" i="17" s="1"/>
  <c r="I561" i="17"/>
  <c r="N561" i="17" s="1"/>
  <c r="J561" i="17"/>
  <c r="O561" i="17" s="1"/>
  <c r="L561" i="17"/>
  <c r="M561" i="17" s="1"/>
  <c r="I562" i="17"/>
  <c r="N562" i="17" s="1"/>
  <c r="J562" i="17"/>
  <c r="O562" i="17" s="1"/>
  <c r="L562" i="17"/>
  <c r="M562" i="17" s="1"/>
  <c r="I563" i="17"/>
  <c r="N563" i="17" s="1"/>
  <c r="J563" i="17"/>
  <c r="O563" i="17" s="1"/>
  <c r="L563" i="17"/>
  <c r="M563" i="17" s="1"/>
  <c r="I564" i="17"/>
  <c r="N564" i="17" s="1"/>
  <c r="J564" i="17"/>
  <c r="O564" i="17" s="1"/>
  <c r="L564" i="17"/>
  <c r="M564" i="17" s="1"/>
  <c r="I565" i="17"/>
  <c r="N565" i="17" s="1"/>
  <c r="J565" i="17"/>
  <c r="O565" i="17" s="1"/>
  <c r="L565" i="17"/>
  <c r="M565" i="17" s="1"/>
  <c r="I566" i="17"/>
  <c r="N566" i="17" s="1"/>
  <c r="J566" i="17"/>
  <c r="O566" i="17" s="1"/>
  <c r="L566" i="17"/>
  <c r="M566" i="17" s="1"/>
  <c r="I567" i="17"/>
  <c r="N567" i="17" s="1"/>
  <c r="J567" i="17"/>
  <c r="O567" i="17" s="1"/>
  <c r="L567" i="17"/>
  <c r="M567" i="17" s="1"/>
  <c r="I568" i="17"/>
  <c r="N568" i="17" s="1"/>
  <c r="J568" i="17"/>
  <c r="O568" i="17" s="1"/>
  <c r="L568" i="17"/>
  <c r="M568" i="17" s="1"/>
  <c r="I569" i="17"/>
  <c r="N569" i="17" s="1"/>
  <c r="J569" i="17"/>
  <c r="O569" i="17" s="1"/>
  <c r="L569" i="17"/>
  <c r="M569" i="17" s="1"/>
  <c r="I570" i="17"/>
  <c r="N570" i="17" s="1"/>
  <c r="J570" i="17"/>
  <c r="O570" i="17" s="1"/>
  <c r="L570" i="17"/>
  <c r="M570" i="17" s="1"/>
  <c r="I571" i="17"/>
  <c r="N571" i="17" s="1"/>
  <c r="J571" i="17"/>
  <c r="O571" i="17" s="1"/>
  <c r="L571" i="17"/>
  <c r="M571" i="17" s="1"/>
  <c r="I572" i="17"/>
  <c r="N572" i="17" s="1"/>
  <c r="J572" i="17"/>
  <c r="O572" i="17" s="1"/>
  <c r="L572" i="17"/>
  <c r="M572" i="17" s="1"/>
  <c r="I573" i="17"/>
  <c r="N573" i="17" s="1"/>
  <c r="J573" i="17"/>
  <c r="O573" i="17" s="1"/>
  <c r="L573" i="17"/>
  <c r="M573" i="17" s="1"/>
  <c r="I574" i="17"/>
  <c r="N574" i="17" s="1"/>
  <c r="J574" i="17"/>
  <c r="O574" i="17" s="1"/>
  <c r="L574" i="17"/>
  <c r="M574" i="17" s="1"/>
  <c r="I575" i="17"/>
  <c r="N575" i="17" s="1"/>
  <c r="J575" i="17"/>
  <c r="O575" i="17" s="1"/>
  <c r="L575" i="17"/>
  <c r="M575" i="17" s="1"/>
  <c r="I576" i="17"/>
  <c r="N576" i="17" s="1"/>
  <c r="J576" i="17"/>
  <c r="O576" i="17" s="1"/>
  <c r="L576" i="17"/>
  <c r="M576" i="17" s="1"/>
  <c r="I577" i="17"/>
  <c r="N577" i="17" s="1"/>
  <c r="J577" i="17"/>
  <c r="O577" i="17" s="1"/>
  <c r="L577" i="17"/>
  <c r="M577" i="17" s="1"/>
  <c r="I578" i="17"/>
  <c r="N578" i="17" s="1"/>
  <c r="J578" i="17"/>
  <c r="O578" i="17" s="1"/>
  <c r="L578" i="17"/>
  <c r="M578" i="17" s="1"/>
  <c r="I579" i="17"/>
  <c r="N579" i="17" s="1"/>
  <c r="J579" i="17"/>
  <c r="O579" i="17" s="1"/>
  <c r="L579" i="17"/>
  <c r="M579" i="17" s="1"/>
  <c r="I580" i="17"/>
  <c r="N580" i="17" s="1"/>
  <c r="J580" i="17"/>
  <c r="O580" i="17" s="1"/>
  <c r="L580" i="17"/>
  <c r="M580" i="17" s="1"/>
  <c r="I581" i="17"/>
  <c r="N581" i="17" s="1"/>
  <c r="J581" i="17"/>
  <c r="O581" i="17" s="1"/>
  <c r="L581" i="17"/>
  <c r="M581" i="17" s="1"/>
  <c r="I582" i="17"/>
  <c r="N582" i="17" s="1"/>
  <c r="J582" i="17"/>
  <c r="O582" i="17" s="1"/>
  <c r="L582" i="17"/>
  <c r="M582" i="17" s="1"/>
  <c r="I583" i="17"/>
  <c r="N583" i="17" s="1"/>
  <c r="J583" i="17"/>
  <c r="O583" i="17" s="1"/>
  <c r="L583" i="17"/>
  <c r="M583" i="17" s="1"/>
  <c r="I584" i="17"/>
  <c r="N584" i="17" s="1"/>
  <c r="J584" i="17"/>
  <c r="O584" i="17" s="1"/>
  <c r="L584" i="17"/>
  <c r="M584" i="17" s="1"/>
  <c r="I585" i="17"/>
  <c r="N585" i="17" s="1"/>
  <c r="J585" i="17"/>
  <c r="O585" i="17" s="1"/>
  <c r="L585" i="17"/>
  <c r="M585" i="17" s="1"/>
  <c r="I586" i="17"/>
  <c r="N586" i="17" s="1"/>
  <c r="J586" i="17"/>
  <c r="O586" i="17" s="1"/>
  <c r="L586" i="17"/>
  <c r="M586" i="17" s="1"/>
  <c r="I587" i="17"/>
  <c r="N587" i="17" s="1"/>
  <c r="J587" i="17"/>
  <c r="O587" i="17" s="1"/>
  <c r="L587" i="17"/>
  <c r="M587" i="17" s="1"/>
  <c r="I588" i="17"/>
  <c r="N588" i="17" s="1"/>
  <c r="J588" i="17"/>
  <c r="O588" i="17" s="1"/>
  <c r="L588" i="17"/>
  <c r="M588" i="17" s="1"/>
  <c r="I589" i="17"/>
  <c r="N589" i="17" s="1"/>
  <c r="J589" i="17"/>
  <c r="O589" i="17" s="1"/>
  <c r="L589" i="17"/>
  <c r="M589" i="17" s="1"/>
  <c r="I590" i="17"/>
  <c r="N590" i="17" s="1"/>
  <c r="J590" i="17"/>
  <c r="O590" i="17" s="1"/>
  <c r="L590" i="17"/>
  <c r="M590" i="17" s="1"/>
  <c r="I591" i="17"/>
  <c r="N591" i="17" s="1"/>
  <c r="J591" i="17"/>
  <c r="O591" i="17" s="1"/>
  <c r="L591" i="17"/>
  <c r="M591" i="17" s="1"/>
  <c r="I592" i="17"/>
  <c r="N592" i="17" s="1"/>
  <c r="J592" i="17"/>
  <c r="O592" i="17" s="1"/>
  <c r="L592" i="17"/>
  <c r="M592" i="17" s="1"/>
  <c r="I593" i="17"/>
  <c r="N593" i="17" s="1"/>
  <c r="J593" i="17"/>
  <c r="O593" i="17" s="1"/>
  <c r="L593" i="17"/>
  <c r="M593" i="17" s="1"/>
  <c r="I594" i="17"/>
  <c r="N594" i="17" s="1"/>
  <c r="J594" i="17"/>
  <c r="O594" i="17" s="1"/>
  <c r="L594" i="17"/>
  <c r="M594" i="17" s="1"/>
  <c r="I595" i="17"/>
  <c r="N595" i="17" s="1"/>
  <c r="J595" i="17"/>
  <c r="O595" i="17" s="1"/>
  <c r="L595" i="17"/>
  <c r="M595" i="17" s="1"/>
  <c r="I596" i="17"/>
  <c r="N596" i="17" s="1"/>
  <c r="J596" i="17"/>
  <c r="O596" i="17" s="1"/>
  <c r="L596" i="17"/>
  <c r="M596" i="17" s="1"/>
  <c r="I597" i="17"/>
  <c r="N597" i="17" s="1"/>
  <c r="J597" i="17"/>
  <c r="O597" i="17" s="1"/>
  <c r="L597" i="17"/>
  <c r="M597" i="17" s="1"/>
  <c r="I598" i="17"/>
  <c r="N598" i="17" s="1"/>
  <c r="J598" i="17"/>
  <c r="O598" i="17" s="1"/>
  <c r="L598" i="17"/>
  <c r="M598" i="17" s="1"/>
  <c r="I599" i="17"/>
  <c r="N599" i="17" s="1"/>
  <c r="J599" i="17"/>
  <c r="O599" i="17" s="1"/>
  <c r="L599" i="17"/>
  <c r="M599" i="17" s="1"/>
  <c r="I600" i="17"/>
  <c r="N600" i="17" s="1"/>
  <c r="J600" i="17"/>
  <c r="O600" i="17" s="1"/>
  <c r="L600" i="17"/>
  <c r="M600" i="17" s="1"/>
  <c r="I601" i="17"/>
  <c r="N601" i="17" s="1"/>
  <c r="J601" i="17"/>
  <c r="O601" i="17" s="1"/>
  <c r="L601" i="17"/>
  <c r="M601" i="17" s="1"/>
  <c r="I602" i="17"/>
  <c r="N602" i="17" s="1"/>
  <c r="J602" i="17"/>
  <c r="O602" i="17" s="1"/>
  <c r="L602" i="17"/>
  <c r="M602" i="17" s="1"/>
  <c r="I603" i="17"/>
  <c r="N603" i="17" s="1"/>
  <c r="J603" i="17"/>
  <c r="O603" i="17" s="1"/>
  <c r="L603" i="17"/>
  <c r="M603" i="17" s="1"/>
  <c r="I604" i="17"/>
  <c r="N604" i="17" s="1"/>
  <c r="J604" i="17"/>
  <c r="O604" i="17" s="1"/>
  <c r="L604" i="17"/>
  <c r="M604" i="17" s="1"/>
  <c r="I605" i="17"/>
  <c r="N605" i="17" s="1"/>
  <c r="J605" i="17"/>
  <c r="O605" i="17" s="1"/>
  <c r="L605" i="17"/>
  <c r="M605" i="17" s="1"/>
  <c r="I606" i="17"/>
  <c r="N606" i="17" s="1"/>
  <c r="J606" i="17"/>
  <c r="O606" i="17" s="1"/>
  <c r="L606" i="17"/>
  <c r="M606" i="17" s="1"/>
  <c r="I607" i="17"/>
  <c r="N607" i="17" s="1"/>
  <c r="J607" i="17"/>
  <c r="O607" i="17" s="1"/>
  <c r="L607" i="17"/>
  <c r="M607" i="17" s="1"/>
  <c r="I608" i="17"/>
  <c r="N608" i="17" s="1"/>
  <c r="J608" i="17"/>
  <c r="O608" i="17" s="1"/>
  <c r="L608" i="17"/>
  <c r="M608" i="17" s="1"/>
  <c r="I609" i="17"/>
  <c r="N609" i="17" s="1"/>
  <c r="J609" i="17"/>
  <c r="O609" i="17" s="1"/>
  <c r="L609" i="17"/>
  <c r="M609" i="17" s="1"/>
  <c r="I610" i="17"/>
  <c r="N610" i="17" s="1"/>
  <c r="J610" i="17"/>
  <c r="O610" i="17" s="1"/>
  <c r="L610" i="17"/>
  <c r="M610" i="17" s="1"/>
  <c r="I611" i="17"/>
  <c r="N611" i="17" s="1"/>
  <c r="J611" i="17"/>
  <c r="O611" i="17" s="1"/>
  <c r="L611" i="17"/>
  <c r="M611" i="17" s="1"/>
  <c r="I612" i="17"/>
  <c r="N612" i="17" s="1"/>
  <c r="J612" i="17"/>
  <c r="O612" i="17" s="1"/>
  <c r="L612" i="17"/>
  <c r="M612" i="17" s="1"/>
  <c r="I613" i="17"/>
  <c r="N613" i="17" s="1"/>
  <c r="J613" i="17"/>
  <c r="O613" i="17" s="1"/>
  <c r="L613" i="17"/>
  <c r="M613" i="17" s="1"/>
  <c r="I614" i="17"/>
  <c r="N614" i="17" s="1"/>
  <c r="J614" i="17"/>
  <c r="O614" i="17" s="1"/>
  <c r="L614" i="17"/>
  <c r="M614" i="17" s="1"/>
  <c r="I615" i="17"/>
  <c r="N615" i="17" s="1"/>
  <c r="J615" i="17"/>
  <c r="O615" i="17" s="1"/>
  <c r="L615" i="17"/>
  <c r="M615" i="17" s="1"/>
  <c r="I616" i="17"/>
  <c r="N616" i="17" s="1"/>
  <c r="J616" i="17"/>
  <c r="O616" i="17" s="1"/>
  <c r="L616" i="17"/>
  <c r="M616" i="17" s="1"/>
  <c r="I617" i="17"/>
  <c r="N617" i="17" s="1"/>
  <c r="J617" i="17"/>
  <c r="O617" i="17" s="1"/>
  <c r="L617" i="17"/>
  <c r="M617" i="17" s="1"/>
  <c r="I618" i="17"/>
  <c r="N618" i="17" s="1"/>
  <c r="J618" i="17"/>
  <c r="O618" i="17" s="1"/>
  <c r="L618" i="17"/>
  <c r="M618" i="17" s="1"/>
  <c r="I619" i="17"/>
  <c r="N619" i="17" s="1"/>
  <c r="J619" i="17"/>
  <c r="O619" i="17" s="1"/>
  <c r="L619" i="17"/>
  <c r="M619" i="17" s="1"/>
  <c r="I620" i="17"/>
  <c r="N620" i="17" s="1"/>
  <c r="J620" i="17"/>
  <c r="O620" i="17" s="1"/>
  <c r="L620" i="17"/>
  <c r="M620" i="17" s="1"/>
  <c r="I621" i="17"/>
  <c r="N621" i="17" s="1"/>
  <c r="J621" i="17"/>
  <c r="O621" i="17" s="1"/>
  <c r="L621" i="17"/>
  <c r="M621" i="17" s="1"/>
  <c r="I622" i="17"/>
  <c r="N622" i="17" s="1"/>
  <c r="J622" i="17"/>
  <c r="O622" i="17" s="1"/>
  <c r="L622" i="17"/>
  <c r="M622" i="17" s="1"/>
  <c r="I623" i="17"/>
  <c r="N623" i="17" s="1"/>
  <c r="J623" i="17"/>
  <c r="O623" i="17" s="1"/>
  <c r="L623" i="17"/>
  <c r="M623" i="17" s="1"/>
  <c r="I624" i="17"/>
  <c r="N624" i="17" s="1"/>
  <c r="J624" i="17"/>
  <c r="O624" i="17" s="1"/>
  <c r="L624" i="17"/>
  <c r="M624" i="17" s="1"/>
  <c r="I625" i="17"/>
  <c r="N625" i="17" s="1"/>
  <c r="J625" i="17"/>
  <c r="O625" i="17" s="1"/>
  <c r="L625" i="17"/>
  <c r="M625" i="17" s="1"/>
  <c r="I626" i="17"/>
  <c r="N626" i="17" s="1"/>
  <c r="J626" i="17"/>
  <c r="O626" i="17" s="1"/>
  <c r="L626" i="17"/>
  <c r="M626" i="17" s="1"/>
  <c r="I627" i="17"/>
  <c r="N627" i="17" s="1"/>
  <c r="J627" i="17"/>
  <c r="O627" i="17" s="1"/>
  <c r="L627" i="17"/>
  <c r="M627" i="17" s="1"/>
  <c r="I628" i="17"/>
  <c r="N628" i="17" s="1"/>
  <c r="J628" i="17"/>
  <c r="O628" i="17" s="1"/>
  <c r="L628" i="17"/>
  <c r="M628" i="17" s="1"/>
  <c r="I629" i="17"/>
  <c r="N629" i="17" s="1"/>
  <c r="J629" i="17"/>
  <c r="O629" i="17" s="1"/>
  <c r="L629" i="17"/>
  <c r="M629" i="17" s="1"/>
  <c r="I630" i="17"/>
  <c r="N630" i="17" s="1"/>
  <c r="J630" i="17"/>
  <c r="O630" i="17" s="1"/>
  <c r="L630" i="17"/>
  <c r="M630" i="17" s="1"/>
  <c r="I631" i="17"/>
  <c r="N631" i="17" s="1"/>
  <c r="J631" i="17"/>
  <c r="O631" i="17" s="1"/>
  <c r="L631" i="17"/>
  <c r="M631" i="17" s="1"/>
  <c r="I632" i="17"/>
  <c r="N632" i="17" s="1"/>
  <c r="J632" i="17"/>
  <c r="O632" i="17" s="1"/>
  <c r="L632" i="17"/>
  <c r="M632" i="17" s="1"/>
  <c r="I633" i="17"/>
  <c r="N633" i="17" s="1"/>
  <c r="J633" i="17"/>
  <c r="O633" i="17" s="1"/>
  <c r="L633" i="17"/>
  <c r="M633" i="17" s="1"/>
  <c r="I634" i="17"/>
  <c r="N634" i="17" s="1"/>
  <c r="J634" i="17"/>
  <c r="O634" i="17" s="1"/>
  <c r="L634" i="17"/>
  <c r="M634" i="17" s="1"/>
  <c r="I635" i="17"/>
  <c r="N635" i="17" s="1"/>
  <c r="J635" i="17"/>
  <c r="O635" i="17" s="1"/>
  <c r="L635" i="17"/>
  <c r="M635" i="17" s="1"/>
  <c r="I636" i="17"/>
  <c r="N636" i="17" s="1"/>
  <c r="J636" i="17"/>
  <c r="O636" i="17" s="1"/>
  <c r="L636" i="17"/>
  <c r="M636" i="17" s="1"/>
  <c r="I637" i="17"/>
  <c r="N637" i="17" s="1"/>
  <c r="J637" i="17"/>
  <c r="O637" i="17" s="1"/>
  <c r="L637" i="17"/>
  <c r="M637" i="17" s="1"/>
  <c r="I638" i="17"/>
  <c r="N638" i="17" s="1"/>
  <c r="J638" i="17"/>
  <c r="O638" i="17" s="1"/>
  <c r="L638" i="17"/>
  <c r="M638" i="17" s="1"/>
  <c r="I639" i="17"/>
  <c r="N639" i="17" s="1"/>
  <c r="J639" i="17"/>
  <c r="O639" i="17" s="1"/>
  <c r="L639" i="17"/>
  <c r="M639" i="17" s="1"/>
  <c r="I640" i="17"/>
  <c r="N640" i="17" s="1"/>
  <c r="J640" i="17"/>
  <c r="O640" i="17" s="1"/>
  <c r="L640" i="17"/>
  <c r="M640" i="17" s="1"/>
  <c r="I641" i="17"/>
  <c r="N641" i="17" s="1"/>
  <c r="J641" i="17"/>
  <c r="O641" i="17" s="1"/>
  <c r="L641" i="17"/>
  <c r="M641" i="17" s="1"/>
  <c r="I642" i="17"/>
  <c r="N642" i="17" s="1"/>
  <c r="J642" i="17"/>
  <c r="O642" i="17" s="1"/>
  <c r="L642" i="17"/>
  <c r="M642" i="17" s="1"/>
  <c r="I643" i="17"/>
  <c r="N643" i="17" s="1"/>
  <c r="J643" i="17"/>
  <c r="O643" i="17" s="1"/>
  <c r="L643" i="17"/>
  <c r="M643" i="17" s="1"/>
  <c r="I644" i="17"/>
  <c r="N644" i="17" s="1"/>
  <c r="J644" i="17"/>
  <c r="O644" i="17" s="1"/>
  <c r="L644" i="17"/>
  <c r="M644" i="17" s="1"/>
  <c r="I645" i="17"/>
  <c r="N645" i="17" s="1"/>
  <c r="J645" i="17"/>
  <c r="O645" i="17" s="1"/>
  <c r="L645" i="17"/>
  <c r="M645" i="17" s="1"/>
  <c r="I646" i="17"/>
  <c r="N646" i="17" s="1"/>
  <c r="J646" i="17"/>
  <c r="O646" i="17" s="1"/>
  <c r="L646" i="17"/>
  <c r="M646" i="17" s="1"/>
  <c r="I647" i="17"/>
  <c r="N647" i="17" s="1"/>
  <c r="J647" i="17"/>
  <c r="O647" i="17" s="1"/>
  <c r="L647" i="17"/>
  <c r="M647" i="17" s="1"/>
  <c r="I648" i="17"/>
  <c r="N648" i="17" s="1"/>
  <c r="J648" i="17"/>
  <c r="O648" i="17" s="1"/>
  <c r="L648" i="17"/>
  <c r="M648" i="17" s="1"/>
  <c r="I649" i="17"/>
  <c r="N649" i="17" s="1"/>
  <c r="J649" i="17"/>
  <c r="O649" i="17" s="1"/>
  <c r="L649" i="17"/>
  <c r="M649" i="17" s="1"/>
  <c r="I650" i="17"/>
  <c r="N650" i="17" s="1"/>
  <c r="J650" i="17"/>
  <c r="O650" i="17" s="1"/>
  <c r="L650" i="17"/>
  <c r="M650" i="17" s="1"/>
  <c r="I651" i="17"/>
  <c r="N651" i="17" s="1"/>
  <c r="J651" i="17"/>
  <c r="O651" i="17" s="1"/>
  <c r="L651" i="17"/>
  <c r="M651" i="17" s="1"/>
  <c r="I652" i="17"/>
  <c r="N652" i="17" s="1"/>
  <c r="J652" i="17"/>
  <c r="O652" i="17" s="1"/>
  <c r="L652" i="17"/>
  <c r="M652" i="17" s="1"/>
  <c r="I653" i="17"/>
  <c r="N653" i="17" s="1"/>
  <c r="J653" i="17"/>
  <c r="O653" i="17" s="1"/>
  <c r="L653" i="17"/>
  <c r="M653" i="17" s="1"/>
  <c r="I654" i="17"/>
  <c r="N654" i="17" s="1"/>
  <c r="J654" i="17"/>
  <c r="O654" i="17" s="1"/>
  <c r="L654" i="17"/>
  <c r="M654" i="17" s="1"/>
  <c r="I655" i="17"/>
  <c r="N655" i="17" s="1"/>
  <c r="J655" i="17"/>
  <c r="O655" i="17" s="1"/>
  <c r="L655" i="17"/>
  <c r="M655" i="17" s="1"/>
  <c r="I656" i="17"/>
  <c r="N656" i="17" s="1"/>
  <c r="J656" i="17"/>
  <c r="O656" i="17" s="1"/>
  <c r="L656" i="17"/>
  <c r="M656" i="17" s="1"/>
  <c r="I657" i="17"/>
  <c r="N657" i="17" s="1"/>
  <c r="J657" i="17"/>
  <c r="O657" i="17" s="1"/>
  <c r="L657" i="17"/>
  <c r="M657" i="17" s="1"/>
  <c r="I658" i="17"/>
  <c r="N658" i="17" s="1"/>
  <c r="J658" i="17"/>
  <c r="O658" i="17" s="1"/>
  <c r="L658" i="17"/>
  <c r="M658" i="17" s="1"/>
  <c r="I659" i="17"/>
  <c r="N659" i="17" s="1"/>
  <c r="J659" i="17"/>
  <c r="O659" i="17" s="1"/>
  <c r="L659" i="17"/>
  <c r="M659" i="17" s="1"/>
  <c r="I660" i="17"/>
  <c r="N660" i="17" s="1"/>
  <c r="J660" i="17"/>
  <c r="O660" i="17" s="1"/>
  <c r="L660" i="17"/>
  <c r="M660" i="17" s="1"/>
  <c r="I661" i="17"/>
  <c r="N661" i="17" s="1"/>
  <c r="J661" i="17"/>
  <c r="O661" i="17" s="1"/>
  <c r="L661" i="17"/>
  <c r="M661" i="17" s="1"/>
  <c r="I662" i="17"/>
  <c r="N662" i="17" s="1"/>
  <c r="J662" i="17"/>
  <c r="O662" i="17" s="1"/>
  <c r="L662" i="17"/>
  <c r="M662" i="17" s="1"/>
  <c r="I663" i="17"/>
  <c r="N663" i="17" s="1"/>
  <c r="J663" i="17"/>
  <c r="O663" i="17" s="1"/>
  <c r="L663" i="17"/>
  <c r="M663" i="17" s="1"/>
  <c r="I664" i="17"/>
  <c r="N664" i="17" s="1"/>
  <c r="J664" i="17"/>
  <c r="O664" i="17" s="1"/>
  <c r="L664" i="17"/>
  <c r="M664" i="17" s="1"/>
  <c r="I665" i="17"/>
  <c r="N665" i="17" s="1"/>
  <c r="J665" i="17"/>
  <c r="O665" i="17" s="1"/>
  <c r="L665" i="17"/>
  <c r="M665" i="17" s="1"/>
  <c r="I666" i="17"/>
  <c r="N666" i="17" s="1"/>
  <c r="J666" i="17"/>
  <c r="O666" i="17" s="1"/>
  <c r="L666" i="17"/>
  <c r="M666" i="17" s="1"/>
  <c r="I667" i="17"/>
  <c r="N667" i="17" s="1"/>
  <c r="J667" i="17"/>
  <c r="O667" i="17" s="1"/>
  <c r="L667" i="17"/>
  <c r="M667" i="17" s="1"/>
  <c r="I668" i="17"/>
  <c r="N668" i="17" s="1"/>
  <c r="J668" i="17"/>
  <c r="O668" i="17" s="1"/>
  <c r="L668" i="17"/>
  <c r="M668" i="17" s="1"/>
  <c r="I669" i="17"/>
  <c r="N669" i="17" s="1"/>
  <c r="J669" i="17"/>
  <c r="O669" i="17" s="1"/>
  <c r="L669" i="17"/>
  <c r="M669" i="17" s="1"/>
  <c r="I670" i="17"/>
  <c r="N670" i="17" s="1"/>
  <c r="J670" i="17"/>
  <c r="O670" i="17" s="1"/>
  <c r="L670" i="17"/>
  <c r="M670" i="17" s="1"/>
  <c r="I671" i="17"/>
  <c r="N671" i="17" s="1"/>
  <c r="J671" i="17"/>
  <c r="O671" i="17" s="1"/>
  <c r="L671" i="17"/>
  <c r="M671" i="17" s="1"/>
  <c r="I672" i="17"/>
  <c r="N672" i="17" s="1"/>
  <c r="J672" i="17"/>
  <c r="O672" i="17" s="1"/>
  <c r="L672" i="17"/>
  <c r="M672" i="17" s="1"/>
  <c r="I673" i="17"/>
  <c r="N673" i="17" s="1"/>
  <c r="J673" i="17"/>
  <c r="O673" i="17" s="1"/>
  <c r="L673" i="17"/>
  <c r="M673" i="17" s="1"/>
  <c r="I674" i="17"/>
  <c r="N674" i="17" s="1"/>
  <c r="J674" i="17"/>
  <c r="O674" i="17" s="1"/>
  <c r="L674" i="17"/>
  <c r="M674" i="17" s="1"/>
  <c r="I675" i="17"/>
  <c r="N675" i="17" s="1"/>
  <c r="J675" i="17"/>
  <c r="O675" i="17" s="1"/>
  <c r="L675" i="17"/>
  <c r="M675" i="17" s="1"/>
  <c r="I676" i="17"/>
  <c r="N676" i="17" s="1"/>
  <c r="J676" i="17"/>
  <c r="O676" i="17" s="1"/>
  <c r="L676" i="17"/>
  <c r="M676" i="17" s="1"/>
  <c r="I677" i="17"/>
  <c r="N677" i="17" s="1"/>
  <c r="J677" i="17"/>
  <c r="O677" i="17" s="1"/>
  <c r="L677" i="17"/>
  <c r="M677" i="17" s="1"/>
  <c r="I678" i="17"/>
  <c r="N678" i="17" s="1"/>
  <c r="J678" i="17"/>
  <c r="O678" i="17" s="1"/>
  <c r="L678" i="17"/>
  <c r="M678" i="17" s="1"/>
  <c r="I679" i="17"/>
  <c r="N679" i="17" s="1"/>
  <c r="J679" i="17"/>
  <c r="O679" i="17" s="1"/>
  <c r="L679" i="17"/>
  <c r="M679" i="17" s="1"/>
  <c r="I680" i="17"/>
  <c r="N680" i="17" s="1"/>
  <c r="J680" i="17"/>
  <c r="O680" i="17" s="1"/>
  <c r="L680" i="17"/>
  <c r="M680" i="17" s="1"/>
  <c r="I681" i="17"/>
  <c r="N681" i="17" s="1"/>
  <c r="J681" i="17"/>
  <c r="O681" i="17" s="1"/>
  <c r="L681" i="17"/>
  <c r="M681" i="17" s="1"/>
  <c r="I682" i="17"/>
  <c r="N682" i="17" s="1"/>
  <c r="J682" i="17"/>
  <c r="O682" i="17" s="1"/>
  <c r="L682" i="17"/>
  <c r="M682" i="17" s="1"/>
  <c r="I683" i="17"/>
  <c r="N683" i="17" s="1"/>
  <c r="J683" i="17"/>
  <c r="O683" i="17" s="1"/>
  <c r="L683" i="17"/>
  <c r="M683" i="17" s="1"/>
  <c r="I684" i="17"/>
  <c r="N684" i="17" s="1"/>
  <c r="J684" i="17"/>
  <c r="O684" i="17" s="1"/>
  <c r="L684" i="17"/>
  <c r="M684" i="17" s="1"/>
  <c r="I685" i="17"/>
  <c r="N685" i="17" s="1"/>
  <c r="J685" i="17"/>
  <c r="O685" i="17" s="1"/>
  <c r="L685" i="17"/>
  <c r="M685" i="17" s="1"/>
  <c r="I686" i="17"/>
  <c r="N686" i="17" s="1"/>
  <c r="J686" i="17"/>
  <c r="O686" i="17" s="1"/>
  <c r="L686" i="17"/>
  <c r="M686" i="17" s="1"/>
  <c r="I687" i="17"/>
  <c r="N687" i="17" s="1"/>
  <c r="J687" i="17"/>
  <c r="O687" i="17" s="1"/>
  <c r="L687" i="17"/>
  <c r="M687" i="17" s="1"/>
  <c r="I688" i="17"/>
  <c r="N688" i="17" s="1"/>
  <c r="J688" i="17"/>
  <c r="O688" i="17" s="1"/>
  <c r="L688" i="17"/>
  <c r="M688" i="17" s="1"/>
  <c r="I689" i="17"/>
  <c r="N689" i="17" s="1"/>
  <c r="J689" i="17"/>
  <c r="O689" i="17" s="1"/>
  <c r="L689" i="17"/>
  <c r="M689" i="17" s="1"/>
  <c r="I690" i="17"/>
  <c r="N690" i="17" s="1"/>
  <c r="J690" i="17"/>
  <c r="O690" i="17" s="1"/>
  <c r="L690" i="17"/>
  <c r="M690" i="17" s="1"/>
  <c r="I691" i="17"/>
  <c r="N691" i="17" s="1"/>
  <c r="J691" i="17"/>
  <c r="O691" i="17" s="1"/>
  <c r="L691" i="17"/>
  <c r="M691" i="17" s="1"/>
  <c r="I692" i="17"/>
  <c r="N692" i="17" s="1"/>
  <c r="J692" i="17"/>
  <c r="O692" i="17" s="1"/>
  <c r="L692" i="17"/>
  <c r="M692" i="17" s="1"/>
  <c r="I693" i="17"/>
  <c r="N693" i="17" s="1"/>
  <c r="J693" i="17"/>
  <c r="O693" i="17" s="1"/>
  <c r="L693" i="17"/>
  <c r="M693" i="17" s="1"/>
  <c r="I694" i="17"/>
  <c r="N694" i="17" s="1"/>
  <c r="J694" i="17"/>
  <c r="O694" i="17" s="1"/>
  <c r="L694" i="17"/>
  <c r="M694" i="17" s="1"/>
  <c r="I695" i="17"/>
  <c r="N695" i="17" s="1"/>
  <c r="J695" i="17"/>
  <c r="O695" i="17" s="1"/>
  <c r="L695" i="17"/>
  <c r="M695" i="17" s="1"/>
  <c r="I696" i="17"/>
  <c r="N696" i="17" s="1"/>
  <c r="J696" i="17"/>
  <c r="O696" i="17" s="1"/>
  <c r="L696" i="17"/>
  <c r="M696" i="17" s="1"/>
  <c r="I697" i="17"/>
  <c r="N697" i="17" s="1"/>
  <c r="J697" i="17"/>
  <c r="O697" i="17" s="1"/>
  <c r="L697" i="17"/>
  <c r="M697" i="17" s="1"/>
  <c r="I698" i="17"/>
  <c r="N698" i="17" s="1"/>
  <c r="J698" i="17"/>
  <c r="O698" i="17" s="1"/>
  <c r="L698" i="17"/>
  <c r="M698" i="17" s="1"/>
  <c r="I699" i="17"/>
  <c r="N699" i="17" s="1"/>
  <c r="J699" i="17"/>
  <c r="O699" i="17" s="1"/>
  <c r="L699" i="17"/>
  <c r="M699" i="17" s="1"/>
  <c r="I700" i="17"/>
  <c r="N700" i="17" s="1"/>
  <c r="J700" i="17"/>
  <c r="O700" i="17" s="1"/>
  <c r="L700" i="17"/>
  <c r="M700" i="17" s="1"/>
  <c r="I701" i="17"/>
  <c r="N701" i="17" s="1"/>
  <c r="J701" i="17"/>
  <c r="O701" i="17" s="1"/>
  <c r="L701" i="17"/>
  <c r="M701" i="17" s="1"/>
  <c r="I702" i="17"/>
  <c r="N702" i="17" s="1"/>
  <c r="J702" i="17"/>
  <c r="O702" i="17" s="1"/>
  <c r="L702" i="17"/>
  <c r="M702" i="17" s="1"/>
  <c r="I703" i="17"/>
  <c r="N703" i="17" s="1"/>
  <c r="J703" i="17"/>
  <c r="O703" i="17" s="1"/>
  <c r="L703" i="17"/>
  <c r="M703" i="17" s="1"/>
  <c r="I704" i="17"/>
  <c r="N704" i="17" s="1"/>
  <c r="J704" i="17"/>
  <c r="O704" i="17" s="1"/>
  <c r="L704" i="17"/>
  <c r="M704" i="17" s="1"/>
  <c r="I705" i="17"/>
  <c r="N705" i="17" s="1"/>
  <c r="J705" i="17"/>
  <c r="O705" i="17" s="1"/>
  <c r="L705" i="17"/>
  <c r="M705" i="17" s="1"/>
  <c r="I706" i="17"/>
  <c r="N706" i="17" s="1"/>
  <c r="J706" i="17"/>
  <c r="O706" i="17" s="1"/>
  <c r="L706" i="17"/>
  <c r="M706" i="17" s="1"/>
  <c r="I707" i="17"/>
  <c r="N707" i="17" s="1"/>
  <c r="J707" i="17"/>
  <c r="O707" i="17" s="1"/>
  <c r="L707" i="17"/>
  <c r="M707" i="17" s="1"/>
  <c r="I708" i="17"/>
  <c r="N708" i="17" s="1"/>
  <c r="J708" i="17"/>
  <c r="O708" i="17" s="1"/>
  <c r="L708" i="17"/>
  <c r="M708" i="17" s="1"/>
  <c r="I709" i="17"/>
  <c r="N709" i="17" s="1"/>
  <c r="J709" i="17"/>
  <c r="O709" i="17" s="1"/>
  <c r="L709" i="17"/>
  <c r="M709" i="17" s="1"/>
  <c r="I710" i="17"/>
  <c r="N710" i="17" s="1"/>
  <c r="J710" i="17"/>
  <c r="O710" i="17" s="1"/>
  <c r="L710" i="17"/>
  <c r="M710" i="17" s="1"/>
  <c r="I711" i="17"/>
  <c r="N711" i="17" s="1"/>
  <c r="J711" i="17"/>
  <c r="O711" i="17" s="1"/>
  <c r="L711" i="17"/>
  <c r="M711" i="17" s="1"/>
  <c r="I712" i="17"/>
  <c r="N712" i="17" s="1"/>
  <c r="J712" i="17"/>
  <c r="O712" i="17" s="1"/>
  <c r="L712" i="17"/>
  <c r="M712" i="17" s="1"/>
  <c r="I713" i="17"/>
  <c r="N713" i="17" s="1"/>
  <c r="J713" i="17"/>
  <c r="O713" i="17" s="1"/>
  <c r="L713" i="17"/>
  <c r="M713" i="17" s="1"/>
  <c r="I714" i="17"/>
  <c r="N714" i="17" s="1"/>
  <c r="J714" i="17"/>
  <c r="O714" i="17" s="1"/>
  <c r="L714" i="17"/>
  <c r="M714" i="17" s="1"/>
  <c r="I715" i="17"/>
  <c r="N715" i="17" s="1"/>
  <c r="J715" i="17"/>
  <c r="O715" i="17" s="1"/>
  <c r="L715" i="17"/>
  <c r="M715" i="17" s="1"/>
  <c r="I716" i="17"/>
  <c r="N716" i="17" s="1"/>
  <c r="J716" i="17"/>
  <c r="O716" i="17" s="1"/>
  <c r="L716" i="17"/>
  <c r="M716" i="17" s="1"/>
  <c r="I717" i="17"/>
  <c r="N717" i="17" s="1"/>
  <c r="J717" i="17"/>
  <c r="O717" i="17" s="1"/>
  <c r="L717" i="17"/>
  <c r="M717" i="17" s="1"/>
  <c r="I718" i="17"/>
  <c r="N718" i="17" s="1"/>
  <c r="J718" i="17"/>
  <c r="O718" i="17" s="1"/>
  <c r="L718" i="17"/>
  <c r="M718" i="17" s="1"/>
  <c r="I719" i="17"/>
  <c r="N719" i="17" s="1"/>
  <c r="J719" i="17"/>
  <c r="O719" i="17" s="1"/>
  <c r="L719" i="17"/>
  <c r="M719" i="17" s="1"/>
  <c r="I720" i="17"/>
  <c r="N720" i="17" s="1"/>
  <c r="J720" i="17"/>
  <c r="O720" i="17" s="1"/>
  <c r="L720" i="17"/>
  <c r="M720" i="17" s="1"/>
  <c r="I721" i="17"/>
  <c r="N721" i="17" s="1"/>
  <c r="J721" i="17"/>
  <c r="O721" i="17" s="1"/>
  <c r="L721" i="17"/>
  <c r="M721" i="17" s="1"/>
  <c r="I722" i="17"/>
  <c r="N722" i="17" s="1"/>
  <c r="J722" i="17"/>
  <c r="O722" i="17" s="1"/>
  <c r="L722" i="17"/>
  <c r="M722" i="17" s="1"/>
  <c r="I723" i="17"/>
  <c r="N723" i="17" s="1"/>
  <c r="J723" i="17"/>
  <c r="O723" i="17" s="1"/>
  <c r="L723" i="17"/>
  <c r="M723" i="17" s="1"/>
  <c r="I724" i="17"/>
  <c r="N724" i="17" s="1"/>
  <c r="J724" i="17"/>
  <c r="O724" i="17" s="1"/>
  <c r="L724" i="17"/>
  <c r="M724" i="17" s="1"/>
  <c r="I725" i="17"/>
  <c r="N725" i="17" s="1"/>
  <c r="J725" i="17"/>
  <c r="O725" i="17" s="1"/>
  <c r="L725" i="17"/>
  <c r="M725" i="17" s="1"/>
  <c r="I726" i="17"/>
  <c r="N726" i="17" s="1"/>
  <c r="J726" i="17"/>
  <c r="O726" i="17" s="1"/>
  <c r="L726" i="17"/>
  <c r="M726" i="17" s="1"/>
  <c r="I727" i="17"/>
  <c r="N727" i="17" s="1"/>
  <c r="J727" i="17"/>
  <c r="O727" i="17" s="1"/>
  <c r="L727" i="17"/>
  <c r="M727" i="17" s="1"/>
  <c r="I728" i="17"/>
  <c r="N728" i="17" s="1"/>
  <c r="J728" i="17"/>
  <c r="O728" i="17" s="1"/>
  <c r="L728" i="17"/>
  <c r="M728" i="17" s="1"/>
  <c r="I729" i="17"/>
  <c r="N729" i="17" s="1"/>
  <c r="J729" i="17"/>
  <c r="O729" i="17" s="1"/>
  <c r="L729" i="17"/>
  <c r="M729" i="17" s="1"/>
  <c r="I730" i="17"/>
  <c r="N730" i="17" s="1"/>
  <c r="J730" i="17"/>
  <c r="O730" i="17" s="1"/>
  <c r="L730" i="17"/>
  <c r="M730" i="17" s="1"/>
  <c r="I731" i="17"/>
  <c r="N731" i="17" s="1"/>
  <c r="J731" i="17"/>
  <c r="O731" i="17" s="1"/>
  <c r="L731" i="17"/>
  <c r="M731" i="17" s="1"/>
  <c r="I732" i="17"/>
  <c r="N732" i="17" s="1"/>
  <c r="J732" i="17"/>
  <c r="O732" i="17" s="1"/>
  <c r="L732" i="17"/>
  <c r="M732" i="17" s="1"/>
  <c r="I733" i="17"/>
  <c r="N733" i="17" s="1"/>
  <c r="J733" i="17"/>
  <c r="O733" i="17" s="1"/>
  <c r="L733" i="17"/>
  <c r="M733" i="17" s="1"/>
  <c r="I734" i="17"/>
  <c r="N734" i="17" s="1"/>
  <c r="J734" i="17"/>
  <c r="O734" i="17" s="1"/>
  <c r="L734" i="17"/>
  <c r="M734" i="17" s="1"/>
  <c r="I735" i="17"/>
  <c r="N735" i="17" s="1"/>
  <c r="J735" i="17"/>
  <c r="O735" i="17" s="1"/>
  <c r="L735" i="17"/>
  <c r="M735" i="17" s="1"/>
  <c r="I736" i="17"/>
  <c r="N736" i="17" s="1"/>
  <c r="J736" i="17"/>
  <c r="O736" i="17" s="1"/>
  <c r="L736" i="17"/>
  <c r="M736" i="17" s="1"/>
  <c r="I737" i="17"/>
  <c r="N737" i="17" s="1"/>
  <c r="J737" i="17"/>
  <c r="O737" i="17" s="1"/>
  <c r="L737" i="17"/>
  <c r="M737" i="17" s="1"/>
  <c r="I738" i="17"/>
  <c r="N738" i="17" s="1"/>
  <c r="J738" i="17"/>
  <c r="O738" i="17" s="1"/>
  <c r="L738" i="17"/>
  <c r="M738" i="17" s="1"/>
  <c r="I739" i="17"/>
  <c r="N739" i="17" s="1"/>
  <c r="J739" i="17"/>
  <c r="O739" i="17" s="1"/>
  <c r="L739" i="17"/>
  <c r="M739" i="17" s="1"/>
  <c r="I740" i="17"/>
  <c r="N740" i="17" s="1"/>
  <c r="J740" i="17"/>
  <c r="O740" i="17" s="1"/>
  <c r="L740" i="17"/>
  <c r="M740" i="17" s="1"/>
  <c r="I741" i="17"/>
  <c r="N741" i="17" s="1"/>
  <c r="J741" i="17"/>
  <c r="O741" i="17" s="1"/>
  <c r="L741" i="17"/>
  <c r="M741" i="17" s="1"/>
  <c r="I742" i="17"/>
  <c r="N742" i="17" s="1"/>
  <c r="J742" i="17"/>
  <c r="O742" i="17" s="1"/>
  <c r="L742" i="17"/>
  <c r="M742" i="17" s="1"/>
  <c r="I743" i="17"/>
  <c r="N743" i="17" s="1"/>
  <c r="J743" i="17"/>
  <c r="O743" i="17" s="1"/>
  <c r="L743" i="17"/>
  <c r="M743" i="17" s="1"/>
  <c r="I744" i="17"/>
  <c r="N744" i="17" s="1"/>
  <c r="J744" i="17"/>
  <c r="O744" i="17" s="1"/>
  <c r="L744" i="17"/>
  <c r="M744" i="17" s="1"/>
  <c r="I745" i="17"/>
  <c r="N745" i="17" s="1"/>
  <c r="J745" i="17"/>
  <c r="O745" i="17" s="1"/>
  <c r="L745" i="17"/>
  <c r="M745" i="17" s="1"/>
  <c r="I746" i="17"/>
  <c r="N746" i="17" s="1"/>
  <c r="J746" i="17"/>
  <c r="O746" i="17" s="1"/>
  <c r="L746" i="17"/>
  <c r="M746" i="17" s="1"/>
  <c r="I747" i="17"/>
  <c r="N747" i="17" s="1"/>
  <c r="J747" i="17"/>
  <c r="O747" i="17" s="1"/>
  <c r="L747" i="17"/>
  <c r="M747" i="17" s="1"/>
  <c r="I748" i="17"/>
  <c r="N748" i="17" s="1"/>
  <c r="J748" i="17"/>
  <c r="O748" i="17" s="1"/>
  <c r="L748" i="17"/>
  <c r="M748" i="17" s="1"/>
  <c r="I749" i="17"/>
  <c r="N749" i="17" s="1"/>
  <c r="J749" i="17"/>
  <c r="O749" i="17" s="1"/>
  <c r="L749" i="17"/>
  <c r="M749" i="17" s="1"/>
  <c r="I750" i="17"/>
  <c r="N750" i="17" s="1"/>
  <c r="J750" i="17"/>
  <c r="O750" i="17" s="1"/>
  <c r="L750" i="17"/>
  <c r="M750" i="17" s="1"/>
  <c r="I751" i="17"/>
  <c r="N751" i="17" s="1"/>
  <c r="J751" i="17"/>
  <c r="O751" i="17" s="1"/>
  <c r="L751" i="17"/>
  <c r="M751" i="17" s="1"/>
  <c r="I752" i="17"/>
  <c r="N752" i="17" s="1"/>
  <c r="J752" i="17"/>
  <c r="O752" i="17" s="1"/>
  <c r="L752" i="17"/>
  <c r="M752" i="17" s="1"/>
  <c r="I753" i="17"/>
  <c r="N753" i="17" s="1"/>
  <c r="J753" i="17"/>
  <c r="O753" i="17" s="1"/>
  <c r="L753" i="17"/>
  <c r="M753" i="17" s="1"/>
  <c r="I754" i="17"/>
  <c r="N754" i="17" s="1"/>
  <c r="J754" i="17"/>
  <c r="O754" i="17" s="1"/>
  <c r="L754" i="17"/>
  <c r="M754" i="17" s="1"/>
  <c r="I755" i="17"/>
  <c r="N755" i="17" s="1"/>
  <c r="J755" i="17"/>
  <c r="O755" i="17" s="1"/>
  <c r="L755" i="17"/>
  <c r="M755" i="17" s="1"/>
  <c r="I756" i="17"/>
  <c r="N756" i="17" s="1"/>
  <c r="J756" i="17"/>
  <c r="O756" i="17" s="1"/>
  <c r="L756" i="17"/>
  <c r="M756" i="17" s="1"/>
  <c r="I757" i="17"/>
  <c r="N757" i="17" s="1"/>
  <c r="J757" i="17"/>
  <c r="O757" i="17" s="1"/>
  <c r="L757" i="17"/>
  <c r="M757" i="17" s="1"/>
  <c r="I758" i="17"/>
  <c r="N758" i="17" s="1"/>
  <c r="J758" i="17"/>
  <c r="O758" i="17" s="1"/>
  <c r="L758" i="17"/>
  <c r="M758" i="17" s="1"/>
  <c r="I759" i="17"/>
  <c r="N759" i="17" s="1"/>
  <c r="J759" i="17"/>
  <c r="O759" i="17" s="1"/>
  <c r="L759" i="17"/>
  <c r="M759" i="17" s="1"/>
  <c r="I760" i="17"/>
  <c r="N760" i="17" s="1"/>
  <c r="J760" i="17"/>
  <c r="O760" i="17" s="1"/>
  <c r="L760" i="17"/>
  <c r="M760" i="17" s="1"/>
  <c r="I761" i="17"/>
  <c r="N761" i="17" s="1"/>
  <c r="J761" i="17"/>
  <c r="O761" i="17" s="1"/>
  <c r="L761" i="17"/>
  <c r="M761" i="17" s="1"/>
  <c r="I762" i="17"/>
  <c r="N762" i="17" s="1"/>
  <c r="J762" i="17"/>
  <c r="O762" i="17" s="1"/>
  <c r="L762" i="17"/>
  <c r="M762" i="17" s="1"/>
  <c r="I763" i="17"/>
  <c r="N763" i="17" s="1"/>
  <c r="J763" i="17"/>
  <c r="O763" i="17" s="1"/>
  <c r="L763" i="17"/>
  <c r="M763" i="17" s="1"/>
  <c r="I764" i="17"/>
  <c r="N764" i="17" s="1"/>
  <c r="J764" i="17"/>
  <c r="O764" i="17" s="1"/>
  <c r="L764" i="17"/>
  <c r="M764" i="17" s="1"/>
  <c r="I765" i="17"/>
  <c r="N765" i="17" s="1"/>
  <c r="J765" i="17"/>
  <c r="O765" i="17" s="1"/>
  <c r="L765" i="17"/>
  <c r="M765" i="17" s="1"/>
  <c r="I766" i="17"/>
  <c r="N766" i="17" s="1"/>
  <c r="J766" i="17"/>
  <c r="O766" i="17" s="1"/>
  <c r="L766" i="17"/>
  <c r="M766" i="17" s="1"/>
  <c r="I767" i="17"/>
  <c r="N767" i="17" s="1"/>
  <c r="J767" i="17"/>
  <c r="O767" i="17" s="1"/>
  <c r="L767" i="17"/>
  <c r="M767" i="17" s="1"/>
  <c r="I768" i="17"/>
  <c r="N768" i="17" s="1"/>
  <c r="J768" i="17"/>
  <c r="O768" i="17" s="1"/>
  <c r="L768" i="17"/>
  <c r="M768" i="17" s="1"/>
  <c r="I769" i="17"/>
  <c r="N769" i="17" s="1"/>
  <c r="J769" i="17"/>
  <c r="O769" i="17" s="1"/>
  <c r="L769" i="17"/>
  <c r="M769" i="17" s="1"/>
  <c r="I770" i="17"/>
  <c r="N770" i="17" s="1"/>
  <c r="J770" i="17"/>
  <c r="O770" i="17" s="1"/>
  <c r="L770" i="17"/>
  <c r="M770" i="17" s="1"/>
  <c r="I771" i="17"/>
  <c r="N771" i="17" s="1"/>
  <c r="J771" i="17"/>
  <c r="O771" i="17" s="1"/>
  <c r="L771" i="17"/>
  <c r="M771" i="17" s="1"/>
  <c r="I772" i="17"/>
  <c r="N772" i="17" s="1"/>
  <c r="J772" i="17"/>
  <c r="O772" i="17" s="1"/>
  <c r="L772" i="17"/>
  <c r="M772" i="17" s="1"/>
  <c r="I773" i="17"/>
  <c r="N773" i="17" s="1"/>
  <c r="J773" i="17"/>
  <c r="O773" i="17" s="1"/>
  <c r="L773" i="17"/>
  <c r="M773" i="17" s="1"/>
  <c r="I774" i="17"/>
  <c r="N774" i="17" s="1"/>
  <c r="J774" i="17"/>
  <c r="O774" i="17" s="1"/>
  <c r="L774" i="17"/>
  <c r="M774" i="17" s="1"/>
  <c r="I775" i="17"/>
  <c r="N775" i="17" s="1"/>
  <c r="J775" i="17"/>
  <c r="O775" i="17" s="1"/>
  <c r="L775" i="17"/>
  <c r="M775" i="17" s="1"/>
  <c r="I776" i="17"/>
  <c r="N776" i="17" s="1"/>
  <c r="J776" i="17"/>
  <c r="O776" i="17" s="1"/>
  <c r="L776" i="17"/>
  <c r="M776" i="17" s="1"/>
  <c r="I777" i="17"/>
  <c r="N777" i="17" s="1"/>
  <c r="J777" i="17"/>
  <c r="O777" i="17" s="1"/>
  <c r="L777" i="17"/>
  <c r="M777" i="17" s="1"/>
  <c r="I778" i="17"/>
  <c r="N778" i="17" s="1"/>
  <c r="J778" i="17"/>
  <c r="O778" i="17" s="1"/>
  <c r="L778" i="17"/>
  <c r="M778" i="17" s="1"/>
  <c r="I779" i="17"/>
  <c r="N779" i="17" s="1"/>
  <c r="J779" i="17"/>
  <c r="O779" i="17" s="1"/>
  <c r="L779" i="17"/>
  <c r="M779" i="17" s="1"/>
  <c r="I780" i="17"/>
  <c r="N780" i="17" s="1"/>
  <c r="J780" i="17"/>
  <c r="O780" i="17" s="1"/>
  <c r="L780" i="17"/>
  <c r="M780" i="17" s="1"/>
  <c r="I781" i="17"/>
  <c r="N781" i="17" s="1"/>
  <c r="J781" i="17"/>
  <c r="O781" i="17" s="1"/>
  <c r="L781" i="17"/>
  <c r="M781" i="17" s="1"/>
  <c r="I782" i="17"/>
  <c r="N782" i="17" s="1"/>
  <c r="J782" i="17"/>
  <c r="O782" i="17" s="1"/>
  <c r="L782" i="17"/>
  <c r="M782" i="17" s="1"/>
  <c r="I783" i="17"/>
  <c r="N783" i="17" s="1"/>
  <c r="J783" i="17"/>
  <c r="O783" i="17" s="1"/>
  <c r="L783" i="17"/>
  <c r="M783" i="17" s="1"/>
  <c r="I784" i="17"/>
  <c r="N784" i="17" s="1"/>
  <c r="J784" i="17"/>
  <c r="O784" i="17" s="1"/>
  <c r="L784" i="17"/>
  <c r="M784" i="17" s="1"/>
  <c r="I785" i="17"/>
  <c r="N785" i="17" s="1"/>
  <c r="J785" i="17"/>
  <c r="O785" i="17" s="1"/>
  <c r="L785" i="17"/>
  <c r="M785" i="17" s="1"/>
  <c r="I786" i="17"/>
  <c r="N786" i="17" s="1"/>
  <c r="J786" i="17"/>
  <c r="O786" i="17" s="1"/>
  <c r="L786" i="17"/>
  <c r="M786" i="17" s="1"/>
  <c r="I787" i="17"/>
  <c r="N787" i="17" s="1"/>
  <c r="J787" i="17"/>
  <c r="O787" i="17" s="1"/>
  <c r="L787" i="17"/>
  <c r="M787" i="17" s="1"/>
  <c r="I788" i="17"/>
  <c r="N788" i="17" s="1"/>
  <c r="J788" i="17"/>
  <c r="O788" i="17" s="1"/>
  <c r="L788" i="17"/>
  <c r="M788" i="17" s="1"/>
  <c r="I789" i="17"/>
  <c r="N789" i="17" s="1"/>
  <c r="J789" i="17"/>
  <c r="O789" i="17" s="1"/>
  <c r="L789" i="17"/>
  <c r="M789" i="17" s="1"/>
  <c r="I790" i="17"/>
  <c r="N790" i="17" s="1"/>
  <c r="J790" i="17"/>
  <c r="O790" i="17" s="1"/>
  <c r="L790" i="17"/>
  <c r="M790" i="17" s="1"/>
  <c r="I791" i="17"/>
  <c r="N791" i="17" s="1"/>
  <c r="J791" i="17"/>
  <c r="O791" i="17" s="1"/>
  <c r="L791" i="17"/>
  <c r="M791" i="17" s="1"/>
  <c r="I792" i="17"/>
  <c r="N792" i="17" s="1"/>
  <c r="J792" i="17"/>
  <c r="O792" i="17" s="1"/>
  <c r="L792" i="17"/>
  <c r="M792" i="17" s="1"/>
  <c r="I793" i="17"/>
  <c r="N793" i="17" s="1"/>
  <c r="J793" i="17"/>
  <c r="O793" i="17" s="1"/>
  <c r="L793" i="17"/>
  <c r="M793" i="17" s="1"/>
  <c r="I794" i="17"/>
  <c r="N794" i="17" s="1"/>
  <c r="J794" i="17"/>
  <c r="O794" i="17" s="1"/>
  <c r="L794" i="17"/>
  <c r="M794" i="17" s="1"/>
  <c r="I795" i="17"/>
  <c r="N795" i="17" s="1"/>
  <c r="J795" i="17"/>
  <c r="O795" i="17" s="1"/>
  <c r="L795" i="17"/>
  <c r="M795" i="17" s="1"/>
  <c r="I796" i="17"/>
  <c r="N796" i="17" s="1"/>
  <c r="J796" i="17"/>
  <c r="O796" i="17" s="1"/>
  <c r="L796" i="17"/>
  <c r="M796" i="17" s="1"/>
  <c r="I797" i="17"/>
  <c r="N797" i="17" s="1"/>
  <c r="J797" i="17"/>
  <c r="O797" i="17" s="1"/>
  <c r="L797" i="17"/>
  <c r="M797" i="17" s="1"/>
  <c r="I798" i="17"/>
  <c r="N798" i="17" s="1"/>
  <c r="J798" i="17"/>
  <c r="O798" i="17" s="1"/>
  <c r="L798" i="17"/>
  <c r="M798" i="17" s="1"/>
  <c r="I799" i="17"/>
  <c r="N799" i="17" s="1"/>
  <c r="J799" i="17"/>
  <c r="O799" i="17" s="1"/>
  <c r="L799" i="17"/>
  <c r="M799" i="17" s="1"/>
  <c r="I800" i="17"/>
  <c r="N800" i="17" s="1"/>
  <c r="J800" i="17"/>
  <c r="O800" i="17" s="1"/>
  <c r="L800" i="17"/>
  <c r="M800" i="17" s="1"/>
  <c r="I801" i="17"/>
  <c r="N801" i="17" s="1"/>
  <c r="J801" i="17"/>
  <c r="O801" i="17" s="1"/>
  <c r="L801" i="17"/>
  <c r="M801" i="17" s="1"/>
  <c r="I802" i="17"/>
  <c r="N802" i="17" s="1"/>
  <c r="J802" i="17"/>
  <c r="O802" i="17" s="1"/>
  <c r="L802" i="17"/>
  <c r="M802" i="17" s="1"/>
  <c r="I803" i="17"/>
  <c r="N803" i="17" s="1"/>
  <c r="J803" i="17"/>
  <c r="O803" i="17" s="1"/>
  <c r="L803" i="17"/>
  <c r="M803" i="17" s="1"/>
  <c r="I804" i="17"/>
  <c r="N804" i="17" s="1"/>
  <c r="J804" i="17"/>
  <c r="O804" i="17" s="1"/>
  <c r="L804" i="17"/>
  <c r="M804" i="17" s="1"/>
  <c r="I805" i="17"/>
  <c r="N805" i="17" s="1"/>
  <c r="J805" i="17"/>
  <c r="O805" i="17" s="1"/>
  <c r="L805" i="17"/>
  <c r="M805" i="17" s="1"/>
  <c r="I806" i="17"/>
  <c r="N806" i="17" s="1"/>
  <c r="J806" i="17"/>
  <c r="O806" i="17" s="1"/>
  <c r="L806" i="17"/>
  <c r="M806" i="17" s="1"/>
  <c r="I807" i="17"/>
  <c r="N807" i="17" s="1"/>
  <c r="J807" i="17"/>
  <c r="O807" i="17" s="1"/>
  <c r="L807" i="17"/>
  <c r="M807" i="17" s="1"/>
  <c r="I808" i="17"/>
  <c r="N808" i="17" s="1"/>
  <c r="J808" i="17"/>
  <c r="O808" i="17" s="1"/>
  <c r="L808" i="17"/>
  <c r="M808" i="17" s="1"/>
  <c r="I809" i="17"/>
  <c r="N809" i="17" s="1"/>
  <c r="J809" i="17"/>
  <c r="O809" i="17" s="1"/>
  <c r="L809" i="17"/>
  <c r="M809" i="17" s="1"/>
  <c r="I810" i="17"/>
  <c r="N810" i="17" s="1"/>
  <c r="J810" i="17"/>
  <c r="O810" i="17" s="1"/>
  <c r="L810" i="17"/>
  <c r="M810" i="17" s="1"/>
  <c r="I811" i="17"/>
  <c r="N811" i="17" s="1"/>
  <c r="J811" i="17"/>
  <c r="O811" i="17" s="1"/>
  <c r="L811" i="17"/>
  <c r="M811" i="17" s="1"/>
  <c r="I812" i="17"/>
  <c r="N812" i="17" s="1"/>
  <c r="J812" i="17"/>
  <c r="O812" i="17" s="1"/>
  <c r="L812" i="17"/>
  <c r="M812" i="17" s="1"/>
  <c r="I813" i="17"/>
  <c r="N813" i="17" s="1"/>
  <c r="J813" i="17"/>
  <c r="O813" i="17" s="1"/>
  <c r="L813" i="17"/>
  <c r="M813" i="17" s="1"/>
  <c r="I814" i="17"/>
  <c r="N814" i="17" s="1"/>
  <c r="J814" i="17"/>
  <c r="O814" i="17" s="1"/>
  <c r="L814" i="17"/>
  <c r="M814" i="17" s="1"/>
  <c r="I815" i="17"/>
  <c r="N815" i="17" s="1"/>
  <c r="J815" i="17"/>
  <c r="O815" i="17" s="1"/>
  <c r="L815" i="17"/>
  <c r="M815" i="17" s="1"/>
  <c r="I816" i="17"/>
  <c r="N816" i="17" s="1"/>
  <c r="J816" i="17"/>
  <c r="O816" i="17" s="1"/>
  <c r="L816" i="17"/>
  <c r="M816" i="17" s="1"/>
  <c r="I817" i="17"/>
  <c r="N817" i="17" s="1"/>
  <c r="J817" i="17"/>
  <c r="O817" i="17" s="1"/>
  <c r="L817" i="17"/>
  <c r="M817" i="17" s="1"/>
  <c r="I818" i="17"/>
  <c r="N818" i="17" s="1"/>
  <c r="J818" i="17"/>
  <c r="O818" i="17" s="1"/>
  <c r="L818" i="17"/>
  <c r="M818" i="17" s="1"/>
  <c r="I819" i="17"/>
  <c r="N819" i="17" s="1"/>
  <c r="J819" i="17"/>
  <c r="O819" i="17" s="1"/>
  <c r="L819" i="17"/>
  <c r="M819" i="17" s="1"/>
  <c r="I820" i="17"/>
  <c r="N820" i="17" s="1"/>
  <c r="J820" i="17"/>
  <c r="O820" i="17" s="1"/>
  <c r="L820" i="17"/>
  <c r="M820" i="17" s="1"/>
  <c r="I821" i="17"/>
  <c r="N821" i="17" s="1"/>
  <c r="J821" i="17"/>
  <c r="O821" i="17" s="1"/>
  <c r="L821" i="17"/>
  <c r="M821" i="17" s="1"/>
  <c r="I822" i="17"/>
  <c r="N822" i="17" s="1"/>
  <c r="J822" i="17"/>
  <c r="O822" i="17" s="1"/>
  <c r="L822" i="17"/>
  <c r="M822" i="17" s="1"/>
  <c r="I823" i="17"/>
  <c r="N823" i="17" s="1"/>
  <c r="J823" i="17"/>
  <c r="O823" i="17" s="1"/>
  <c r="L823" i="17"/>
  <c r="M823" i="17" s="1"/>
  <c r="I824" i="17"/>
  <c r="N824" i="17" s="1"/>
  <c r="J824" i="17"/>
  <c r="O824" i="17" s="1"/>
  <c r="L824" i="17"/>
  <c r="M824" i="17" s="1"/>
  <c r="I825" i="17"/>
  <c r="N825" i="17" s="1"/>
  <c r="J825" i="17"/>
  <c r="O825" i="17" s="1"/>
  <c r="L825" i="17"/>
  <c r="M825" i="17" s="1"/>
  <c r="I826" i="17"/>
  <c r="N826" i="17" s="1"/>
  <c r="J826" i="17"/>
  <c r="O826" i="17" s="1"/>
  <c r="L826" i="17"/>
  <c r="M826" i="17" s="1"/>
  <c r="I827" i="17"/>
  <c r="N827" i="17" s="1"/>
  <c r="J827" i="17"/>
  <c r="O827" i="17" s="1"/>
  <c r="L827" i="17"/>
  <c r="M827" i="17" s="1"/>
  <c r="I828" i="17"/>
  <c r="N828" i="17" s="1"/>
  <c r="J828" i="17"/>
  <c r="O828" i="17" s="1"/>
  <c r="L828" i="17"/>
  <c r="M828" i="17" s="1"/>
  <c r="I829" i="17"/>
  <c r="N829" i="17" s="1"/>
  <c r="J829" i="17"/>
  <c r="O829" i="17" s="1"/>
  <c r="L829" i="17"/>
  <c r="M829" i="17" s="1"/>
  <c r="I830" i="17"/>
  <c r="N830" i="17" s="1"/>
  <c r="J830" i="17"/>
  <c r="O830" i="17" s="1"/>
  <c r="L830" i="17"/>
  <c r="M830" i="17" s="1"/>
  <c r="I831" i="17"/>
  <c r="N831" i="17" s="1"/>
  <c r="J831" i="17"/>
  <c r="O831" i="17" s="1"/>
  <c r="L831" i="17"/>
  <c r="M831" i="17" s="1"/>
  <c r="I832" i="17"/>
  <c r="N832" i="17" s="1"/>
  <c r="J832" i="17"/>
  <c r="O832" i="17" s="1"/>
  <c r="L832" i="17"/>
  <c r="M832" i="17" s="1"/>
  <c r="I833" i="17"/>
  <c r="N833" i="17" s="1"/>
  <c r="J833" i="17"/>
  <c r="O833" i="17" s="1"/>
  <c r="L833" i="17"/>
  <c r="M833" i="17" s="1"/>
  <c r="I834" i="17"/>
  <c r="N834" i="17" s="1"/>
  <c r="J834" i="17"/>
  <c r="O834" i="17" s="1"/>
  <c r="L834" i="17"/>
  <c r="M834" i="17" s="1"/>
  <c r="I835" i="17"/>
  <c r="N835" i="17" s="1"/>
  <c r="J835" i="17"/>
  <c r="O835" i="17" s="1"/>
  <c r="L835" i="17"/>
  <c r="M835" i="17" s="1"/>
  <c r="I836" i="17"/>
  <c r="N836" i="17" s="1"/>
  <c r="J836" i="17"/>
  <c r="O836" i="17" s="1"/>
  <c r="L836" i="17"/>
  <c r="M836" i="17" s="1"/>
  <c r="I837" i="17"/>
  <c r="N837" i="17" s="1"/>
  <c r="J837" i="17"/>
  <c r="O837" i="17" s="1"/>
  <c r="L837" i="17"/>
  <c r="M837" i="17" s="1"/>
  <c r="I838" i="17"/>
  <c r="N838" i="17" s="1"/>
  <c r="J838" i="17"/>
  <c r="O838" i="17" s="1"/>
  <c r="L838" i="17"/>
  <c r="M838" i="17" s="1"/>
  <c r="I839" i="17"/>
  <c r="N839" i="17" s="1"/>
  <c r="J839" i="17"/>
  <c r="O839" i="17" s="1"/>
  <c r="L839" i="17"/>
  <c r="M839" i="17" s="1"/>
  <c r="I840" i="17"/>
  <c r="N840" i="17" s="1"/>
  <c r="J840" i="17"/>
  <c r="O840" i="17" s="1"/>
  <c r="L840" i="17"/>
  <c r="M840" i="17" s="1"/>
  <c r="I841" i="17"/>
  <c r="N841" i="17" s="1"/>
  <c r="J841" i="17"/>
  <c r="O841" i="17" s="1"/>
  <c r="L841" i="17"/>
  <c r="M841" i="17" s="1"/>
  <c r="I842" i="17"/>
  <c r="N842" i="17" s="1"/>
  <c r="J842" i="17"/>
  <c r="O842" i="17" s="1"/>
  <c r="L842" i="17"/>
  <c r="M842" i="17" s="1"/>
  <c r="I843" i="17"/>
  <c r="N843" i="17" s="1"/>
  <c r="J843" i="17"/>
  <c r="O843" i="17" s="1"/>
  <c r="L843" i="17"/>
  <c r="M843" i="17" s="1"/>
  <c r="I844" i="17"/>
  <c r="N844" i="17" s="1"/>
  <c r="J844" i="17"/>
  <c r="O844" i="17" s="1"/>
  <c r="L844" i="17"/>
  <c r="M844" i="17" s="1"/>
  <c r="I845" i="17"/>
  <c r="N845" i="17" s="1"/>
  <c r="J845" i="17"/>
  <c r="O845" i="17" s="1"/>
  <c r="L845" i="17"/>
  <c r="M845" i="17" s="1"/>
  <c r="I846" i="17"/>
  <c r="N846" i="17" s="1"/>
  <c r="J846" i="17"/>
  <c r="O846" i="17" s="1"/>
  <c r="L846" i="17"/>
  <c r="M846" i="17" s="1"/>
  <c r="I847" i="17"/>
  <c r="N847" i="17" s="1"/>
  <c r="J847" i="17"/>
  <c r="O847" i="17" s="1"/>
  <c r="L847" i="17"/>
  <c r="M847" i="17" s="1"/>
  <c r="I848" i="17"/>
  <c r="N848" i="17" s="1"/>
  <c r="J848" i="17"/>
  <c r="O848" i="17" s="1"/>
  <c r="L848" i="17"/>
  <c r="M848" i="17" s="1"/>
  <c r="I849" i="17"/>
  <c r="N849" i="17" s="1"/>
  <c r="J849" i="17"/>
  <c r="O849" i="17" s="1"/>
  <c r="L849" i="17"/>
  <c r="M849" i="17" s="1"/>
  <c r="I850" i="17"/>
  <c r="N850" i="17" s="1"/>
  <c r="J850" i="17"/>
  <c r="O850" i="17" s="1"/>
  <c r="L850" i="17"/>
  <c r="M850" i="17" s="1"/>
  <c r="I851" i="17"/>
  <c r="N851" i="17" s="1"/>
  <c r="J851" i="17"/>
  <c r="O851" i="17" s="1"/>
  <c r="L851" i="17"/>
  <c r="M851" i="17" s="1"/>
  <c r="I852" i="17"/>
  <c r="N852" i="17" s="1"/>
  <c r="J852" i="17"/>
  <c r="O852" i="17" s="1"/>
  <c r="L852" i="17"/>
  <c r="M852" i="17" s="1"/>
  <c r="I853" i="17"/>
  <c r="N853" i="17" s="1"/>
  <c r="J853" i="17"/>
  <c r="O853" i="17" s="1"/>
  <c r="L853" i="17"/>
  <c r="M853" i="17" s="1"/>
  <c r="I854" i="17"/>
  <c r="N854" i="17" s="1"/>
  <c r="J854" i="17"/>
  <c r="O854" i="17" s="1"/>
  <c r="L854" i="17"/>
  <c r="M854" i="17" s="1"/>
  <c r="I855" i="17"/>
  <c r="N855" i="17" s="1"/>
  <c r="J855" i="17"/>
  <c r="O855" i="17" s="1"/>
  <c r="L855" i="17"/>
  <c r="M855" i="17" s="1"/>
  <c r="I856" i="17"/>
  <c r="N856" i="17" s="1"/>
  <c r="J856" i="17"/>
  <c r="O856" i="17" s="1"/>
  <c r="L856" i="17"/>
  <c r="M856" i="17" s="1"/>
  <c r="I857" i="17"/>
  <c r="N857" i="17" s="1"/>
  <c r="J857" i="17"/>
  <c r="O857" i="17" s="1"/>
  <c r="L857" i="17"/>
  <c r="M857" i="17" s="1"/>
  <c r="I858" i="17"/>
  <c r="N858" i="17" s="1"/>
  <c r="J858" i="17"/>
  <c r="O858" i="17" s="1"/>
  <c r="L858" i="17"/>
  <c r="M858" i="17" s="1"/>
  <c r="I859" i="17"/>
  <c r="N859" i="17" s="1"/>
  <c r="J859" i="17"/>
  <c r="O859" i="17" s="1"/>
  <c r="L859" i="17"/>
  <c r="M859" i="17" s="1"/>
  <c r="I860" i="17"/>
  <c r="N860" i="17" s="1"/>
  <c r="J860" i="17"/>
  <c r="O860" i="17" s="1"/>
  <c r="L860" i="17"/>
  <c r="M860" i="17" s="1"/>
  <c r="I861" i="17"/>
  <c r="N861" i="17" s="1"/>
  <c r="J861" i="17"/>
  <c r="O861" i="17" s="1"/>
  <c r="L861" i="17"/>
  <c r="M861" i="17" s="1"/>
  <c r="I862" i="17"/>
  <c r="N862" i="17" s="1"/>
  <c r="J862" i="17"/>
  <c r="O862" i="17" s="1"/>
  <c r="L862" i="17"/>
  <c r="M862" i="17" s="1"/>
  <c r="I863" i="17"/>
  <c r="N863" i="17" s="1"/>
  <c r="J863" i="17"/>
  <c r="O863" i="17" s="1"/>
  <c r="L863" i="17"/>
  <c r="M863" i="17" s="1"/>
  <c r="I864" i="17"/>
  <c r="N864" i="17" s="1"/>
  <c r="J864" i="17"/>
  <c r="O864" i="17" s="1"/>
  <c r="L864" i="17"/>
  <c r="M864" i="17" s="1"/>
  <c r="I865" i="17"/>
  <c r="N865" i="17" s="1"/>
  <c r="J865" i="17"/>
  <c r="O865" i="17" s="1"/>
  <c r="L865" i="17"/>
  <c r="M865" i="17" s="1"/>
  <c r="I866" i="17"/>
  <c r="N866" i="17" s="1"/>
  <c r="J866" i="17"/>
  <c r="O866" i="17" s="1"/>
  <c r="L866" i="17"/>
  <c r="M866" i="17" s="1"/>
  <c r="I867" i="17"/>
  <c r="N867" i="17" s="1"/>
  <c r="J867" i="17"/>
  <c r="O867" i="17" s="1"/>
  <c r="L867" i="17"/>
  <c r="M867" i="17" s="1"/>
  <c r="I868" i="17"/>
  <c r="N868" i="17" s="1"/>
  <c r="J868" i="17"/>
  <c r="O868" i="17" s="1"/>
  <c r="L868" i="17"/>
  <c r="M868" i="17" s="1"/>
  <c r="I869" i="17"/>
  <c r="N869" i="17" s="1"/>
  <c r="J869" i="17"/>
  <c r="O869" i="17" s="1"/>
  <c r="L869" i="17"/>
  <c r="M869" i="17" s="1"/>
  <c r="I870" i="17"/>
  <c r="N870" i="17" s="1"/>
  <c r="J870" i="17"/>
  <c r="O870" i="17" s="1"/>
  <c r="L870" i="17"/>
  <c r="M870" i="17" s="1"/>
  <c r="I871" i="17"/>
  <c r="N871" i="17" s="1"/>
  <c r="J871" i="17"/>
  <c r="O871" i="17" s="1"/>
  <c r="L871" i="17"/>
  <c r="M871" i="17" s="1"/>
  <c r="I872" i="17"/>
  <c r="N872" i="17" s="1"/>
  <c r="J872" i="17"/>
  <c r="O872" i="17" s="1"/>
  <c r="L872" i="17"/>
  <c r="M872" i="17" s="1"/>
  <c r="I873" i="17"/>
  <c r="N873" i="17" s="1"/>
  <c r="J873" i="17"/>
  <c r="O873" i="17" s="1"/>
  <c r="L873" i="17"/>
  <c r="M873" i="17" s="1"/>
  <c r="I874" i="17"/>
  <c r="N874" i="17" s="1"/>
  <c r="J874" i="17"/>
  <c r="O874" i="17" s="1"/>
  <c r="L874" i="17"/>
  <c r="M874" i="17" s="1"/>
  <c r="I875" i="17"/>
  <c r="N875" i="17" s="1"/>
  <c r="J875" i="17"/>
  <c r="O875" i="17" s="1"/>
  <c r="L875" i="17"/>
  <c r="M875" i="17" s="1"/>
  <c r="I876" i="17"/>
  <c r="N876" i="17" s="1"/>
  <c r="J876" i="17"/>
  <c r="O876" i="17" s="1"/>
  <c r="L876" i="17"/>
  <c r="M876" i="17" s="1"/>
  <c r="I877" i="17"/>
  <c r="N877" i="17" s="1"/>
  <c r="J877" i="17"/>
  <c r="O877" i="17" s="1"/>
  <c r="L877" i="17"/>
  <c r="M877" i="17" s="1"/>
  <c r="I878" i="17"/>
  <c r="N878" i="17" s="1"/>
  <c r="J878" i="17"/>
  <c r="O878" i="17" s="1"/>
  <c r="L878" i="17"/>
  <c r="M878" i="17" s="1"/>
  <c r="I879" i="17"/>
  <c r="N879" i="17" s="1"/>
  <c r="J879" i="17"/>
  <c r="O879" i="17" s="1"/>
  <c r="L879" i="17"/>
  <c r="M879" i="17" s="1"/>
  <c r="I880" i="17"/>
  <c r="N880" i="17" s="1"/>
  <c r="J880" i="17"/>
  <c r="O880" i="17" s="1"/>
  <c r="L880" i="17"/>
  <c r="M880" i="17" s="1"/>
  <c r="I881" i="17"/>
  <c r="N881" i="17" s="1"/>
  <c r="J881" i="17"/>
  <c r="O881" i="17" s="1"/>
  <c r="L881" i="17"/>
  <c r="M881" i="17" s="1"/>
  <c r="I882" i="17"/>
  <c r="N882" i="17" s="1"/>
  <c r="J882" i="17"/>
  <c r="O882" i="17" s="1"/>
  <c r="L882" i="17"/>
  <c r="M882" i="17" s="1"/>
  <c r="I883" i="17"/>
  <c r="N883" i="17" s="1"/>
  <c r="J883" i="17"/>
  <c r="O883" i="17" s="1"/>
  <c r="L883" i="17"/>
  <c r="M883" i="17" s="1"/>
  <c r="I884" i="17"/>
  <c r="N884" i="17" s="1"/>
  <c r="J884" i="17"/>
  <c r="O884" i="17" s="1"/>
  <c r="L884" i="17"/>
  <c r="M884" i="17" s="1"/>
  <c r="I885" i="17"/>
  <c r="N885" i="17" s="1"/>
  <c r="J885" i="17"/>
  <c r="O885" i="17" s="1"/>
  <c r="L885" i="17"/>
  <c r="M885" i="17" s="1"/>
  <c r="I886" i="17"/>
  <c r="N886" i="17" s="1"/>
  <c r="J886" i="17"/>
  <c r="O886" i="17" s="1"/>
  <c r="L886" i="17"/>
  <c r="M886" i="17" s="1"/>
  <c r="I887" i="17"/>
  <c r="N887" i="17" s="1"/>
  <c r="J887" i="17"/>
  <c r="O887" i="17" s="1"/>
  <c r="L887" i="17"/>
  <c r="M887" i="17" s="1"/>
  <c r="I888" i="17"/>
  <c r="N888" i="17" s="1"/>
  <c r="J888" i="17"/>
  <c r="O888" i="17" s="1"/>
  <c r="L888" i="17"/>
  <c r="M888" i="17" s="1"/>
  <c r="I889" i="17"/>
  <c r="N889" i="17" s="1"/>
  <c r="J889" i="17"/>
  <c r="O889" i="17" s="1"/>
  <c r="L889" i="17"/>
  <c r="M889" i="17" s="1"/>
  <c r="I890" i="17"/>
  <c r="N890" i="17" s="1"/>
  <c r="J890" i="17"/>
  <c r="O890" i="17" s="1"/>
  <c r="L890" i="17"/>
  <c r="M890" i="17" s="1"/>
  <c r="I891" i="17"/>
  <c r="N891" i="17" s="1"/>
  <c r="J891" i="17"/>
  <c r="O891" i="17" s="1"/>
  <c r="L891" i="17"/>
  <c r="M891" i="17" s="1"/>
  <c r="I892" i="17"/>
  <c r="N892" i="17" s="1"/>
  <c r="J892" i="17"/>
  <c r="O892" i="17" s="1"/>
  <c r="L892" i="17"/>
  <c r="M892" i="17" s="1"/>
  <c r="I893" i="17"/>
  <c r="N893" i="17" s="1"/>
  <c r="J893" i="17"/>
  <c r="O893" i="17" s="1"/>
  <c r="L893" i="17"/>
  <c r="M893" i="17" s="1"/>
  <c r="I894" i="17"/>
  <c r="N894" i="17" s="1"/>
  <c r="J894" i="17"/>
  <c r="O894" i="17" s="1"/>
  <c r="L894" i="17"/>
  <c r="M894" i="17" s="1"/>
  <c r="I895" i="17"/>
  <c r="N895" i="17" s="1"/>
  <c r="J895" i="17"/>
  <c r="O895" i="17" s="1"/>
  <c r="L895" i="17"/>
  <c r="M895" i="17" s="1"/>
  <c r="I896" i="17"/>
  <c r="N896" i="17" s="1"/>
  <c r="J896" i="17"/>
  <c r="O896" i="17" s="1"/>
  <c r="L896" i="17"/>
  <c r="M896" i="17" s="1"/>
  <c r="I897" i="17"/>
  <c r="N897" i="17" s="1"/>
  <c r="J897" i="17"/>
  <c r="O897" i="17" s="1"/>
  <c r="L897" i="17"/>
  <c r="M897" i="17" s="1"/>
  <c r="I898" i="17"/>
  <c r="N898" i="17" s="1"/>
  <c r="J898" i="17"/>
  <c r="O898" i="17" s="1"/>
  <c r="L898" i="17"/>
  <c r="M898" i="17" s="1"/>
  <c r="I899" i="17"/>
  <c r="N899" i="17" s="1"/>
  <c r="J899" i="17"/>
  <c r="O899" i="17" s="1"/>
  <c r="L899" i="17"/>
  <c r="M899" i="17" s="1"/>
  <c r="I900" i="17"/>
  <c r="N900" i="17" s="1"/>
  <c r="J900" i="17"/>
  <c r="O900" i="17" s="1"/>
  <c r="L900" i="17"/>
  <c r="M900" i="17" s="1"/>
  <c r="I901" i="17"/>
  <c r="N901" i="17" s="1"/>
  <c r="J901" i="17"/>
  <c r="O901" i="17" s="1"/>
  <c r="L901" i="17"/>
  <c r="M901" i="17" s="1"/>
  <c r="I902" i="17"/>
  <c r="N902" i="17" s="1"/>
  <c r="J902" i="17"/>
  <c r="O902" i="17" s="1"/>
  <c r="L902" i="17"/>
  <c r="M902" i="17" s="1"/>
  <c r="I903" i="17"/>
  <c r="N903" i="17" s="1"/>
  <c r="J903" i="17"/>
  <c r="O903" i="17" s="1"/>
  <c r="L903" i="17"/>
  <c r="M903" i="17" s="1"/>
  <c r="I904" i="17"/>
  <c r="N904" i="17" s="1"/>
  <c r="J904" i="17"/>
  <c r="O904" i="17" s="1"/>
  <c r="L904" i="17"/>
  <c r="M904" i="17" s="1"/>
  <c r="I905" i="17"/>
  <c r="N905" i="17" s="1"/>
  <c r="J905" i="17"/>
  <c r="O905" i="17" s="1"/>
  <c r="L905" i="17"/>
  <c r="M905" i="17" s="1"/>
  <c r="I906" i="17"/>
  <c r="N906" i="17" s="1"/>
  <c r="J906" i="17"/>
  <c r="O906" i="17" s="1"/>
  <c r="L906" i="17"/>
  <c r="M906" i="17" s="1"/>
  <c r="I907" i="17"/>
  <c r="N907" i="17" s="1"/>
  <c r="J907" i="17"/>
  <c r="O907" i="17" s="1"/>
  <c r="L907" i="17"/>
  <c r="M907" i="17" s="1"/>
  <c r="I908" i="17"/>
  <c r="N908" i="17" s="1"/>
  <c r="J908" i="17"/>
  <c r="O908" i="17" s="1"/>
  <c r="L908" i="17"/>
  <c r="M908" i="17" s="1"/>
  <c r="I909" i="17"/>
  <c r="N909" i="17" s="1"/>
  <c r="J909" i="17"/>
  <c r="O909" i="17" s="1"/>
  <c r="L909" i="17"/>
  <c r="M909" i="17" s="1"/>
  <c r="I910" i="17"/>
  <c r="N910" i="17" s="1"/>
  <c r="J910" i="17"/>
  <c r="O910" i="17" s="1"/>
  <c r="L910" i="17"/>
  <c r="M910" i="17" s="1"/>
  <c r="I911" i="17"/>
  <c r="N911" i="17" s="1"/>
  <c r="J911" i="17"/>
  <c r="O911" i="17" s="1"/>
  <c r="L911" i="17"/>
  <c r="M911" i="17" s="1"/>
  <c r="I912" i="17"/>
  <c r="N912" i="17" s="1"/>
  <c r="J912" i="17"/>
  <c r="O912" i="17" s="1"/>
  <c r="L912" i="17"/>
  <c r="M912" i="17" s="1"/>
  <c r="I913" i="17"/>
  <c r="N913" i="17" s="1"/>
  <c r="J913" i="17"/>
  <c r="O913" i="17" s="1"/>
  <c r="L913" i="17"/>
  <c r="M913" i="17" s="1"/>
  <c r="I914" i="17"/>
  <c r="N914" i="17" s="1"/>
  <c r="J914" i="17"/>
  <c r="O914" i="17" s="1"/>
  <c r="L914" i="17"/>
  <c r="M914" i="17" s="1"/>
  <c r="I915" i="17"/>
  <c r="N915" i="17" s="1"/>
  <c r="J915" i="17"/>
  <c r="O915" i="17" s="1"/>
  <c r="L915" i="17"/>
  <c r="M915" i="17" s="1"/>
  <c r="I916" i="17"/>
  <c r="N916" i="17" s="1"/>
  <c r="J916" i="17"/>
  <c r="O916" i="17" s="1"/>
  <c r="L916" i="17"/>
  <c r="M916" i="17" s="1"/>
  <c r="I917" i="17"/>
  <c r="N917" i="17" s="1"/>
  <c r="J917" i="17"/>
  <c r="O917" i="17" s="1"/>
  <c r="L917" i="17"/>
  <c r="M917" i="17" s="1"/>
  <c r="I918" i="17"/>
  <c r="N918" i="17" s="1"/>
  <c r="J918" i="17"/>
  <c r="O918" i="17" s="1"/>
  <c r="L918" i="17"/>
  <c r="M918" i="17" s="1"/>
  <c r="I919" i="17"/>
  <c r="N919" i="17" s="1"/>
  <c r="J919" i="17"/>
  <c r="O919" i="17" s="1"/>
  <c r="L919" i="17"/>
  <c r="M919" i="17" s="1"/>
  <c r="I920" i="17"/>
  <c r="N920" i="17" s="1"/>
  <c r="J920" i="17"/>
  <c r="O920" i="17" s="1"/>
  <c r="L920" i="17"/>
  <c r="M920" i="17" s="1"/>
  <c r="I921" i="17"/>
  <c r="N921" i="17" s="1"/>
  <c r="J921" i="17"/>
  <c r="O921" i="17" s="1"/>
  <c r="L921" i="17"/>
  <c r="M921" i="17" s="1"/>
  <c r="I922" i="17"/>
  <c r="N922" i="17" s="1"/>
  <c r="J922" i="17"/>
  <c r="O922" i="17" s="1"/>
  <c r="L922" i="17"/>
  <c r="M922" i="17" s="1"/>
  <c r="I923" i="17"/>
  <c r="N923" i="17" s="1"/>
  <c r="J923" i="17"/>
  <c r="O923" i="17" s="1"/>
  <c r="L923" i="17"/>
  <c r="M923" i="17" s="1"/>
  <c r="I924" i="17"/>
  <c r="N924" i="17" s="1"/>
  <c r="J924" i="17"/>
  <c r="O924" i="17" s="1"/>
  <c r="L924" i="17"/>
  <c r="M924" i="17" s="1"/>
  <c r="I925" i="17"/>
  <c r="N925" i="17" s="1"/>
  <c r="J925" i="17"/>
  <c r="O925" i="17" s="1"/>
  <c r="L925" i="17"/>
  <c r="M925" i="17" s="1"/>
  <c r="I926" i="17"/>
  <c r="N926" i="17" s="1"/>
  <c r="J926" i="17"/>
  <c r="O926" i="17" s="1"/>
  <c r="L926" i="17"/>
  <c r="M926" i="17" s="1"/>
  <c r="I927" i="17"/>
  <c r="N927" i="17" s="1"/>
  <c r="J927" i="17"/>
  <c r="O927" i="17" s="1"/>
  <c r="L927" i="17"/>
  <c r="M927" i="17" s="1"/>
  <c r="I928" i="17"/>
  <c r="N928" i="17" s="1"/>
  <c r="J928" i="17"/>
  <c r="O928" i="17" s="1"/>
  <c r="L928" i="17"/>
  <c r="M928" i="17" s="1"/>
  <c r="I929" i="17"/>
  <c r="N929" i="17" s="1"/>
  <c r="J929" i="17"/>
  <c r="O929" i="17" s="1"/>
  <c r="L929" i="17"/>
  <c r="M929" i="17" s="1"/>
  <c r="I930" i="17"/>
  <c r="N930" i="17" s="1"/>
  <c r="J930" i="17"/>
  <c r="O930" i="17" s="1"/>
  <c r="L930" i="17"/>
  <c r="M930" i="17" s="1"/>
  <c r="I931" i="17"/>
  <c r="N931" i="17" s="1"/>
  <c r="J931" i="17"/>
  <c r="O931" i="17" s="1"/>
  <c r="L931" i="17"/>
  <c r="M931" i="17" s="1"/>
  <c r="I932" i="17"/>
  <c r="N932" i="17" s="1"/>
  <c r="J932" i="17"/>
  <c r="O932" i="17" s="1"/>
  <c r="L932" i="17"/>
  <c r="M932" i="17" s="1"/>
  <c r="I933" i="17"/>
  <c r="N933" i="17" s="1"/>
  <c r="J933" i="17"/>
  <c r="O933" i="17" s="1"/>
  <c r="L933" i="17"/>
  <c r="M933" i="17" s="1"/>
  <c r="I934" i="17"/>
  <c r="N934" i="17" s="1"/>
  <c r="J934" i="17"/>
  <c r="O934" i="17" s="1"/>
  <c r="L934" i="17"/>
  <c r="M934" i="17" s="1"/>
  <c r="I935" i="17"/>
  <c r="N935" i="17" s="1"/>
  <c r="J935" i="17"/>
  <c r="O935" i="17" s="1"/>
  <c r="L935" i="17"/>
  <c r="M935" i="17" s="1"/>
  <c r="I936" i="17"/>
  <c r="N936" i="17" s="1"/>
  <c r="J936" i="17"/>
  <c r="O936" i="17" s="1"/>
  <c r="L936" i="17"/>
  <c r="M936" i="17" s="1"/>
  <c r="I937" i="17"/>
  <c r="N937" i="17" s="1"/>
  <c r="J937" i="17"/>
  <c r="O937" i="17" s="1"/>
  <c r="L937" i="17"/>
  <c r="M937" i="17" s="1"/>
  <c r="I938" i="17"/>
  <c r="N938" i="17" s="1"/>
  <c r="J938" i="17"/>
  <c r="O938" i="17" s="1"/>
  <c r="L938" i="17"/>
  <c r="M938" i="17" s="1"/>
  <c r="I939" i="17"/>
  <c r="N939" i="17" s="1"/>
  <c r="J939" i="17"/>
  <c r="O939" i="17" s="1"/>
  <c r="L939" i="17"/>
  <c r="M939" i="17" s="1"/>
  <c r="I940" i="17"/>
  <c r="N940" i="17" s="1"/>
  <c r="J940" i="17"/>
  <c r="O940" i="17" s="1"/>
  <c r="L940" i="17"/>
  <c r="M940" i="17" s="1"/>
  <c r="I941" i="17"/>
  <c r="N941" i="17" s="1"/>
  <c r="J941" i="17"/>
  <c r="O941" i="17" s="1"/>
  <c r="L941" i="17"/>
  <c r="M941" i="17" s="1"/>
  <c r="I942" i="17"/>
  <c r="N942" i="17" s="1"/>
  <c r="J942" i="17"/>
  <c r="O942" i="17" s="1"/>
  <c r="L942" i="17"/>
  <c r="M942" i="17" s="1"/>
  <c r="I943" i="17"/>
  <c r="N943" i="17" s="1"/>
  <c r="J943" i="17"/>
  <c r="O943" i="17" s="1"/>
  <c r="L943" i="17"/>
  <c r="M943" i="17" s="1"/>
  <c r="I944" i="17"/>
  <c r="N944" i="17" s="1"/>
  <c r="J944" i="17"/>
  <c r="O944" i="17" s="1"/>
  <c r="L944" i="17"/>
  <c r="M944" i="17" s="1"/>
  <c r="I945" i="17"/>
  <c r="N945" i="17" s="1"/>
  <c r="J945" i="17"/>
  <c r="O945" i="17" s="1"/>
  <c r="L945" i="17"/>
  <c r="M945" i="17" s="1"/>
  <c r="I946" i="17"/>
  <c r="N946" i="17" s="1"/>
  <c r="J946" i="17"/>
  <c r="O946" i="17" s="1"/>
  <c r="L946" i="17"/>
  <c r="M946" i="17" s="1"/>
  <c r="I947" i="17"/>
  <c r="N947" i="17" s="1"/>
  <c r="J947" i="17"/>
  <c r="O947" i="17" s="1"/>
  <c r="L947" i="17"/>
  <c r="M947" i="17" s="1"/>
  <c r="I948" i="17"/>
  <c r="N948" i="17" s="1"/>
  <c r="J948" i="17"/>
  <c r="O948" i="17" s="1"/>
  <c r="L948" i="17"/>
  <c r="M948" i="17" s="1"/>
  <c r="I949" i="17"/>
  <c r="N949" i="17" s="1"/>
  <c r="J949" i="17"/>
  <c r="O949" i="17" s="1"/>
  <c r="L949" i="17"/>
  <c r="M949" i="17" s="1"/>
  <c r="I950" i="17"/>
  <c r="N950" i="17" s="1"/>
  <c r="J950" i="17"/>
  <c r="O950" i="17" s="1"/>
  <c r="L950" i="17"/>
  <c r="M950" i="17" s="1"/>
  <c r="I951" i="17"/>
  <c r="N951" i="17" s="1"/>
  <c r="J951" i="17"/>
  <c r="O951" i="17" s="1"/>
  <c r="L951" i="17"/>
  <c r="M951" i="17" s="1"/>
  <c r="I952" i="17"/>
  <c r="N952" i="17" s="1"/>
  <c r="J952" i="17"/>
  <c r="O952" i="17" s="1"/>
  <c r="L952" i="17"/>
  <c r="M952" i="17" s="1"/>
  <c r="I953" i="17"/>
  <c r="N953" i="17" s="1"/>
  <c r="J953" i="17"/>
  <c r="O953" i="17" s="1"/>
  <c r="L953" i="17"/>
  <c r="M953" i="17" s="1"/>
  <c r="I954" i="17"/>
  <c r="N954" i="17" s="1"/>
  <c r="J954" i="17"/>
  <c r="O954" i="17" s="1"/>
  <c r="L954" i="17"/>
  <c r="M954" i="17" s="1"/>
  <c r="I955" i="17"/>
  <c r="N955" i="17" s="1"/>
  <c r="J955" i="17"/>
  <c r="O955" i="17" s="1"/>
  <c r="L955" i="17"/>
  <c r="M955" i="17" s="1"/>
  <c r="I956" i="17"/>
  <c r="N956" i="17" s="1"/>
  <c r="J956" i="17"/>
  <c r="O956" i="17" s="1"/>
  <c r="L956" i="17"/>
  <c r="M956" i="17" s="1"/>
  <c r="I957" i="17"/>
  <c r="N957" i="17" s="1"/>
  <c r="J957" i="17"/>
  <c r="O957" i="17" s="1"/>
  <c r="L957" i="17"/>
  <c r="M957" i="17" s="1"/>
  <c r="I958" i="17"/>
  <c r="N958" i="17" s="1"/>
  <c r="J958" i="17"/>
  <c r="O958" i="17" s="1"/>
  <c r="L958" i="17"/>
  <c r="M958" i="17" s="1"/>
  <c r="I959" i="17"/>
  <c r="N959" i="17" s="1"/>
  <c r="J959" i="17"/>
  <c r="O959" i="17" s="1"/>
  <c r="L959" i="17"/>
  <c r="M959" i="17" s="1"/>
  <c r="I960" i="17"/>
  <c r="N960" i="17" s="1"/>
  <c r="J960" i="17"/>
  <c r="O960" i="17" s="1"/>
  <c r="L960" i="17"/>
  <c r="M960" i="17" s="1"/>
  <c r="I961" i="17"/>
  <c r="N961" i="17" s="1"/>
  <c r="J961" i="17"/>
  <c r="O961" i="17" s="1"/>
  <c r="L961" i="17"/>
  <c r="M961" i="17" s="1"/>
  <c r="I962" i="17"/>
  <c r="N962" i="17" s="1"/>
  <c r="J962" i="17"/>
  <c r="O962" i="17" s="1"/>
  <c r="L962" i="17"/>
  <c r="M962" i="17" s="1"/>
  <c r="I963" i="17"/>
  <c r="N963" i="17" s="1"/>
  <c r="J963" i="17"/>
  <c r="O963" i="17" s="1"/>
  <c r="L963" i="17"/>
  <c r="M963" i="17" s="1"/>
  <c r="I964" i="17"/>
  <c r="N964" i="17" s="1"/>
  <c r="J964" i="17"/>
  <c r="O964" i="17" s="1"/>
  <c r="L964" i="17"/>
  <c r="M964" i="17" s="1"/>
  <c r="I965" i="17"/>
  <c r="N965" i="17" s="1"/>
  <c r="J965" i="17"/>
  <c r="O965" i="17" s="1"/>
  <c r="L965" i="17"/>
  <c r="M965" i="17" s="1"/>
  <c r="I966" i="17"/>
  <c r="N966" i="17" s="1"/>
  <c r="J966" i="17"/>
  <c r="O966" i="17" s="1"/>
  <c r="L966" i="17"/>
  <c r="M966" i="17" s="1"/>
  <c r="I967" i="17"/>
  <c r="N967" i="17" s="1"/>
  <c r="J967" i="17"/>
  <c r="O967" i="17" s="1"/>
  <c r="L967" i="17"/>
  <c r="M967" i="17" s="1"/>
  <c r="I968" i="17"/>
  <c r="N968" i="17" s="1"/>
  <c r="J968" i="17"/>
  <c r="O968" i="17" s="1"/>
  <c r="L968" i="17"/>
  <c r="M968" i="17" s="1"/>
  <c r="I969" i="17"/>
  <c r="N969" i="17" s="1"/>
  <c r="J969" i="17"/>
  <c r="O969" i="17" s="1"/>
  <c r="L969" i="17"/>
  <c r="M969" i="17" s="1"/>
  <c r="I970" i="17"/>
  <c r="N970" i="17" s="1"/>
  <c r="J970" i="17"/>
  <c r="O970" i="17" s="1"/>
  <c r="L970" i="17"/>
  <c r="M970" i="17" s="1"/>
  <c r="I971" i="17"/>
  <c r="N971" i="17" s="1"/>
  <c r="J971" i="17"/>
  <c r="O971" i="17" s="1"/>
  <c r="L971" i="17"/>
  <c r="M971" i="17" s="1"/>
  <c r="I972" i="17"/>
  <c r="N972" i="17" s="1"/>
  <c r="J972" i="17"/>
  <c r="O972" i="17" s="1"/>
  <c r="L972" i="17"/>
  <c r="M972" i="17" s="1"/>
  <c r="I973" i="17"/>
  <c r="N973" i="17" s="1"/>
  <c r="J973" i="17"/>
  <c r="O973" i="17" s="1"/>
  <c r="L973" i="17"/>
  <c r="M973" i="17" s="1"/>
  <c r="I974" i="17"/>
  <c r="N974" i="17" s="1"/>
  <c r="J974" i="17"/>
  <c r="O974" i="17" s="1"/>
  <c r="L974" i="17"/>
  <c r="M974" i="17" s="1"/>
  <c r="I975" i="17"/>
  <c r="N975" i="17" s="1"/>
  <c r="J975" i="17"/>
  <c r="O975" i="17" s="1"/>
  <c r="L975" i="17"/>
  <c r="M975" i="17" s="1"/>
  <c r="I976" i="17"/>
  <c r="N976" i="17" s="1"/>
  <c r="J976" i="17"/>
  <c r="O976" i="17" s="1"/>
  <c r="L976" i="17"/>
  <c r="M976" i="17" s="1"/>
  <c r="I977" i="17"/>
  <c r="N977" i="17" s="1"/>
  <c r="J977" i="17"/>
  <c r="O977" i="17" s="1"/>
  <c r="L977" i="17"/>
  <c r="M977" i="17" s="1"/>
  <c r="I978" i="17"/>
  <c r="N978" i="17" s="1"/>
  <c r="J978" i="17"/>
  <c r="O978" i="17" s="1"/>
  <c r="L978" i="17"/>
  <c r="M978" i="17" s="1"/>
  <c r="I979" i="17"/>
  <c r="N979" i="17" s="1"/>
  <c r="J979" i="17"/>
  <c r="O979" i="17" s="1"/>
  <c r="L979" i="17"/>
  <c r="M979" i="17" s="1"/>
  <c r="I980" i="17"/>
  <c r="N980" i="17" s="1"/>
  <c r="J980" i="17"/>
  <c r="O980" i="17" s="1"/>
  <c r="L980" i="17"/>
  <c r="M980" i="17" s="1"/>
  <c r="I981" i="17"/>
  <c r="N981" i="17" s="1"/>
  <c r="J981" i="17"/>
  <c r="O981" i="17" s="1"/>
  <c r="L981" i="17"/>
  <c r="M981" i="17" s="1"/>
  <c r="I982" i="17"/>
  <c r="N982" i="17" s="1"/>
  <c r="J982" i="17"/>
  <c r="O982" i="17" s="1"/>
  <c r="L982" i="17"/>
  <c r="M982" i="17" s="1"/>
  <c r="I983" i="17"/>
  <c r="N983" i="17" s="1"/>
  <c r="J983" i="17"/>
  <c r="O983" i="17" s="1"/>
  <c r="L983" i="17"/>
  <c r="M983" i="17" s="1"/>
  <c r="I984" i="17"/>
  <c r="N984" i="17" s="1"/>
  <c r="J984" i="17"/>
  <c r="O984" i="17" s="1"/>
  <c r="L984" i="17"/>
  <c r="M984" i="17" s="1"/>
  <c r="I985" i="17"/>
  <c r="N985" i="17" s="1"/>
  <c r="J985" i="17"/>
  <c r="O985" i="17" s="1"/>
  <c r="L985" i="17"/>
  <c r="M985" i="17" s="1"/>
  <c r="I986" i="17"/>
  <c r="N986" i="17" s="1"/>
  <c r="J986" i="17"/>
  <c r="O986" i="17" s="1"/>
  <c r="L986" i="17"/>
  <c r="M986" i="17" s="1"/>
  <c r="I987" i="17"/>
  <c r="N987" i="17" s="1"/>
  <c r="J987" i="17"/>
  <c r="O987" i="17" s="1"/>
  <c r="L987" i="17"/>
  <c r="M987" i="17" s="1"/>
  <c r="I988" i="17"/>
  <c r="N988" i="17" s="1"/>
  <c r="J988" i="17"/>
  <c r="O988" i="17" s="1"/>
  <c r="L988" i="17"/>
  <c r="M988" i="17" s="1"/>
  <c r="I989" i="17"/>
  <c r="N989" i="17" s="1"/>
  <c r="J989" i="17"/>
  <c r="O989" i="17" s="1"/>
  <c r="L989" i="17"/>
  <c r="M989" i="17" s="1"/>
  <c r="I990" i="17"/>
  <c r="N990" i="17" s="1"/>
  <c r="J990" i="17"/>
  <c r="O990" i="17" s="1"/>
  <c r="L990" i="17"/>
  <c r="M990" i="17" s="1"/>
  <c r="I991" i="17"/>
  <c r="N991" i="17" s="1"/>
  <c r="J991" i="17"/>
  <c r="O991" i="17" s="1"/>
  <c r="L991" i="17"/>
  <c r="M991" i="17" s="1"/>
  <c r="I992" i="17"/>
  <c r="N992" i="17" s="1"/>
  <c r="J992" i="17"/>
  <c r="O992" i="17" s="1"/>
  <c r="L992" i="17"/>
  <c r="M992" i="17" s="1"/>
  <c r="I993" i="17"/>
  <c r="N993" i="17" s="1"/>
  <c r="J993" i="17"/>
  <c r="O993" i="17" s="1"/>
  <c r="L993" i="17"/>
  <c r="M993" i="17" s="1"/>
  <c r="I994" i="17"/>
  <c r="N994" i="17" s="1"/>
  <c r="J994" i="17"/>
  <c r="O994" i="17" s="1"/>
  <c r="L994" i="17"/>
  <c r="M994" i="17" s="1"/>
  <c r="I995" i="17"/>
  <c r="N995" i="17" s="1"/>
  <c r="J995" i="17"/>
  <c r="O995" i="17" s="1"/>
  <c r="L995" i="17"/>
  <c r="M995" i="17" s="1"/>
  <c r="I996" i="17"/>
  <c r="N996" i="17" s="1"/>
  <c r="J996" i="17"/>
  <c r="O996" i="17" s="1"/>
  <c r="L996" i="17"/>
  <c r="M996" i="17" s="1"/>
  <c r="I997" i="17"/>
  <c r="N997" i="17" s="1"/>
  <c r="J997" i="17"/>
  <c r="O997" i="17" s="1"/>
  <c r="L997" i="17"/>
  <c r="M997" i="17" s="1"/>
  <c r="I998" i="17"/>
  <c r="N998" i="17" s="1"/>
  <c r="J998" i="17"/>
  <c r="O998" i="17" s="1"/>
  <c r="L998" i="17"/>
  <c r="M998" i="17" s="1"/>
  <c r="I999" i="17"/>
  <c r="N999" i="17" s="1"/>
  <c r="J999" i="17"/>
  <c r="O999" i="17" s="1"/>
  <c r="L999" i="17"/>
  <c r="M999" i="17" s="1"/>
  <c r="I1000" i="17"/>
  <c r="N1000" i="17" s="1"/>
  <c r="J1000" i="17"/>
  <c r="O1000" i="17" s="1"/>
  <c r="L1000" i="17"/>
  <c r="M1000" i="17" s="1"/>
  <c r="I1001" i="17"/>
  <c r="N1001" i="17" s="1"/>
  <c r="J1001" i="17"/>
  <c r="O1001" i="17" s="1"/>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<sst xmlns="http://schemas.openxmlformats.org/spreadsheetml/2006/main" count="11130" uniqueCount="6224">
  <si>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</si>
  <si>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</si>
  <si>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</si>
  <si>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</si>
  <si>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</si>
  <si>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</si>
  <si>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</si>
  <si>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</si>
  <si>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</si>
  <si>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</si>
  <si>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</si>
  <si>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</si>
  <si>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</si>
  <si>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</si>
  <si>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</si>
  <si>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</si>
  <si>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</si>
  <si>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</si>
  <si>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</si>
  <si>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</si>
  <si>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</si>
  <si>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</si>
  <si>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</si>
  <si>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</si>
  <si>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</si>
  <si>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</si>
  <si>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</si>
  <si>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</si>
  <si>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</si>
  <si>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</si>
  <si>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</si>
  <si>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</si>
  <si>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</si>
  <si>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</si>
  <si>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</si>
  <si>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</si>
  <si>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</si>
  <si>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</si>
  <si>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</si>
  <si>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</si>
  <si>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</si>
  <si>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</si>
  <si>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</si>
  <si>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</si>
  <si>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</si>
  <si>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</si>
  <si>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</si>
  <si>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</si>
  <si>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</si>
  <si>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</si>
  <si>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</si>
  <si>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</si>
  <si>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</si>
  <si>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</si>
  <si>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</si>
  <si>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</si>
  <si>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</si>
  <si>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</si>
  <si>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</si>
  <si>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</si>
  <si>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</si>
  <si>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</si>
  <si>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</si>
  <si>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</si>
  <si>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</si>
  <si>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</si>
  <si>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</si>
  <si>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</si>
  <si>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</si>
  <si>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</si>
  <si>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</si>
  <si>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</si>
  <si>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</si>
  <si>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</si>
  <si>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</si>
  <si>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</si>
  <si>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</si>
  <si>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</si>
  <si>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</si>
  <si>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</si>
  <si>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</si>
  <si>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</si>
  <si>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</si>
  <si>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</si>
  <si>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</si>
  <si>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</si>
  <si>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</si>
  <si>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</si>
  <si>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</si>
  <si>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</si>
  <si>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</si>
  <si>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</si>
  <si>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</si>
  <si>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</si>
  <si>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</si>
  <si>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</si>
  <si>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</si>
  <si>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</si>
  <si>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</si>
  <si>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</si>
  <si>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</si>
  <si>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</si>
  <si>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</si>
  <si>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</si>
  <si>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</si>
  <si>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</si>
  <si>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</si>
  <si>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</si>
  <si>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</si>
  <si>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</si>
  <si>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</si>
  <si>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</si>
  <si>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</si>
  <si>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</si>
  <si>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</si>
  <si>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</si>
  <si>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</si>
  <si>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</si>
  <si>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</si>
  <si>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</si>
  <si>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</si>
  <si>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</si>
  <si>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</si>
  <si>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</si>
  <si>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</si>
  <si>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</si>
  <si>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</si>
  <si>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</si>
  <si>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</si>
  <si>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</si>
  <si>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</si>
  <si>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</si>
  <si>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</si>
  <si>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</si>
  <si>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</si>
  <si>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</si>
  <si>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</si>
  <si>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</si>
  <si>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</si>
  <si>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</si>
  <si>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</si>
  <si>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</si>
  <si>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</si>
  <si>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</si>
  <si>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</si>
  <si>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</si>
  <si>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</si>
  <si>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</si>
  <si>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</si>
  <si>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</si>
  <si>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</si>
  <si>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</si>
  <si>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</si>
  <si>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</si>
  <si>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</si>
  <si>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</si>
  <si>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</si>
  <si>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</si>
  <si>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</si>
  <si>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</si>
  <si>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</si>
  <si>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</si>
  <si>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</si>
  <si>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</si>
  <si>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</si>
  <si>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</si>
  <si>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</si>
  <si>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</si>
  <si>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</si>
  <si>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</si>
  <si>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</si>
  <si>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</si>
  <si>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</si>
  <si>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</si>
  <si>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</si>
  <si>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</si>
  <si>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</si>
  <si>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</si>
  <si>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</si>
  <si>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</si>
  <si>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</si>
  <si>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</si>
  <si>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</si>
  <si>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</si>
  <si>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</si>
  <si>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</si>
  <si>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</si>
  <si>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</si>
  <si>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</si>
  <si>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</si>
  <si>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</si>
  <si>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</si>
  <si>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</si>
  <si>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</si>
  <si>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</si>
  <si>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</si>
  <si>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</si>
  <si>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</si>
  <si>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</si>
  <si>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</si>
  <si>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</si>
  <si>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</si>
  <si>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</si>
  <si>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</si>
  <si>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</si>
  <si>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</si>
  <si>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</si>
  <si>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</si>
  <si>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</si>
  <si>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</si>
  <si>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</si>
  <si>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</si>
  <si>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</si>
  <si>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</si>
  <si>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</si>
  <si>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</si>
  <si>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</si>
  <si>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</si>
  <si>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</si>
  <si>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</si>
  <si>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</si>
  <si>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</si>
  <si>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</si>
  <si>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</si>
  <si>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</si>
  <si>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</si>
  <si>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</si>
  <si>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</si>
  <si>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</si>
  <si>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</si>
  <si>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</si>
  <si>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</si>
  <si>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</si>
  <si>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</si>
  <si>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</si>
  <si>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</si>
  <si>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</si>
  <si>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</si>
  <si>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</si>
  <si>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</si>
  <si>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</si>
  <si>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</si>
  <si>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</si>
  <si>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</si>
  <si>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</si>
  <si>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</si>
  <si>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</si>
  <si>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</si>
  <si>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</si>
  <si>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</si>
  <si>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</si>
  <si>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</si>
  <si>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</si>
  <si>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</si>
  <si>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</si>
  <si>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</si>
  <si>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</si>
  <si>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</si>
  <si>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</si>
  <si>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</si>
  <si>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</si>
  <si>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</si>
  <si>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</si>
  <si>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</si>
  <si>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</si>
  <si>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</si>
  <si>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</si>
  <si>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</si>
  <si>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</si>
  <si>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</si>
  <si>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</si>
  <si>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</si>
  <si>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</si>
  <si>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</si>
  <si>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</si>
  <si>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</si>
  <si>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</si>
  <si>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</si>
  <si>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</si>
  <si>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</si>
  <si>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</si>
  <si>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</si>
  <si>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</si>
  <si>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</si>
  <si>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</si>
  <si>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</si>
  <si>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</si>
  <si>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</si>
  <si>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</si>
  <si>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</si>
  <si>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</si>
  <si>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</si>
  <si>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</si>
  <si>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</si>
  <si>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</si>
  <si>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</si>
  <si>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</si>
  <si>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</si>
  <si>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</si>
  <si>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</si>
  <si>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</si>
  <si>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</si>
  <si>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</si>
  <si>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</si>
  <si>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</si>
  <si>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</si>
  <si>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</si>
  <si>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</si>
  <si>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</si>
  <si>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</si>
  <si>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</si>
  <si>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</si>
  <si>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</si>
  <si>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</si>
  <si>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</si>
  <si>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</si>
  <si>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</si>
  <si>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</si>
  <si>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</si>
  <si>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</si>
  <si>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</si>
  <si>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</si>
  <si>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</si>
  <si>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</si>
  <si>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</si>
  <si>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</si>
  <si>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</si>
  <si>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</si>
  <si>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</si>
  <si>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</si>
  <si>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</si>
  <si>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</si>
  <si>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</si>
  <si>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</si>
  <si>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</si>
  <si>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</si>
  <si>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</si>
  <si>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</si>
  <si>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</si>
  <si>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</si>
  <si>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</si>
  <si>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</si>
  <si>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</si>
  <si>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</si>
  <si>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</si>
  <si>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</si>
  <si>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</si>
  <si>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</si>
  <si>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</si>
  <si>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</si>
  <si>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</si>
  <si>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</si>
  <si>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</si>
  <si>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</si>
  <si>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</si>
  <si>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</si>
  <si>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</si>
  <si>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</si>
  <si>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</si>
  <si>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</si>
  <si>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</si>
  <si>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</si>
  <si>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</si>
  <si>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</si>
  <si>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</si>
  <si>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</si>
  <si>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</si>
  <si>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</si>
  <si>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</si>
  <si>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</si>
  <si>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</si>
  <si>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</si>
  <si>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</si>
  <si>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</si>
  <si>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</si>
  <si>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</si>
  <si>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</si>
  <si>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</si>
  <si>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</si>
  <si>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</si>
  <si>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</si>
  <si>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</si>
  <si>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</si>
  <si>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</si>
  <si>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</si>
  <si>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</si>
  <si>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</si>
  <si>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</si>
  <si>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</si>
  <si>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</si>
  <si>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</si>
  <si>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</si>
  <si>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</si>
  <si>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</si>
  <si>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</si>
  <si>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</si>
  <si>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</si>
  <si>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</si>
  <si>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</si>
  <si>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</si>
  <si>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</si>
  <si>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</si>
  <si>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</si>
  <si>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</si>
  <si>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</si>
  <si>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</si>
  <si>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</si>
  <si>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</si>
  <si>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</si>
  <si>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</si>
  <si>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</si>
  <si>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</si>
  <si>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</si>
  <si>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</si>
  <si>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</si>
  <si>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</si>
  <si>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</si>
  <si>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</si>
  <si>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</si>
  <si>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</si>
  <si>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</si>
  <si>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</si>
  <si>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</si>
  <si>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</si>
  <si>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</si>
  <si>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</si>
  <si>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</si>
  <si>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</si>
  <si>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</si>
  <si>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</si>
  <si>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</si>
  <si>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</si>
  <si>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</si>
  <si>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</si>
  <si>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</si>
  <si>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</si>
  <si>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</si>
  <si>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</si>
  <si>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</si>
  <si>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</si>
  <si>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</si>
  <si>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</si>
  <si>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</si>
  <si>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</si>
  <si>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</si>
  <si>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</si>
  <si>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</si>
  <si>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</si>
  <si>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</si>
  <si>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</si>
  <si>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</si>
  <si>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</si>
  <si>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</si>
  <si>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</si>
  <si>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</si>
  <si>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</si>
  <si>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</si>
  <si>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</si>
  <si>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</si>
  <si>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</si>
  <si>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</si>
  <si>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</si>
  <si>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</si>
  <si>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</si>
  <si>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</si>
  <si>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</si>
  <si>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</si>
  <si>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</si>
  <si>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</si>
  <si>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</si>
  <si>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</si>
  <si>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</si>
  <si>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</si>
  <si>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</si>
  <si>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</si>
  <si>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</si>
  <si>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</si>
  <si>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</si>
  <si>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</si>
  <si>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</si>
  <si>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</si>
  <si>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</si>
  <si>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</si>
  <si>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</si>
  <si>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</si>
  <si>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</si>
  <si>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</si>
  <si>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</si>
  <si>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</si>
  <si>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</si>
  <si>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</si>
  <si>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</si>
  <si>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</si>
  <si>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</si>
  <si>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</si>
  <si>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</si>
  <si>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</si>
  <si>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</si>
  <si>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</si>
  <si>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</si>
  <si>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</si>
  <si>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</si>
  <si>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</si>
  <si>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</si>
  <si>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</si>
  <si>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</si>
  <si>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</si>
  <si>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</si>
  <si>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</si>
  <si>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</si>
  <si>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</si>
  <si>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</si>
  <si>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</si>
  <si>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</si>
  <si>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</si>
  <si>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</si>
  <si>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</si>
  <si>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</si>
  <si>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</si>
  <si>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</si>
  <si>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</si>
  <si>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</si>
  <si>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</si>
  <si>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</si>
  <si>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</si>
  <si>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</si>
  <si>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</si>
  <si>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</si>
  <si>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</si>
  <si>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</si>
  <si>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</si>
  <si>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</si>
  <si>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</si>
  <si>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</si>
  <si>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</si>
  <si>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</si>
  <si>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</si>
  <si>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</si>
  <si>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</si>
  <si>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</si>
  <si>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</si>
  <si>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</si>
  <si>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</si>
  <si>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</si>
  <si>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</si>
  <si>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</si>
  <si>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</si>
  <si>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</si>
  <si>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</si>
  <si>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</si>
  <si>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</si>
  <si>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</si>
  <si>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</si>
  <si>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</si>
  <si>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</si>
  <si>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</si>
  <si>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</si>
  <si>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</si>
  <si>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</si>
  <si>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</si>
  <si>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</si>
  <si>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</si>
  <si>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</si>
  <si>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</si>
  <si>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</si>
  <si>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</si>
  <si>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</si>
  <si>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</si>
  <si>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</si>
  <si>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</si>
  <si>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</si>
  <si>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</si>
  <si>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</si>
  <si>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</si>
  <si>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</si>
  <si>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</si>
  <si>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</si>
  <si>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</si>
  <si>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</si>
  <si>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</si>
  <si>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</si>
  <si>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</si>
  <si>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</si>
  <si>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</si>
  <si>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</si>
  <si>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</si>
  <si>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</si>
  <si>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</si>
  <si>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</si>
  <si>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</si>
  <si>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</si>
  <si>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</si>
  <si>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</si>
  <si>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</si>
  <si>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</si>
  <si>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</si>
  <si>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</si>
  <si>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</si>
  <si>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</si>
  <si>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</si>
  <si>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</si>
  <si>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</si>
  <si>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</si>
  <si>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</si>
  <si>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</si>
  <si>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</si>
  <si>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</si>
  <si>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</si>
  <si>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</si>
  <si>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</si>
  <si>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</si>
  <si>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</si>
  <si>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</si>
  <si>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</si>
  <si>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</si>
  <si>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</si>
  <si>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</si>
  <si>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</si>
  <si>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</si>
  <si>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</si>
  <si>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</si>
  <si>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</si>
  <si>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</si>
  <si>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</si>
  <si>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</si>
  <si>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</si>
  <si>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</si>
  <si>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</si>
  <si>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</si>
  <si>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</si>
  <si>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</si>
  <si>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</si>
  <si>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</si>
  <si>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</si>
  <si>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</si>
  <si>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</si>
  <si>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</si>
  <si>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</si>
  <si>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</si>
  <si>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</si>
  <si>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</si>
  <si>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</si>
  <si>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</si>
  <si>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</si>
  <si>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</si>
  <si>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</si>
  <si>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</si>
  <si>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</si>
  <si>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</si>
  <si>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</si>
  <si>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</si>
  <si>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</si>
  <si>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</si>
  <si>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</si>
  <si>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</si>
  <si>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</si>
  <si>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</si>
  <si>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</si>
  <si>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</si>
  <si>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</si>
  <si>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</si>
  <si>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</si>
  <si>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</si>
  <si>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</si>
  <si>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</si>
  <si>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</si>
  <si>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</si>
  <si>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</si>
  <si>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</si>
  <si>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</si>
  <si>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</si>
  <si>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</si>
  <si>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</si>
  <si>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</si>
  <si>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</si>
  <si>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</si>
  <si>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</si>
  <si>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</si>
  <si>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</si>
  <si>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</si>
  <si>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</si>
  <si>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</si>
  <si>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</si>
  <si>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</si>
  <si>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</si>
  <si>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</si>
  <si>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</si>
  <si>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</si>
  <si>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</si>
  <si>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</si>
  <si>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</si>
  <si>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</si>
  <si>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</si>
  <si>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</si>
  <si>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</si>
  <si>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</si>
  <si>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</si>
  <si>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</si>
  <si>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</si>
  <si>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</si>
  <si>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</si>
  <si>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</si>
  <si>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</si>
  <si>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</si>
  <si>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</si>
  <si>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</si>
  <si>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</si>
  <si>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</si>
  <si>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</si>
  <si>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</si>
  <si>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</si>
  <si>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</si>
  <si>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</si>
  <si>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</si>
  <si>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</si>
  <si>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</si>
  <si>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</si>
  <si>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</si>
  <si>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</si>
  <si>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</si>
  <si>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</si>
  <si>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</si>
  <si>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</si>
  <si>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</si>
  <si>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</si>
  <si>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</si>
  <si>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</si>
  <si>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</si>
  <si>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</si>
  <si>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</si>
  <si>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</si>
  <si>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</si>
  <si>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</si>
  <si>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</si>
  <si>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</si>
  <si>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</si>
  <si>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</si>
  <si>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</si>
  <si>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</si>
  <si>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</si>
  <si>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</si>
  <si>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</si>
  <si>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</si>
  <si>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</si>
  <si>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</si>
  <si>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</si>
  <si>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</si>
  <si>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</si>
  <si>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</si>
  <si>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</si>
  <si>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</si>
  <si>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</si>
  <si>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</si>
  <si>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</si>
  <si>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</si>
  <si>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</si>
  <si>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</si>
  <si>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</si>
  <si>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</si>
  <si>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</si>
  <si>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</si>
  <si>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</si>
  <si>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</si>
  <si>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</si>
  <si>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</si>
  <si>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</si>
  <si>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</si>
  <si>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</si>
  <si>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</si>
  <si>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</si>
  <si>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</si>
  <si>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</si>
  <si>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</si>
  <si>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</si>
  <si>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</si>
  <si>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</si>
  <si>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</si>
  <si>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</si>
  <si>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</si>
  <si>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</si>
  <si>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</si>
  <si>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</si>
  <si>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</si>
  <si>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</si>
  <si>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</si>
  <si>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</si>
  <si>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</si>
  <si>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</si>
  <si>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</si>
  <si>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</si>
  <si>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</si>
  <si>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</si>
  <si>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</si>
  <si>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</si>
  <si>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</si>
  <si>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</si>
  <si>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</si>
  <si>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</si>
  <si>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</si>
  <si>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</si>
  <si>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</si>
  <si>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</si>
  <si>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</si>
  <si>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</si>
  <si>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</si>
  <si>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</si>
  <si>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</si>
  <si>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</si>
  <si>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</si>
  <si>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</si>
  <si>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</si>
  <si>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</si>
  <si>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</si>
  <si>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</si>
  <si>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</si>
  <si>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</si>
  <si>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</si>
  <si>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</si>
  <si>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</si>
  <si>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</si>
  <si>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</si>
  <si>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</si>
  <si>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</si>
  <si>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</si>
  <si>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</si>
  <si>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</si>
  <si>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</si>
  <si>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</si>
  <si>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</si>
  <si>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</si>
  <si>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</si>
  <si>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</si>
  <si>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</si>
  <si>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</si>
  <si>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</si>
  <si>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</si>
  <si>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</si>
  <si>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</si>
  <si>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</si>
  <si>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</si>
  <si>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</si>
  <si>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</si>
  <si>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</si>
  <si>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</si>
  <si>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</si>
  <si>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</si>
  <si>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</si>
  <si>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</si>
  <si>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</si>
  <si>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</si>
  <si>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</si>
  <si>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</si>
  <si>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</si>
  <si>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</si>
  <si>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</si>
  <si>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</si>
  <si>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</si>
  <si>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</si>
  <si>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</si>
  <si>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</si>
  <si>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</si>
  <si>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</si>
  <si>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</si>
  <si>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</si>
  <si>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</si>
  <si>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</si>
  <si>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</si>
  <si>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</si>
  <si>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</si>
  <si>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</si>
  <si>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</si>
  <si>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</si>
  <si>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</si>
  <si>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</si>
  <si>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</si>
  <si>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</si>
  <si>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</si>
  <si>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</si>
  <si>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</si>
  <si>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</si>
  <si>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</si>
  <si>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</si>
  <si>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</si>
  <si>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</si>
  <si>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</si>
  <si>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</si>
  <si>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</si>
  <si>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</si>
  <si>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</si>
  <si>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</si>
  <si>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</si>
  <si>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</si>
  <si>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</si>
  <si>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</si>
  <si>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</si>
  <si>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</si>
  <si>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</si>
  <si>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</si>
  <si>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</si>
  <si>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</si>
  <si>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</si>
  <si>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</si>
  <si>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</si>
  <si>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</si>
  <si>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</si>
  <si>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</si>
  <si>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</si>
  <si>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</si>
  <si>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</si>
  <si>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</si>
  <si>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</si>
  <si>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</si>
  <si>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</si>
  <si>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</si>
  <si>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</si>
  <si>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</si>
  <si>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</si>
  <si>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</si>
  <si>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</si>
  <si>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</si>
  <si>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</si>
  <si>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</si>
  <si>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</si>
  <si>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</si>
  <si>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</si>
  <si>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</si>
  <si>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</si>
  <si>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</si>
  <si>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</si>
  <si>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</si>
  <si>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</si>
  <si>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</si>
  <si>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</si>
  <si>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</si>
  <si>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</si>
  <si>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</si>
  <si>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</si>
  <si>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</si>
  <si>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</si>
  <si>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</si>
  <si>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</si>
  <si>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</si>
  <si>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</si>
  <si>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</si>
  <si>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</si>
  <si>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</si>
  <si>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</si>
  <si>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</si>
  <si>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</si>
  <si>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</si>
  <si>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</si>
  <si>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</si>
  <si>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</si>
  <si>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</si>
  <si>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</si>
  <si>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</si>
  <si>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</si>
  <si>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</si>
  <si>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</si>
  <si>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</si>
  <si>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</si>
  <si>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</si>
  <si>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</si>
  <si>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</si>
  <si>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</si>
  <si>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</si>
  <si>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</si>
  <si>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</si>
  <si>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</si>
  <si>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</si>
  <si>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</si>
  <si>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</si>
  <si>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</si>
  <si>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</si>
  <si>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</si>
  <si>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</si>
  <si>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</si>
  <si>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</si>
  <si>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</si>
  <si>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</si>
  <si>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</si>
  <si>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</si>
  <si>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</si>
  <si>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</si>
  <si>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</si>
  <si>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</si>
  <si>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</si>
  <si>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</si>
  <si>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</si>
  <si>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</si>
  <si>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</si>
  <si>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</si>
  <si>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</si>
  <si>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</si>
  <si>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</si>
  <si>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</si>
  <si>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</si>
  <si>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</si>
  <si>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</si>
  <si>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</si>
  <si>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</si>
  <si>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</si>
  <si>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</si>
  <si>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</si>
  <si>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</si>
  <si>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</si>
  <si>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</si>
  <si>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</si>
  <si>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</si>
  <si>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</si>
  <si>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</si>
  <si>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</si>
  <si>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</si>
  <si>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</si>
  <si>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</si>
  <si>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</si>
  <si>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</si>
  <si>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</si>
  <si>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</si>
  <si>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</si>
  <si>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</si>
  <si>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</si>
  <si>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</si>
  <si>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</si>
  <si>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</si>
  <si>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</si>
  <si>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</si>
  <si>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</si>
  <si>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</si>
  <si>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</si>
  <si>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</si>
  <si>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</si>
  <si>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</si>
  <si>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</si>
  <si>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</si>
  <si>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</si>
  <si>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</si>
  <si>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</si>
  <si>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</si>
  <si>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</si>
  <si>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</si>
  <si>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</si>
  <si>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</si>
  <si>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</si>
  <si>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</si>
  <si>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</si>
  <si>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</si>
  <si>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</si>
  <si>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</si>
  <si>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</si>
  <si>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</si>
  <si>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</si>
  <si>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</si>
  <si>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</si>
  <si>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</si>
  <si>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</si>
  <si>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</si>
  <si>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</si>
  <si>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</si>
  <si>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</si>
  <si>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</si>
  <si>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</si>
  <si>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</si>
  <si>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</si>
  <si>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</si>
  <si>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</si>
  <si>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</si>
  <si>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</si>
  <si>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</si>
  <si>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</si>
  <si>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</si>
  <si>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</si>
  <si>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</si>
  <si>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</si>
  <si>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</si>
  <si>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</si>
  <si>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</si>
  <si>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</si>
  <si>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</si>
  <si>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</si>
  <si>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</si>
  <si>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</si>
  <si>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</si>
  <si>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</si>
  <si>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</si>
  <si>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</si>
  <si>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</si>
  <si>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</si>
  <si>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</si>
  <si>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</si>
  <si>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</si>
  <si>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</si>
  <si>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</si>
  <si>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</si>
  <si>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</si>
  <si>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</si>
  <si>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</si>
  <si>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</si>
  <si>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</si>
  <si>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</si>
  <si>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</si>
  <si>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</si>
  <si>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</si>
  <si>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</si>
  <si>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</si>
  <si>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</si>
  <si>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</si>
  <si>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</si>
  <si>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</si>
  <si>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</si>
  <si>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</si>
  <si>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</si>
  <si>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</si>
  <si>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</si>
  <si>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</si>
  <si>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</si>
  <si>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</si>
  <si>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</si>
  <si>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</si>
  <si>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</si>
  <si>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</si>
  <si>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</si>
  <si>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</si>
  <si>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</si>
  <si>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</si>
  <si>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</si>
  <si>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</si>
  <si>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</si>
  <si>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</si>
  <si>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</si>
  <si>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</si>
  <si>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</si>
  <si>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</si>
  <si>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</si>
  <si>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</si>
  <si>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</si>
  <si>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</si>
  <si>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</si>
  <si>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</si>
  <si>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</si>
  <si>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</si>
  <si>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</si>
  <si>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</si>
  <si>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</si>
  <si>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</si>
  <si>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</si>
  <si>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</si>
  <si>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</si>
  <si>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</si>
  <si>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</si>
  <si>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</si>
  <si>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</si>
  <si>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</si>
  <si>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</si>
  <si>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</si>
  <si>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</si>
  <si>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</si>
  <si>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</si>
  <si>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</si>
  <si>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</si>
  <si>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</si>
  <si>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</si>
  <si>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</si>
  <si>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</si>
  <si>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</si>
  <si>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</si>
  <si>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</si>
  <si>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</si>
  <si>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</si>
  <si>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</si>
  <si>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</si>
  <si>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</si>
  <si>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</si>
  <si>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</si>
  <si>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</si>
  <si>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</si>
  <si>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</si>
  <si>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</si>
  <si>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</si>
  <si>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</si>
  <si>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</si>
  <si>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</si>
  <si>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</si>
  <si>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</si>
  <si>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</si>
  <si>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</si>
  <si>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</si>
  <si>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</si>
  <si>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</si>
  <si>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</si>
  <si>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</si>
  <si>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</si>
  <si>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</si>
  <si>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</si>
  <si>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</si>
  <si>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</si>
  <si>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</si>
  <si>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</si>
  <si>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</si>
  <si>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</si>
  <si>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</si>
  <si>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</si>
  <si>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</si>
  <si>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</si>
  <si>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</si>
  <si>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</si>
  <si>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</si>
  <si>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</si>
  <si>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</si>
  <si>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</si>
  <si>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</si>
  <si>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</si>
  <si>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</si>
  <si>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</si>
  <si>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</si>
  <si>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</si>
  <si>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</si>
  <si>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</si>
  <si>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</si>
  <si>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</si>
  <si>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</si>
  <si>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</si>
  <si>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</si>
  <si>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</si>
  <si>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</si>
  <si>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</si>
  <si>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</si>
  <si>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</si>
  <si>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</si>
  <si>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</si>
  <si>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</si>
  <si>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</si>
  <si>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</si>
  <si>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</si>
  <si>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</si>
  <si>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</si>
  <si>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</si>
  <si>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</si>
  <si>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</si>
  <si>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</si>
  <si>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</si>
  <si>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</si>
  <si>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</si>
  <si>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</si>
  <si>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</si>
  <si>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</si>
  <si>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</si>
  <si>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</si>
  <si>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</si>
  <si>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</si>
  <si>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</si>
  <si>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</si>
  <si>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</si>
  <si>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</si>
  <si>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</si>
  <si>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</si>
  <si>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</si>
  <si>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</si>
  <si>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</si>
  <si>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</si>
  <si>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</si>
  <si>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</si>
  <si>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</si>
  <si>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</si>
  <si>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</si>
  <si>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</si>
  <si>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</si>
  <si>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</si>
  <si>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</si>
  <si>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</si>
  <si>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</si>
  <si>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</si>
  <si>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</si>
  <si>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</si>
  <si>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</si>
  <si>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</si>
  <si>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</si>
  <si>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</si>
  <si>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</si>
  <si>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</si>
  <si>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</si>
  <si>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</si>
  <si>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</si>
  <si>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</si>
  <si>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</si>
  <si>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</si>
  <si>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</si>
  <si>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</si>
  <si>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</si>
  <si>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</si>
  <si>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</si>
  <si>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</si>
  <si>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</si>
  <si>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</si>
  <si>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</si>
  <si>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</si>
  <si>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</si>
  <si>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</si>
  <si>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</si>
  <si>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</si>
  <si>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</si>
  <si>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</si>
  <si>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</si>
  <si>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</si>
  <si>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</si>
  <si>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</si>
  <si>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</si>
  <si>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</si>
  <si>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</si>
  <si>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</si>
  <si>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</si>
  <si>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</si>
  <si>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</si>
  <si>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</si>
  <si>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</si>
  <si>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</si>
  <si>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</si>
  <si>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</si>
  <si>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</si>
  <si>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</si>
  <si>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</si>
  <si>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</si>
  <si>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</si>
  <si>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</si>
  <si>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</si>
  <si>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</si>
  <si>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</si>
  <si>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</si>
  <si>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</si>
  <si>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</si>
  <si>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</si>
  <si>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</si>
  <si>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</si>
  <si>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</si>
  <si>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</si>
  <si>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</si>
  <si>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</si>
  <si>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</si>
  <si>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</si>
  <si>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</si>
  <si>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</si>
  <si>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</si>
  <si>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</si>
  <si>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</si>
  <si>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</si>
  <si>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</si>
  <si>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</si>
  <si>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</si>
  <si>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</si>
  <si>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</si>
  <si>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</si>
  <si>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</si>
  <si>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</si>
  <si>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</si>
  <si>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</si>
  <si>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</si>
  <si>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</si>
  <si>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</si>
  <si>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</si>
  <si>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</si>
  <si>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</si>
  <si>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</si>
  <si>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</si>
  <si>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</si>
  <si>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</si>
  <si>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</si>
  <si>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</si>
  <si>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</si>
  <si>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</si>
  <si>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</si>
  <si>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</si>
  <si>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</si>
  <si>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</si>
  <si>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</si>
  <si>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</si>
  <si>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</si>
  <si>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</si>
  <si>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</si>
  <si>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</si>
  <si>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</si>
  <si>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</si>
  <si>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</si>
  <si>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</si>
  <si>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</si>
  <si>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</si>
  <si>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</si>
  <si>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</si>
  <si>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</si>
  <si>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</si>
  <si>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</si>
  <si>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</si>
  <si>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</si>
  <si>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</si>
  <si>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</si>
  <si>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</si>
  <si>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</si>
  <si>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</si>
  <si>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</si>
  <si>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</si>
  <si>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</si>
  <si>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</si>
  <si>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</si>
  <si>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</si>
  <si>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</si>
  <si>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</si>
  <si>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</si>
  <si>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</si>
  <si>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</si>
  <si>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</si>
  <si>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</si>
  <si>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</si>
  <si>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</si>
  <si>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</si>
  <si>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</si>
  <si>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</si>
  <si>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</si>
  <si>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</si>
  <si>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</si>
  <si>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</si>
  <si>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</si>
  <si>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</si>
  <si>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</si>
  <si>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</si>
  <si>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</si>
  <si>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</si>
  <si>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</si>
  <si>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</si>
  <si>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</si>
  <si>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</si>
  <si>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</si>
  <si>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</si>
  <si>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</si>
  <si>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</si>
  <si>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</si>
  <si>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</si>
  <si>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</si>
  <si>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</si>
  <si>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</si>
  <si>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</si>
  <si>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</si>
  <si>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</si>
  <si>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</si>
  <si>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</si>
  <si>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</si>
  <si>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</si>
  <si>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</si>
  <si>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</si>
  <si>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</si>
  <si>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</si>
  <si>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</si>
  <si>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</si>
  <si>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</si>
  <si>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</si>
  <si>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</si>
  <si>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</si>
  <si>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</si>
  <si>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</si>
  <si>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</si>
  <si>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</si>
  <si>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</si>
  <si>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</si>
  <si>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</si>
  <si>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</si>
  <si>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</si>
  <si>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</si>
  <si>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</si>
  <si>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</si>
  <si>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</si>
  <si>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</si>
  <si>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</si>
  <si>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</si>
  <si>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</si>
  <si>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</si>
  <si>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</si>
  <si>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</si>
  <si>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</si>
  <si>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</si>
  <si>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</si>
  <si>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</si>
  <si>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</si>
  <si>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</si>
  <si>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</si>
  <si>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</si>
  <si>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</si>
  <si>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</si>
  <si>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</si>
  <si>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</si>
  <si>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</si>
  <si>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</si>
  <si>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</si>
  <si>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</si>
  <si>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</si>
  <si>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</si>
  <si>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</si>
  <si>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</si>
  <si>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</si>
  <si>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</si>
  <si>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</si>
  <si>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</si>
  <si>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</si>
  <si>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</si>
  <si>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</si>
  <si>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</si>
  <si>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</si>
  <si>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</si>
  <si>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</si>
  <si>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</si>
  <si>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</si>
  <si>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</si>
  <si>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</si>
  <si>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</si>
  <si>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</si>
  <si>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</si>
  <si>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</si>
  <si>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</si>
  <si>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</si>
  <si>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</si>
  <si>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</si>
  <si>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</si>
  <si>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</si>
  <si>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</si>
  <si>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</si>
  <si>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</si>
  <si>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</si>
  <si>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</si>
  <si>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</si>
  <si>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</si>
  <si>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</si>
  <si>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</si>
  <si>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</si>
  <si>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</si>
  <si>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</si>
  <si>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</si>
  <si>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</si>
  <si>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</si>
  <si>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</si>
  <si>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</si>
  <si>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</si>
  <si>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</si>
  <si>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</si>
  <si>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</si>
  <si>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</si>
  <si>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</si>
  <si>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</si>
  <si>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</si>
  <si>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</si>
  <si>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</si>
  <si>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</si>
  <si>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</si>
  <si>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</si>
  <si>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</si>
  <si>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</si>
  <si>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</si>
  <si>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</si>
  <si>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</si>
  <si>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</si>
  <si>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</si>
  <si>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</si>
  <si>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</si>
  <si>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</si>
  <si>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</si>
  <si>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</si>
  <si>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</si>
  <si>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</si>
  <si>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</si>
  <si>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</si>
  <si>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</si>
  <si>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</si>
  <si>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</si>
  <si>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</si>
  <si>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</si>
  <si>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</si>
  <si>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</si>
  <si>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</si>
  <si>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</si>
  <si>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</si>
  <si>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</si>
  <si>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</si>
  <si>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</si>
  <si>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</si>
  <si>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</si>
  <si>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</si>
  <si>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</si>
  <si>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</si>
  <si>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</si>
  <si>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</si>
  <si>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</si>
  <si>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</si>
  <si>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</si>
  <si>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</si>
  <si>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</si>
  <si>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</si>
  <si>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</si>
  <si>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</si>
  <si>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</si>
  <si>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</si>
  <si>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</si>
  <si>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</si>
  <si>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</si>
  <si>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</si>
  <si>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</si>
  <si>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</si>
  <si>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</si>
  <si>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</si>
  <si>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</si>
  <si>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</si>
  <si>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</si>
  <si>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</si>
  <si>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</si>
  <si>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</si>
  <si>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</si>
  <si>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</si>
  <si>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</si>
  <si>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</si>
  <si>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</si>
  <si>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</si>
  <si>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</si>
  <si>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</si>
  <si>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</si>
  <si>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</si>
  <si>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</si>
  <si>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</si>
  <si>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</si>
  <si>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</si>
  <si>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</si>
  <si>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</si>
  <si>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</si>
  <si>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</si>
  <si>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</si>
  <si>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</si>
  <si>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</si>
  <si>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</si>
  <si>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</si>
  <si>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</si>
  <si>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</si>
  <si>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</si>
  <si>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</si>
  <si>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</si>
  <si>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</si>
  <si>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</si>
  <si>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</si>
  <si>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</si>
  <si>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</si>
  <si>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</si>
  <si>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</si>
  <si>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</si>
  <si>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</si>
  <si>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</si>
  <si>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</si>
  <si>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</si>
  <si>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</si>
  <si>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</si>
  <si>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</si>
  <si>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</si>
  <si>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</si>
  <si>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</si>
  <si>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</si>
  <si>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</si>
  <si>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</si>
  <si>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</si>
  <si>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</si>
  <si>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</si>
  <si>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</si>
  <si>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</si>
  <si>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</si>
  <si>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</si>
  <si>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</si>
  <si>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</si>
  <si>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</si>
  <si>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</si>
  <si>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</si>
  <si>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</si>
  <si>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</si>
  <si>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</si>
  <si>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</si>
  <si>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</si>
  <si>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</si>
  <si>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</si>
  <si>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</si>
  <si>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</si>
  <si>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</si>
  <si>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</si>
  <si>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</si>
  <si>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</si>
  <si>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</si>
  <si>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</si>
  <si>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</si>
  <si>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</si>
  <si>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</si>
  <si>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</si>
  <si>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</si>
  <si>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</si>
  <si>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</si>
  <si>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</si>
  <si>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</si>
  <si>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</si>
  <si>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</si>
  <si>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</si>
  <si>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</si>
  <si>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</si>
  <si>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</si>
  <si>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</si>
  <si>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</si>
  <si>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</si>
  <si>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</si>
  <si>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</si>
  <si>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</si>
  <si>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</si>
  <si>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</si>
  <si>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</si>
  <si>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</si>
  <si>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</si>
  <si>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</si>
  <si>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</si>
  <si>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</si>
  <si>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</si>
  <si>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</si>
  <si>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</si>
  <si>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</si>
  <si>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</si>
  <si>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</si>
  <si>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</si>
  <si>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</si>
  <si>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</si>
  <si>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</si>
  <si>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</si>
  <si>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</si>
  <si>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</si>
  <si>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</si>
  <si>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</si>
  <si>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</si>
  <si>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</si>
  <si>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</si>
  <si>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</si>
  <si>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</si>
  <si>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</si>
  <si>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</si>
  <si>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</si>
  <si>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</si>
  <si>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</si>
  <si>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</si>
  <si>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</si>
  <si>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</si>
  <si>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</si>
  <si>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</si>
  <si>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</si>
  <si>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</si>
  <si>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</si>
  <si>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</si>
  <si>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</si>
  <si>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</si>
  <si>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</si>
  <si>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</si>
  <si>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</si>
  <si>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</si>
  <si>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</si>
  <si>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</si>
  <si>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</si>
  <si>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</si>
  <si>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</si>
  <si>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</si>
  <si>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</si>
  <si>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</si>
  <si>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</si>
  <si>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</si>
  <si>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</si>
  <si>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</si>
  <si>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</si>
  <si>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</si>
  <si>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</si>
  <si>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</si>
  <si>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</si>
  <si>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</si>
  <si>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</si>
  <si>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</si>
  <si>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</si>
  <si>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</si>
  <si>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</si>
  <si>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</si>
  <si>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</si>
  <si>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</si>
  <si>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</si>
  <si>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</si>
  <si>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</si>
  <si>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</si>
  <si>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</si>
  <si>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</si>
  <si>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</si>
  <si>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</si>
  <si>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</si>
  <si>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</si>
  <si>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</si>
  <si>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</si>
  <si>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</si>
  <si>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</si>
  <si>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</si>
  <si>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</si>
  <si>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</si>
  <si>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</si>
  <si>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</si>
  <si>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</si>
  <si>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</si>
  <si>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</si>
  <si>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</si>
  <si>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</si>
  <si>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</si>
  <si>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</si>
  <si>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</si>
  <si>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</si>
  <si>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</si>
  <si>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</si>
  <si>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</si>
  <si>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</si>
  <si>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</si>
  <si>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</si>
  <si>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</si>
  <si>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</si>
  <si>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</si>
  <si>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</si>
  <si>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</si>
  <si>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</si>
  <si>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</si>
  <si>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</si>
  <si>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</si>
  <si>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</si>
  <si>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</si>
  <si>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</si>
  <si>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</si>
  <si>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</si>
  <si>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</si>
  <si>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</si>
  <si>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</si>
  <si>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</si>
  <si>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</si>
  <si>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</si>
  <si>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</si>
  <si>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</si>
  <si>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</si>
  <si>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</si>
  <si>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</si>
  <si>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</si>
  <si>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</si>
  <si>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</si>
  <si>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</si>
  <si>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</si>
  <si>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</si>
  <si>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</si>
  <si>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</si>
  <si>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</si>
  <si>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</si>
  <si>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</si>
  <si>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</si>
  <si>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</si>
  <si>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</si>
  <si>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</si>
  <si>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</si>
  <si>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</si>
  <si>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</si>
  <si>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</si>
  <si>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</si>
  <si>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</si>
  <si>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</si>
  <si>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</si>
  <si>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</si>
  <si>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</si>
  <si>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</si>
  <si>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</si>
  <si>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</si>
  <si>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</si>
  <si>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</si>
  <si>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</si>
  <si>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</si>
  <si>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</si>
  <si>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</si>
  <si>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</si>
  <si>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</si>
  <si>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</si>
  <si>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</si>
  <si>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</si>
  <si>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</si>
  <si>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</si>
  <si>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</si>
  <si>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</si>
  <si>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</si>
  <si>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</si>
  <si>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</si>
  <si>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</si>
  <si>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</si>
  <si>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</si>
  <si>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</si>
  <si>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</si>
  <si>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</si>
  <si>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</si>
  <si>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</si>
  <si>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</si>
  <si>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</si>
  <si>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</si>
  <si>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</si>
  <si>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</si>
  <si>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</si>
  <si>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</si>
  <si>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</si>
  <si>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</si>
  <si>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</si>
  <si>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</si>
  <si>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</si>
  <si>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</si>
  <si>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</si>
  <si>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</si>
  <si>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</si>
  <si>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</si>
  <si>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</si>
  <si>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</si>
  <si>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</si>
  <si>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</si>
  <si>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</si>
  <si>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</si>
  <si>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</si>
  <si>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</si>
  <si>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</si>
  <si>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</si>
  <si>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</si>
  <si>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</si>
  <si>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</si>
  <si>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</si>
  <si>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</si>
  <si>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</si>
  <si>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</si>
  <si>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</si>
  <si>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</si>
  <si>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</si>
  <si>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</si>
  <si>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</si>
  <si>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</si>
  <si>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</si>
  <si>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</si>
  <si>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</si>
  <si>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</si>
  <si>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</si>
  <si>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</si>
  <si>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</si>
  <si>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</si>
  <si>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</si>
  <si>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</si>
  <si>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</si>
  <si>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</si>
  <si>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</si>
  <si>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</si>
  <si>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</si>
  <si>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</si>
  <si>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</si>
  <si>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</si>
  <si>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</si>
  <si>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</si>
  <si>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</si>
  <si>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</si>
  <si>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</si>
  <si>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</si>
  <si>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</si>
  <si>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</si>
  <si>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</si>
  <si>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</si>
  <si>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</si>
  <si>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</si>
  <si>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</si>
  <si>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</si>
  <si>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</si>
  <si>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</si>
  <si>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</si>
  <si>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</si>
  <si>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</si>
  <si>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</si>
  <si>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</si>
  <si>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</si>
  <si>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</si>
  <si>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</si>
  <si>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</si>
  <si>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</si>
  <si>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</si>
  <si>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</si>
  <si>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</si>
  <si>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</si>
  <si>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</si>
  <si>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</si>
  <si>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</si>
  <si>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</si>
  <si>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</si>
  <si>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</si>
  <si>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</si>
  <si>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</si>
  <si>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</si>
  <si>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</si>
  <si>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</si>
  <si>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</si>
  <si>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</si>
  <si>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</si>
  <si>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</si>
  <si>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</si>
  <si>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</si>
  <si>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</si>
  <si>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</si>
  <si>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</si>
  <si>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</si>
  <si>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</si>
  <si>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</si>
  <si>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</si>
  <si>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</si>
  <si>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</si>
  <si>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</si>
  <si>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</si>
  <si>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</si>
  <si>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</si>
  <si>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</si>
  <si>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</si>
  <si>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</si>
  <si>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</si>
  <si>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</si>
  <si>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</si>
  <si>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</si>
  <si>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</si>
  <si>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</si>
  <si>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</si>
  <si>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</si>
  <si>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</si>
  <si>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</si>
  <si>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</si>
  <si>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</si>
  <si>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</si>
  <si>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</si>
  <si>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</si>
  <si>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</si>
  <si>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</si>
  <si>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</si>
  <si>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</si>
  <si>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</si>
  <si>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</si>
  <si>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</si>
  <si>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</si>
  <si>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</si>
  <si>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</si>
  <si>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</si>
  <si>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</si>
  <si>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</si>
  <si>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</si>
  <si>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</si>
  <si>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</si>
  <si>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</si>
  <si>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</si>
  <si>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</si>
  <si>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</si>
  <si>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</si>
  <si>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</si>
  <si>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</si>
  <si>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</si>
  <si>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</si>
  <si>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</si>
  <si>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</si>
  <si>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</si>
  <si>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</si>
  <si>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</si>
  <si>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</si>
  <si>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</si>
  <si>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</si>
  <si>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</si>
  <si>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</si>
  <si>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</si>
  <si>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</si>
  <si>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</si>
  <si>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</si>
  <si>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</si>
  <si>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</si>
  <si>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</si>
  <si>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</si>
  <si>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</si>
  <si>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</si>
  <si>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</si>
  <si>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</si>
  <si>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</si>
  <si>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</si>
  <si>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</si>
  <si>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</si>
  <si>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</si>
  <si>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</si>
  <si>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</si>
  <si>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</si>
  <si>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</si>
  <si>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</si>
  <si>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</si>
  <si>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</si>
  <si>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</si>
  <si>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</si>
  <si>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</si>
  <si>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</si>
  <si>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</si>
  <si>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</si>
  <si>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</si>
  <si>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</si>
  <si>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</si>
  <si>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</si>
  <si>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</si>
  <si>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</si>
  <si>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</si>
  <si>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</si>
  <si>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</si>
  <si>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</si>
  <si>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</si>
  <si>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</si>
  <si>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</si>
  <si>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</si>
  <si>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</si>
  <si>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</si>
  <si>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</si>
  <si>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</si>
  <si>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</si>
  <si>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</si>
  <si>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</si>
  <si>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</si>
  <si>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</si>
  <si>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</si>
  <si>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</si>
  <si>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</si>
  <si>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</si>
  <si>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</si>
  <si>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</si>
  <si>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</si>
  <si>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</si>
  <si>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</si>
  <si>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</si>
  <si>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</si>
  <si>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</si>
  <si>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</si>
  <si>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</si>
  <si>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</si>
  <si>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</si>
  <si>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</si>
  <si>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</si>
  <si>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</si>
  <si>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</si>
  <si>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</si>
  <si>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</si>
  <si>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</si>
  <si>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</si>
  <si>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</si>
  <si>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</si>
  <si>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</si>
  <si>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</si>
  <si>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</si>
  <si>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</si>
  <si>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</si>
  <si>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</si>
  <si>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</si>
  <si>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</si>
  <si>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</si>
  <si>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</si>
  <si>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</si>
  <si>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</si>
  <si>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</si>
  <si>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</si>
  <si>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</si>
  <si>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</si>
  <si>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</si>
  <si>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</si>
  <si>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</si>
  <si>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</si>
  <si>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</si>
  <si>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</si>
  <si>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</si>
  <si>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</si>
  <si>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</si>
  <si>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</si>
  <si>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</si>
  <si>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</si>
  <si>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</si>
  <si>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</si>
  <si>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</si>
  <si>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</si>
  <si>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</si>
  <si>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</si>
  <si>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</si>
  <si>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</si>
  <si>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</si>
  <si>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</si>
  <si>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</si>
  <si>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</si>
  <si>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</si>
  <si>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</si>
  <si>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</si>
  <si>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</si>
  <si>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</si>
  <si>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</si>
  <si>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</si>
  <si>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</si>
  <si>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</si>
  <si>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</si>
  <si>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</si>
  <si>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</si>
  <si>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</si>
  <si>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</si>
  <si>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</si>
  <si>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</si>
  <si>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</si>
  <si>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</si>
  <si>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</si>
  <si>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</si>
  <si>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</si>
  <si>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</si>
  <si>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</si>
  <si>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</si>
  <si>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</si>
  <si>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</si>
  <si>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</si>
  <si>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</si>
  <si>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</si>
  <si>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</si>
  <si>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</si>
  <si>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</si>
  <si>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</si>
  <si>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</si>
  <si>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</si>
  <si>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</si>
  <si>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</si>
  <si>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</si>
  <si>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</si>
  <si>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</si>
  <si>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</si>
  <si>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</si>
  <si>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</si>
  <si>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</si>
  <si>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</si>
  <si>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</si>
  <si>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</si>
  <si>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</si>
  <si>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</si>
  <si>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</si>
  <si>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</si>
  <si>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</si>
  <si>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</si>
  <si>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</si>
  <si>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</si>
  <si>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</si>
  <si>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</si>
  <si>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</si>
  <si>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</si>
  <si>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</si>
  <si>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</si>
  <si>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</si>
  <si>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</si>
  <si>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</si>
  <si>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</si>
  <si>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</si>
  <si>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</si>
  <si>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</si>
  <si>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</si>
  <si>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</si>
  <si>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</si>
  <si>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</si>
  <si>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</si>
  <si>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</si>
  <si>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</si>
  <si>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</si>
  <si>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</si>
  <si>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</si>
  <si>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</si>
  <si>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</si>
  <si>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</si>
  <si>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</si>
  <si>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</si>
  <si>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</si>
  <si>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</si>
  <si>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</si>
  <si>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</si>
  <si>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</si>
  <si>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</si>
  <si>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</si>
  <si>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</si>
  <si>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</si>
  <si>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</si>
  <si>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</si>
  <si>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</si>
  <si>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</si>
  <si>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</si>
  <si>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</si>
  <si>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</si>
  <si>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</si>
  <si>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</si>
  <si>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</si>
  <si>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</si>
  <si>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</si>
  <si>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</si>
  <si>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</si>
  <si>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</si>
  <si>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</si>
  <si>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</si>
  <si>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</si>
  <si>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</si>
  <si>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</si>
  <si>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</si>
  <si>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</si>
  <si>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</si>
  <si>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</si>
  <si>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</si>
  <si>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</si>
  <si>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</si>
  <si>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</si>
  <si>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</si>
  <si>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</si>
  <si>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</si>
  <si>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</si>
  <si>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</si>
  <si>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</si>
  <si>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</si>
  <si>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</si>
  <si>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</si>
  <si>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</si>
  <si>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</si>
  <si>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</si>
  <si>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</si>
  <si>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</si>
  <si>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</si>
  <si>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</si>
  <si>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</si>
  <si>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</si>
  <si>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</si>
  <si>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</si>
  <si>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</si>
  <si>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</si>
  <si>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</si>
  <si>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</si>
  <si>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</si>
  <si>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</si>
  <si>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</si>
  <si>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</si>
  <si>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</si>
  <si>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</si>
  <si>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</si>
  <si>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</si>
  <si>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</si>
  <si>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</si>
  <si>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</si>
  <si>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</si>
  <si>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</si>
  <si>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</si>
  <si>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</si>
  <si>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</si>
  <si>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</si>
  <si>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</si>
  <si>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</si>
  <si>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</si>
  <si>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</si>
  <si>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</si>
  <si>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</si>
  <si>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</si>
  <si>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</si>
  <si>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</si>
  <si>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</si>
  <si>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</si>
  <si>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</si>
  <si>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</si>
  <si>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</si>
  <si>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</si>
  <si>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</si>
  <si>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</si>
  <si>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</si>
  <si>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</si>
  <si>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</si>
  <si>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</si>
  <si>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</si>
  <si>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</si>
  <si>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</si>
  <si>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</si>
  <si>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</si>
  <si>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</si>
  <si>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</si>
  <si>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</si>
  <si>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</si>
  <si>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</si>
  <si>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</si>
  <si>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</si>
  <si>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</si>
  <si>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</si>
  <si>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</si>
  <si>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</si>
  <si>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</si>
  <si>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</si>
  <si>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</si>
  <si>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</si>
  <si>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</si>
  <si>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</si>
  <si>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</si>
  <si>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</si>
  <si>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</si>
  <si>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</si>
  <si>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</si>
  <si>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</si>
  <si>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</si>
  <si>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</si>
  <si>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</si>
  <si>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</si>
  <si>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</si>
  <si>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</si>
  <si>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</si>
  <si>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</si>
  <si>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</si>
  <si>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</si>
  <si>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</si>
  <si>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</si>
  <si>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</si>
  <si>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</si>
  <si>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</si>
  <si>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</si>
  <si>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</si>
  <si>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</si>
  <si>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</si>
  <si>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</si>
  <si>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</si>
  <si>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</si>
  <si>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</si>
  <si>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</si>
  <si>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</si>
  <si>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</si>
  <si>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</si>
  <si>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</si>
  <si>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</si>
  <si>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</si>
  <si>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</si>
  <si>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</si>
  <si>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</si>
  <si>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</si>
  <si>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</si>
  <si>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</si>
  <si>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</si>
  <si>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</si>
  <si>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</si>
  <si>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</si>
  <si>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</si>
  <si>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</si>
  <si>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</si>
  <si>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</si>
  <si>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</si>
  <si>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</si>
  <si>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</si>
  <si>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</si>
  <si>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</si>
  <si>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</si>
  <si>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</si>
  <si>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</si>
  <si>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</si>
  <si>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</si>
  <si>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</si>
  <si>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</si>
  <si>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</si>
  <si>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</si>
  <si>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</si>
  <si>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</si>
  <si>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</si>
  <si>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</si>
  <si>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</si>
  <si>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</si>
  <si>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</si>
  <si>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</si>
  <si>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</si>
  <si>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</si>
  <si>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</si>
  <si>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</si>
  <si>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</si>
  <si>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</si>
  <si>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</si>
  <si>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</si>
  <si>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</si>
  <si>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</si>
  <si>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</si>
  <si>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</si>
  <si>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</si>
  <si>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</si>
  <si>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</si>
  <si>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</si>
  <si>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</si>
  <si>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</si>
  <si>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</si>
  <si>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</si>
  <si>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</si>
  <si>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</si>
  <si>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</si>
  <si>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</si>
  <si>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</si>
  <si>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</si>
  <si>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</si>
  <si>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</si>
  <si>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</si>
  <si>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</si>
  <si>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</si>
  <si>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</si>
  <si>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</si>
  <si>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</si>
  <si>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</si>
  <si>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</si>
  <si>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</si>
  <si>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</si>
  <si>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</si>
  <si>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</si>
  <si>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</si>
  <si>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</si>
  <si>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</si>
  <si>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</si>
  <si>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</si>
  <si>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</si>
  <si>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</si>
  <si>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</si>
  <si>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</si>
  <si>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</si>
  <si>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</si>
  <si>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</si>
  <si>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</si>
  <si>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</si>
  <si>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</si>
  <si>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</si>
  <si>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</si>
  <si>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</si>
  <si>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</si>
  <si>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</si>
  <si>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</si>
  <si>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</si>
  <si>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</si>
  <si>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</si>
  <si>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</si>
  <si>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</si>
  <si>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</si>
  <si>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</si>
  <si>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</si>
  <si>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</si>
  <si>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</si>
  <si>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</si>
  <si>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</si>
  <si>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</si>
  <si>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</si>
  <si>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</si>
  <si>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</si>
  <si>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</si>
  <si>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</si>
  <si>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</si>
  <si>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</si>
  <si>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</si>
  <si>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</si>
  <si>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</si>
  <si>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</si>
  <si>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</si>
  <si>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</si>
  <si>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</si>
  <si>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</si>
  <si>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</si>
  <si>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</si>
  <si>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</si>
  <si>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</si>
  <si>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</si>
  <si>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</si>
  <si>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</si>
  <si>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</si>
  <si>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</si>
  <si>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</si>
  <si>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</si>
  <si>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</si>
  <si>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</si>
  <si>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</si>
  <si>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</si>
  <si>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</si>
  <si>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</si>
  <si>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</si>
  <si>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</si>
  <si>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</si>
  <si>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</si>
  <si>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</si>
  <si>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</si>
  <si>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</si>
  <si>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</si>
  <si>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</si>
  <si>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</si>
  <si>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</si>
  <si>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</si>
  <si>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</si>
  <si>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</si>
  <si>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</si>
  <si>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</si>
  <si>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</si>
  <si>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</si>
  <si>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</si>
  <si>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</si>
  <si>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</si>
  <si>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</si>
  <si>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</si>
  <si>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</si>
  <si>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</si>
  <si>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</si>
  <si>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</si>
  <si>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</si>
  <si>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</si>
  <si>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</si>
  <si>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</si>
  <si>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</si>
  <si>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</si>
  <si>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</si>
  <si>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</si>
  <si>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</si>
  <si>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</si>
  <si>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</si>
  <si>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</si>
  <si>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</si>
  <si>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</si>
  <si>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</si>
  <si>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</si>
  <si>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</si>
  <si>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</si>
  <si>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</si>
  <si>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</si>
  <si>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</si>
  <si>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</si>
  <si>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</si>
  <si>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</si>
  <si>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</si>
  <si>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</si>
  <si>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</si>
  <si>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</si>
  <si>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</si>
  <si>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</si>
  <si>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</si>
  <si>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</si>
  <si>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</si>
  <si>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</si>
  <si>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</si>
  <si>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</si>
  <si>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</si>
  <si>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</si>
  <si>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</si>
  <si>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</si>
  <si>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</si>
  <si>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</si>
  <si>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</si>
  <si>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</si>
  <si>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</si>
  <si>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</si>
  <si>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</si>
  <si>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</si>
  <si>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</si>
  <si>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</si>
  <si>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</si>
  <si>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</si>
  <si>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</si>
  <si>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</si>
  <si>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</si>
  <si>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</si>
  <si>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</si>
  <si>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</si>
  <si>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</si>
  <si>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</si>
  <si>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</si>
  <si>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</si>
  <si>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</si>
  <si>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</si>
  <si>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</si>
  <si>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</si>
  <si>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</si>
  <si>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</si>
  <si>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</si>
  <si>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</si>
  <si>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</si>
  <si>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</si>
  <si>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</si>
  <si>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</si>
  <si>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</si>
  <si>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</si>
  <si>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</si>
  <si>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</si>
  <si>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</si>
  <si>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</si>
  <si>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</si>
  <si>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</si>
  <si>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</si>
  <si>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</si>
  <si>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</si>
  <si>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</si>
  <si>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</si>
  <si>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</si>
  <si>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</si>
  <si>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</si>
  <si>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</si>
  <si>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</si>
  <si>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</si>
  <si>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</si>
  <si>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</si>
  <si>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</si>
  <si>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</si>
  <si>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</si>
  <si>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</si>
  <si>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</si>
  <si>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</si>
  <si>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</si>
  <si>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</si>
  <si>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</si>
  <si>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</si>
  <si>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</si>
  <si>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</si>
  <si>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</si>
  <si>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</si>
  <si>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</si>
  <si>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</si>
  <si>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</si>
  <si>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</si>
  <si>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</si>
  <si>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</si>
  <si>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</si>
  <si>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</si>
  <si>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</si>
  <si>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</si>
  <si>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</si>
  <si>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</si>
  <si>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</si>
  <si>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</si>
  <si>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</si>
  <si>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</si>
  <si>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</si>
  <si>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</si>
  <si>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</si>
  <si>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</si>
  <si>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</si>
  <si>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</si>
  <si>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</si>
  <si>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</si>
  <si>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</si>
  <si>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</si>
  <si>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</si>
  <si>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</si>
  <si>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</si>
  <si>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</si>
  <si>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</si>
  <si>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</si>
  <si>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</si>
  <si>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</si>
  <si>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</si>
  <si>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</si>
  <si>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</si>
  <si>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</si>
  <si>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</si>
  <si>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</si>
  <si>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</si>
  <si>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</si>
  <si>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</si>
  <si>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</si>
  <si>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</si>
  <si>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</si>
  <si>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</si>
  <si>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</si>
  <si>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</si>
  <si>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</si>
  <si>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</si>
  <si>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</si>
  <si>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</si>
  <si>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</si>
  <si>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</si>
  <si>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</si>
  <si>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</si>
  <si>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</si>
  <si>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</si>
  <si>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</si>
  <si>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</si>
  <si>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</si>
  <si>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</si>
  <si>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</si>
  <si>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</si>
  <si>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</si>
  <si>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</si>
  <si>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</si>
  <si>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</si>
  <si>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</si>
  <si>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</si>
  <si>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</si>
  <si>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</si>
  <si>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</si>
  <si>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</si>
  <si>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</si>
  <si>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</si>
  <si>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</si>
  <si>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</si>
  <si>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</si>
  <si>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</si>
  <si>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</si>
  <si>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</si>
  <si>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</si>
  <si>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</si>
  <si>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</si>
  <si>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</si>
  <si>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</si>
  <si>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</si>
  <si>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</si>
  <si>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</si>
  <si>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</si>
  <si>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</si>
  <si>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</si>
  <si>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</si>
  <si>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</si>
  <si>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</si>
  <si>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</si>
  <si>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</si>
  <si>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</si>
  <si>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</si>
  <si>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</si>
  <si>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</si>
  <si>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</si>
  <si>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</si>
  <si>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</si>
  <si>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</si>
  <si>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</si>
  <si>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</si>
  <si>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</si>
  <si>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</si>
  <si>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</si>
  <si>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</si>
  <si>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</si>
  <si>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</si>
  <si>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</si>
  <si>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</si>
  <si>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</si>
  <si>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</si>
  <si>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</si>
  <si>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</si>
  <si>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</si>
  <si>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</si>
  <si>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</si>
  <si>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</si>
  <si>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</si>
  <si>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</si>
  <si>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</si>
  <si>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</si>
  <si>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</si>
  <si>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</si>
  <si>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</si>
  <si>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</si>
  <si>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</si>
  <si>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</si>
  <si>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</si>
  <si>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</si>
  <si>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</si>
  <si>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</si>
  <si>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</si>
  <si>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</si>
  <si>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</si>
  <si>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</si>
  <si>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</si>
  <si>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</si>
  <si>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</si>
  <si>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</si>
  <si>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</si>
  <si>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</si>
  <si>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</si>
  <si>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</si>
  <si>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</si>
  <si>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</si>
  <si>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</si>
  <si>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</si>
  <si>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</si>
  <si>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</si>
  <si>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</si>
  <si>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</si>
  <si>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</si>
  <si>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</si>
  <si>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</si>
  <si>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</si>
  <si>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</si>
  <si>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</si>
  <si>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</si>
  <si>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</si>
  <si>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</si>
  <si>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</si>
  <si>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</si>
  <si>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</si>
  <si>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</si>
  <si>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</si>
  <si>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</si>
  <si>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</si>
  <si>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</si>
  <si>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</si>
  <si>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</si>
  <si>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</si>
  <si>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</si>
  <si>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</si>
  <si>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</si>
  <si>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</si>
  <si>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</si>
  <si>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</si>
  <si>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</si>
  <si>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</si>
  <si>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</si>
  <si>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</si>
  <si>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</si>
  <si>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</si>
  <si>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</si>
  <si>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</si>
  <si>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</si>
  <si>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</si>
  <si>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</si>
  <si>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</si>
  <si>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</si>
  <si>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</si>
  <si>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</si>
  <si>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</si>
  <si>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</si>
  <si>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</si>
  <si>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</si>
  <si>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</si>
  <si>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</si>
  <si>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</si>
  <si>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</si>
  <si>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</si>
  <si>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</si>
  <si>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</si>
  <si>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</si>
  <si>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</si>
  <si>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</si>
  <si>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</si>
  <si>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</si>
  <si>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</si>
  <si>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</si>
  <si>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</si>
  <si>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</si>
  <si>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</si>
  <si>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</si>
  <si>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</si>
  <si>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</si>
  <si>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</si>
  <si>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</si>
  <si>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</si>
  <si>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</si>
  <si>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</si>
  <si>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</si>
  <si>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</si>
  <si>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</si>
  <si>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</si>
  <si>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</si>
  <si>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</si>
  <si>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</si>
  <si>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</si>
  <si>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</si>
  <si>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</si>
  <si>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</si>
  <si>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</si>
  <si>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</si>
  <si>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</si>
  <si>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</si>
  <si>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</si>
  <si>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</si>
  <si>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</si>
  <si>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</si>
  <si>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</si>
  <si>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</si>
  <si>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</si>
  <si>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</si>
  <si>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</si>
  <si>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</si>
  <si>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</si>
  <si>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</si>
  <si>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</si>
  <si>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</si>
  <si>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</si>
  <si>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</si>
  <si>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</si>
  <si>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</si>
  <si>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</si>
  <si>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</si>
  <si>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</si>
  <si>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</si>
  <si>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</si>
  <si>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</si>
  <si>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</si>
  <si>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</si>
  <si>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</si>
  <si>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</si>
  <si>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</si>
  <si>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</si>
  <si>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</si>
  <si>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</si>
  <si>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</si>
  <si>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</si>
  <si>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</si>
  <si>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</si>
  <si>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</si>
  <si>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</si>
  <si>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</si>
  <si>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</si>
  <si>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</si>
  <si>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</si>
  <si>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</si>
  <si>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</si>
  <si>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</si>
  <si>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</si>
  <si>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</si>
  <si>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</si>
  <si>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</si>
  <si>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</si>
  <si>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</si>
  <si>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</si>
  <si>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</si>
  <si>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</si>
  <si>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</si>
  <si>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</si>
  <si>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</si>
  <si>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</si>
  <si>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</si>
  <si>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</si>
  <si>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</si>
  <si>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</si>
  <si>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</si>
  <si>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</si>
  <si>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</si>
  <si>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</si>
  <si>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</si>
  <si>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</si>
  <si>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</si>
  <si>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</si>
  <si>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</si>
  <si>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</si>
  <si>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</si>
  <si>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</si>
  <si>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</si>
  <si>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</si>
  <si>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</si>
  <si>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</si>
  <si>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</si>
  <si>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</si>
  <si>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</si>
  <si>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</si>
  <si>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</si>
  <si>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</si>
  <si>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</si>
  <si>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</si>
  <si>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</si>
  <si>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</si>
  <si>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</si>
  <si>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</si>
  <si>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</si>
  <si>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</si>
  <si>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</si>
  <si>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</si>
  <si>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</si>
  <si>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</si>
  <si>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</si>
  <si>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</si>
  <si>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</si>
  <si>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</si>
  <si>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</si>
  <si>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</si>
  <si>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</si>
  <si>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</si>
  <si>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</si>
  <si>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</si>
  <si>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</si>
  <si>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</si>
  <si>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</si>
  <si>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</si>
  <si>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</si>
  <si>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</si>
  <si>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</si>
  <si>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</si>
  <si>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</si>
  <si>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</si>
  <si>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</si>
  <si>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</si>
  <si>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</si>
  <si>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</si>
  <si>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</si>
  <si>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</si>
  <si>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</si>
  <si>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</si>
  <si>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</si>
  <si>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</si>
  <si>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</si>
  <si>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</si>
  <si>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</si>
  <si>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</si>
  <si>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</si>
  <si>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</si>
  <si>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</si>
  <si>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</si>
  <si>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</si>
  <si>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</si>
  <si>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</si>
  <si>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</si>
  <si>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</si>
  <si>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</si>
  <si>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</si>
  <si>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</si>
  <si>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</si>
  <si>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</si>
  <si>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</si>
  <si>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</si>
  <si>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</si>
  <si>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</si>
  <si>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</si>
  <si>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</si>
  <si>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</si>
  <si>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</si>
  <si>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</si>
  <si>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</si>
  <si>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</si>
  <si>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</si>
  <si>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</si>
  <si>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</si>
  <si>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</si>
  <si>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</si>
  <si>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</si>
  <si>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</si>
  <si>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</si>
  <si>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</si>
  <si>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</si>
  <si>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</si>
  <si>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</si>
  <si>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</si>
  <si>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</si>
  <si>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</si>
  <si>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</si>
  <si>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</si>
  <si>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</si>
  <si>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</si>
  <si>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</si>
  <si>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</si>
  <si>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</si>
  <si>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</si>
  <si>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</si>
  <si>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</si>
  <si>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</si>
  <si>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</si>
  <si>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</si>
  <si>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</si>
  <si>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</si>
  <si>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</si>
  <si>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</si>
  <si>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</si>
  <si>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</si>
  <si>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</si>
  <si>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</si>
  <si>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</si>
  <si>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</si>
  <si>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</si>
  <si>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</si>
  <si>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</si>
  <si>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</si>
  <si>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</si>
  <si>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</si>
  <si>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</si>
  <si>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</si>
  <si>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</si>
  <si>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</si>
  <si>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</si>
  <si>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</si>
  <si>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</si>
  <si>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</si>
  <si>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</si>
  <si>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</si>
  <si>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</si>
  <si>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</si>
  <si>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</si>
  <si>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</si>
  <si>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</si>
  <si>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</si>
  <si>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</si>
  <si>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</si>
  <si>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</si>
  <si>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</si>
  <si>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</si>
  <si>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</si>
  <si>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</si>
  <si>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</si>
  <si>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</si>
  <si>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</si>
  <si>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</si>
  <si>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</si>
  <si>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</si>
  <si>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</si>
  <si>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</si>
  <si>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</si>
  <si>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</si>
  <si>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</si>
  <si>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</si>
  <si>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</si>
  <si>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</si>
  <si>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</si>
  <si>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</si>
  <si>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</si>
  <si>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</si>
  <si>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</si>
  <si>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</si>
  <si>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</si>
  <si>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</si>
  <si>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</si>
  <si>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</si>
  <si>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</si>
  <si>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</si>
  <si>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</si>
  <si>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</si>
  <si>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</si>
  <si>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</si>
  <si>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</si>
  <si>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</si>
  <si>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</si>
  <si>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</si>
  <si>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</si>
  <si>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</si>
  <si>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</si>
  <si>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</si>
  <si>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</si>
  <si>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</si>
  <si>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</si>
  <si>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</si>
  <si>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</si>
  <si>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</si>
  <si>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</si>
  <si>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</si>
  <si>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</si>
  <si>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</si>
  <si>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</si>
  <si>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</si>
  <si>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</si>
  <si>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</si>
  <si>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</si>
  <si>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</si>
  <si>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</si>
  <si>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</si>
  <si>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</si>
  <si>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</si>
  <si>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</si>
  <si>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</si>
  <si>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</si>
  <si>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</si>
  <si>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</si>
  <si>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</si>
  <si>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</si>
  <si>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</si>
  <si>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</si>
  <si>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</si>
  <si>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</si>
  <si>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</si>
  <si>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</si>
  <si>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</si>
  <si>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</si>
  <si>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</si>
  <si>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</si>
  <si>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</si>
  <si>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</si>
  <si>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</si>
  <si>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</si>
  <si>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</si>
  <si>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</si>
  <si>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</si>
  <si>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</si>
  <si>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</si>
  <si>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</si>
  <si>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</si>
  <si>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</si>
  <si>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</si>
  <si>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</si>
  <si>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</si>
  <si>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</si>
  <si>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</si>
  <si>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</si>
  <si>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</si>
  <si>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</si>
  <si>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</si>
  <si>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</si>
  <si>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</si>
  <si>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</si>
  <si>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</si>
  <si>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</si>
  <si>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</si>
  <si>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</si>
  <si>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</si>
  <si>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</si>
  <si>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</si>
  <si>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</si>
  <si>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</si>
  <si>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</si>
  <si>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</si>
  <si>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</si>
  <si>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</si>
  <si>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</si>
  <si>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</si>
  <si>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</si>
  <si>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</si>
  <si>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</si>
  <si>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</si>
  <si>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</si>
  <si>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</si>
  <si>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</si>
  <si>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</si>
  <si>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</si>
  <si>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</si>
  <si>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</si>
  <si>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</si>
  <si>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</si>
  <si>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</si>
  <si>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</si>
  <si>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</si>
  <si>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</si>
  <si>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</si>
  <si>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</si>
  <si>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</si>
  <si>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</si>
  <si>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</si>
  <si>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</si>
  <si>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</si>
  <si>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</si>
  <si>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</si>
  <si>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</si>
  <si>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</si>
  <si>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</si>
  <si>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</si>
  <si>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</si>
  <si>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</si>
  <si>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</si>
  <si>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</si>
  <si>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</si>
  <si>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</si>
  <si>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</si>
  <si>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</si>
  <si>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</si>
  <si>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</si>
  <si>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</si>
  <si>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</si>
  <si>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</si>
  <si>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</si>
  <si>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</si>
  <si>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</si>
  <si>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</si>
  <si>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</si>
  <si>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</si>
  <si>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</si>
  <si>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</si>
  <si>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</si>
  <si>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</si>
  <si>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</si>
  <si>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</si>
  <si>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</si>
  <si>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</si>
  <si>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</si>
  <si>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</si>
  <si>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</si>
  <si>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</si>
  <si>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</si>
  <si>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</si>
  <si>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</si>
  <si>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</si>
  <si>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</si>
  <si>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</si>
  <si>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</si>
  <si>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</si>
  <si>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</si>
  <si>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</si>
  <si>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</si>
  <si>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</si>
  <si>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</si>
  <si>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</si>
  <si>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</si>
  <si>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</si>
  <si>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</si>
  <si>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</si>
  <si>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</si>
  <si>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</si>
  <si>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</si>
  <si>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</si>
  <si>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</si>
  <si>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</si>
  <si>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</si>
  <si>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</si>
  <si>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</si>
  <si>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</si>
  <si>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</si>
  <si>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</si>
  <si>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</si>
  <si>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</si>
  <si>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</si>
  <si>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</si>
  <si>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</si>
  <si>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</si>
  <si>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</si>
  <si>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</si>
  <si>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</si>
  <si>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</si>
  <si>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</si>
  <si>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</si>
  <si>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</si>
  <si>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</si>
  <si>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</si>
  <si>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</si>
  <si>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</si>
  <si>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</si>
  <si>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</si>
  <si>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</si>
  <si>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</si>
  <si>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</si>
  <si>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</si>
  <si>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</si>
  <si>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</si>
  <si>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</si>
  <si>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</si>
  <si>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</si>
  <si>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</si>
  <si>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</si>
  <si>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</si>
  <si>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</si>
  <si>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</si>
  <si>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</si>
  <si>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</si>
  <si>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</si>
  <si>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</si>
  <si>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</si>
  <si>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</si>
  <si>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</si>
  <si>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</si>
  <si>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</si>
  <si>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</si>
  <si>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</si>
  <si>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</si>
  <si>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</si>
  <si>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</si>
  <si>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</si>
  <si>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</si>
  <si>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</si>
  <si>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</si>
  <si>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</si>
  <si>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</si>
  <si>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</si>
  <si>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</si>
  <si>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</si>
  <si>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</si>
  <si>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</si>
  <si>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</si>
  <si>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</si>
  <si>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</si>
  <si>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</si>
  <si>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</si>
  <si>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</si>
  <si>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</si>
  <si>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</si>
  <si>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</si>
  <si>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</si>
  <si>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</si>
  <si>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</si>
  <si>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</si>
  <si>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</si>
  <si>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</si>
  <si>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</si>
  <si>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</si>
  <si>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</si>
  <si>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</si>
  <si>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</si>
  <si>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</si>
  <si>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</si>
  <si>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</si>
  <si>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</si>
  <si>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</si>
  <si>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</si>
  <si>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</si>
  <si>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</si>
  <si>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</si>
  <si>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</si>
  <si>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</si>
  <si>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</si>
  <si>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</si>
  <si>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</si>
  <si>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</si>
  <si>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</si>
  <si>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</si>
  <si>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</si>
  <si>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</si>
  <si>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</si>
  <si>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</si>
  <si>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</si>
  <si>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</si>
  <si>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</si>
  <si>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</si>
  <si>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</si>
  <si>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</si>
  <si>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</si>
  <si>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</si>
  <si>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</si>
  <si>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</si>
  <si>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</si>
  <si>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</si>
  <si>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</si>
  <si>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</si>
  <si>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</si>
  <si>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</si>
  <si>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</si>
  <si>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</si>
  <si>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</si>
  <si>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</si>
  <si>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</si>
  <si>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</si>
  <si>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</si>
  <si>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</si>
  <si>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</si>
  <si>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</si>
  <si>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</si>
  <si>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</si>
  <si>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</si>
  <si>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</si>
  <si>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</si>
  <si>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</si>
  <si>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</si>
  <si>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</si>
  <si>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</si>
  <si>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</si>
  <si>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</si>
  <si>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</si>
  <si>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</si>
  <si>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</si>
  <si>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</si>
  <si>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</si>
  <si>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</si>
  <si>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</si>
  <si>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</si>
  <si>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</si>
  <si>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</si>
  <si>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</si>
  <si>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</si>
  <si>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</si>
  <si>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</si>
  <si>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</si>
  <si>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</si>
  <si>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</si>
  <si>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</si>
  <si>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</si>
  <si>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</si>
  <si>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</si>
  <si>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</si>
  <si>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</si>
  <si>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</si>
  <si>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</si>
  <si>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</si>
  <si>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</si>
  <si>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</si>
  <si>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</si>
  <si>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</si>
  <si>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</si>
  <si>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</si>
  <si>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</si>
  <si>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</si>
  <si>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</si>
  <si>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</si>
  <si>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</si>
  <si>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</si>
  <si>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</si>
  <si>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</si>
  <si>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</si>
  <si>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</si>
  <si>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</si>
  <si>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</si>
  <si>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</si>
  <si>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</si>
  <si>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</si>
  <si>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</si>
  <si>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</si>
  <si>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</si>
  <si>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</si>
  <si>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</si>
  <si>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</si>
  <si>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</si>
  <si>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</si>
  <si>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</si>
  <si>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</si>
  <si>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</si>
  <si>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</si>
  <si>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</si>
  <si>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</si>
  <si>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</si>
  <si>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</si>
  <si>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</si>
  <si>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</si>
  <si>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</si>
  <si>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</si>
  <si>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</si>
  <si>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</si>
  <si>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</si>
  <si>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</si>
  <si>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</si>
  <si>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</si>
  <si>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</si>
  <si>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</si>
  <si>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</si>
  <si>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</si>
  <si>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</si>
  <si>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</si>
  <si>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</si>
  <si>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</si>
  <si>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</si>
  <si>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</si>
  <si>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</si>
  <si>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</si>
  <si>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</si>
  <si>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</si>
  <si>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</si>
  <si>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</si>
  <si>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</si>
  <si>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</si>
  <si>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</si>
  <si>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</si>
  <si>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</si>
  <si>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</si>
  <si>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</si>
  <si>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</si>
  <si>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</si>
  <si>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</si>
  <si>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</si>
  <si>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</si>
  <si>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</si>
  <si>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</si>
  <si>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</si>
  <si>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</si>
  <si>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</si>
  <si>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</si>
  <si>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</si>
  <si>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</si>
  <si>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</si>
  <si>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</si>
  <si>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</si>
  <si>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</si>
  <si>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</si>
  <si>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</si>
  <si>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</si>
  <si>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</si>
  <si>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</si>
  <si>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</si>
  <si>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</si>
  <si>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</si>
  <si>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</si>
  <si>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</si>
  <si>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</si>
  <si>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</si>
  <si>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</si>
  <si>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</si>
  <si>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</si>
  <si>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</si>
  <si>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</si>
  <si>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</si>
  <si>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</si>
  <si>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</si>
  <si>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</si>
  <si>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</si>
  <si>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</si>
  <si>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</si>
  <si>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</si>
  <si>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</si>
  <si>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</si>
  <si>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</si>
  <si>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</si>
  <si>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</si>
  <si>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</si>
  <si>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</si>
  <si>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</si>
  <si>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</si>
  <si>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</si>
  <si>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</si>
  <si>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</si>
  <si>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</si>
  <si>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</si>
  <si>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</si>
  <si>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</si>
  <si>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</si>
  <si>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</si>
  <si>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</si>
  <si>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</si>
  <si>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</si>
  <si>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</si>
  <si>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</si>
  <si>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</si>
  <si>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</si>
  <si>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</si>
  <si>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</si>
  <si>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</si>
  <si>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</si>
  <si>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</si>
  <si>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</si>
  <si>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</si>
  <si>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</si>
  <si>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</si>
  <si>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</si>
  <si>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</si>
  <si>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</si>
  <si>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</si>
  <si>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</si>
  <si>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</si>
  <si>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</si>
  <si>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</si>
  <si>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</si>
  <si>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</si>
  <si>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</si>
  <si>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</si>
  <si>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</si>
  <si>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</si>
  <si>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</si>
  <si>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</si>
  <si>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</si>
  <si>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</si>
  <si>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</si>
  <si>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</si>
  <si>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</si>
  <si>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</si>
  <si>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</si>
  <si>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</si>
  <si>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</si>
  <si>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</si>
  <si>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</si>
  <si>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</si>
  <si>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</si>
  <si>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</si>
  <si>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</si>
  <si>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</si>
  <si>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</si>
  <si>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</si>
  <si>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</si>
  <si>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</si>
  <si>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</si>
  <si>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</si>
  <si>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</si>
  <si>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</si>
  <si>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</si>
  <si>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</si>
  <si>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</si>
  <si>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</si>
  <si>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</si>
  <si>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</si>
  <si>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</si>
  <si>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</si>
  <si>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</si>
  <si>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</si>
  <si>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</si>
  <si>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</si>
  <si>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</si>
  <si>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</si>
  <si>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</si>
  <si>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</si>
  <si>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</si>
  <si>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</si>
  <si>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</si>
  <si>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</si>
  <si>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</si>
  <si>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</si>
  <si>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</si>
  <si>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</si>
  <si>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</si>
  <si>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</si>
  <si>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</si>
  <si>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</si>
  <si>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</si>
  <si>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</si>
  <si>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</si>
  <si>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</si>
  <si>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</si>
  <si>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</si>
  <si>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</si>
  <si>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</si>
  <si>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</si>
  <si>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</si>
  <si>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</si>
  <si>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</si>
  <si>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</si>
  <si>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</si>
  <si>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</si>
  <si>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</si>
  <si>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</si>
  <si>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</si>
  <si>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</si>
  <si>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</si>
  <si>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</si>
  <si>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</si>
  <si>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</si>
  <si>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</si>
  <si>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</si>
  <si>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</si>
  <si>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</si>
  <si>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</si>
  <si>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</si>
  <si>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</si>
  <si>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</si>
  <si>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</si>
  <si>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</si>
  <si>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</si>
  <si>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</si>
  <si>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</si>
  <si>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</si>
  <si>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</si>
  <si>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</si>
  <si>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</si>
  <si>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</si>
  <si>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</si>
  <si>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</si>
  <si>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</si>
  <si>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</si>
  <si>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</si>
  <si>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</si>
  <si>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</si>
  <si>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</si>
  <si>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</si>
  <si>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</si>
  <si>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</si>
  <si>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</si>
  <si>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</si>
  <si>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</si>
  <si>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</si>
  <si>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</si>
  <si>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</si>
  <si>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</si>
  <si>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</si>
  <si>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</si>
  <si>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</si>
  <si>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</si>
  <si>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</si>
  <si>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</si>
  <si>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</si>
  <si>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</si>
  <si>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</si>
  <si>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</si>
  <si>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</si>
  <si>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</si>
  <si>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</si>
  <si>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</si>
  <si>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</si>
  <si>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</si>
  <si>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</si>
  <si>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</si>
  <si>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</si>
  <si>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</si>
  <si>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</si>
  <si>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</si>
  <si>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</si>
  <si>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</si>
  <si>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</si>
  <si>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</si>
  <si>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</si>
  <si>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</si>
  <si>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</si>
  <si>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</si>
  <si>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</si>
  <si>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</si>
  <si>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</si>
  <si>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</si>
  <si>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</si>
  <si>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</si>
  <si>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</si>
  <si>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</si>
  <si>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</si>
  <si>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</si>
  <si>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</si>
  <si>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</si>
  <si>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</si>
  <si>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</si>
  <si>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</si>
  <si>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</si>
  <si>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</si>
  <si>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</si>
  <si>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</si>
  <si>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</si>
  <si>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</si>
  <si>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</si>
  <si>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</si>
  <si>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</si>
  <si>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</si>
  <si>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</si>
  <si>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</si>
  <si>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</si>
  <si>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</si>
  <si>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</si>
  <si>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</si>
  <si>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</si>
  <si>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</si>
  <si>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</si>
  <si>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</si>
  <si>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</si>
  <si>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</si>
  <si>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</si>
  <si>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</si>
  <si>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</si>
  <si>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</si>
  <si>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</si>
  <si>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</si>
  <si>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</si>
  <si>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</si>
  <si>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</si>
  <si>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</si>
  <si>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</si>
  <si>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</si>
  <si>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</si>
  <si>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</si>
  <si>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</si>
  <si>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</si>
  <si>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</si>
  <si>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</si>
  <si>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</si>
  <si>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</si>
  <si>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</si>
  <si>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</si>
  <si>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</si>
  <si>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</si>
  <si>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</si>
  <si>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</si>
  <si>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</si>
  <si>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</si>
  <si>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</si>
  <si>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</si>
  <si>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</si>
  <si>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</si>
  <si>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</si>
  <si>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</si>
  <si>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</si>
  <si>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</si>
  <si>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</si>
  <si>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</si>
  <si>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</si>
  <si>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</si>
  <si>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</si>
  <si>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</si>
  <si>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</si>
  <si>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</si>
  <si>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</si>
  <si>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</si>
  <si>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</si>
  <si>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</si>
  <si>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</si>
  <si>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</si>
  <si>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</si>
  <si>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</si>
  <si>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</si>
  <si>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</si>
  <si>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</si>
  <si>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</si>
  <si>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</si>
  <si>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</si>
  <si>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</si>
  <si>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</si>
  <si>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</si>
  <si>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</si>
  <si>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</si>
  <si>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</si>
  <si>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</si>
  <si>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</si>
  <si>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</si>
  <si>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</si>
  <si>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</si>
  <si>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</si>
  <si>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</si>
  <si>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</si>
  <si>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</si>
  <si>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</si>
  <si>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</si>
  <si>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</si>
  <si>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</si>
  <si>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</si>
  <si>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</si>
  <si>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</si>
  <si>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</si>
  <si>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</si>
  <si>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</si>
  <si>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</si>
  <si>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</si>
  <si>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</si>
  <si>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</si>
  <si>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</si>
  <si>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</si>
  <si>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</si>
  <si>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</si>
  <si>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</si>
  <si>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</si>
  <si>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</si>
  <si>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</si>
  <si>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</si>
  <si>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</si>
  <si>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</si>
  <si>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</si>
  <si>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</si>
  <si>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</si>
  <si>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</si>
  <si>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</si>
  <si>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</si>
  <si>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</si>
  <si>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</si>
  <si>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</si>
  <si>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</si>
  <si>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</si>
  <si>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</si>
  <si>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</si>
  <si>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</si>
  <si>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</si>
  <si>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</si>
  <si>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</si>
  <si>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</si>
  <si>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</si>
  <si>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</si>
  <si>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</si>
  <si>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</si>
  <si>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</si>
  <si>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</si>
  <si>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</si>
  <si>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</si>
  <si>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</si>
  <si>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</si>
  <si>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</si>
  <si>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</si>
  <si>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</si>
  <si>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</si>
  <si>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</si>
  <si>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</si>
  <si>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</si>
  <si>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</si>
  <si>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</si>
  <si>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</si>
  <si>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</si>
  <si>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</si>
  <si>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</si>
  <si>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</si>
  <si>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</si>
  <si>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</si>
  <si>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</si>
  <si>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</si>
  <si>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</si>
  <si>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</si>
  <si>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</si>
  <si>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</si>
  <si>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</si>
  <si>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</si>
  <si>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</si>
  <si>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</si>
  <si>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</si>
  <si>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</si>
  <si>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</si>
  <si>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</si>
  <si>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</si>
  <si>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</si>
  <si>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</si>
  <si>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</si>
  <si>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</si>
  <si>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</si>
  <si>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</si>
  <si>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</si>
  <si>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</si>
  <si>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</si>
  <si>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</si>
  <si>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</si>
  <si>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</si>
  <si>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</si>
  <si>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</si>
  <si>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</si>
  <si>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</si>
  <si>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</si>
  <si>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</si>
  <si>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</si>
  <si>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</si>
  <si>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</si>
  <si>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</si>
  <si>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</si>
  <si>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</si>
  <si>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</si>
  <si>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</si>
  <si>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</si>
  <si>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</si>
  <si>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</si>
  <si>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</si>
  <si>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</si>
  <si>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</si>
  <si>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</si>
  <si>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</si>
  <si>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</si>
  <si>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</si>
  <si>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</si>
  <si>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</si>
  <si>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</si>
  <si>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</si>
  <si>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</si>
  <si>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</si>
  <si>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</si>
  <si>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</si>
  <si>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</si>
  <si>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</si>
  <si>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</si>
  <si>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</si>
  <si>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</si>
  <si>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</si>
  <si>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</si>
  <si>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</si>
  <si>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</si>
  <si>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</si>
  <si>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</si>
  <si>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</si>
  <si>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</si>
  <si>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</si>
  <si>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</si>
  <si>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</si>
  <si>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</si>
  <si>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</si>
  <si>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</si>
  <si>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</si>
  <si>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</si>
  <si>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</si>
  <si>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</si>
  <si>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</si>
  <si>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</si>
  <si>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</si>
  <si>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</si>
  <si>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</si>
  <si>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</si>
  <si>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</si>
  <si>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</si>
  <si>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</si>
  <si>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</si>
  <si>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</si>
  <si>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</si>
  <si>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</si>
  <si>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</si>
  <si>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</si>
  <si>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</si>
  <si>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</si>
  <si>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</si>
  <si>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</si>
  <si>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</si>
  <si>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</si>
  <si>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</si>
  <si>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</si>
  <si>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</si>
  <si>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</si>
  <si>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</si>
  <si>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</si>
  <si>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</si>
  <si>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</si>
  <si>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</si>
  <si>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</si>
  <si>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</si>
  <si>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</si>
  <si>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</si>
  <si>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</si>
  <si>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</si>
  <si>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</si>
  <si>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</si>
  <si>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</si>
  <si>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</si>
  <si>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</si>
  <si>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</si>
  <si>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</si>
  <si>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</si>
  <si>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</si>
  <si>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</si>
  <si>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</si>
  <si>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</si>
  <si>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</si>
  <si>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</si>
  <si>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</si>
  <si>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</si>
  <si>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</si>
  <si>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</si>
  <si>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</si>
  <si>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</si>
  <si>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</si>
  <si>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</si>
  <si>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</si>
  <si>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</si>
  <si>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</si>
  <si>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</si>
  <si>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</si>
  <si>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</si>
  <si>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</si>
  <si>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</si>
  <si>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</si>
  <si>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</si>
  <si>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</si>
  <si>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</si>
  <si>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</si>
  <si>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</si>
  <si>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</si>
  <si>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</si>
  <si>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</si>
  <si>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</si>
  <si>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</si>
  <si>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</si>
  <si>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</si>
  <si>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</si>
  <si>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</si>
  <si>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</si>
  <si>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</si>
  <si>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</si>
  <si>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</si>
  <si>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</si>
  <si>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</si>
  <si>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</si>
  <si>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</si>
  <si>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</si>
  <si>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</si>
  <si>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</si>
  <si>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</si>
  <si>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</si>
  <si>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</si>
  <si>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</si>
  <si>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</si>
  <si>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</si>
  <si>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</si>
  <si>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</si>
  <si>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</si>
  <si>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</si>
  <si>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</si>
  <si>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</si>
  <si>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</si>
  <si>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</si>
  <si>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</si>
  <si>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</si>
  <si>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</si>
  <si>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</si>
  <si>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</si>
  <si>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</si>
  <si>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</si>
  <si>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</si>
  <si>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</si>
  <si>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</si>
  <si>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</si>
  <si>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</si>
  <si>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</si>
  <si>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</si>
  <si>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</si>
  <si>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</si>
  <si>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</si>
  <si>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</si>
  <si>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</si>
  <si>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</si>
  <si>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</si>
  <si>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</si>
  <si>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</si>
  <si>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</si>
  <si>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</si>
  <si>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</si>
  <si>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</si>
  <si>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</si>
  <si>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</si>
  <si>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</si>
  <si>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</si>
  <si>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</si>
  <si>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</si>
  <si>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</si>
  <si>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</si>
  <si>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</si>
  <si>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</si>
  <si>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</si>
  <si>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</si>
  <si>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</si>
  <si>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</si>
  <si>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</si>
  <si>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</si>
  <si>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</si>
  <si>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</si>
  <si>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</si>
  <si>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</si>
  <si>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</si>
  <si>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</si>
  <si>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</si>
  <si>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</si>
  <si>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</si>
  <si>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</si>
  <si>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</si>
  <si>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</si>
  <si>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</si>
  <si>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</si>
  <si>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</si>
  <si>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</si>
  <si>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</si>
  <si>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</si>
  <si>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</si>
  <si>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</si>
  <si>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</si>
  <si>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</si>
  <si>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</si>
  <si>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</si>
  <si>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</si>
  <si>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</si>
  <si>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</si>
  <si>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</si>
  <si>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</si>
  <si>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</si>
  <si>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</si>
  <si>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</si>
  <si>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</si>
  <si>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</si>
  <si>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</si>
  <si>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</si>
  <si>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</si>
  <si>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</si>
  <si>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</si>
  <si>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</si>
  <si>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</si>
  <si>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</si>
  <si>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</si>
  <si>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</si>
  <si>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</si>
  <si>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</si>
  <si>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</si>
  <si>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</si>
  <si>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</si>
  <si>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</si>
  <si>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</si>
  <si>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</si>
  <si>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</si>
  <si>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</si>
  <si>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</si>
  <si>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</si>
  <si>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</si>
  <si>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</si>
  <si>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</si>
  <si>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</si>
  <si>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</si>
  <si>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</si>
  <si>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</si>
  <si>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</si>
  <si>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</si>
  <si>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</si>
  <si>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</si>
  <si>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</si>
  <si>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</si>
  <si>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</si>
  <si>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</si>
  <si>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</si>
  <si>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</si>
  <si>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</si>
  <si>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</si>
  <si>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</si>
  <si>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</si>
  <si>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</si>
  <si>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</si>
  <si>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</si>
  <si>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</si>
  <si>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</si>
  <si>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</si>
  <si>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</si>
  <si>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</si>
  <si>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</si>
  <si>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</si>
  <si>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</si>
  <si>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</si>
  <si>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</si>
  <si>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</si>
  <si>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</si>
  <si>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</si>
  <si>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</si>
  <si>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</si>
  <si>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</si>
  <si>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</si>
  <si>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</si>
  <si>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</si>
  <si>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</si>
  <si>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</si>
  <si>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</si>
  <si>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</si>
  <si>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</si>
  <si>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</si>
  <si>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</si>
  <si>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</si>
  <si>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</si>
  <si>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</si>
  <si>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</si>
  <si>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</si>
  <si>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</si>
  <si>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</si>
  <si>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</si>
  <si>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</si>
  <si>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</si>
  <si>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</si>
  <si>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</si>
  <si>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</si>
  <si>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</si>
  <si>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</si>
  <si>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</si>
  <si>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</si>
  <si>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</si>
  <si>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</si>
  <si>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</si>
  <si>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</si>
  <si>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</si>
  <si>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</si>
  <si>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</si>
  <si>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</si>
  <si>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</si>
  <si>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</si>
  <si>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</si>
  <si>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</si>
  <si>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</si>
  <si>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</si>
  <si>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</si>
  <si>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</si>
  <si>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</si>
  <si>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</si>
  <si>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</si>
  <si>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</si>
  <si>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</si>
  <si>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</si>
  <si>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</si>
  <si>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</si>
  <si>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</si>
  <si>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</si>
  <si>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</si>
  <si>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</si>
  <si>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</si>
  <si>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</si>
  <si>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</si>
  <si>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</si>
  <si>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</si>
  <si>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</si>
  <si>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</si>
  <si>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</si>
  <si>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</si>
  <si>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</si>
  <si>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</si>
  <si>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</si>
  <si>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</si>
  <si>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</si>
  <si>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</si>
  <si>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</si>
  <si>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</si>
  <si>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</si>
  <si>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</si>
  <si>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</si>
  <si>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</si>
  <si>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</si>
  <si>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</si>
  <si>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</si>
  <si>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</si>
  <si>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</si>
  <si>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</si>
  <si>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</si>
  <si>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</si>
  <si>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</si>
  <si>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</si>
  <si>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</si>
  <si>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</si>
  <si>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</si>
  <si>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</si>
  <si>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</si>
  <si>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</si>
  <si>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</si>
  <si>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</si>
  <si>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</si>
  <si>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</si>
  <si>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</si>
  <si>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</si>
  <si>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</si>
  <si>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</si>
  <si>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</si>
  <si>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</si>
  <si>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</si>
  <si>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</si>
  <si>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</si>
  <si>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</si>
  <si>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</si>
  <si>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</si>
  <si>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</si>
  <si>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</si>
  <si>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</si>
  <si>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</si>
  <si>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</si>
  <si>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</si>
  <si>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</si>
  <si>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</si>
  <si>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</si>
  <si>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</si>
  <si>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</si>
  <si>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</si>
  <si>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</si>
  <si>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</si>
  <si>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</si>
  <si>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</si>
  <si>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</si>
  <si>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</si>
  <si>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</si>
  <si>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</si>
  <si>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</si>
  <si>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</si>
  <si>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</si>
  <si>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</si>
  <si>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</si>
  <si>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</si>
  <si>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</si>
  <si>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</si>
  <si>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</si>
  <si>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</si>
  <si>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</si>
  <si>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</si>
  <si>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</si>
  <si>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</si>
  <si>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</si>
  <si>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</si>
  <si>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</si>
  <si>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</si>
  <si>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</si>
  <si>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</si>
  <si>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</si>
  <si>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</si>
  <si>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</si>
  <si>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</si>
  <si>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</si>
  <si>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</si>
  <si>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</si>
  <si>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</si>
  <si>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</si>
  <si>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</si>
  <si>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</si>
  <si>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</si>
  <si>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</si>
  <si>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</si>
  <si>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</si>
  <si>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</si>
  <si>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</si>
  <si>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</si>
  <si>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</si>
  <si>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</si>
  <si>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</si>
  <si>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</si>
  <si>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</si>
  <si>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</si>
  <si>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</si>
  <si>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</si>
  <si>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</si>
  <si>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</si>
  <si>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</si>
  <si>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</si>
  <si>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</si>
  <si>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</si>
  <si>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</si>
  <si>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</si>
  <si>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</si>
  <si>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</si>
  <si>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</si>
  <si>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</si>
  <si>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</si>
  <si>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</si>
  <si>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</si>
  <si>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</si>
  <si>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</si>
  <si>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</si>
  <si>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</si>
  <si>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</si>
  <si>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</si>
  <si>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</si>
  <si>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</si>
  <si>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</si>
  <si>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</si>
  <si>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</si>
  <si>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</si>
  <si>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</si>
  <si>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</si>
  <si>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</si>
  <si>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</si>
  <si>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</si>
  <si>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</si>
  <si>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</si>
  <si>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</si>
  <si>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</si>
  <si>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</si>
  <si>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</si>
  <si>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</si>
  <si>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</si>
  <si>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</si>
  <si>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</si>
  <si>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</si>
  <si>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</si>
  <si>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</si>
  <si>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</si>
  <si>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</si>
  <si>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</si>
  <si>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</si>
  <si>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</si>
  <si>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</si>
  <si>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</si>
  <si>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</si>
  <si>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</si>
  <si>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</si>
  <si>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</si>
  <si>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</si>
  <si>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</si>
  <si>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</si>
  <si>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</si>
  <si>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</si>
  <si>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</si>
  <si>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</si>
  <si>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</si>
  <si>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</si>
  <si>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</si>
  <si>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</si>
  <si>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</si>
  <si>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</si>
  <si>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</si>
  <si>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</si>
  <si>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</si>
  <si>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</si>
  <si>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</si>
  <si>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</si>
  <si>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</si>
  <si>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</si>
  <si>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</si>
  <si>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</si>
  <si>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</si>
  <si>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</si>
  <si>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</si>
  <si>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</si>
  <si>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</si>
  <si>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</si>
  <si>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</si>
  <si>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</si>
  <si>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</si>
  <si>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</si>
  <si>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</si>
  <si>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</si>
  <si>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</si>
  <si>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</si>
  <si>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</si>
  <si>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</si>
  <si>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</si>
  <si>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</si>
  <si>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</si>
  <si>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</si>
  <si>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</si>
  <si>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</si>
  <si>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</si>
  <si>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</si>
  <si>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</si>
  <si>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</si>
  <si>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</si>
  <si>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</si>
  <si>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</si>
  <si>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</si>
  <si>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</si>
  <si>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</si>
  <si>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</si>
  <si>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</si>
  <si>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</si>
  <si>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</si>
  <si>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</si>
  <si>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</si>
  <si>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</si>
  <si>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</si>
  <si>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</si>
  <si>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</si>
  <si>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</si>
  <si>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</si>
  <si>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</si>
  <si>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</si>
  <si>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</si>
  <si>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</si>
  <si>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</si>
  <si>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</si>
  <si>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</si>
  <si>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</si>
  <si>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</si>
  <si>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</si>
  <si>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</si>
  <si>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</si>
  <si>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</si>
  <si>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</si>
  <si>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</si>
  <si>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</si>
  <si>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</si>
  <si>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</si>
  <si>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</si>
  <si>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</si>
  <si>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</si>
  <si>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</si>
  <si>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</si>
  <si>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</si>
  <si>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</si>
  <si>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</si>
  <si>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</si>
  <si>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</si>
  <si>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</si>
  <si>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</si>
  <si>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</si>
  <si>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</si>
  <si>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</si>
  <si>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</si>
  <si>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</si>
  <si>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</si>
  <si>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</si>
  <si>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</si>
  <si>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</si>
  <si>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</si>
  <si>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</si>
  <si>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</si>
  <si>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</si>
  <si>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</si>
  <si>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</si>
  <si>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</si>
  <si>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</si>
  <si>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</si>
  <si>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</si>
  <si>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</si>
  <si>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</si>
  <si>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</si>
  <si>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</si>
  <si>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</si>
  <si>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</si>
  <si>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</si>
  <si>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</si>
  <si>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</si>
  <si>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</si>
  <si>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</si>
  <si>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</si>
  <si>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</si>
  <si>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</si>
  <si>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</si>
  <si>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</si>
  <si>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</si>
  <si>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</si>
  <si>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</si>
  <si>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</si>
  <si>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</si>
  <si>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</si>
  <si>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</si>
  <si>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</si>
  <si>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</si>
  <si>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</si>
  <si>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</si>
  <si>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</si>
  <si>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</si>
  <si>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</si>
  <si>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</si>
  <si>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</si>
  <si>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</si>
  <si>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</si>
  <si>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</si>
  <si>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</si>
  <si>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</si>
  <si>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</si>
  <si>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</si>
  <si>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</si>
  <si>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</si>
  <si>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</si>
  <si>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</si>
  <si>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</si>
  <si>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</si>
  <si>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</si>
  <si>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</si>
  <si>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</si>
  <si>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</si>
  <si>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</si>
  <si>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</si>
  <si>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</si>
  <si>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</si>
  <si>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</si>
  <si>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</si>
  <si>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</si>
  <si>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</si>
  <si>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</si>
  <si>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</si>
  <si>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</si>
  <si>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</si>
  <si>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</si>
  <si>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</si>
  <si>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</si>
  <si>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</si>
  <si>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</si>
  <si>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</si>
  <si>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</si>
  <si>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</si>
  <si>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</si>
  <si>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</si>
  <si>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</si>
  <si>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</si>
  <si>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</si>
  <si>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</si>
  <si>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</si>
  <si>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</si>
  <si>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</si>
  <si>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</si>
  <si>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</si>
  <si>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</si>
  <si>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</si>
  <si>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</si>
  <si>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</si>
  <si>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</si>
  <si>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</si>
  <si>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</si>
  <si>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</si>
  <si>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</si>
  <si>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</si>
  <si>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</si>
  <si>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</si>
  <si>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</si>
  <si>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</si>
  <si>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</si>
  <si>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</si>
  <si>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</si>
  <si>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</si>
  <si>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</si>
  <si>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</si>
  <si>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</si>
  <si>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</si>
  <si>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</si>
  <si>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</si>
  <si>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</si>
  <si>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</si>
  <si>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</si>
  <si>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</si>
  <si>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</si>
  <si>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</si>
  <si>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</si>
  <si>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</si>
  <si>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</si>
  <si>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</si>
  <si>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</si>
  <si>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</si>
  <si>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</si>
  <si>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</si>
  <si>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</si>
  <si>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</si>
  <si>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</si>
  <si>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</si>
  <si>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</si>
  <si>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</si>
  <si>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</si>
  <si>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</si>
  <si>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</si>
  <si>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</si>
  <si>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</si>
  <si>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</si>
  <si>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</si>
  <si>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</si>
  <si>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</si>
  <si>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</si>
  <si>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</si>
  <si>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</si>
  <si>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</si>
  <si>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</si>
  <si>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</si>
  <si>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</si>
  <si>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</si>
  <si>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</si>
  <si>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</si>
  <si>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</si>
  <si>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</si>
  <si>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</si>
  <si>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</si>
  <si>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</si>
  <si>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</si>
  <si>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</si>
  <si>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</si>
  <si>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</si>
  <si>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</si>
  <si>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</si>
  <si>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</si>
  <si>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</si>
  <si>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</si>
  <si>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</si>
  <si>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</si>
  <si>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</si>
  <si>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</si>
  <si>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</si>
  <si>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</si>
  <si>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</si>
  <si>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</si>
  <si>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</si>
  <si>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</si>
  <si>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</si>
  <si>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</si>
  <si>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</si>
  <si>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</si>
  <si>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</si>
  <si>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</si>
  <si>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</si>
  <si>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</si>
  <si>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</si>
  <si>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</si>
  <si>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</si>
  <si>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</si>
  <si>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</si>
  <si>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</si>
  <si>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</si>
  <si>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</si>
  <si>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</si>
  <si>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</si>
  <si>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</si>
  <si>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</si>
  <si>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</si>
  <si>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</si>
  <si>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</si>
  <si>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</si>
  <si>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</si>
  <si>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</si>
  <si>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</si>
  <si>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</si>
  <si>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</si>
  <si>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</si>
  <si>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</si>
  <si>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</si>
  <si>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</si>
  <si>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</si>
  <si>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</si>
  <si>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</si>
  <si>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</si>
  <si>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</si>
  <si>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</si>
  <si>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</si>
  <si>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</si>
  <si>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</si>
  <si>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</si>
  <si>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</si>
  <si>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</si>
  <si>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</si>
  <si>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</si>
  <si>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</si>
  <si>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</si>
  <si>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</si>
  <si>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</si>
  <si>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</si>
  <si>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</si>
  <si>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</si>
  <si>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</si>
  <si>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</si>
  <si>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</si>
  <si>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</si>
  <si>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</si>
  <si>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</si>
  <si>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</si>
  <si>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</si>
  <si>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</si>
  <si>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</si>
  <si>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</si>
  <si>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</si>
  <si>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</si>
  <si>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</si>
  <si>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</si>
  <si>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</si>
  <si>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</si>
  <si>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</si>
  <si>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</si>
  <si>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</si>
  <si>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</si>
  <si>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</si>
  <si>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</si>
  <si>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</si>
  <si>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</si>
  <si>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</si>
  <si>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</si>
  <si>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</si>
  <si>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</si>
  <si>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</si>
  <si>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</si>
  <si>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</si>
  <si>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</si>
  <si>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</si>
  <si>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</si>
  <si>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</si>
  <si>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</si>
  <si>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</si>
  <si>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</si>
  <si>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</si>
  <si>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</si>
  <si>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</si>
  <si>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</si>
  <si>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</si>
  <si>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</si>
  <si>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</si>
  <si>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</si>
  <si>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</si>
  <si>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</si>
  <si>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</si>
  <si>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</si>
  <si>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</si>
  <si>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</si>
  <si>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</si>
  <si>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</si>
  <si>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</si>
  <si>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</si>
  <si>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</si>
  <si>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</si>
  <si>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</si>
  <si>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</si>
  <si>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</si>
  <si>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</si>
  <si>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</si>
  <si>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</si>
  <si>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</si>
  <si>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</si>
  <si>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</si>
  <si>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</si>
  <si>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</si>
  <si>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</si>
  <si>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</si>
  <si>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</si>
  <si>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</si>
  <si>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</si>
  <si>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</si>
  <si>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</si>
  <si>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</si>
  <si>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</si>
  <si>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</si>
  <si>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</si>
  <si>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</si>
  <si>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</si>
  <si>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</si>
  <si>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</si>
  <si>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</si>
  <si>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</si>
  <si>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</si>
  <si>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</si>
  <si>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</si>
  <si>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</si>
  <si>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</si>
  <si>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</si>
  <si>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</si>
  <si>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</si>
  <si>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</si>
  <si>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</si>
  <si>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</si>
  <si>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</si>
  <si>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</si>
  <si>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</si>
  <si>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</si>
  <si>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</si>
  <si>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</si>
  <si>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</si>
  <si>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</si>
  <si>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</si>
  <si>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</si>
  <si>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</si>
  <si>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</si>
  <si>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</si>
  <si>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</si>
  <si>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</si>
  <si>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</si>
  <si>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</si>
  <si>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</si>
  <si>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</si>
  <si>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</si>
  <si>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</si>
  <si>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</si>
  <si>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</si>
  <si>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</si>
  <si>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</si>
  <si>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</si>
  <si>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</si>
  <si>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</si>
  <si>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</si>
  <si>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</si>
  <si>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</si>
  <si>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</si>
  <si>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</si>
  <si>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</si>
  <si>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</si>
  <si>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</si>
  <si>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</si>
  <si>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</si>
  <si>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</si>
  <si>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</si>
  <si>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</si>
  <si>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</si>
  <si>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</si>
  <si>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</si>
  <si>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</si>
  <si>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</si>
  <si>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</si>
  <si>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</si>
  <si>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</si>
  <si>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</si>
  <si>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</si>
  <si>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</si>
  <si>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</si>
  <si>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</si>
  <si>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</si>
  <si>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</si>
  <si>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</si>
  <si>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</si>
  <si>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</si>
  <si>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</si>
  <si>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</si>
  <si>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</si>
  <si>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</si>
  <si>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</si>
  <si>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</si>
  <si>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</si>
  <si>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</si>
  <si>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</si>
  <si>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</si>
  <si>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</si>
  <si>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</si>
  <si>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</si>
  <si>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</si>
  <si>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</si>
  <si>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</si>
  <si>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</si>
  <si>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</si>
  <si>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</si>
  <si>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</si>
  <si>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</si>
  <si>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</si>
  <si>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</si>
  <si>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</si>
  <si>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</si>
  <si>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</si>
  <si>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</si>
  <si>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</si>
  <si>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</si>
  <si>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</si>
  <si>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</si>
  <si>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</si>
  <si>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</si>
  <si>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</si>
  <si>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</si>
  <si>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</si>
  <si>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</si>
  <si>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</si>
  <si>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</si>
  <si>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</si>
  <si>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</si>
  <si>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</si>
  <si>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</si>
  <si>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</si>
  <si>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</si>
  <si>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</si>
  <si>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</si>
  <si>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</si>
  <si>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</si>
  <si>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</si>
  <si>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</si>
  <si>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</si>
  <si>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</si>
  <si>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</si>
  <si>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</si>
  <si>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</si>
  <si>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</si>
  <si>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</si>
  <si>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</si>
  <si>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</si>
  <si>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</si>
  <si>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</si>
  <si>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</si>
  <si>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</si>
  <si>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</si>
  <si>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</si>
  <si>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</si>
  <si>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</si>
  <si>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</si>
  <si>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</si>
  <si>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</si>
  <si>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</si>
  <si>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</si>
  <si>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</si>
  <si>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</si>
  <si>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</si>
  <si>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</si>
  <si>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</si>
  <si>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</si>
  <si>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</si>
  <si>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</si>
  <si>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</si>
  <si>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</si>
  <si>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</si>
  <si>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</si>
  <si>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</si>
  <si>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</si>
  <si>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</si>
  <si>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</si>
  <si>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</si>
  <si>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</si>
  <si>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</si>
  <si>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</si>
  <si>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</si>
  <si>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</si>
  <si>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</si>
  <si>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</si>
  <si>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</si>
  <si>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</si>
  <si>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</si>
  <si>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</si>
  <si>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</si>
  <si>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</si>
  <si>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</si>
  <si>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</si>
  <si>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</si>
  <si>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</si>
  <si>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</si>
  <si>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</si>
  <si>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</si>
  <si>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</si>
  <si>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</si>
  <si>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</si>
  <si>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</si>
  <si>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</si>
  <si>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</si>
  <si>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</si>
  <si>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</si>
  <si>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</si>
  <si>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</si>
  <si>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</si>
  <si>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</si>
  <si>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</si>
  <si>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</si>
  <si>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</si>
  <si>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</si>
  <si>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</si>
  <si>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</si>
  <si>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</si>
  <si>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</si>
  <si>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</si>
  <si>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</si>
  <si>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</si>
  <si>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</si>
  <si>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</si>
  <si>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</si>
  <si>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</si>
  <si>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</si>
  <si>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</si>
  <si>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</si>
  <si>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</si>
  <si>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</si>
  <si>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</si>
  <si>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</si>
  <si>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</si>
  <si>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</si>
  <si>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</si>
  <si>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</si>
  <si>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</si>
  <si>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</si>
  <si>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</si>
  <si>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</si>
  <si>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</si>
  <si>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</si>
  <si>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</si>
  <si>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</si>
  <si>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</si>
  <si>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</si>
  <si>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</si>
  <si>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</si>
  <si>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</si>
  <si>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</si>
  <si>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</si>
  <si>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</si>
  <si>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</si>
  <si>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</si>
  <si>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</si>
  <si>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</si>
  <si>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</si>
  <si>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</si>
  <si>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</si>
  <si>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</si>
  <si>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</si>
  <si>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</si>
  <si>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</si>
  <si>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</si>
  <si>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</si>
  <si>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</si>
  <si>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</si>
  <si>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</si>
  <si>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</si>
  <si>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</si>
  <si>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</si>
  <si>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</si>
  <si>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</si>
  <si>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</si>
  <si>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</si>
  <si>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</si>
  <si>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</si>
  <si>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</si>
  <si>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</si>
  <si>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</si>
  <si>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</si>
  <si>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</si>
  <si>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</si>
  <si>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</si>
  <si>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</si>
  <si>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</si>
  <si>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</si>
  <si>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</si>
  <si>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</si>
  <si>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</si>
  <si>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</si>
  <si>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</si>
  <si>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</si>
  <si>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</si>
  <si>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</si>
  <si>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</si>
  <si>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</si>
  <si>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</si>
  <si>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</si>
  <si>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</si>
  <si>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</si>
  <si>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</si>
  <si>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</si>
  <si>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</si>
  <si>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</si>
  <si>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</si>
  <si>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</si>
  <si>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</si>
  <si>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</si>
  <si>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</si>
  <si>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</si>
  <si>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</si>
  <si>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</si>
  <si>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</si>
  <si>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</si>
  <si>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</si>
  <si>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</si>
  <si>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</si>
  <si>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</si>
  <si>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</si>
  <si>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</si>
  <si>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</si>
  <si>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</si>
  <si>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</si>
  <si>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</si>
  <si>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</si>
  <si>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</si>
  <si>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</si>
  <si>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</si>
  <si>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</si>
  <si>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</si>
  <si>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</si>
  <si>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</si>
  <si>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</si>
  <si>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</si>
  <si>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</si>
  <si>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</si>
  <si>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</si>
  <si>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</si>
  <si>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</si>
  <si>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</si>
  <si>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</si>
  <si>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</si>
  <si>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</si>
  <si>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</si>
  <si>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</si>
  <si>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</si>
  <si>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</si>
  <si>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</si>
  <si>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</si>
  <si>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</si>
  <si>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</si>
  <si>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</si>
  <si>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</si>
  <si>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</si>
  <si>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</si>
  <si>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</si>
  <si>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</si>
  <si>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</si>
  <si>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</si>
  <si>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</si>
  <si>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</si>
  <si>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</si>
  <si>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</si>
  <si>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</si>
  <si>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</si>
  <si>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</si>
  <si>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</si>
  <si>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</si>
  <si>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</si>
  <si>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</si>
  <si>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</si>
  <si>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</si>
  <si>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</si>
  <si>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</si>
  <si>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</si>
  <si>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</si>
  <si>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</si>
  <si>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</si>
  <si>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</si>
  <si>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</si>
  <si>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</si>
  <si>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</si>
  <si>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</si>
  <si>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</si>
  <si>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</si>
  <si>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</si>
  <si>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</si>
  <si>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</si>
  <si>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</si>
  <si>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</si>
  <si>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</si>
  <si>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</si>
  <si>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</si>
  <si>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</si>
  <si>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</si>
  <si>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</si>
  <si>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</si>
  <si>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</si>
  <si>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</si>
  <si>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</si>
  <si>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</si>
  <si>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</si>
  <si>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</si>
  <si>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</si>
  <si>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</si>
  <si>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</si>
  <si>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</si>
  <si>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</si>
  <si>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</si>
  <si>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</si>
  <si>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</si>
  <si>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</si>
  <si>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</si>
  <si>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</si>
  <si>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</si>
  <si>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</si>
  <si>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</si>
  <si>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</si>
  <si>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</si>
  <si>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</si>
  <si>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</si>
  <si>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</si>
  <si>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</si>
  <si>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</si>
  <si>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</si>
  <si>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</si>
  <si>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</si>
  <si>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</si>
  <si>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</si>
  <si>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</si>
  <si>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</si>
  <si>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</si>
  <si>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</si>
  <si>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</si>
  <si>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</si>
  <si>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</si>
  <si>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</si>
  <si>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</si>
  <si>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</si>
  <si>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</si>
  <si>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</si>
  <si>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</si>
  <si>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</si>
  <si>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</si>
  <si>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</si>
  <si>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</si>
  <si>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</si>
  <si>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</si>
  <si>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</si>
  <si>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</si>
  <si>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</si>
  <si>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</si>
  <si>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</si>
  <si>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</si>
  <si>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</si>
  <si>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</si>
  <si>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</si>
  <si>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</si>
  <si>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</si>
  <si>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</si>
  <si>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</si>
  <si>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</si>
  <si>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</si>
  <si>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</si>
  <si>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</si>
  <si>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</si>
  <si>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</si>
  <si>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</si>
  <si>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</si>
  <si>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</si>
  <si>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</si>
  <si>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</si>
  <si>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</si>
  <si>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</si>
  <si>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</si>
  <si>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</si>
  <si>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</si>
  <si>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</si>
  <si>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</si>
  <si>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</si>
  <si>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</si>
  <si>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</si>
  <si>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</si>
  <si>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</si>
  <si>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</si>
  <si>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</si>
  <si>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</si>
  <si>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</si>
  <si>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</si>
  <si>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</si>
  <si>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</si>
  <si>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</si>
  <si>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</si>
  <si>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</si>
  <si>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</si>
  <si>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</si>
  <si>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</si>
  <si>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</si>
  <si>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</si>
  <si>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</si>
  <si>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</si>
  <si>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</si>
  <si>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</si>
  <si>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</si>
  <si>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</si>
  <si>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</si>
  <si>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</si>
  <si>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</si>
  <si>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</si>
  <si>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</si>
  <si>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</si>
  <si>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</si>
  <si>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</si>
  <si>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</si>
  <si>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</si>
  <si>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</si>
  <si>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</si>
  <si>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</si>
  <si>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</si>
  <si>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</si>
  <si>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</si>
  <si>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</si>
  <si>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</si>
  <si>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</si>
  <si>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</si>
  <si>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</si>
  <si>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</si>
  <si>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</si>
  <si>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</si>
  <si>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</si>
  <si>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</si>
  <si>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</si>
  <si>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</si>
  <si>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</si>
  <si>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</si>
  <si>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</si>
  <si>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</si>
  <si>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</si>
  <si>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</si>
  <si>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</si>
  <si>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</si>
  <si>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</si>
  <si>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</si>
  <si>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</si>
  <si>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</si>
  <si>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</si>
  <si>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</si>
  <si>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</si>
  <si>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</si>
  <si>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</si>
  <si>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</si>
  <si>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</si>
  <si>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</si>
  <si>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</si>
  <si>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</si>
  <si>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</si>
  <si>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</si>
  <si>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</si>
  <si>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</si>
  <si>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</si>
  <si>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</si>
  <si>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</si>
  <si>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</si>
  <si>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</si>
  <si>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</si>
  <si>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</si>
  <si>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</si>
  <si>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</si>
  <si>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</si>
  <si>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</si>
  <si>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</si>
  <si>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</si>
  <si>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</si>
  <si>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</si>
  <si>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</si>
  <si>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</si>
  <si>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</si>
  <si>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</si>
  <si>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</si>
  <si>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</si>
  <si>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</si>
  <si>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</si>
  <si>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</si>
  <si>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</si>
  <si>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</si>
  <si>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</si>
  <si>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</si>
  <si>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</si>
  <si>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</si>
  <si>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</si>
  <si>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</si>
  <si>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</si>
  <si>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</si>
  <si>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</si>
  <si>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</si>
  <si>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</si>
  <si>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</si>
  <si>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</si>
  <si>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</si>
  <si>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</si>
  <si>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</si>
  <si>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</si>
  <si>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</si>
  <si>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</si>
  <si>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</si>
  <si>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</si>
  <si>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</si>
  <si>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</si>
  <si>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</si>
  <si>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</si>
  <si>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</si>
  <si>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</si>
  <si>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</si>
  <si>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</si>
  <si>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</si>
  <si>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</si>
  <si>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</si>
  <si>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</si>
  <si>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</si>
  <si>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</si>
  <si>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</si>
  <si>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</si>
  <si>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</si>
  <si>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</si>
  <si>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</si>
  <si>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</si>
  <si>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</si>
  <si>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</si>
  <si>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</si>
  <si>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</si>
  <si>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</si>
  <si>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</si>
  <si>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</si>
  <si>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</si>
  <si>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</si>
  <si>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</si>
  <si>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</si>
  <si>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</si>
  <si>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</si>
  <si>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</si>
  <si>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</si>
  <si>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</si>
  <si>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</si>
  <si>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</si>
  <si>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</si>
  <si>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</si>
  <si>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</si>
  <si>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</si>
  <si>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</si>
  <si>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</si>
  <si>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</si>
  <si>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</si>
  <si>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</si>
  <si>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</si>
  <si>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</si>
  <si>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</si>
  <si>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</si>
  <si>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</si>
  <si>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</si>
  <si>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</si>
  <si>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</si>
  <si>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</si>
  <si>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</si>
  <si>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</si>
  <si>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</si>
  <si>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</si>
  <si>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</si>
  <si>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</si>
  <si>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</si>
  <si>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</si>
  <si>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</si>
  <si>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</si>
  <si>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</si>
  <si>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</si>
  <si>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</si>
  <si>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</si>
  <si>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</si>
  <si>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</si>
  <si>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</si>
  <si>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</si>
  <si>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</si>
  <si>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</si>
  <si>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</si>
  <si>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</si>
  <si>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</si>
  <si>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</si>
  <si>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</si>
  <si>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</si>
  <si>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</si>
  <si>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</si>
  <si>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</si>
  <si>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</si>
  <si>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</si>
  <si>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</si>
  <si>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</si>
  <si>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</si>
  <si>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</si>
  <si>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</si>
  <si>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</si>
  <si>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</si>
  <si>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</si>
  <si>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</si>
  <si>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</si>
  <si>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</si>
  <si>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</si>
  <si>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</si>
  <si>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</si>
  <si>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</si>
  <si>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</si>
  <si>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</si>
  <si>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</si>
  <si>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</si>
  <si>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</si>
  <si>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</si>
  <si>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</si>
  <si>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</si>
  <si>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</si>
  <si>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</si>
  <si>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</si>
  <si>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</si>
  <si>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</si>
  <si>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</si>
  <si>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</si>
  <si>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</si>
  <si>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</si>
  <si>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</si>
  <si>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</si>
  <si>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</si>
  <si>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</si>
  <si>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</si>
  <si>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</si>
  <si>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</si>
  <si>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</si>
  <si>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</si>
  <si>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</si>
  <si>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</si>
  <si>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</si>
  <si>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</si>
  <si>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</si>
  <si>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</si>
  <si>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</si>
  <si>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</si>
  <si>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</si>
  <si>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</si>
  <si>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</si>
  <si>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</si>
  <si>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</si>
  <si>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</si>
  <si>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</si>
  <si>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</si>
  <si>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</si>
  <si>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</si>
  <si>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</si>
  <si>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</si>
  <si>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</si>
  <si>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</si>
  <si>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</si>
  <si>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</si>
  <si>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</si>
  <si>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</si>
  <si>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</si>
  <si>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</si>
  <si>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</si>
  <si>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</si>
  <si>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</si>
  <si>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</si>
  <si>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</si>
  <si>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</si>
  <si>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</si>
  <si>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</si>
  <si>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</si>
  <si>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</si>
  <si>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</si>
  <si>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</si>
  <si>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</si>
  <si>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</si>
  <si>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</si>
  <si>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</si>
  <si>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</si>
  <si>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</si>
  <si>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</si>
  <si>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</si>
  <si>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</si>
  <si>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</si>
  <si>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</si>
  <si>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</si>
  <si>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</si>
  <si>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</si>
  <si>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</si>
  <si>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</si>
  <si>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</si>
  <si>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</si>
  <si>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</si>
  <si>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</si>
  <si>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</si>
  <si>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</si>
  <si>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</si>
  <si>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</si>
  <si>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</si>
  <si>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</si>
  <si>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</si>
  <si>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</si>
  <si>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</si>
  <si>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</si>
  <si>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</si>
  <si>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</si>
  <si>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</si>
  <si>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</si>
  <si>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</si>
  <si>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</si>
  <si>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</si>
  <si>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</si>
  <si>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</si>
  <si>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</si>
  <si>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</si>
  <si>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</si>
  <si>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</si>
  <si>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</si>
  <si>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</si>
  <si>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</si>
  <si>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</si>
  <si>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</si>
  <si>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</si>
  <si>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</si>
  <si>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</si>
  <si>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</si>
  <si>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</si>
  <si>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</si>
  <si>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</si>
  <si>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</si>
  <si>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</si>
  <si>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</si>
  <si>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</si>
  <si>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</si>
  <si>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</si>
  <si>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</si>
  <si>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</si>
  <si>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</si>
  <si>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</si>
  <si>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</si>
  <si>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</si>
  <si>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</si>
  <si>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</si>
  <si>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</si>
  <si>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</si>
  <si>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</si>
  <si>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</si>
  <si>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</si>
  <si>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</si>
  <si>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</si>
  <si>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</si>
  <si>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</si>
  <si>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</si>
  <si>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</si>
  <si>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</si>
  <si>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</si>
  <si>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</si>
  <si>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</si>
  <si>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</si>
  <si>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</si>
  <si>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</si>
  <si>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</si>
  <si>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</si>
  <si>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</si>
  <si>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</si>
  <si>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</si>
  <si>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</si>
  <si>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</si>
  <si>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</si>
  <si>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</si>
  <si>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</si>
  <si>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</si>
  <si>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</si>
  <si>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</si>
  <si>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</si>
  <si>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</si>
  <si>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</si>
  <si>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</si>
  <si>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</si>
  <si>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</si>
  <si>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</si>
  <si>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</si>
  <si>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</si>
  <si>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</si>
  <si>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</si>
  <si>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</si>
  <si>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</si>
  <si>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</si>
  <si>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</si>
  <si>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</si>
  <si>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</si>
  <si>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</si>
  <si>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</si>
  <si>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</si>
  <si>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</si>
  <si>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</si>
  <si>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</si>
  <si>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</si>
  <si>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</si>
  <si>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</si>
  <si>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</si>
  <si>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</si>
  <si>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</si>
  <si>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</si>
  <si>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</si>
  <si>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</si>
  <si>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</si>
  <si>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</si>
  <si>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</si>
  <si>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</si>
  <si>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</si>
  <si>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</si>
  <si>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</si>
  <si>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</si>
  <si>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</si>
  <si>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</si>
  <si>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</si>
  <si>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</si>
  <si>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</si>
  <si>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</si>
  <si>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</si>
  <si>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</si>
  <si>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</si>
  <si>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</si>
  <si>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</si>
  <si>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</si>
  <si>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</si>
  <si>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</si>
  <si>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</si>
  <si>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</si>
  <si>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</si>
  <si>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</si>
  <si>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</si>
  <si>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</si>
  <si>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</si>
  <si>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</si>
  <si>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</si>
  <si>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</si>
  <si>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</si>
  <si>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</si>
  <si>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</si>
  <si>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</si>
  <si>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</si>
  <si>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</si>
  <si>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</si>
  <si>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</si>
  <si>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</si>
  <si>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</si>
  <si>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</si>
  <si>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</si>
  <si>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</si>
  <si>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</si>
  <si>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</si>
  <si>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</si>
  <si>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</si>
  <si>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</si>
  <si>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</si>
  <si>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</si>
  <si>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</si>
  <si>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</si>
  <si>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</si>
  <si>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</si>
  <si>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</si>
  <si>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</si>
  <si>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</si>
  <si>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</si>
  <si>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</si>
  <si>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</si>
  <si>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</si>
  <si>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</si>
  <si>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</si>
  <si>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</si>
  <si>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</si>
  <si>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</si>
  <si>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</si>
  <si>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</si>
  <si>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</si>
  <si>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</si>
  <si>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</si>
  <si>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</si>
  <si>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</si>
  <si>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</si>
  <si>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</si>
  <si>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</si>
  <si>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</si>
  <si>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</si>
  <si>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</si>
  <si>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</si>
  <si>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</si>
  <si>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</si>
  <si>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</si>
  <si>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</si>
  <si>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</si>
  <si>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</si>
  <si>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</si>
  <si>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</si>
  <si>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</si>
  <si>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</si>
  <si>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</si>
  <si>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</si>
  <si>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</si>
  <si>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</si>
  <si>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</si>
  <si>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</si>
  <si>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</si>
  <si>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</si>
  <si>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</si>
  <si>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</si>
  <si>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</si>
  <si>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</si>
  <si>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</si>
  <si>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</si>
  <si>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</si>
  <si>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</si>
  <si>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</si>
  <si>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</si>
  <si>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</si>
  <si>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</si>
  <si>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</si>
  <si>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</si>
  <si>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</si>
  <si>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</si>
  <si>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</si>
  <si>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</si>
  <si>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</si>
  <si>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</si>
  <si>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</si>
  <si>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</si>
  <si>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</si>
  <si>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</si>
  <si>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</si>
  <si>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</si>
  <si>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</si>
  <si>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</si>
  <si>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</si>
  <si>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</si>
  <si>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</si>
  <si>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</si>
  <si>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</si>
  <si>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</si>
  <si>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</si>
  <si>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</si>
  <si>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</si>
  <si>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</si>
  <si>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</si>
  <si>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</si>
  <si>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</si>
  <si>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</si>
  <si>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</si>
  <si>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</si>
  <si>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</si>
  <si>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</si>
  <si>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</si>
  <si>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</si>
  <si>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</si>
  <si>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</si>
  <si>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</si>
  <si>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</si>
  <si>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</si>
  <si>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</si>
  <si>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</si>
  <si>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</si>
  <si>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</si>
  <si>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</si>
  <si>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</si>
  <si>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</si>
  <si>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</si>
  <si>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</si>
  <si>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</si>
  <si>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</si>
  <si>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</si>
  <si>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</si>
  <si>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</si>
  <si>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</si>
  <si>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</si>
  <si>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</si>
  <si>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</si>
  <si>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</si>
  <si>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</si>
  <si>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</si>
  <si>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</si>
  <si>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</si>
  <si>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</si>
  <si>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</si>
  <si>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</si>
  <si>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</si>
  <si>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</si>
  <si>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</si>
  <si>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</si>
  <si>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</si>
  <si>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</si>
  <si>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</si>
  <si>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</si>
  <si>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</si>
  <si>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</si>
  <si>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</si>
  <si>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</si>
  <si>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</si>
  <si>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</si>
  <si>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</si>
  <si>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</si>
  <si>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</si>
  <si>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</si>
  <si>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</si>
  <si>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</si>
  <si>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</si>
  <si>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</si>
  <si>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</si>
  <si>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</si>
  <si>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</si>
  <si>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</si>
  <si>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</si>
  <si>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</si>
  <si>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</si>
  <si>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</si>
  <si>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</si>
  <si>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</si>
  <si>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</si>
  <si>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</si>
  <si>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</si>
  <si>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</si>
  <si>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</si>
  <si>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</si>
  <si>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</si>
  <si>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</si>
  <si>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</si>
  <si>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</si>
  <si>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</si>
  <si>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</si>
  <si>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</si>
  <si>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</si>
  <si>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</si>
  <si>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</si>
  <si>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</si>
  <si>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</si>
  <si>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</si>
  <si>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</si>
  <si>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</si>
  <si>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</si>
  <si>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</si>
  <si>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</si>
  <si>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</si>
  <si>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</si>
  <si>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</si>
  <si>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</si>
  <si>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</si>
  <si>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</si>
  <si>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</si>
  <si>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</si>
  <si>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</si>
  <si>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</si>
  <si>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</si>
  <si>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</si>
  <si>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</si>
  <si>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</si>
  <si>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</si>
  <si>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</si>
  <si>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</si>
  <si>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</si>
  <si>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</si>
  <si>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</si>
  <si>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</si>
  <si>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</si>
  <si>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</si>
  <si>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</si>
  <si>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</si>
  <si>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</si>
  <si>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</si>
  <si>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</si>
  <si>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</si>
  <si>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</si>
  <si>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</si>
  <si>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</si>
  <si>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</si>
  <si>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</si>
  <si>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</si>
  <si>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</si>
  <si>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</si>
  <si>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</si>
  <si>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</si>
  <si>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</si>
  <si>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</si>
  <si>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</si>
  <si>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</si>
  <si>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</si>
  <si>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</si>
  <si>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</si>
  <si>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</si>
  <si>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</si>
  <si>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</si>
  <si>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</si>
  <si>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</si>
  <si>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</si>
  <si>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</si>
  <si>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</si>
  <si>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</si>
  <si>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</si>
  <si>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</si>
  <si>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</si>
  <si>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</si>
  <si>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</si>
  <si>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</si>
  <si>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</si>
  <si>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</si>
  <si>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</si>
  <si>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</si>
  <si>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</si>
  <si>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</si>
  <si>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</si>
  <si>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</si>
  <si>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</si>
  <si>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</si>
  <si>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</si>
  <si>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</si>
  <si>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</si>
  <si>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</si>
  <si>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Tpe Name</t>
  </si>
  <si>
    <t>2019</t>
  </si>
  <si>
    <t>2020</t>
  </si>
  <si>
    <t>2021</t>
  </si>
  <si>
    <t>2022</t>
  </si>
  <si>
    <t>Jan</t>
  </si>
  <si>
    <t>Feb</t>
  </si>
  <si>
    <t>Mar</t>
  </si>
  <si>
    <t>Apr</t>
  </si>
  <si>
    <t>May</t>
  </si>
  <si>
    <t>Jun</t>
  </si>
  <si>
    <t>Jul</t>
  </si>
  <si>
    <t>Aug</t>
  </si>
  <si>
    <t>Sept</t>
  </si>
  <si>
    <t>Oct</t>
  </si>
  <si>
    <t>Nov</t>
  </si>
  <si>
    <t>Dec</t>
  </si>
  <si>
    <t>Years (Order Date)</t>
  </si>
  <si>
    <t>Months (Order Date)</t>
  </si>
  <si>
    <t>Arabica</t>
  </si>
  <si>
    <t>Excelsa</t>
  </si>
  <si>
    <t>Liberica</t>
  </si>
  <si>
    <t>Robusta</t>
  </si>
  <si>
    <t>Sum of Sales</t>
  </si>
  <si>
    <t>Loyalty card</t>
  </si>
  <si>
    <t>COFFEE SALES DASHBOARD</t>
  </si>
  <si>
    <t>Loyalty Card2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</si>
</sst>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164" formatCode="0.0"/>
    <numFmt numFmtId="168" formatCode="dd\-mmm\-yyyy"/>
    <numFmt numFmtId="169" formatCode="0.0\ &quot;kg&quot;"/>
    <numFmt numFmtId="170" formatCode="_-[$$-409]* #,##0.00_ ;_-[$$-409]* \-#,##0.00\ ;_-[$$-409]* &quot;-&quot;??_ ;_-@_ "/>
    <numFmt numFmtId="171" formatCode="[$$-409]#,##0_ ;\-[$$-409]#,##0\ "/>
  </numFmts>
  <fonts count="5" x14ac:knownFonts="1">
    <font>
      <sz val="11"/>
      <color theme="1"/>
      <name val="Calibri"/>
      <family val="2"/>
      <scheme val="minor"/>
    </font>
    <font>
      <sz val="11"/>
      <color indexed="8"/>
      <name val="Calibri"/>
      <family val="2"/>
    </font>
    <font>
      <sz val="11"/>
      <color theme="1"/>
      <name val="Calibri"/>
      <family val="2"/>
      <scheme val="minor"/>
    </font>
    <font>
      <b/>
      <sz val="48"/>
      <color theme="0"/>
      <name val="Calibri"/>
      <family val="2"/>
      <scheme val="minor"/>
    </font>
    <font>
      <sz val="48"/>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23">
    <xf numFmtId="0" fontId="0" fillId="0" borderId="0" xfId="0"/>
    <xf numFmtId="164" fontId="0" fillId="0" borderId="0" xfId="0" applyNumberFormat="1"/>
    <xf numFmtId="0" fontId="1" fillId="0" borderId="0" xfId="0" applyFont="1" applyAlignment="1">
      <alignment vertical="center"/>
    </xf>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pivotButton="1"/>
    <xf numFmtId="1" fontId="0" fillId="0" borderId="0" xfId="1" applyNumberFormat="1" applyFont="1"/>
    <xf numFmtId="1" fontId="0" fillId="0" borderId="0" xfId="0" applyNumberFormat="1"/>
    <xf numFmtId="42" fontId="0" fillId="0" borderId="0" xfId="1" applyNumberFormat="1" applyFont="1"/>
    <xf numFmtId="171" fontId="0" fillId="0" borderId="0" xfId="0" applyNumberFormat="1"/>
    <xf numFmtId="0" fontId="0" fillId="0" borderId="0" xfId="0" applyAlignment="1">
      <alignment horizont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1" fontId="0" fillId="0" borderId="0" xfId="0" pivotButton="1" applyNumberFormat="1" applyAlignment="1">
      <alignment horizontal="center" vertical="center"/>
    </xf>
    <xf numFmtId="1" fontId="0" fillId="0" borderId="0" xfId="0" applyNumberFormat="1" applyAlignment="1">
      <alignment horizontal="center" vertical="center"/>
    </xf>
    <xf numFmtId="1" fontId="0" fillId="0" borderId="0" xfId="1" applyNumberFormat="1" applyFont="1" applyAlignment="1">
      <alignment horizontal="center" vertical="center"/>
    </xf>
    <xf numFmtId="0" fontId="1" fillId="0" borderId="0" xfId="0" applyFont="1" applyAlignment="1">
      <alignment horizontal="center" vertical="center"/>
    </xf>
  </cellXfs>
  <cellStyles count="2">
    <cellStyle name="Currency" xfId="1" builtinId="4"/>
    <cellStyle name="Normal" xfId="0" builtinId="0"/>
  </cellStyles>
  <dxfs count="723">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numFmt numFmtId="171" formatCode="[$$-409]#,##0_ ;\-[$$-409]#,##0\ "/>
    </dxf>
    <dxf>
      <numFmt numFmtId="1" formatCode="0"/>
    </dxf>
    <dxf>
      <numFmt numFmtId="1" formatCode="0"/>
    </dxf>
    <dxf>
      <numFmt numFmtId="1" formatCode="0"/>
    </dxf>
    <dxf>
      <numFmt numFmtId="171" formatCode="[$$-409]#,##0_ ;\-[$$-409]#,##0\ "/>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0" formatCode="General"/>
    </dxf>
    <dxf>
      <numFmt numFmtId="34" formatCode="_-* #,##0.00\ &quot;€&quot;_-;\-* #,##0.00\ &quot;€&quot;_-;_-* &quot;-&quot;??\ &quot;€&quot;_-;_-@_-"/>
    </dxf>
    <dxf>
      <numFmt numFmtId="1" formatCode="0"/>
    </dxf>
    <dxf>
      <numFmt numFmtId="1" formatCode="0"/>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textRotation="0" wrapText="0" indent="0" justifyLastLine="0" shrinkToFit="0" readingOrder="0"/>
    </dxf>
    <dxf>
      <numFmt numFmtId="0" formatCode="General"/>
    </dxf>
    <dxf>
      <font>
        <b/>
        <i val="0"/>
        <u val="none"/>
        <sz val="11"/>
        <color theme="0"/>
      </font>
    </dxf>
    <dxf>
      <font>
        <b/>
        <i val="0"/>
        <sz val="10"/>
        <color theme="0"/>
      </font>
      <fill>
        <patternFill>
          <bgColor theme="1"/>
        </patternFill>
      </fill>
    </dxf>
    <dxf>
      <numFmt numFmtId="171" formatCode="[$$-409]#,##0_ ;\-[$$-409]#,##0\ "/>
    </dxf>
    <dxf>
      <numFmt numFmtId="171" formatCode="[$$-409]#,##0_ ;\-[$$-409]#,##0\ "/>
    </dxf>
    <dxf>
      <numFmt numFmtId="1" formatCode="0"/>
    </dxf>
    <dxf>
      <numFmt numFmtId="1" formatCode="0"/>
    </dxf>
    <dxf>
      <numFmt numFmtId="1" formatCode="0"/>
    </dxf>
    <dxf>
      <numFmt numFmtId="1" formatCode="0"/>
    </dxf>
    <dxf>
      <numFmt numFmtId="1" formatCode="0"/>
    </dxf>
    <dxf>
      <numFmt numFmtId="1" formatCode="0"/>
    </dxf>
    <dxf>
      <font>
        <b/>
        <i val="0"/>
        <sz val="11"/>
        <color theme="0"/>
      </font>
      <border>
        <vertical/>
        <horizontal/>
      </border>
    </dxf>
    <dxf>
      <font>
        <color theme="1"/>
      </font>
      <fill>
        <patternFill>
          <bgColor theme="1"/>
        </patternFill>
      </fill>
      <border diagonalUp="0" diagonalDown="0">
        <left style="thin">
          <color auto="1"/>
        </left>
        <right style="thin">
          <color auto="1"/>
        </right>
        <top style="thin">
          <color auto="1"/>
        </top>
        <bottom style="thin">
          <color auto="1"/>
        </bottom>
        <vertical/>
        <horizontal/>
      </border>
    </dxf>
    <dxf>
      <font>
        <b/>
        <sz val="11"/>
        <color theme="1"/>
      </font>
    </dxf>
    <dxf>
      <font>
        <color theme="1"/>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70" formatCode="_-[$$-409]* #,##0.00_ ;_-[$$-409]* \-#,##0.00\ ;_-[$$-409]* &quot;-&quot;??_ ;_-@_ "/>
    </dxf>
    <dxf>
      <numFmt numFmtId="170"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modify" pivot="0" table="0" count="9" xr9:uid="{7A4DEA51-8FEA-4DCB-86D6-FF4666A39BEC}">
      <tableStyleElement type="wholeTable" dxfId="698"/>
      <tableStyleElement type="headerRow" dxfId="697"/>
    </tableStyle>
    <tableStyle name="Timeline Style 1" pivot="0" table="0" count="8" xr9:uid="{1A4FA3DB-C04E-4EB5-98A1-EDA89D545503}">
      <tableStyleElement type="wholeTable" dxfId="712"/>
      <tableStyleElement type="headerRow" dxfId="711"/>
    </tableStyle>
    <tableStyle name="Timeline Style 3" pivot="0" table="0" count="8" xr9:uid="{683D7319-46AA-4FD9-A586-1CEEF41CA746}">
      <tableStyleElement type="wholeTable" dxfId="710"/>
      <tableStyleElement type="headerRow" dxfId="709"/>
    </tableStyle>
    <tableStyle name="TimeSlicerStyleDark modify" pivot="0" table="0" count="9" xr9:uid="{615E4752-AA82-4CF7-98F1-E8835E5FF0BD}">
      <tableStyleElement type="wholeTable" dxfId="708"/>
      <tableStyleElement type="headerRow" dxfId="707"/>
    </tableStyle>
  </tableStyles>
  <colors>
    <mruColors>
      <color rgb="FFCC6600"/>
      <color rgb="FF663300"/>
      <color rgb="FF993300"/>
      <color rgb="FF990033"/>
      <color rgb="FF990000"/>
      <color rgb="FFF6C09C"/>
      <color rgb="FFDDDDDD"/>
      <color rgb="FF333333"/>
      <color rgb="FF4D4D4D"/>
    </mruColors>
  </colors>
  <extLst>
    <ext xmlns:x14="http://schemas.microsoft.com/office/spreadsheetml/2009/9/main" uri="{46F421CA-312F-682f-3DD2-61675219B42D}">
      <x14:dxfs count="7">
        <dxf>
          <fill>
            <patternFill>
              <bgColor theme="1"/>
            </patternFill>
          </fill>
        </dxf>
        <dxf>
          <fill>
            <patternFill patternType="solid">
              <fgColor auto="1"/>
              <bgColor rgb="FF990000"/>
            </patternFill>
          </fill>
        </dxf>
        <dxf>
          <fill>
            <patternFill>
              <bgColor theme="1"/>
            </patternFill>
          </fill>
        </dxf>
        <dxf>
          <fill>
            <patternFill>
              <bgColor theme="7" tint="-0.24994659260841701"/>
            </patternFill>
          </fill>
        </dxf>
        <dxf>
          <font>
            <b/>
            <i val="0"/>
            <sz val="11"/>
          </font>
          <fill>
            <patternFill>
              <bgColor theme="5" tint="-0.499984740745262"/>
            </patternFill>
          </fill>
        </dxf>
        <dxf>
          <fill>
            <patternFill>
              <bgColor theme="1" tint="4.9989318521683403E-2"/>
            </patternFill>
          </fill>
        </dxf>
        <dxf>
          <font>
            <b val="0"/>
            <i val="0"/>
            <strike/>
            <sz val="10"/>
            <color theme="0" tint="-0.14990691854609822"/>
          </font>
        </dxf>
      </x14:dxfs>
    </ext>
    <ext xmlns:x14="http://schemas.microsoft.com/office/spreadsheetml/2009/9/main" uri="{EB79DEF2-80B8-43e5-95BD-54CBDDF9020C}">
      <x14:slicerStyles defaultSlicerStyle="SlicerStyleLight1">
        <x14:slicerStyle name="Slicer Style modify">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9">
        <dxf>
          <fill>
            <patternFill patternType="solid">
              <fgColor theme="5" tint="0.39994506668294322"/>
              <bgColor theme="0" tint="-4.9989318521683403E-2"/>
            </patternFill>
          </fill>
          <border>
            <vertical/>
            <horizontal/>
          </border>
        </dxf>
        <dxf>
          <fill>
            <patternFill patternType="solid">
              <fgColor auto="1"/>
              <bgColor theme="5" tint="0.79998168889431442"/>
            </patternFill>
          </fill>
          <border>
            <vertical/>
            <horizontal/>
          </border>
        </dxf>
        <dxf>
          <fill>
            <patternFill patternType="solid">
              <fgColor auto="1"/>
              <bgColor theme="5" tint="-0.499984740745262"/>
            </patternFill>
          </fill>
          <border>
            <vertical/>
            <horizontal/>
          </border>
        </dxf>
        <dxf>
          <font>
            <b/>
            <i val="0"/>
            <sz val="10"/>
            <color theme="0"/>
          </font>
          <border>
            <left/>
            <right/>
            <top/>
            <bottom/>
            <vertical/>
            <horizontal/>
          </border>
        </dxf>
        <dxf>
          <font>
            <b/>
            <i val="0"/>
            <sz val="10"/>
            <color theme="0"/>
          </font>
          <border>
            <left/>
            <right/>
            <top/>
            <bottom/>
            <vertical/>
            <horizontal/>
          </border>
        </dxf>
        <dxf>
          <font>
            <b/>
            <i val="0"/>
            <sz val="10"/>
            <color theme="0"/>
          </font>
          <border>
            <left/>
            <right/>
            <top/>
            <bottom/>
            <vertical/>
            <horizontal/>
          </border>
        </dxf>
        <dxf>
          <font>
            <b/>
            <i val="0"/>
            <sz val="10"/>
            <color theme="0"/>
          </font>
          <border>
            <left/>
            <right/>
            <top/>
            <bottom/>
            <vertical/>
            <horizontal/>
          </border>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name val="Calibri"/>
            <family val="2"/>
            <scheme val="minor"/>
          </font>
        </dxf>
        <dxf>
          <font>
            <sz val="9"/>
            <color theme="1"/>
            <name val="Calibri"/>
            <family val="2"/>
            <scheme val="minor"/>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6"/>
            <x15:timelineStyleElement type="timeLevel" dxfId="15"/>
            <x15:timelineStyleElement type="periodLabel1" dxfId="14"/>
            <x15:timelineStyleElement type="periodLabel2" dxfId="13"/>
            <x15:timelineStyleElement type="selectedTimeBlock" dxfId="18"/>
            <x15:timelineStyleElement type="unselectedTimeBlock" dxfId="17"/>
          </x15:timelineStyleElements>
        </x15:timelineStyle>
        <x15:timelineStyle name="Timeline Style 3">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TimeSlicerStyleDark modify">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customers!Total Sales</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chemeClr val="bg1">
                <a:lumMod val="95000"/>
              </a:schemeClr>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chemeClr val="bg1">
                <a:lumMod val="95000"/>
              </a:schemeClr>
            </a:solid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chemeClr val="bg1">
                <a:lumMod val="95000"/>
              </a:schemeClr>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chemeClr val="bg1">
                <a:lumMod val="95000"/>
              </a:schemeClr>
            </a:solidFill>
          </a:ln>
          <a:effectLst>
            <a:outerShdw blurRad="57150" dist="19050" dir="5400000" algn="ctr" rotWithShape="0">
              <a:srgbClr val="000000">
                <a:alpha val="63000"/>
              </a:srgbClr>
            </a:outerShdw>
          </a:effectLst>
        </c:spPr>
      </c:pivotFmt>
      <c:pivotFmt>
        <c:idx val="4"/>
        <c:spPr>
          <a:solidFill>
            <a:srgbClr val="CC6600"/>
          </a:solidFill>
          <a:ln w="15875">
            <a:solidFill>
              <a:schemeClr val="bg1">
                <a:lumMod val="9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CC6600"/>
            </a:solidFill>
            <a:ln w="15875">
              <a:solidFill>
                <a:schemeClr val="bg1">
                  <a:lumMod val="95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Terri Farra</c:v>
                </c:pt>
                <c:pt idx="1">
                  <c:v>Nealson Cuttler</c:v>
                </c:pt>
                <c:pt idx="2">
                  <c:v>Don Flintiff</c:v>
                </c:pt>
                <c:pt idx="3">
                  <c:v>Brenn Dundredge</c:v>
                </c:pt>
                <c:pt idx="4">
                  <c:v>Allis Wilmore</c:v>
                </c:pt>
              </c:strCache>
            </c:strRef>
          </c:cat>
          <c:val>
            <c:numRef>
              <c:f>'Top 5 customers'!$B$4:$B$8</c:f>
              <c:numCache>
                <c:formatCode>[$$-409]#,##0_ ;\-[$$-409]#,##0\ </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9D00-4D0A-943D-AF76F0822395}"/>
            </c:ext>
          </c:extLst>
        </c:ser>
        <c:dLbls>
          <c:showLegendKey val="0"/>
          <c:showVal val="0"/>
          <c:showCatName val="0"/>
          <c:showSerName val="0"/>
          <c:showPercent val="0"/>
          <c:showBubbleSize val="0"/>
        </c:dLbls>
        <c:gapWidth val="115"/>
        <c:overlap val="-20"/>
        <c:axId val="888801024"/>
        <c:axId val="888799104"/>
      </c:barChart>
      <c:catAx>
        <c:axId val="888801024"/>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DE"/>
          </a:p>
        </c:txPr>
        <c:crossAx val="888799104"/>
        <c:crosses val="autoZero"/>
        <c:auto val="1"/>
        <c:lblAlgn val="ctr"/>
        <c:lblOffset val="100"/>
        <c:noMultiLvlLbl val="0"/>
      </c:catAx>
      <c:valAx>
        <c:axId val="888799104"/>
        <c:scaling>
          <c:orientation val="minMax"/>
        </c:scaling>
        <c:delete val="0"/>
        <c:axPos val="b"/>
        <c:majorGridlines>
          <c:spPr>
            <a:ln w="12700" cap="flat" cmpd="sng" algn="ctr">
              <a:solidFill>
                <a:schemeClr val="bg1">
                  <a:alpha val="33000"/>
                </a:schemeClr>
              </a:solidFill>
              <a:round/>
            </a:ln>
            <a:effectLst/>
          </c:spPr>
        </c:majorGridlines>
        <c:numFmt formatCode="[$$-409]#,##0_ ;\-[$$-409]#,##0\ " sourceLinked="1"/>
        <c:majorTickMark val="none"/>
        <c:minorTickMark val="none"/>
        <c:tickLblPos val="low"/>
        <c:spPr>
          <a:noFill/>
          <a:ln w="15875">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DE"/>
          </a:p>
        </c:txPr>
        <c:crossAx val="888801024"/>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[coffeeOrdersDashboard.xlsx]country!Total 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solidFill>
            <a:srgbClr val="993300"/>
          </a:solidFill>
          <a:ln w="15875">
            <a:solidFill>
              <a:schemeClr val="bg1">
                <a:lumMod val="95000"/>
              </a:schemeClr>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3300"/>
          </a:solidFill>
          <a:ln w="15875">
            <a:solidFill>
              <a:schemeClr val="bg1">
                <a:lumMod val="95000"/>
              </a:schemeClr>
            </a:solidFill>
          </a:ln>
          <a:effectLst>
            <a:outerShdw blurRad="57150" dist="19050" dir="5400000" algn="ctr" rotWithShape="0">
              <a:srgbClr val="000000">
                <a:alpha val="63000"/>
              </a:srgbClr>
            </a:outerShdw>
          </a:effectLst>
        </c:spPr>
      </c:pivotFmt>
      <c:pivotFmt>
        <c:idx val="2"/>
        <c:spPr>
          <a:solidFill>
            <a:srgbClr val="993300"/>
          </a:solidFill>
          <a:ln w="15875">
            <a:solidFill>
              <a:schemeClr val="bg1">
                <a:lumMod val="95000"/>
              </a:schemeClr>
            </a:solidFill>
          </a:ln>
          <a:effectLst>
            <a:outerShdw blurRad="57150" dist="19050" dir="5400000" algn="ctr" rotWithShape="0">
              <a:srgbClr val="000000">
                <a:alpha val="63000"/>
              </a:srgbClr>
            </a:outerShdw>
          </a:effectLst>
        </c:spPr>
      </c:pivotFmt>
      <c:pivotFmt>
        <c:idx val="3"/>
        <c:spPr>
          <a:solidFill>
            <a:srgbClr val="993300"/>
          </a:solidFill>
          <a:ln w="15875">
            <a:solidFill>
              <a:schemeClr val="bg1">
                <a:lumMod val="95000"/>
              </a:schemeClr>
            </a:solid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country!$B$3</c:f>
              <c:strCache>
                <c:ptCount val="1"/>
                <c:pt idx="0">
                  <c:v>Total</c:v>
                </c:pt>
              </c:strCache>
            </c:strRef>
          </c:tx>
          <c:spPr>
            <a:solidFill>
              <a:srgbClr val="993300"/>
            </a:solidFill>
            <a:ln w="15875">
              <a:solidFill>
                <a:schemeClr val="bg1">
                  <a:lumMod val="95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country!$A$4:$A$6</c:f>
              <c:strCache>
                <c:ptCount val="3"/>
                <c:pt idx="0">
                  <c:v>Ireland</c:v>
                </c:pt>
                <c:pt idx="1">
                  <c:v>United Kingdom</c:v>
                </c:pt>
                <c:pt idx="2">
                  <c:v>United States</c:v>
                </c:pt>
              </c:strCache>
            </c:strRef>
          </c:cat>
          <c:val>
            <c:numRef>
              <c:f>country!$B$4:$B$6</c:f>
              <c:numCache>
                <c:formatCode>[$$-409]#,##0_ ;\-[$$-409]#,##0\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C972-45A5-9007-CE9476F677B5}"/>
            </c:ext>
          </c:extLst>
        </c:ser>
        <c:dLbls>
          <c:showLegendKey val="0"/>
          <c:showVal val="0"/>
          <c:showCatName val="0"/>
          <c:showSerName val="0"/>
          <c:showPercent val="0"/>
          <c:showBubbleSize val="0"/>
        </c:dLbls>
        <c:gapWidth val="115"/>
        <c:overlap val="-20"/>
        <c:axId val="888801024"/>
        <c:axId val="888799104"/>
      </c:barChart>
      <c:catAx>
        <c:axId val="888801024"/>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DE"/>
          </a:p>
        </c:txPr>
        <c:crossAx val="888799104"/>
        <c:crosses val="autoZero"/>
        <c:auto val="1"/>
        <c:lblAlgn val="ctr"/>
        <c:lblOffset val="100"/>
        <c:noMultiLvlLbl val="0"/>
      </c:catAx>
      <c:valAx>
        <c:axId val="888799104"/>
        <c:scaling>
          <c:orientation val="minMax"/>
        </c:scaling>
        <c:delete val="0"/>
        <c:axPos val="b"/>
        <c:majorGridlines>
          <c:spPr>
            <a:ln w="12700" cap="flat" cmpd="sng" algn="ctr">
              <a:solidFill>
                <a:schemeClr val="bg1">
                  <a:alpha val="33000"/>
                </a:schemeClr>
              </a:solidFill>
              <a:round/>
            </a:ln>
            <a:effectLst/>
          </c:spPr>
        </c:majorGridlines>
        <c:numFmt formatCode="[$$-409]#,##0_ ;\-[$$-409]#,##0\ " sourceLinked="1"/>
        <c:majorTickMark val="none"/>
        <c:minorTickMark val="none"/>
        <c:tickLblPos val="low"/>
        <c:spPr>
          <a:noFill/>
          <a:ln w="15875">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DE"/>
          </a:p>
        </c:txPr>
        <c:crossAx val="888801024"/>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sales!Total Sales</c:name>
    <c:fmtId val="1"/>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800"/>
              <a:t>Total Sales Over Time</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55892157908529E-2"/>
          <c:y val="0.11102033461404548"/>
          <c:w val="0.923322695700173"/>
          <c:h val="0.69761729511150761"/>
        </c:manualLayout>
      </c:layout>
      <c:lineChart>
        <c:grouping val="standard"/>
        <c:varyColors val="0"/>
        <c:ser>
          <c:idx val="0"/>
          <c:order val="0"/>
          <c:tx>
            <c:strRef>
              <c:f>'Total 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101-4E2B-B40F-D5D503497489}"/>
            </c:ext>
          </c:extLst>
        </c:ser>
        <c:ser>
          <c:idx val="1"/>
          <c:order val="1"/>
          <c:tx>
            <c:strRef>
              <c:f>'Total 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101-4E2B-B40F-D5D503497489}"/>
            </c:ext>
          </c:extLst>
        </c:ser>
        <c:ser>
          <c:idx val="2"/>
          <c:order val="2"/>
          <c:tx>
            <c:strRef>
              <c:f>'Total 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101-4E2B-B40F-D5D503497489}"/>
            </c:ext>
          </c:extLst>
        </c:ser>
        <c:ser>
          <c:idx val="3"/>
          <c:order val="3"/>
          <c:tx>
            <c:strRef>
              <c:f>'Total 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101-4E2B-B40F-D5D503497489}"/>
            </c:ext>
          </c:extLst>
        </c:ser>
        <c:dLbls>
          <c:showLegendKey val="0"/>
          <c:showVal val="0"/>
          <c:showCatName val="0"/>
          <c:showSerName val="0"/>
          <c:showPercent val="0"/>
          <c:showBubbleSize val="0"/>
        </c:dLbls>
        <c:marker val="1"/>
        <c:smooth val="0"/>
        <c:axId val="384082928"/>
        <c:axId val="384079088"/>
      </c:lineChart>
      <c:catAx>
        <c:axId val="384082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DE"/>
          </a:p>
        </c:txPr>
        <c:crossAx val="384079088"/>
        <c:crosses val="autoZero"/>
        <c:auto val="1"/>
        <c:lblAlgn val="ctr"/>
        <c:lblOffset val="100"/>
        <c:tickLblSkip val="2"/>
        <c:tickMarkSkip val="1"/>
        <c:noMultiLvlLbl val="0"/>
      </c:catAx>
      <c:valAx>
        <c:axId val="3840790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DE"/>
          </a:p>
        </c:txPr>
        <c:crossAx val="384082928"/>
        <c:crosses val="autoZero"/>
        <c:crossBetween val="between"/>
      </c:valAx>
      <c:spPr>
        <a:noFill/>
        <a:ln>
          <a:noFill/>
        </a:ln>
        <a:effectLst/>
      </c:spPr>
    </c:plotArea>
    <c:legend>
      <c:legendPos val="r"/>
      <c:layout>
        <c:manualLayout>
          <c:xMode val="edge"/>
          <c:yMode val="edge"/>
          <c:x val="0.11553396499782"/>
          <c:y val="0.10761825208242981"/>
          <c:w val="0.6036400965026204"/>
          <c:h val="0.1106592630238664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[coffeeOrdersDashboard.xlsx]Total sales!Total Sales</c:name>
    <c:fmtId val="6"/>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800"/>
              <a:t>Total Sales Over Time</a:t>
            </a:r>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155892157908529E-2"/>
          <c:y val="0.11102033461404548"/>
          <c:w val="0.923322695700173"/>
          <c:h val="0.69761729511150761"/>
        </c:manualLayout>
      </c:layout>
      <c:lineChart>
        <c:grouping val="standard"/>
        <c:varyColors val="0"/>
        <c:ser>
          <c:idx val="0"/>
          <c:order val="0"/>
          <c:tx>
            <c:strRef>
              <c:f>'Total 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D8A-41E8-AFC7-38D615C02D2F}"/>
            </c:ext>
          </c:extLst>
        </c:ser>
        <c:ser>
          <c:idx val="1"/>
          <c:order val="1"/>
          <c:tx>
            <c:strRef>
              <c:f>'Total 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D8A-41E8-AFC7-38D615C02D2F}"/>
            </c:ext>
          </c:extLst>
        </c:ser>
        <c:ser>
          <c:idx val="2"/>
          <c:order val="2"/>
          <c:tx>
            <c:strRef>
              <c:f>'Total 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D8A-41E8-AFC7-38D615C02D2F}"/>
            </c:ext>
          </c:extLst>
        </c:ser>
        <c:ser>
          <c:idx val="3"/>
          <c:order val="3"/>
          <c:tx>
            <c:strRef>
              <c:f>'Total 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Sept</c:v>
                  </c:pt>
                  <c:pt idx="9">
                    <c:v>Oct</c:v>
                  </c:pt>
                  <c:pt idx="10">
                    <c:v>Nov</c:v>
                  </c:pt>
                  <c:pt idx="11">
                    <c:v>Dec</c:v>
                  </c:pt>
                  <c:pt idx="12">
                    <c:v>Jan</c:v>
                  </c:pt>
                  <c:pt idx="13">
                    <c:v>Feb</c:v>
                  </c:pt>
                  <c:pt idx="14">
                    <c:v>Mar</c:v>
                  </c:pt>
                  <c:pt idx="15">
                    <c:v>Apr</c:v>
                  </c:pt>
                  <c:pt idx="16">
                    <c:v>May</c:v>
                  </c:pt>
                  <c:pt idx="17">
                    <c:v>Jun</c:v>
                  </c:pt>
                  <c:pt idx="18">
                    <c:v>Jul</c:v>
                  </c:pt>
                  <c:pt idx="19">
                    <c:v>Aug</c:v>
                  </c:pt>
                  <c:pt idx="20">
                    <c:v>Sept</c:v>
                  </c:pt>
                  <c:pt idx="21">
                    <c:v>Oct</c:v>
                  </c:pt>
                  <c:pt idx="22">
                    <c:v>Nov</c:v>
                  </c:pt>
                  <c:pt idx="23">
                    <c:v>Dec</c:v>
                  </c:pt>
                  <c:pt idx="24">
                    <c:v>Jan</c:v>
                  </c:pt>
                  <c:pt idx="25">
                    <c:v>Feb</c:v>
                  </c:pt>
                  <c:pt idx="26">
                    <c:v>Mar</c:v>
                  </c:pt>
                  <c:pt idx="27">
                    <c:v>Apr</c:v>
                  </c:pt>
                  <c:pt idx="28">
                    <c:v>May</c:v>
                  </c:pt>
                  <c:pt idx="29">
                    <c:v>Jun</c:v>
                  </c:pt>
                  <c:pt idx="30">
                    <c:v>Jul</c:v>
                  </c:pt>
                  <c:pt idx="31">
                    <c:v>Aug</c:v>
                  </c:pt>
                  <c:pt idx="32">
                    <c:v>Sept</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D8A-41E8-AFC7-38D615C02D2F}"/>
            </c:ext>
          </c:extLst>
        </c:ser>
        <c:dLbls>
          <c:showLegendKey val="0"/>
          <c:showVal val="0"/>
          <c:showCatName val="0"/>
          <c:showSerName val="0"/>
          <c:showPercent val="0"/>
          <c:showBubbleSize val="0"/>
        </c:dLbls>
        <c:marker val="1"/>
        <c:smooth val="0"/>
        <c:axId val="384082928"/>
        <c:axId val="384079088"/>
      </c:lineChart>
      <c:catAx>
        <c:axId val="3840829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DE"/>
          </a:p>
        </c:txPr>
        <c:crossAx val="384079088"/>
        <c:crosses val="autoZero"/>
        <c:auto val="1"/>
        <c:lblAlgn val="ctr"/>
        <c:lblOffset val="100"/>
        <c:tickLblSkip val="2"/>
        <c:tickMarkSkip val="1"/>
        <c:noMultiLvlLbl val="0"/>
      </c:catAx>
      <c:valAx>
        <c:axId val="3840790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DE"/>
          </a:p>
        </c:txPr>
        <c:crossAx val="384082928"/>
        <c:crosses val="autoZero"/>
        <c:crossBetween val="between"/>
      </c:valAx>
      <c:spPr>
        <a:noFill/>
        <a:ln>
          <a:noFill/>
        </a:ln>
        <a:effectLst/>
      </c:spPr>
    </c:plotArea>
    <c:legend>
      <c:legendPos val="r"/>
      <c:layout>
        <c:manualLayout>
          <c:xMode val="edge"/>
          <c:yMode val="edge"/>
          <c:x val="0.11553396499782"/>
          <c:y val="0.10761825208242981"/>
          <c:w val="0.6036400965026204"/>
          <c:h val="0.1106592630238664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[coffeeOrdersDashboard.xlsx]country!Total Sales</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solidFill>
            <a:srgbClr val="993300"/>
          </a:solidFill>
          <a:ln w="15875">
            <a:solidFill>
              <a:schemeClr val="bg1">
                <a:lumMod val="95000"/>
              </a:schemeClr>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93300"/>
          </a:solidFill>
          <a:ln w="15875">
            <a:solidFill>
              <a:schemeClr val="bg1">
                <a:lumMod val="95000"/>
              </a:schemeClr>
            </a:solidFill>
          </a:ln>
          <a:effectLst>
            <a:outerShdw blurRad="57150" dist="19050" dir="5400000" algn="ctr" rotWithShape="0">
              <a:srgbClr val="000000">
                <a:alpha val="63000"/>
              </a:srgbClr>
            </a:outerShdw>
          </a:effectLst>
        </c:spPr>
      </c:pivotFmt>
      <c:pivotFmt>
        <c:idx val="2"/>
        <c:spPr>
          <a:solidFill>
            <a:srgbClr val="993300"/>
          </a:solidFill>
          <a:ln w="15875">
            <a:solidFill>
              <a:schemeClr val="bg1">
                <a:lumMod val="95000"/>
              </a:schemeClr>
            </a:solidFill>
          </a:ln>
          <a:effectLst>
            <a:outerShdw blurRad="57150" dist="19050" dir="5400000" algn="ctr" rotWithShape="0">
              <a:srgbClr val="000000">
                <a:alpha val="63000"/>
              </a:srgbClr>
            </a:outerShdw>
          </a:effectLst>
        </c:spPr>
      </c:pivotFmt>
      <c:pivotFmt>
        <c:idx val="3"/>
        <c:spPr>
          <a:solidFill>
            <a:srgbClr val="993300"/>
          </a:solidFill>
          <a:ln w="15875">
            <a:solidFill>
              <a:schemeClr val="bg1">
                <a:lumMod val="95000"/>
              </a:schemeClr>
            </a:solidFill>
          </a:ln>
          <a:effectLst>
            <a:outerShdw blurRad="57150" dist="19050" dir="5400000" algn="ctr" rotWithShape="0">
              <a:srgbClr val="000000">
                <a:alpha val="63000"/>
              </a:srgbClr>
            </a:outerShdw>
          </a:effectLst>
        </c:spPr>
      </c:pivotFmt>
      <c:pivotFmt>
        <c:idx val="4"/>
        <c:spPr>
          <a:solidFill>
            <a:srgbClr val="993300"/>
          </a:solidFill>
          <a:ln w="15875">
            <a:solidFill>
              <a:schemeClr val="bg1">
                <a:lumMod val="9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3300"/>
          </a:solidFill>
          <a:ln w="15875">
            <a:solidFill>
              <a:schemeClr val="bg1">
                <a:lumMod val="9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rgbClr val="663300"/>
            </a:solidFill>
            <a:ln w="15875">
              <a:solidFill>
                <a:schemeClr val="bg1">
                  <a:lumMod val="95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country!$A$4:$A$6</c:f>
              <c:strCache>
                <c:ptCount val="3"/>
                <c:pt idx="0">
                  <c:v>Ireland</c:v>
                </c:pt>
                <c:pt idx="1">
                  <c:v>United Kingdom</c:v>
                </c:pt>
                <c:pt idx="2">
                  <c:v>United States</c:v>
                </c:pt>
              </c:strCache>
            </c:strRef>
          </c:cat>
          <c:val>
            <c:numRef>
              <c:f>country!$B$4:$B$6</c:f>
              <c:numCache>
                <c:formatCode>[$$-409]#,##0_ ;\-[$$-409]#,##0\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0370-4C86-BDCB-90CDA6FDACBD}"/>
            </c:ext>
          </c:extLst>
        </c:ser>
        <c:dLbls>
          <c:showLegendKey val="0"/>
          <c:showVal val="0"/>
          <c:showCatName val="0"/>
          <c:showSerName val="0"/>
          <c:showPercent val="0"/>
          <c:showBubbleSize val="0"/>
        </c:dLbls>
        <c:gapWidth val="115"/>
        <c:overlap val="-20"/>
        <c:axId val="888801024"/>
        <c:axId val="888799104"/>
      </c:barChart>
      <c:catAx>
        <c:axId val="888801024"/>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DE"/>
          </a:p>
        </c:txPr>
        <c:crossAx val="888799104"/>
        <c:crosses val="autoZero"/>
        <c:auto val="1"/>
        <c:lblAlgn val="ctr"/>
        <c:lblOffset val="100"/>
        <c:noMultiLvlLbl val="0"/>
      </c:catAx>
      <c:valAx>
        <c:axId val="888799104"/>
        <c:scaling>
          <c:orientation val="minMax"/>
        </c:scaling>
        <c:delete val="0"/>
        <c:axPos val="b"/>
        <c:majorGridlines>
          <c:spPr>
            <a:ln w="12700" cap="flat" cmpd="sng" algn="ctr">
              <a:solidFill>
                <a:schemeClr val="bg1">
                  <a:alpha val="33000"/>
                </a:schemeClr>
              </a:solidFill>
              <a:round/>
            </a:ln>
            <a:effectLst/>
          </c:spPr>
        </c:majorGridlines>
        <c:numFmt formatCode="[$$-409]#,##0_ ;\-[$$-409]#,##0\ " sourceLinked="1"/>
        <c:majorTickMark val="none"/>
        <c:minorTickMark val="none"/>
        <c:tickLblPos val="low"/>
        <c:spPr>
          <a:noFill/>
          <a:ln w="15875">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DE"/>
          </a:p>
        </c:txPr>
        <c:crossAx val="888801024"/>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[coffeeOrdersDashboard.xlsx]Top 5 customers!Total Sales</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chemeClr val="bg1">
                <a:lumMod val="95000"/>
              </a:schemeClr>
            </a:solid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chemeClr val="bg1">
                <a:lumMod val="95000"/>
              </a:schemeClr>
            </a:solid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chemeClr val="bg1">
                <a:lumMod val="95000"/>
              </a:schemeClr>
            </a:solid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5875">
            <a:solidFill>
              <a:schemeClr val="bg1">
                <a:lumMod val="95000"/>
              </a:schemeClr>
            </a:solidFill>
          </a:ln>
          <a:effectLst>
            <a:outerShdw blurRad="57150" dist="19050" dir="5400000" algn="ctr" rotWithShape="0">
              <a:srgbClr val="000000">
                <a:alpha val="63000"/>
              </a:srgbClr>
            </a:outerShdw>
          </a:effectLst>
        </c:spPr>
      </c:pivotFmt>
      <c:pivotFmt>
        <c:idx val="4"/>
        <c:spPr>
          <a:solidFill>
            <a:srgbClr val="CC6600"/>
          </a:solidFill>
          <a:ln w="15875">
            <a:solidFill>
              <a:schemeClr val="bg1">
                <a:lumMod val="9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6600"/>
          </a:solidFill>
          <a:ln w="15875">
            <a:solidFill>
              <a:schemeClr val="bg1">
                <a:lumMod val="9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C6600"/>
          </a:solidFill>
          <a:ln w="15875">
            <a:solidFill>
              <a:schemeClr val="bg1">
                <a:lumMod val="95000"/>
              </a:schemeClr>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CC6600"/>
            </a:solidFill>
            <a:ln w="15875">
              <a:solidFill>
                <a:schemeClr val="bg1">
                  <a:lumMod val="95000"/>
                </a:schemeClr>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Terri Farra</c:v>
                </c:pt>
                <c:pt idx="1">
                  <c:v>Nealson Cuttler</c:v>
                </c:pt>
                <c:pt idx="2">
                  <c:v>Don Flintiff</c:v>
                </c:pt>
                <c:pt idx="3">
                  <c:v>Brenn Dundredge</c:v>
                </c:pt>
                <c:pt idx="4">
                  <c:v>Allis Wilmore</c:v>
                </c:pt>
              </c:strCache>
            </c:strRef>
          </c:cat>
          <c:val>
            <c:numRef>
              <c:f>'Top 5 customers'!$B$4:$B$8</c:f>
              <c:numCache>
                <c:formatCode>[$$-409]#,##0_ ;\-[$$-409]#,##0\ </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C13F-436A-B2F5-6679BDF20E67}"/>
            </c:ext>
          </c:extLst>
        </c:ser>
        <c:dLbls>
          <c:showLegendKey val="0"/>
          <c:showVal val="0"/>
          <c:showCatName val="0"/>
          <c:showSerName val="0"/>
          <c:showPercent val="0"/>
          <c:showBubbleSize val="0"/>
        </c:dLbls>
        <c:gapWidth val="115"/>
        <c:overlap val="-20"/>
        <c:axId val="888801024"/>
        <c:axId val="888799104"/>
      </c:barChart>
      <c:catAx>
        <c:axId val="888801024"/>
        <c:scaling>
          <c:orientation val="minMax"/>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DE"/>
          </a:p>
        </c:txPr>
        <c:crossAx val="888799104"/>
        <c:crosses val="autoZero"/>
        <c:auto val="1"/>
        <c:lblAlgn val="ctr"/>
        <c:lblOffset val="100"/>
        <c:noMultiLvlLbl val="0"/>
      </c:catAx>
      <c:valAx>
        <c:axId val="888799104"/>
        <c:scaling>
          <c:orientation val="minMax"/>
        </c:scaling>
        <c:delete val="0"/>
        <c:axPos val="b"/>
        <c:majorGridlines>
          <c:spPr>
            <a:ln w="12700" cap="flat" cmpd="sng" algn="ctr">
              <a:solidFill>
                <a:schemeClr val="bg1">
                  <a:alpha val="33000"/>
                </a:schemeClr>
              </a:solidFill>
              <a:round/>
            </a:ln>
            <a:effectLst/>
          </c:spPr>
        </c:majorGridlines>
        <c:numFmt formatCode="[$$-409]#,##0_ ;\-[$$-409]#,##0\ " sourceLinked="1"/>
        <c:majorTickMark val="none"/>
        <c:minorTickMark val="none"/>
        <c:tickLblPos val="low"/>
        <c:spPr>
          <a:noFill/>
          <a:ln w="15875">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DE"/>
          </a:p>
        </c:txPr>
        <c:crossAx val="888801024"/>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5</xdr:row>
      <xdr:rowOff>42861</xdr:rowOff>
    </xdr:from>
    <xdr:to>
      <xdr:col>17</xdr:col>
      <xdr:colOff>38100</xdr:colOff>
      <xdr:row>22</xdr:row>
      <xdr:rowOff>66674</xdr:rowOff>
    </xdr:to>
    <xdr:graphicFrame macro="">
      <xdr:nvGraphicFramePr>
        <xdr:cNvPr id="2" name="Chart 1">
          <a:extLst>
            <a:ext uri="{FF2B5EF4-FFF2-40B4-BE49-F238E27FC236}">
              <a16:creationId xmlns:a16="http://schemas.microsoft.com/office/drawing/2014/main" id="{ED46BF9C-9CD2-4CCD-9945-0F59B0B0F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5</xdr:row>
      <xdr:rowOff>42861</xdr:rowOff>
    </xdr:from>
    <xdr:to>
      <xdr:col>17</xdr:col>
      <xdr:colOff>38100</xdr:colOff>
      <xdr:row>22</xdr:row>
      <xdr:rowOff>66674</xdr:rowOff>
    </xdr:to>
    <xdr:graphicFrame macro="">
      <xdr:nvGraphicFramePr>
        <xdr:cNvPr id="7" name="Chart 6">
          <a:extLst>
            <a:ext uri="{FF2B5EF4-FFF2-40B4-BE49-F238E27FC236}">
              <a16:creationId xmlns:a16="http://schemas.microsoft.com/office/drawing/2014/main" id="{D1413DBD-2396-761D-D647-98876E8E9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428624</xdr:colOff>
      <xdr:row>2</xdr:row>
      <xdr:rowOff>14286</xdr:rowOff>
    </xdr:from>
    <xdr:to>
      <xdr:col>19</xdr:col>
      <xdr:colOff>228600</xdr:colOff>
      <xdr:row>22</xdr:row>
      <xdr:rowOff>133350</xdr:rowOff>
    </xdr:to>
    <xdr:graphicFrame macro="">
      <xdr:nvGraphicFramePr>
        <xdr:cNvPr id="3" name="Chart 2">
          <a:extLst>
            <a:ext uri="{FF2B5EF4-FFF2-40B4-BE49-F238E27FC236}">
              <a16:creationId xmlns:a16="http://schemas.microsoft.com/office/drawing/2014/main" id="{CC790152-063A-F98B-B5CC-70B6E84279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457200</xdr:colOff>
      <xdr:row>23</xdr:row>
      <xdr:rowOff>76200</xdr:rowOff>
    </xdr:from>
    <xdr:to>
      <xdr:col>19</xdr:col>
      <xdr:colOff>247650</xdr:colOff>
      <xdr:row>30</xdr:row>
      <xdr:rowOff>114300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D3611889-E9EC-0000-C746-C43E3558E35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00750" y="4457700"/>
              <a:ext cx="7715250" cy="1371600"/>
            </a:xfrm>
            <a:prstGeom prst="rect">
              <a:avLst/>
            </a:prstGeom>
            <a:solidFill>
              <a:prstClr val="white"/>
            </a:solidFill>
            <a:ln w="1">
              <a:solidFill>
                <a:prstClr val="green"/>
              </a:solidFill>
            </a:ln>
          </xdr:spPr>
          <xdr:txBody>
            <a:bodyPr vertOverflow="clip" horzOverflow="clip"/>
            <a:lstStyle/>
            <a:p>
              <a:r>
                <a:rPr lang="en-DE" sz="1100"/>
                <a:t>Timeline: Works in Excel 2013 or higher. Do not move or resize.</a:t>
              </a:r>
            </a:p>
          </xdr:txBody>
        </xdr:sp>
      </mc:Fallback>
    </mc:AlternateContent>
    <xdr:clientData/>
  </xdr:twoCellAnchor>
  <xdr:twoCellAnchor editAs="oneCell">
    <xdr:from>
      <xdr:col>19</xdr:col>
      <xdr:colOff>323850</xdr:colOff>
      <xdr:row>14</xdr:row>
      <xdr:rowOff>66676</xdr:rowOff>
    </xdr:from>
    <xdr:to>
      <xdr:col>22</xdr:col>
      <xdr:colOff>171450</xdr:colOff>
      <xdr:row>21</xdr:row>
      <xdr:rowOff>180976</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55970F8-963B-E8DD-046E-D69AD0E9F3B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92200" y="2733676"/>
              <a:ext cx="1676400" cy="14478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304800</xdr:colOff>
      <xdr:row>2</xdr:row>
      <xdr:rowOff>9526</xdr:rowOff>
    </xdr:from>
    <xdr:to>
      <xdr:col>22</xdr:col>
      <xdr:colOff>142875</xdr:colOff>
      <xdr:row>8</xdr:row>
      <xdr:rowOff>104776</xdr:rowOff>
    </xdr:to>
    <mc:AlternateContent xmlns:mc="http://schemas.openxmlformats.org/markup-compatibility/2006">
      <mc:Choice xmlns:a14="http://schemas.microsoft.com/office/drawing/2010/main" Requires="a14">
        <xdr:graphicFrame macro="">
          <xdr:nvGraphicFramePr>
            <xdr:cNvPr id="6" name="Roast Tpe Name">
              <a:extLst>
                <a:ext uri="{FF2B5EF4-FFF2-40B4-BE49-F238E27FC236}">
                  <a16:creationId xmlns:a16="http://schemas.microsoft.com/office/drawing/2014/main" id="{4E75BB60-939A-D62C-4D39-8733305AF212}"/>
                </a:ext>
              </a:extLst>
            </xdr:cNvPr>
            <xdr:cNvGraphicFramePr/>
          </xdr:nvGraphicFramePr>
          <xdr:xfrm>
            <a:off x="0" y="0"/>
            <a:ext cx="0" cy="0"/>
          </xdr:xfrm>
          <a:graphic>
            <a:graphicData uri="http://schemas.microsoft.com/office/drawing/2010/slicer">
              <sle:slicer xmlns:sle="http://schemas.microsoft.com/office/drawing/2010/slicer" name="Roast Tpe Name"/>
            </a:graphicData>
          </a:graphic>
        </xdr:graphicFrame>
      </mc:Choice>
      <mc:Fallback>
        <xdr:sp macro="" textlink="">
          <xdr:nvSpPr>
            <xdr:cNvPr id="0" name=""/>
            <xdr:cNvSpPr>
              <a:spLocks noTextEdit="1"/>
            </xdr:cNvSpPr>
          </xdr:nvSpPr>
          <xdr:spPr>
            <a:xfrm>
              <a:off x="13773150" y="390526"/>
              <a:ext cx="1666875" cy="123825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314325</xdr:colOff>
      <xdr:row>8</xdr:row>
      <xdr:rowOff>180976</xdr:rowOff>
    </xdr:from>
    <xdr:to>
      <xdr:col>22</xdr:col>
      <xdr:colOff>161925</xdr:colOff>
      <xdr:row>14</xdr:row>
      <xdr:rowOff>9526</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2A12652D-A2E4-3C71-0E35-2A7CADBF99E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782675" y="1704976"/>
              <a:ext cx="1676400" cy="97155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11</xdr:row>
      <xdr:rowOff>147635</xdr:rowOff>
    </xdr:from>
    <xdr:to>
      <xdr:col>13</xdr:col>
      <xdr:colOff>419101</xdr:colOff>
      <xdr:row>32</xdr:row>
      <xdr:rowOff>76199</xdr:rowOff>
    </xdr:to>
    <xdr:graphicFrame macro="">
      <xdr:nvGraphicFramePr>
        <xdr:cNvPr id="2" name="Chart 1">
          <a:extLst>
            <a:ext uri="{FF2B5EF4-FFF2-40B4-BE49-F238E27FC236}">
              <a16:creationId xmlns:a16="http://schemas.microsoft.com/office/drawing/2014/main" id="{828B6607-7589-4F6C-BC87-10091BFE05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9526</xdr:colOff>
      <xdr:row>4</xdr:row>
      <xdr:rowOff>47624</xdr:rowOff>
    </xdr:from>
    <xdr:to>
      <xdr:col>13</xdr:col>
      <xdr:colOff>409576</xdr:colOff>
      <xdr:row>11</xdr:row>
      <xdr:rowOff>85724</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629106B7-9BD3-4A93-B5A1-DA7C84332A4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4776" y="685799"/>
              <a:ext cx="7715250" cy="1371600"/>
            </a:xfrm>
            <a:prstGeom prst="rect">
              <a:avLst/>
            </a:prstGeom>
            <a:solidFill>
              <a:prstClr val="white"/>
            </a:solidFill>
            <a:ln w="1">
              <a:solidFill>
                <a:prstClr val="green"/>
              </a:solidFill>
            </a:ln>
          </xdr:spPr>
          <xdr:txBody>
            <a:bodyPr vertOverflow="clip" horzOverflow="clip"/>
            <a:lstStyle/>
            <a:p>
              <a:r>
                <a:rPr lang="en-DE" sz="1100"/>
                <a:t>Timeline: Works in Excel 2013 or higher. Do not move or resize.</a:t>
              </a:r>
            </a:p>
          </xdr:txBody>
        </xdr:sp>
      </mc:Fallback>
    </mc:AlternateContent>
    <xdr:clientData/>
  </xdr:twoCellAnchor>
  <xdr:twoCellAnchor editAs="oneCell">
    <xdr:from>
      <xdr:col>21</xdr:col>
      <xdr:colOff>323850</xdr:colOff>
      <xdr:row>7</xdr:row>
      <xdr:rowOff>161925</xdr:rowOff>
    </xdr:from>
    <xdr:to>
      <xdr:col>26</xdr:col>
      <xdr:colOff>9525</xdr:colOff>
      <xdr:row>18</xdr:row>
      <xdr:rowOff>190425</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BD416C0C-EA24-43BD-A611-CD68D4C7A03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611100" y="1371600"/>
              <a:ext cx="1057275" cy="21240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470924</xdr:colOff>
      <xdr:row>4</xdr:row>
      <xdr:rowOff>47624</xdr:rowOff>
    </xdr:from>
    <xdr:to>
      <xdr:col>18</xdr:col>
      <xdr:colOff>257175</xdr:colOff>
      <xdr:row>7</xdr:row>
      <xdr:rowOff>124124</xdr:rowOff>
    </xdr:to>
    <mc:AlternateContent xmlns:mc="http://schemas.openxmlformats.org/markup-compatibility/2006">
      <mc:Choice xmlns:a14="http://schemas.microsoft.com/office/drawing/2010/main" Requires="a14">
        <xdr:graphicFrame macro="">
          <xdr:nvGraphicFramePr>
            <xdr:cNvPr id="5" name="Roast Tpe Name 1">
              <a:extLst>
                <a:ext uri="{FF2B5EF4-FFF2-40B4-BE49-F238E27FC236}">
                  <a16:creationId xmlns:a16="http://schemas.microsoft.com/office/drawing/2014/main" id="{52768B12-4618-4AB0-A1E8-7688329E089C}"/>
                </a:ext>
              </a:extLst>
            </xdr:cNvPr>
            <xdr:cNvGraphicFramePr/>
          </xdr:nvGraphicFramePr>
          <xdr:xfrm>
            <a:off x="0" y="0"/>
            <a:ext cx="0" cy="0"/>
          </xdr:xfrm>
          <a:graphic>
            <a:graphicData uri="http://schemas.microsoft.com/office/drawing/2010/slicer">
              <sle:slicer xmlns:sle="http://schemas.microsoft.com/office/drawing/2010/slicer" name="Roast Tpe Name 1"/>
            </a:graphicData>
          </a:graphic>
        </xdr:graphicFrame>
      </mc:Choice>
      <mc:Fallback>
        <xdr:sp macro="" textlink="">
          <xdr:nvSpPr>
            <xdr:cNvPr id="0" name=""/>
            <xdr:cNvSpPr>
              <a:spLocks noTextEdit="1"/>
            </xdr:cNvSpPr>
          </xdr:nvSpPr>
          <xdr:spPr>
            <a:xfrm>
              <a:off x="7881374" y="685799"/>
              <a:ext cx="2834251" cy="6480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266700</xdr:colOff>
      <xdr:row>4</xdr:row>
      <xdr:rowOff>47624</xdr:rowOff>
    </xdr:from>
    <xdr:to>
      <xdr:col>26</xdr:col>
      <xdr:colOff>9525</xdr:colOff>
      <xdr:row>7</xdr:row>
      <xdr:rowOff>124124</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993184EC-6B9F-44EB-B53E-F84BCAF2B4E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725150" y="685799"/>
              <a:ext cx="2943225" cy="648000"/>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457200</xdr:colOff>
      <xdr:row>7</xdr:row>
      <xdr:rowOff>152400</xdr:rowOff>
    </xdr:from>
    <xdr:to>
      <xdr:col>21</xdr:col>
      <xdr:colOff>295275</xdr:colOff>
      <xdr:row>19</xdr:row>
      <xdr:rowOff>9526</xdr:rowOff>
    </xdr:to>
    <xdr:graphicFrame macro="">
      <xdr:nvGraphicFramePr>
        <xdr:cNvPr id="7" name="Chart 6">
          <a:extLst>
            <a:ext uri="{FF2B5EF4-FFF2-40B4-BE49-F238E27FC236}">
              <a16:creationId xmlns:a16="http://schemas.microsoft.com/office/drawing/2014/main" id="{D63364AF-CA6B-4DCB-BDD2-E2C33494F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447674</xdr:colOff>
      <xdr:row>19</xdr:row>
      <xdr:rowOff>38100</xdr:rowOff>
    </xdr:from>
    <xdr:to>
      <xdr:col>23</xdr:col>
      <xdr:colOff>161925</xdr:colOff>
      <xdr:row>32</xdr:row>
      <xdr:rowOff>85725</xdr:rowOff>
    </xdr:to>
    <xdr:graphicFrame macro="">
      <xdr:nvGraphicFramePr>
        <xdr:cNvPr id="8" name="Chart 7">
          <a:extLst>
            <a:ext uri="{FF2B5EF4-FFF2-40B4-BE49-F238E27FC236}">
              <a16:creationId xmlns:a16="http://schemas.microsoft.com/office/drawing/2014/main" id="{797CF813-C370-44C2-897F-DE97C8B21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arna Viswanathan A" refreshedDate="45694.607562384263" createdVersion="8" refreshedVersion="8" minRefreshableVersion="3" recordCount="1000" xr:uid="{21F8CFE2-98DC-47E9-9739-20C1D9CB3CDD}">
  <cacheSource type="worksheet">
    <worksheetSource name="Table3"/>
  </cacheSource>
  <cacheFields count="19">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pe Name" numFmtId="0">
      <sharedItems count="3">
        <s v="Medium"/>
        <s v="Light"/>
        <s v="Dark"/>
      </sharedItems>
    </cacheField>
    <cacheField name="Loyalty card" numFmtId="0">
      <sharedItems count="2">
        <s v="Yes"/>
        <s v="No"/>
      </sharedItems>
    </cacheField>
    <cacheField name="Loyalty Card2" numFmtId="0">
      <sharedItems count="2">
        <s v="     Yes"/>
        <s v="     No"/>
      </sharedItems>
    </cacheField>
    <cacheField name="Months (Order Date)" numFmtId="0" databaseField="0">
      <fieldGroup base="1">
        <rangePr groupBy="months" startDate="2019-01-02T00:00:00" endDate="2022-08-20T00:00:00"/>
        <groupItems count="14">
          <s v="&lt;02/01/2019"/>
          <s v="Jan"/>
          <s v="Feb"/>
          <s v="Mar"/>
          <s v="Apr"/>
          <s v="May"/>
          <s v="Jun"/>
          <s v="Jul"/>
          <s v="Aug"/>
          <s v="Sept"/>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79796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x v="0"/>
  </r>
  <r>
    <s v="QEV-37451-860"/>
    <x v="0"/>
    <s v="17670-51384-MA"/>
    <s v="E-M-0.5"/>
    <n v="5"/>
    <x v="0"/>
    <s v="aallner0@lulu.com"/>
    <x v="0"/>
    <s v="Exc"/>
    <s v="M"/>
    <x v="1"/>
    <n v="8.25"/>
    <n v="41.25"/>
    <x v="1"/>
    <x v="0"/>
    <x v="0"/>
    <x v="0"/>
  </r>
  <r>
    <s v="FAA-43335-268"/>
    <x v="1"/>
    <s v="21125-22134-PX"/>
    <s v="A-L-1"/>
    <n v="1"/>
    <x v="1"/>
    <s v="jredholes2@tmall.com"/>
    <x v="0"/>
    <s v="Ara"/>
    <s v="L"/>
    <x v="0"/>
    <n v="12.95"/>
    <n v="12.95"/>
    <x v="2"/>
    <x v="1"/>
    <x v="0"/>
    <x v="0"/>
  </r>
  <r>
    <s v="KAC-83089-793"/>
    <x v="2"/>
    <s v="23806-46781-OU"/>
    <s v="E-M-1"/>
    <n v="2"/>
    <x v="2"/>
    <s v=""/>
    <x v="1"/>
    <s v="Exc"/>
    <s v="M"/>
    <x v="0"/>
    <n v="13.75"/>
    <n v="27.5"/>
    <x v="1"/>
    <x v="0"/>
    <x v="1"/>
    <x v="1"/>
  </r>
  <r>
    <s v="KAC-83089-793"/>
    <x v="2"/>
    <s v="23806-46781-OU"/>
    <s v="R-L-2.5"/>
    <n v="2"/>
    <x v="2"/>
    <s v=""/>
    <x v="1"/>
    <s v="Rob"/>
    <s v="L"/>
    <x v="2"/>
    <n v="27.484999999999996"/>
    <n v="54.969999999999992"/>
    <x v="0"/>
    <x v="1"/>
    <x v="1"/>
    <x v="1"/>
  </r>
  <r>
    <s v="CVP-18956-553"/>
    <x v="3"/>
    <s v="86561-91660-RB"/>
    <s v="L-D-1"/>
    <n v="3"/>
    <x v="3"/>
    <s v=""/>
    <x v="0"/>
    <s v="Lib"/>
    <s v="D"/>
    <x v="0"/>
    <n v="12.95"/>
    <n v="38.849999999999994"/>
    <x v="3"/>
    <x v="2"/>
    <x v="1"/>
    <x v="1"/>
  </r>
  <r>
    <s v="IPP-31994-879"/>
    <x v="4"/>
    <s v="65223-29612-CB"/>
    <s v="E-D-0.5"/>
    <n v="3"/>
    <x v="4"/>
    <s v="slobe6@nifty.com"/>
    <x v="0"/>
    <s v="Exc"/>
    <s v="D"/>
    <x v="1"/>
    <n v="7.29"/>
    <n v="21.87"/>
    <x v="1"/>
    <x v="2"/>
    <x v="0"/>
    <x v="0"/>
  </r>
  <r>
    <s v="SNZ-65340-705"/>
    <x v="5"/>
    <s v="21134-81676-FR"/>
    <s v="L-L-0.2"/>
    <n v="1"/>
    <x v="5"/>
    <s v=""/>
    <x v="1"/>
    <s v="Lib"/>
    <s v="L"/>
    <x v="3"/>
    <n v="4.7549999999999999"/>
    <n v="4.7549999999999999"/>
    <x v="3"/>
    <x v="1"/>
    <x v="0"/>
    <x v="0"/>
  </r>
  <r>
    <s v="EZT-46571-659"/>
    <x v="6"/>
    <s v="03396-68805-ZC"/>
    <s v="R-M-0.5"/>
    <n v="3"/>
    <x v="6"/>
    <s v="gpetracci8@livejournal.com"/>
    <x v="0"/>
    <s v="Rob"/>
    <s v="M"/>
    <x v="1"/>
    <n v="5.97"/>
    <n v="17.91"/>
    <x v="0"/>
    <x v="0"/>
    <x v="1"/>
    <x v="1"/>
  </r>
  <r>
    <s v="NWQ-70061-912"/>
    <x v="0"/>
    <s v="61021-27840-ZN"/>
    <s v="R-M-0.5"/>
    <n v="1"/>
    <x v="7"/>
    <s v="rraven9@ed.gov"/>
    <x v="0"/>
    <s v="Rob"/>
    <s v="M"/>
    <x v="1"/>
    <n v="5.97"/>
    <n v="5.97"/>
    <x v="0"/>
    <x v="0"/>
    <x v="1"/>
    <x v="1"/>
  </r>
  <r>
    <s v="BKK-47233-845"/>
    <x v="7"/>
    <s v="76239-90137-UQ"/>
    <s v="A-D-1"/>
    <n v="4"/>
    <x v="8"/>
    <s v="fferbera@businesswire.com"/>
    <x v="0"/>
    <s v="Ara"/>
    <s v="D"/>
    <x v="0"/>
    <n v="9.9499999999999993"/>
    <n v="39.799999999999997"/>
    <x v="2"/>
    <x v="2"/>
    <x v="1"/>
    <x v="1"/>
  </r>
  <r>
    <s v="VQR-01002-970"/>
    <x v="8"/>
    <s v="49315-21985-BB"/>
    <s v="E-L-2.5"/>
    <n v="5"/>
    <x v="9"/>
    <s v="dphizackerlyb@utexas.edu"/>
    <x v="0"/>
    <s v="Exc"/>
    <s v="L"/>
    <x v="2"/>
    <n v="34.154999999999994"/>
    <n v="170.77499999999998"/>
    <x v="1"/>
    <x v="1"/>
    <x v="0"/>
    <x v="0"/>
  </r>
  <r>
    <s v="SZW-48378-399"/>
    <x v="9"/>
    <s v="34136-36674-OM"/>
    <s v="R-M-1"/>
    <n v="5"/>
    <x v="10"/>
    <s v="rscholarc@nyu.edu"/>
    <x v="0"/>
    <s v="Rob"/>
    <s v="M"/>
    <x v="0"/>
    <n v="9.9499999999999993"/>
    <n v="49.75"/>
    <x v="0"/>
    <x v="0"/>
    <x v="1"/>
    <x v="1"/>
  </r>
  <r>
    <s v="ITA-87418-783"/>
    <x v="10"/>
    <s v="39396-12890-PE"/>
    <s v="R-D-2.5"/>
    <n v="2"/>
    <x v="11"/>
    <s v="tvanyutind@wix.com"/>
    <x v="0"/>
    <s v="Rob"/>
    <s v="D"/>
    <x v="2"/>
    <n v="20.584999999999997"/>
    <n v="41.169999999999995"/>
    <x v="0"/>
    <x v="2"/>
    <x v="1"/>
    <x v="1"/>
  </r>
  <r>
    <s v="GNZ-46006-527"/>
    <x v="11"/>
    <s v="95875-73336-RG"/>
    <s v="L-D-0.2"/>
    <n v="3"/>
    <x v="12"/>
    <s v="ptrobee@wunderground.com"/>
    <x v="0"/>
    <s v="Lib"/>
    <s v="D"/>
    <x v="3"/>
    <n v="3.8849999999999998"/>
    <n v="11.654999999999999"/>
    <x v="3"/>
    <x v="2"/>
    <x v="0"/>
    <x v="0"/>
  </r>
  <r>
    <s v="FYQ-78248-319"/>
    <x v="12"/>
    <s v="25473-43727-BY"/>
    <s v="R-M-2.5"/>
    <n v="5"/>
    <x v="13"/>
    <s v="loscroftf@ebay.co.uk"/>
    <x v="0"/>
    <s v="Rob"/>
    <s v="M"/>
    <x v="2"/>
    <n v="22.884999999999998"/>
    <n v="114.42499999999998"/>
    <x v="0"/>
    <x v="0"/>
    <x v="1"/>
    <x v="1"/>
  </r>
  <r>
    <s v="VAU-44387-624"/>
    <x v="13"/>
    <s v="99643-51048-IQ"/>
    <s v="A-M-0.2"/>
    <n v="6"/>
    <x v="14"/>
    <s v="malabasterg@hexun.com"/>
    <x v="0"/>
    <s v="Ara"/>
    <s v="M"/>
    <x v="3"/>
    <n v="3.375"/>
    <n v="20.25"/>
    <x v="2"/>
    <x v="0"/>
    <x v="1"/>
    <x v="1"/>
  </r>
  <r>
    <s v="RDW-33155-159"/>
    <x v="14"/>
    <s v="62173-15287-CU"/>
    <s v="A-L-1"/>
    <n v="6"/>
    <x v="15"/>
    <s v="rbroxuph@jimdo.com"/>
    <x v="0"/>
    <s v="Ara"/>
    <s v="L"/>
    <x v="0"/>
    <n v="12.95"/>
    <n v="77.699999999999989"/>
    <x v="2"/>
    <x v="1"/>
    <x v="1"/>
    <x v="1"/>
  </r>
  <r>
    <s v="TDZ-59011-211"/>
    <x v="15"/>
    <s v="57611-05522-ST"/>
    <s v="R-D-2.5"/>
    <n v="4"/>
    <x v="16"/>
    <s v="predfordi@ow.ly"/>
    <x v="1"/>
    <s v="Rob"/>
    <s v="D"/>
    <x v="2"/>
    <n v="20.584999999999997"/>
    <n v="82.339999999999989"/>
    <x v="0"/>
    <x v="2"/>
    <x v="0"/>
    <x v="0"/>
  </r>
  <r>
    <s v="IDU-25793-399"/>
    <x v="16"/>
    <s v="76664-37050-DT"/>
    <s v="A-M-0.2"/>
    <n v="5"/>
    <x v="17"/>
    <s v="acorradinoj@harvard.edu"/>
    <x v="0"/>
    <s v="Ara"/>
    <s v="M"/>
    <x v="3"/>
    <n v="3.375"/>
    <n v="16.875"/>
    <x v="2"/>
    <x v="0"/>
    <x v="0"/>
    <x v="0"/>
  </r>
  <r>
    <s v="IDU-25793-399"/>
    <x v="16"/>
    <s v="76664-37050-DT"/>
    <s v="E-D-0.2"/>
    <n v="4"/>
    <x v="17"/>
    <s v="acorradinoj@harvard.edu"/>
    <x v="0"/>
    <s v="Exc"/>
    <s v="D"/>
    <x v="3"/>
    <n v="3.645"/>
    <n v="14.58"/>
    <x v="1"/>
    <x v="2"/>
    <x v="0"/>
    <x v="0"/>
  </r>
  <r>
    <s v="NUO-20013-488"/>
    <x v="16"/>
    <s v="03090-88267-BQ"/>
    <s v="A-D-0.2"/>
    <n v="6"/>
    <x v="18"/>
    <s v="adavidowskyl@netvibes.com"/>
    <x v="0"/>
    <s v="Ara"/>
    <s v="D"/>
    <x v="3"/>
    <n v="2.9849999999999999"/>
    <n v="17.91"/>
    <x v="2"/>
    <x v="2"/>
    <x v="1"/>
    <x v="1"/>
  </r>
  <r>
    <s v="UQU-65630-479"/>
    <x v="17"/>
    <s v="37651-47492-NC"/>
    <s v="R-M-2.5"/>
    <n v="4"/>
    <x v="19"/>
    <s v="aantukm@kickstarter.com"/>
    <x v="0"/>
    <s v="Rob"/>
    <s v="M"/>
    <x v="2"/>
    <n v="22.884999999999998"/>
    <n v="91.539999999999992"/>
    <x v="0"/>
    <x v="0"/>
    <x v="0"/>
    <x v="0"/>
  </r>
  <r>
    <s v="FEO-11834-332"/>
    <x v="18"/>
    <s v="95399-57205-HI"/>
    <s v="A-D-0.2"/>
    <n v="4"/>
    <x v="20"/>
    <s v="ikleinertn@timesonline.co.uk"/>
    <x v="0"/>
    <s v="Ara"/>
    <s v="D"/>
    <x v="3"/>
    <n v="2.9849999999999999"/>
    <n v="11.94"/>
    <x v="2"/>
    <x v="2"/>
    <x v="0"/>
    <x v="0"/>
  </r>
  <r>
    <s v="TKY-71558-096"/>
    <x v="19"/>
    <s v="24010-66714-HW"/>
    <s v="A-M-1"/>
    <n v="1"/>
    <x v="21"/>
    <s v="cblofeldo@amazon.co.uk"/>
    <x v="0"/>
    <s v="Ara"/>
    <s v="M"/>
    <x v="0"/>
    <n v="11.25"/>
    <n v="11.25"/>
    <x v="2"/>
    <x v="0"/>
    <x v="1"/>
    <x v="1"/>
  </r>
  <r>
    <s v="OXY-65322-253"/>
    <x v="20"/>
    <s v="07591-92789-UA"/>
    <s v="E-M-0.2"/>
    <n v="3"/>
    <x v="22"/>
    <s v=""/>
    <x v="0"/>
    <s v="Exc"/>
    <s v="M"/>
    <x v="3"/>
    <n v="4.125"/>
    <n v="12.375"/>
    <x v="1"/>
    <x v="0"/>
    <x v="0"/>
    <x v="0"/>
  </r>
  <r>
    <s v="EVP-43500-491"/>
    <x v="21"/>
    <s v="49231-44455-IC"/>
    <s v="A-M-0.5"/>
    <n v="4"/>
    <x v="23"/>
    <s v="sshalesq@umich.edu"/>
    <x v="0"/>
    <s v="Ara"/>
    <s v="M"/>
    <x v="1"/>
    <n v="6.75"/>
    <n v="27"/>
    <x v="2"/>
    <x v="0"/>
    <x v="0"/>
    <x v="0"/>
  </r>
  <r>
    <s v="WAG-26945-689"/>
    <x v="22"/>
    <s v="50124-88608-EO"/>
    <s v="A-M-0.2"/>
    <n v="5"/>
    <x v="24"/>
    <s v="vdanneilr@mtv.com"/>
    <x v="1"/>
    <s v="Ara"/>
    <s v="M"/>
    <x v="3"/>
    <n v="3.375"/>
    <n v="16.875"/>
    <x v="2"/>
    <x v="0"/>
    <x v="1"/>
    <x v="1"/>
  </r>
  <r>
    <s v="CHE-78995-767"/>
    <x v="23"/>
    <s v="00888-74814-UZ"/>
    <s v="A-D-0.5"/>
    <n v="3"/>
    <x v="25"/>
    <s v="tnewburys@usda.gov"/>
    <x v="1"/>
    <s v="Ara"/>
    <s v="D"/>
    <x v="1"/>
    <n v="5.97"/>
    <n v="17.91"/>
    <x v="2"/>
    <x v="2"/>
    <x v="1"/>
    <x v="1"/>
  </r>
  <r>
    <s v="RYZ-14633-602"/>
    <x v="21"/>
    <s v="14158-30713-OB"/>
    <s v="A-D-1"/>
    <n v="4"/>
    <x v="26"/>
    <s v="mcalcuttt@baidu.com"/>
    <x v="1"/>
    <s v="Ara"/>
    <s v="D"/>
    <x v="0"/>
    <n v="9.9499999999999993"/>
    <n v="39.799999999999997"/>
    <x v="2"/>
    <x v="2"/>
    <x v="0"/>
    <x v="0"/>
  </r>
  <r>
    <s v="WOQ-36015-429"/>
    <x v="24"/>
    <s v="51427-89175-QJ"/>
    <s v="L-M-0.2"/>
    <n v="5"/>
    <x v="27"/>
    <s v=""/>
    <x v="0"/>
    <s v="Lib"/>
    <s v="M"/>
    <x v="3"/>
    <n v="4.3650000000000002"/>
    <n v="21.825000000000003"/>
    <x v="3"/>
    <x v="0"/>
    <x v="1"/>
    <x v="1"/>
  </r>
  <r>
    <s v="WOQ-36015-429"/>
    <x v="24"/>
    <s v="51427-89175-QJ"/>
    <s v="A-D-0.5"/>
    <n v="6"/>
    <x v="27"/>
    <s v=""/>
    <x v="0"/>
    <s v="Ara"/>
    <s v="D"/>
    <x v="1"/>
    <n v="5.97"/>
    <n v="35.82"/>
    <x v="2"/>
    <x v="2"/>
    <x v="1"/>
    <x v="1"/>
  </r>
  <r>
    <s v="WOQ-36015-429"/>
    <x v="24"/>
    <s v="51427-89175-QJ"/>
    <s v="L-M-0.5"/>
    <n v="6"/>
    <x v="27"/>
    <s v=""/>
    <x v="0"/>
    <s v="Lib"/>
    <s v="M"/>
    <x v="1"/>
    <n v="8.73"/>
    <n v="52.38"/>
    <x v="3"/>
    <x v="0"/>
    <x v="1"/>
    <x v="1"/>
  </r>
  <r>
    <s v="SCT-60553-454"/>
    <x v="25"/>
    <s v="39123-12846-YJ"/>
    <s v="L-L-0.2"/>
    <n v="5"/>
    <x v="28"/>
    <s v="ggatheralx@123-reg.co.uk"/>
    <x v="0"/>
    <s v="Lib"/>
    <s v="L"/>
    <x v="3"/>
    <n v="4.7549999999999999"/>
    <n v="23.774999999999999"/>
    <x v="3"/>
    <x v="1"/>
    <x v="1"/>
    <x v="1"/>
  </r>
  <r>
    <s v="GFK-52063-244"/>
    <x v="26"/>
    <s v="44981-99666-XB"/>
    <s v="L-L-0.5"/>
    <n v="6"/>
    <x v="29"/>
    <s v="uwelberryy@ebay.co.uk"/>
    <x v="2"/>
    <s v="Lib"/>
    <s v="L"/>
    <x v="1"/>
    <n v="9.51"/>
    <n v="57.06"/>
    <x v="3"/>
    <x v="1"/>
    <x v="0"/>
    <x v="0"/>
  </r>
  <r>
    <s v="AMM-79521-378"/>
    <x v="27"/>
    <s v="24825-51803-CQ"/>
    <s v="A-D-0.5"/>
    <n v="6"/>
    <x v="30"/>
    <s v="feilhartz@who.int"/>
    <x v="0"/>
    <s v="Ara"/>
    <s v="D"/>
    <x v="1"/>
    <n v="5.97"/>
    <n v="35.82"/>
    <x v="2"/>
    <x v="2"/>
    <x v="1"/>
    <x v="1"/>
  </r>
  <r>
    <s v="QUQ-90580-772"/>
    <x v="28"/>
    <s v="77634-13918-GJ"/>
    <s v="L-M-0.2"/>
    <n v="2"/>
    <x v="31"/>
    <s v="zponting10@altervista.org"/>
    <x v="0"/>
    <s v="Lib"/>
    <s v="M"/>
    <x v="3"/>
    <n v="4.3650000000000002"/>
    <n v="8.73"/>
    <x v="3"/>
    <x v="0"/>
    <x v="1"/>
    <x v="1"/>
  </r>
  <r>
    <s v="LGD-24408-274"/>
    <x v="29"/>
    <s v="13694-25001-LX"/>
    <s v="L-L-0.5"/>
    <n v="3"/>
    <x v="32"/>
    <s v="sstrase11@booking.com"/>
    <x v="0"/>
    <s v="Lib"/>
    <s v="L"/>
    <x v="1"/>
    <n v="9.51"/>
    <n v="28.53"/>
    <x v="3"/>
    <x v="1"/>
    <x v="1"/>
    <x v="1"/>
  </r>
  <r>
    <s v="HCT-95608-959"/>
    <x v="30"/>
    <s v="08523-01791-TI"/>
    <s v="R-M-2.5"/>
    <n v="5"/>
    <x v="33"/>
    <s v="dde12@unesco.org"/>
    <x v="0"/>
    <s v="Rob"/>
    <s v="M"/>
    <x v="2"/>
    <n v="22.884999999999998"/>
    <n v="114.42499999999998"/>
    <x v="0"/>
    <x v="0"/>
    <x v="1"/>
    <x v="1"/>
  </r>
  <r>
    <s v="OFX-99147-470"/>
    <x v="31"/>
    <s v="49860-68865-AB"/>
    <s v="R-M-1"/>
    <n v="6"/>
    <x v="34"/>
    <s v=""/>
    <x v="0"/>
    <s v="Rob"/>
    <s v="M"/>
    <x v="0"/>
    <n v="9.9499999999999993"/>
    <n v="59.699999999999996"/>
    <x v="0"/>
    <x v="0"/>
    <x v="0"/>
    <x v="0"/>
  </r>
  <r>
    <s v="LUO-37559-016"/>
    <x v="32"/>
    <s v="21240-83132-SP"/>
    <s v="L-M-1"/>
    <n v="3"/>
    <x v="35"/>
    <s v=""/>
    <x v="0"/>
    <s v="Lib"/>
    <s v="M"/>
    <x v="0"/>
    <n v="14.55"/>
    <n v="43.650000000000006"/>
    <x v="3"/>
    <x v="0"/>
    <x v="1"/>
    <x v="1"/>
  </r>
  <r>
    <s v="XWC-20610-167"/>
    <x v="33"/>
    <s v="08350-81623-TF"/>
    <s v="E-D-0.2"/>
    <n v="2"/>
    <x v="36"/>
    <s v="lyeoland15@pbs.org"/>
    <x v="0"/>
    <s v="Exc"/>
    <s v="D"/>
    <x v="3"/>
    <n v="3.645"/>
    <n v="7.29"/>
    <x v="1"/>
    <x v="2"/>
    <x v="0"/>
    <x v="0"/>
  </r>
  <r>
    <s v="GPU-79113-136"/>
    <x v="34"/>
    <s v="73284-01385-SJ"/>
    <s v="R-D-0.2"/>
    <n v="3"/>
    <x v="37"/>
    <s v="atolworthy16@toplist.cz"/>
    <x v="0"/>
    <s v="Rob"/>
    <s v="D"/>
    <x v="3"/>
    <n v="2.6849999999999996"/>
    <n v="8.0549999999999997"/>
    <x v="0"/>
    <x v="2"/>
    <x v="0"/>
    <x v="0"/>
  </r>
  <r>
    <s v="ULR-52653-960"/>
    <x v="35"/>
    <s v="04152-34436-IE"/>
    <s v="L-L-2.5"/>
    <n v="2"/>
    <x v="38"/>
    <s v=""/>
    <x v="0"/>
    <s v="Lib"/>
    <s v="L"/>
    <x v="2"/>
    <n v="36.454999999999998"/>
    <n v="72.91"/>
    <x v="3"/>
    <x v="1"/>
    <x v="1"/>
    <x v="1"/>
  </r>
  <r>
    <s v="HPI-42308-142"/>
    <x v="36"/>
    <s v="06631-86965-XP"/>
    <s v="E-M-0.5"/>
    <n v="2"/>
    <x v="39"/>
    <s v="obaudassi18@seesaa.net"/>
    <x v="0"/>
    <s v="Exc"/>
    <s v="M"/>
    <x v="1"/>
    <n v="8.25"/>
    <n v="16.5"/>
    <x v="1"/>
    <x v="0"/>
    <x v="0"/>
    <x v="0"/>
  </r>
  <r>
    <s v="XHI-30227-581"/>
    <x v="37"/>
    <s v="54619-08558-ZU"/>
    <s v="L-D-2.5"/>
    <n v="6"/>
    <x v="40"/>
    <s v="pkingsbury19@comcast.net"/>
    <x v="0"/>
    <s v="Lib"/>
    <s v="D"/>
    <x v="2"/>
    <n v="29.784999999999997"/>
    <n v="178.70999999999998"/>
    <x v="3"/>
    <x v="2"/>
    <x v="1"/>
    <x v="1"/>
  </r>
  <r>
    <s v="DJH-05202-380"/>
    <x v="38"/>
    <s v="85589-17020-CX"/>
    <s v="E-M-2.5"/>
    <n v="2"/>
    <x v="41"/>
    <s v=""/>
    <x v="0"/>
    <s v="Exc"/>
    <s v="M"/>
    <x v="2"/>
    <n v="31.624999999999996"/>
    <n v="63.249999999999993"/>
    <x v="1"/>
    <x v="0"/>
    <x v="0"/>
    <x v="0"/>
  </r>
  <r>
    <s v="VMW-26889-781"/>
    <x v="39"/>
    <s v="36078-91009-WU"/>
    <s v="A-L-0.2"/>
    <n v="2"/>
    <x v="42"/>
    <s v="acurley1b@hao123.com"/>
    <x v="0"/>
    <s v="Ara"/>
    <s v="L"/>
    <x v="3"/>
    <n v="3.8849999999999998"/>
    <n v="7.77"/>
    <x v="2"/>
    <x v="1"/>
    <x v="0"/>
    <x v="0"/>
  </r>
  <r>
    <s v="DBU-81099-586"/>
    <x v="40"/>
    <s v="15770-27099-GX"/>
    <s v="A-D-2.5"/>
    <n v="4"/>
    <x v="43"/>
    <s v="rmcgilvary1c@tamu.edu"/>
    <x v="0"/>
    <s v="Ara"/>
    <s v="D"/>
    <x v="2"/>
    <n v="22.884999999999998"/>
    <n v="91.539999999999992"/>
    <x v="2"/>
    <x v="2"/>
    <x v="1"/>
    <x v="1"/>
  </r>
  <r>
    <s v="PQA-54820-810"/>
    <x v="41"/>
    <s v="91460-04823-BX"/>
    <s v="A-L-1"/>
    <n v="3"/>
    <x v="44"/>
    <s v="ipikett1d@xinhuanet.com"/>
    <x v="0"/>
    <s v="Ara"/>
    <s v="L"/>
    <x v="0"/>
    <n v="12.95"/>
    <n v="38.849999999999994"/>
    <x v="2"/>
    <x v="1"/>
    <x v="1"/>
    <x v="1"/>
  </r>
  <r>
    <s v="XKB-41924-202"/>
    <x v="42"/>
    <s v="45089-52817-WN"/>
    <s v="L-D-0.5"/>
    <n v="2"/>
    <x v="45"/>
    <s v="ibouldon1e@gizmodo.com"/>
    <x v="0"/>
    <s v="Lib"/>
    <s v="D"/>
    <x v="1"/>
    <n v="7.77"/>
    <n v="15.54"/>
    <x v="3"/>
    <x v="2"/>
    <x v="1"/>
    <x v="1"/>
  </r>
  <r>
    <s v="DWZ-69106-473"/>
    <x v="43"/>
    <s v="76447-50326-IC"/>
    <s v="L-L-2.5"/>
    <n v="4"/>
    <x v="46"/>
    <s v="kflanders1f@over-blog.com"/>
    <x v="1"/>
    <s v="Lib"/>
    <s v="L"/>
    <x v="2"/>
    <n v="36.454999999999998"/>
    <n v="145.82"/>
    <x v="3"/>
    <x v="1"/>
    <x v="0"/>
    <x v="0"/>
  </r>
  <r>
    <s v="YHV-68700-050"/>
    <x v="44"/>
    <s v="26333-67911-OL"/>
    <s v="R-M-0.5"/>
    <n v="5"/>
    <x v="47"/>
    <s v="hmattioli1g@webmd.com"/>
    <x v="2"/>
    <s v="Rob"/>
    <s v="M"/>
    <x v="1"/>
    <n v="5.97"/>
    <n v="29.849999999999998"/>
    <x v="0"/>
    <x v="0"/>
    <x v="1"/>
    <x v="1"/>
  </r>
  <r>
    <s v="YHV-68700-050"/>
    <x v="44"/>
    <s v="26333-67911-OL"/>
    <s v="L-L-2.5"/>
    <n v="2"/>
    <x v="47"/>
    <s v="hmattioli1g@webmd.com"/>
    <x v="2"/>
    <s v="Lib"/>
    <s v="L"/>
    <x v="2"/>
    <n v="36.454999999999998"/>
    <n v="72.91"/>
    <x v="3"/>
    <x v="1"/>
    <x v="1"/>
    <x v="1"/>
  </r>
  <r>
    <s v="KRB-88066-642"/>
    <x v="45"/>
    <s v="22107-86640-SB"/>
    <s v="L-M-1"/>
    <n v="5"/>
    <x v="48"/>
    <s v="agillard1i@issuu.com"/>
    <x v="0"/>
    <s v="Lib"/>
    <s v="M"/>
    <x v="0"/>
    <n v="14.55"/>
    <n v="72.75"/>
    <x v="3"/>
    <x v="0"/>
    <x v="1"/>
    <x v="1"/>
  </r>
  <r>
    <s v="LQU-08404-173"/>
    <x v="46"/>
    <s v="09960-34242-LZ"/>
    <s v="L-L-1"/>
    <n v="3"/>
    <x v="49"/>
    <s v=""/>
    <x v="0"/>
    <s v="Lib"/>
    <s v="L"/>
    <x v="0"/>
    <n v="15.85"/>
    <n v="47.55"/>
    <x v="3"/>
    <x v="1"/>
    <x v="1"/>
    <x v="1"/>
  </r>
  <r>
    <s v="CWK-60159-881"/>
    <x v="47"/>
    <s v="04671-85591-RT"/>
    <s v="E-D-0.2"/>
    <n v="3"/>
    <x v="50"/>
    <s v="tgrizard1k@odnoklassniki.ru"/>
    <x v="0"/>
    <s v="Exc"/>
    <s v="D"/>
    <x v="3"/>
    <n v="3.645"/>
    <n v="10.935"/>
    <x v="1"/>
    <x v="2"/>
    <x v="0"/>
    <x v="0"/>
  </r>
  <r>
    <s v="EEG-74197-843"/>
    <x v="48"/>
    <s v="25729-68859-UA"/>
    <s v="E-L-1"/>
    <n v="4"/>
    <x v="51"/>
    <s v="rrelton1l@stanford.edu"/>
    <x v="0"/>
    <s v="Exc"/>
    <s v="L"/>
    <x v="0"/>
    <n v="14.85"/>
    <n v="59.4"/>
    <x v="1"/>
    <x v="1"/>
    <x v="1"/>
    <x v="1"/>
  </r>
  <r>
    <s v="UCZ-59708-525"/>
    <x v="49"/>
    <s v="05501-86351-NX"/>
    <s v="L-D-2.5"/>
    <n v="3"/>
    <x v="52"/>
    <s v=""/>
    <x v="0"/>
    <s v="Lib"/>
    <s v="D"/>
    <x v="2"/>
    <n v="29.784999999999997"/>
    <n v="89.35499999999999"/>
    <x v="3"/>
    <x v="2"/>
    <x v="0"/>
    <x v="0"/>
  </r>
  <r>
    <s v="HUB-47311-849"/>
    <x v="50"/>
    <s v="04521-04300-OK"/>
    <s v="L-M-0.5"/>
    <n v="3"/>
    <x v="53"/>
    <s v="sgilroy1n@eepurl.com"/>
    <x v="0"/>
    <s v="Lib"/>
    <s v="M"/>
    <x v="1"/>
    <n v="8.73"/>
    <n v="26.19"/>
    <x v="3"/>
    <x v="0"/>
    <x v="0"/>
    <x v="0"/>
  </r>
  <r>
    <s v="WYM-17686-694"/>
    <x v="51"/>
    <s v="58689-55264-VK"/>
    <s v="A-D-2.5"/>
    <n v="5"/>
    <x v="54"/>
    <s v="ccottingham1o@wikipedia.org"/>
    <x v="0"/>
    <s v="Ara"/>
    <s v="D"/>
    <x v="2"/>
    <n v="22.884999999999998"/>
    <n v="114.42499999999998"/>
    <x v="2"/>
    <x v="2"/>
    <x v="1"/>
    <x v="1"/>
  </r>
  <r>
    <s v="ZYQ-15797-695"/>
    <x v="52"/>
    <s v="79436-73011-MM"/>
    <s v="R-D-0.5"/>
    <n v="5"/>
    <x v="55"/>
    <s v=""/>
    <x v="2"/>
    <s v="Rob"/>
    <s v="D"/>
    <x v="1"/>
    <n v="5.3699999999999992"/>
    <n v="26.849999999999994"/>
    <x v="0"/>
    <x v="2"/>
    <x v="0"/>
    <x v="0"/>
  </r>
  <r>
    <s v="EEJ-16185-108"/>
    <x v="53"/>
    <s v="65552-60476-KY"/>
    <s v="L-L-0.2"/>
    <n v="5"/>
    <x v="56"/>
    <s v=""/>
    <x v="0"/>
    <s v="Lib"/>
    <s v="L"/>
    <x v="3"/>
    <n v="4.7549999999999999"/>
    <n v="23.774999999999999"/>
    <x v="3"/>
    <x v="1"/>
    <x v="0"/>
    <x v="0"/>
  </r>
  <r>
    <s v="RWR-77888-800"/>
    <x v="54"/>
    <s v="69904-02729-YS"/>
    <s v="A-M-0.5"/>
    <n v="1"/>
    <x v="57"/>
    <s v="adykes1r@eventbrite.com"/>
    <x v="0"/>
    <s v="Ara"/>
    <s v="M"/>
    <x v="1"/>
    <n v="6.75"/>
    <n v="6.75"/>
    <x v="2"/>
    <x v="0"/>
    <x v="1"/>
    <x v="1"/>
  </r>
  <r>
    <s v="LHN-75209-742"/>
    <x v="55"/>
    <s v="01433-04270-AX"/>
    <s v="R-M-0.5"/>
    <n v="6"/>
    <x v="58"/>
    <s v=""/>
    <x v="0"/>
    <s v="Rob"/>
    <s v="M"/>
    <x v="1"/>
    <n v="5.97"/>
    <n v="35.82"/>
    <x v="0"/>
    <x v="0"/>
    <x v="0"/>
    <x v="0"/>
  </r>
  <r>
    <s v="TIR-71396-998"/>
    <x v="56"/>
    <s v="14204-14186-LA"/>
    <s v="R-D-2.5"/>
    <n v="4"/>
    <x v="59"/>
    <s v="acockrem1t@engadget.com"/>
    <x v="0"/>
    <s v="Rob"/>
    <s v="D"/>
    <x v="2"/>
    <n v="20.584999999999997"/>
    <n v="82.339999999999989"/>
    <x v="0"/>
    <x v="2"/>
    <x v="0"/>
    <x v="0"/>
  </r>
  <r>
    <s v="RXF-37618-213"/>
    <x v="57"/>
    <s v="32948-34398-HC"/>
    <s v="R-L-0.5"/>
    <n v="1"/>
    <x v="60"/>
    <s v="bumpleby1u@soundcloud.com"/>
    <x v="0"/>
    <s v="Rob"/>
    <s v="L"/>
    <x v="1"/>
    <n v="7.169999999999999"/>
    <n v="7.169999999999999"/>
    <x v="0"/>
    <x v="1"/>
    <x v="0"/>
    <x v="0"/>
  </r>
  <r>
    <s v="ANM-16388-634"/>
    <x v="58"/>
    <s v="77343-52608-FF"/>
    <s v="L-L-0.2"/>
    <n v="2"/>
    <x v="61"/>
    <s v="nsaleway1v@dedecms.com"/>
    <x v="0"/>
    <s v="Lib"/>
    <s v="L"/>
    <x v="3"/>
    <n v="4.7549999999999999"/>
    <n v="9.51"/>
    <x v="3"/>
    <x v="1"/>
    <x v="1"/>
    <x v="1"/>
  </r>
  <r>
    <s v="WYL-29300-070"/>
    <x v="59"/>
    <s v="42770-36274-QA"/>
    <s v="R-M-0.2"/>
    <n v="1"/>
    <x v="62"/>
    <s v="hgoulter1w@abc.net.au"/>
    <x v="0"/>
    <s v="Rob"/>
    <s v="M"/>
    <x v="3"/>
    <n v="2.9849999999999999"/>
    <n v="2.9849999999999999"/>
    <x v="0"/>
    <x v="0"/>
    <x v="1"/>
    <x v="1"/>
  </r>
  <r>
    <s v="JHW-74554-805"/>
    <x v="60"/>
    <s v="14103-58987-ZU"/>
    <s v="R-M-1"/>
    <n v="6"/>
    <x v="63"/>
    <s v="grizzello1x@symantec.com"/>
    <x v="2"/>
    <s v="Rob"/>
    <s v="M"/>
    <x v="0"/>
    <n v="9.9499999999999993"/>
    <n v="59.699999999999996"/>
    <x v="0"/>
    <x v="0"/>
    <x v="0"/>
    <x v="0"/>
  </r>
  <r>
    <s v="KYS-27063-603"/>
    <x v="61"/>
    <s v="69958-32065-SW"/>
    <s v="E-L-2.5"/>
    <n v="4"/>
    <x v="64"/>
    <s v="slist1y@mapquest.com"/>
    <x v="0"/>
    <s v="Exc"/>
    <s v="L"/>
    <x v="2"/>
    <n v="34.154999999999994"/>
    <n v="136.61999999999998"/>
    <x v="1"/>
    <x v="1"/>
    <x v="1"/>
    <x v="1"/>
  </r>
  <r>
    <s v="GAZ-58626-277"/>
    <x v="62"/>
    <s v="69533-84907-FA"/>
    <s v="L-L-0.2"/>
    <n v="2"/>
    <x v="65"/>
    <s v="sedmondson1z@theguardian.com"/>
    <x v="1"/>
    <s v="Lib"/>
    <s v="L"/>
    <x v="3"/>
    <n v="4.7549999999999999"/>
    <n v="9.51"/>
    <x v="3"/>
    <x v="1"/>
    <x v="1"/>
    <x v="1"/>
  </r>
  <r>
    <s v="RPJ-37787-335"/>
    <x v="63"/>
    <s v="76005-95461-CI"/>
    <s v="A-M-2.5"/>
    <n v="3"/>
    <x v="66"/>
    <s v=""/>
    <x v="0"/>
    <s v="Ara"/>
    <s v="M"/>
    <x v="2"/>
    <n v="25.874999999999996"/>
    <n v="77.624999999999986"/>
    <x v="2"/>
    <x v="0"/>
    <x v="1"/>
    <x v="1"/>
  </r>
  <r>
    <s v="LEF-83057-763"/>
    <x v="64"/>
    <s v="15395-90855-VB"/>
    <s v="L-M-0.2"/>
    <n v="5"/>
    <x v="67"/>
    <s v=""/>
    <x v="0"/>
    <s v="Lib"/>
    <s v="M"/>
    <x v="3"/>
    <n v="4.3650000000000002"/>
    <n v="21.825000000000003"/>
    <x v="3"/>
    <x v="0"/>
    <x v="0"/>
    <x v="0"/>
  </r>
  <r>
    <s v="RPW-36123-215"/>
    <x v="65"/>
    <s v="80640-45811-LB"/>
    <s v="E-L-0.5"/>
    <n v="2"/>
    <x v="68"/>
    <s v="jrangall22@newsvine.com"/>
    <x v="0"/>
    <s v="Exc"/>
    <s v="L"/>
    <x v="1"/>
    <n v="8.91"/>
    <n v="17.82"/>
    <x v="1"/>
    <x v="1"/>
    <x v="0"/>
    <x v="0"/>
  </r>
  <r>
    <s v="WLL-59044-117"/>
    <x v="66"/>
    <s v="28476-04082-GR"/>
    <s v="R-D-1"/>
    <n v="6"/>
    <x v="69"/>
    <s v="kboorn23@ezinearticles.com"/>
    <x v="1"/>
    <s v="Rob"/>
    <s v="D"/>
    <x v="0"/>
    <n v="8.9499999999999993"/>
    <n v="53.699999999999996"/>
    <x v="0"/>
    <x v="2"/>
    <x v="0"/>
    <x v="0"/>
  </r>
  <r>
    <s v="AWT-22827-563"/>
    <x v="67"/>
    <s v="12018-75670-EU"/>
    <s v="R-L-0.2"/>
    <n v="1"/>
    <x v="70"/>
    <s v=""/>
    <x v="1"/>
    <s v="Rob"/>
    <s v="L"/>
    <x v="3"/>
    <n v="3.5849999999999995"/>
    <n v="3.5849999999999995"/>
    <x v="0"/>
    <x v="1"/>
    <x v="0"/>
    <x v="0"/>
  </r>
  <r>
    <s v="QLM-07145-668"/>
    <x v="68"/>
    <s v="86437-17399-FK"/>
    <s v="E-D-0.2"/>
    <n v="2"/>
    <x v="71"/>
    <s v="celgey25@webs.com"/>
    <x v="0"/>
    <s v="Exc"/>
    <s v="D"/>
    <x v="3"/>
    <n v="3.645"/>
    <n v="7.29"/>
    <x v="1"/>
    <x v="2"/>
    <x v="1"/>
    <x v="1"/>
  </r>
  <r>
    <s v="HVQ-64398-930"/>
    <x v="69"/>
    <s v="62979-53167-ML"/>
    <s v="A-M-0.5"/>
    <n v="6"/>
    <x v="72"/>
    <s v="lmizzi26@rakuten.co.jp"/>
    <x v="0"/>
    <s v="Ara"/>
    <s v="M"/>
    <x v="1"/>
    <n v="6.75"/>
    <n v="40.5"/>
    <x v="2"/>
    <x v="0"/>
    <x v="0"/>
    <x v="0"/>
  </r>
  <r>
    <s v="WRT-40778-247"/>
    <x v="70"/>
    <s v="54810-81899-HL"/>
    <s v="R-L-1"/>
    <n v="4"/>
    <x v="73"/>
    <s v="cgiacomazzo27@jigsy.com"/>
    <x v="0"/>
    <s v="Rob"/>
    <s v="L"/>
    <x v="0"/>
    <n v="11.95"/>
    <n v="47.8"/>
    <x v="0"/>
    <x v="1"/>
    <x v="1"/>
    <x v="1"/>
  </r>
  <r>
    <s v="SUB-13006-125"/>
    <x v="71"/>
    <s v="26103-41504-IB"/>
    <s v="A-L-0.5"/>
    <n v="5"/>
    <x v="74"/>
    <s v="aarnow28@arizona.edu"/>
    <x v="0"/>
    <s v="Ara"/>
    <s v="L"/>
    <x v="1"/>
    <n v="7.77"/>
    <n v="38.849999999999994"/>
    <x v="2"/>
    <x v="1"/>
    <x v="0"/>
    <x v="0"/>
  </r>
  <r>
    <s v="CQM-49696-263"/>
    <x v="72"/>
    <s v="76534-45229-SG"/>
    <s v="L-L-2.5"/>
    <n v="3"/>
    <x v="75"/>
    <s v="syann29@senate.gov"/>
    <x v="0"/>
    <s v="Lib"/>
    <s v="L"/>
    <x v="2"/>
    <n v="36.454999999999998"/>
    <n v="109.36499999999999"/>
    <x v="3"/>
    <x v="1"/>
    <x v="0"/>
    <x v="0"/>
  </r>
  <r>
    <s v="KXN-85094-246"/>
    <x v="73"/>
    <s v="81744-27332-RR"/>
    <s v="L-M-2.5"/>
    <n v="3"/>
    <x v="76"/>
    <s v="bnaulls2a@tiny.cc"/>
    <x v="1"/>
    <s v="Lib"/>
    <s v="M"/>
    <x v="2"/>
    <n v="33.464999999999996"/>
    <n v="100.39499999999998"/>
    <x v="3"/>
    <x v="0"/>
    <x v="0"/>
    <x v="0"/>
  </r>
  <r>
    <s v="XOQ-12405-419"/>
    <x v="74"/>
    <s v="91513-75657-PH"/>
    <s v="R-D-2.5"/>
    <n v="4"/>
    <x v="77"/>
    <s v=""/>
    <x v="0"/>
    <s v="Rob"/>
    <s v="D"/>
    <x v="2"/>
    <n v="20.584999999999997"/>
    <n v="82.339999999999989"/>
    <x v="0"/>
    <x v="2"/>
    <x v="0"/>
    <x v="0"/>
  </r>
  <r>
    <s v="HYF-10254-369"/>
    <x v="75"/>
    <s v="30373-66619-CB"/>
    <s v="L-L-0.5"/>
    <n v="1"/>
    <x v="78"/>
    <s v="zsherewood2c@apache.org"/>
    <x v="0"/>
    <s v="Lib"/>
    <s v="L"/>
    <x v="1"/>
    <n v="9.51"/>
    <n v="9.51"/>
    <x v="3"/>
    <x v="1"/>
    <x v="1"/>
    <x v="1"/>
  </r>
  <r>
    <s v="XXJ-47000-307"/>
    <x v="76"/>
    <s v="31582-23562-FM"/>
    <s v="A-L-2.5"/>
    <n v="3"/>
    <x v="79"/>
    <s v="jdufaire2d@fc2.com"/>
    <x v="0"/>
    <s v="Ara"/>
    <s v="L"/>
    <x v="2"/>
    <n v="29.784999999999997"/>
    <n v="89.35499999999999"/>
    <x v="2"/>
    <x v="1"/>
    <x v="1"/>
    <x v="1"/>
  </r>
  <r>
    <s v="XXJ-47000-307"/>
    <x v="76"/>
    <s v="31582-23562-FM"/>
    <s v="A-D-0.2"/>
    <n v="4"/>
    <x v="79"/>
    <s v="jdufaire2d@fc2.com"/>
    <x v="0"/>
    <s v="Ara"/>
    <s v="D"/>
    <x v="3"/>
    <n v="2.9849999999999999"/>
    <n v="11.94"/>
    <x v="2"/>
    <x v="2"/>
    <x v="1"/>
    <x v="1"/>
  </r>
  <r>
    <s v="ZDK-82166-357"/>
    <x v="77"/>
    <s v="81431-12577-VD"/>
    <s v="A-M-1"/>
    <n v="3"/>
    <x v="80"/>
    <s v="bkeaveney2f@netlog.com"/>
    <x v="0"/>
    <s v="Ara"/>
    <s v="M"/>
    <x v="0"/>
    <n v="11.25"/>
    <n v="33.75"/>
    <x v="2"/>
    <x v="0"/>
    <x v="1"/>
    <x v="1"/>
  </r>
  <r>
    <s v="IHN-19982-362"/>
    <x v="78"/>
    <s v="68894-91205-MP"/>
    <s v="R-L-1"/>
    <n v="3"/>
    <x v="81"/>
    <s v="egrise2g@cargocollective.com"/>
    <x v="0"/>
    <s v="Rob"/>
    <s v="L"/>
    <x v="0"/>
    <n v="11.95"/>
    <n v="35.849999999999994"/>
    <x v="0"/>
    <x v="1"/>
    <x v="1"/>
    <x v="1"/>
  </r>
  <r>
    <s v="VMT-10030-889"/>
    <x v="79"/>
    <s v="87602-55754-VN"/>
    <s v="A-L-1"/>
    <n v="6"/>
    <x v="82"/>
    <s v="tgottelier2h@vistaprint.com"/>
    <x v="0"/>
    <s v="Ara"/>
    <s v="L"/>
    <x v="0"/>
    <n v="12.95"/>
    <n v="77.699999999999989"/>
    <x v="2"/>
    <x v="1"/>
    <x v="1"/>
    <x v="1"/>
  </r>
  <r>
    <s v="NHL-11063-100"/>
    <x v="80"/>
    <s v="39181-35745-WH"/>
    <s v="A-L-1"/>
    <n v="4"/>
    <x v="83"/>
    <s v=""/>
    <x v="1"/>
    <s v="Ara"/>
    <s v="L"/>
    <x v="0"/>
    <n v="12.95"/>
    <n v="51.8"/>
    <x v="2"/>
    <x v="1"/>
    <x v="0"/>
    <x v="0"/>
  </r>
  <r>
    <s v="ROV-87448-086"/>
    <x v="81"/>
    <s v="30381-64762-NG"/>
    <s v="A-M-2.5"/>
    <n v="4"/>
    <x v="84"/>
    <s v="agreenhead2j@dailymail.co.uk"/>
    <x v="0"/>
    <s v="Ara"/>
    <s v="M"/>
    <x v="2"/>
    <n v="25.874999999999996"/>
    <n v="103.49999999999999"/>
    <x v="2"/>
    <x v="0"/>
    <x v="1"/>
    <x v="1"/>
  </r>
  <r>
    <s v="DGY-35773-612"/>
    <x v="82"/>
    <s v="17503-27693-ZH"/>
    <s v="E-L-1"/>
    <n v="3"/>
    <x v="85"/>
    <s v=""/>
    <x v="0"/>
    <s v="Exc"/>
    <s v="L"/>
    <x v="0"/>
    <n v="14.85"/>
    <n v="44.55"/>
    <x v="1"/>
    <x v="1"/>
    <x v="0"/>
    <x v="0"/>
  </r>
  <r>
    <s v="YWH-50638-556"/>
    <x v="83"/>
    <s v="89442-35633-HJ"/>
    <s v="E-L-0.5"/>
    <n v="4"/>
    <x v="86"/>
    <s v="elangcaster2l@spotify.com"/>
    <x v="2"/>
    <s v="Exc"/>
    <s v="L"/>
    <x v="1"/>
    <n v="8.91"/>
    <n v="35.64"/>
    <x v="1"/>
    <x v="1"/>
    <x v="0"/>
    <x v="0"/>
  </r>
  <r>
    <s v="ISL-11200-600"/>
    <x v="84"/>
    <s v="13654-85265-IL"/>
    <s v="A-D-0.2"/>
    <n v="6"/>
    <x v="87"/>
    <s v=""/>
    <x v="1"/>
    <s v="Ara"/>
    <s v="D"/>
    <x v="3"/>
    <n v="2.9849999999999999"/>
    <n v="17.91"/>
    <x v="2"/>
    <x v="2"/>
    <x v="0"/>
    <x v="0"/>
  </r>
  <r>
    <s v="LBZ-75997-047"/>
    <x v="85"/>
    <s v="40946-22090-FP"/>
    <s v="A-M-2.5"/>
    <n v="6"/>
    <x v="88"/>
    <s v="nmagauran2n@51.la"/>
    <x v="0"/>
    <s v="Ara"/>
    <s v="M"/>
    <x v="2"/>
    <n v="25.874999999999996"/>
    <n v="155.24999999999997"/>
    <x v="2"/>
    <x v="0"/>
    <x v="1"/>
    <x v="1"/>
  </r>
  <r>
    <s v="EUH-08089-954"/>
    <x v="86"/>
    <s v="29050-93691-TS"/>
    <s v="A-D-0.2"/>
    <n v="2"/>
    <x v="89"/>
    <s v="vkirdsch2o@google.fr"/>
    <x v="0"/>
    <s v="Ara"/>
    <s v="D"/>
    <x v="3"/>
    <n v="2.9849999999999999"/>
    <n v="5.97"/>
    <x v="2"/>
    <x v="2"/>
    <x v="1"/>
    <x v="1"/>
  </r>
  <r>
    <s v="BLD-12227-251"/>
    <x v="87"/>
    <s v="64395-74865-WF"/>
    <s v="A-M-0.5"/>
    <n v="2"/>
    <x v="90"/>
    <s v="iwhapple2p@com.com"/>
    <x v="0"/>
    <s v="Ara"/>
    <s v="M"/>
    <x v="1"/>
    <n v="6.75"/>
    <n v="13.5"/>
    <x v="2"/>
    <x v="0"/>
    <x v="1"/>
    <x v="1"/>
  </r>
  <r>
    <s v="OPY-30711-853"/>
    <x v="25"/>
    <s v="81861-66046-SU"/>
    <s v="A-D-0.2"/>
    <n v="1"/>
    <x v="91"/>
    <s v=""/>
    <x v="1"/>
    <s v="Ara"/>
    <s v="D"/>
    <x v="3"/>
    <n v="2.9849999999999999"/>
    <n v="2.9849999999999999"/>
    <x v="2"/>
    <x v="2"/>
    <x v="1"/>
    <x v="1"/>
  </r>
  <r>
    <s v="DBC-44122-300"/>
    <x v="88"/>
    <s v="13366-78506-KP"/>
    <s v="L-M-0.2"/>
    <n v="3"/>
    <x v="92"/>
    <s v=""/>
    <x v="0"/>
    <s v="Lib"/>
    <s v="M"/>
    <x v="3"/>
    <n v="4.3650000000000002"/>
    <n v="13.095000000000001"/>
    <x v="3"/>
    <x v="0"/>
    <x v="0"/>
    <x v="0"/>
  </r>
  <r>
    <s v="FJQ-60035-234"/>
    <x v="89"/>
    <s v="08847-29858-HN"/>
    <s v="A-L-0.2"/>
    <n v="2"/>
    <x v="93"/>
    <s v=""/>
    <x v="0"/>
    <s v="Ara"/>
    <s v="L"/>
    <x v="3"/>
    <n v="3.8849999999999998"/>
    <n v="7.77"/>
    <x v="2"/>
    <x v="1"/>
    <x v="0"/>
    <x v="0"/>
  </r>
  <r>
    <s v="HSF-66926-425"/>
    <x v="90"/>
    <s v="00539-42510-RY"/>
    <s v="L-D-2.5"/>
    <n v="5"/>
    <x v="94"/>
    <s v="nyoules2t@reference.com"/>
    <x v="1"/>
    <s v="Lib"/>
    <s v="D"/>
    <x v="2"/>
    <n v="29.784999999999997"/>
    <n v="148.92499999999998"/>
    <x v="3"/>
    <x v="2"/>
    <x v="0"/>
    <x v="0"/>
  </r>
  <r>
    <s v="LQG-41416-375"/>
    <x v="91"/>
    <s v="45190-08727-NV"/>
    <s v="L-D-1"/>
    <n v="3"/>
    <x v="95"/>
    <s v="daizikovitz2u@answers.com"/>
    <x v="1"/>
    <s v="Lib"/>
    <s v="D"/>
    <x v="0"/>
    <n v="12.95"/>
    <n v="38.849999999999994"/>
    <x v="3"/>
    <x v="2"/>
    <x v="0"/>
    <x v="0"/>
  </r>
  <r>
    <s v="VZO-97265-841"/>
    <x v="92"/>
    <s v="87049-37901-FU"/>
    <s v="R-M-0.2"/>
    <n v="4"/>
    <x v="96"/>
    <s v="brevel2v@fastcompany.com"/>
    <x v="0"/>
    <s v="Rob"/>
    <s v="M"/>
    <x v="3"/>
    <n v="2.9849999999999999"/>
    <n v="11.94"/>
    <x v="0"/>
    <x v="0"/>
    <x v="1"/>
    <x v="1"/>
  </r>
  <r>
    <s v="MOR-12987-399"/>
    <x v="93"/>
    <s v="34015-31593-JC"/>
    <s v="L-M-1"/>
    <n v="6"/>
    <x v="97"/>
    <s v="epriddis2w@nationalgeographic.com"/>
    <x v="0"/>
    <s v="Lib"/>
    <s v="M"/>
    <x v="0"/>
    <n v="14.55"/>
    <n v="87.300000000000011"/>
    <x v="3"/>
    <x v="0"/>
    <x v="1"/>
    <x v="1"/>
  </r>
  <r>
    <s v="UOA-23786-489"/>
    <x v="94"/>
    <s v="90305-50099-SV"/>
    <s v="A-M-0.5"/>
    <n v="6"/>
    <x v="98"/>
    <s v="qveel2x@jugem.jp"/>
    <x v="0"/>
    <s v="Ara"/>
    <s v="M"/>
    <x v="1"/>
    <n v="6.75"/>
    <n v="40.5"/>
    <x v="2"/>
    <x v="0"/>
    <x v="0"/>
    <x v="0"/>
  </r>
  <r>
    <s v="AJL-52941-018"/>
    <x v="95"/>
    <s v="55871-61935-MF"/>
    <s v="E-D-1"/>
    <n v="2"/>
    <x v="99"/>
    <s v="lconyers2y@twitter.com"/>
    <x v="0"/>
    <s v="Exc"/>
    <s v="D"/>
    <x v="0"/>
    <n v="12.15"/>
    <n v="24.3"/>
    <x v="1"/>
    <x v="2"/>
    <x v="1"/>
    <x v="1"/>
  </r>
  <r>
    <s v="XSZ-84273-421"/>
    <x v="96"/>
    <s v="15405-60469-TM"/>
    <s v="R-M-0.5"/>
    <n v="3"/>
    <x v="100"/>
    <s v="pwye2z@dagondesign.com"/>
    <x v="0"/>
    <s v="Rob"/>
    <s v="M"/>
    <x v="1"/>
    <n v="5.97"/>
    <n v="17.91"/>
    <x v="0"/>
    <x v="0"/>
    <x v="0"/>
    <x v="0"/>
  </r>
  <r>
    <s v="NUN-48214-216"/>
    <x v="97"/>
    <s v="06953-94794-FB"/>
    <s v="A-M-0.5"/>
    <n v="4"/>
    <x v="101"/>
    <s v=""/>
    <x v="0"/>
    <s v="Ara"/>
    <s v="M"/>
    <x v="1"/>
    <n v="6.75"/>
    <n v="27"/>
    <x v="2"/>
    <x v="0"/>
    <x v="1"/>
    <x v="1"/>
  </r>
  <r>
    <s v="AKV-93064-769"/>
    <x v="98"/>
    <s v="22305-40299-CY"/>
    <s v="L-D-0.5"/>
    <n v="1"/>
    <x v="102"/>
    <s v="tsheryn31@mtv.com"/>
    <x v="0"/>
    <s v="Lib"/>
    <s v="D"/>
    <x v="1"/>
    <n v="7.77"/>
    <n v="7.77"/>
    <x v="3"/>
    <x v="2"/>
    <x v="0"/>
    <x v="0"/>
  </r>
  <r>
    <s v="BRB-40903-533"/>
    <x v="99"/>
    <s v="09020-56774-GU"/>
    <s v="E-L-0.2"/>
    <n v="3"/>
    <x v="103"/>
    <s v="mredgrave32@cargocollective.com"/>
    <x v="0"/>
    <s v="Exc"/>
    <s v="L"/>
    <x v="3"/>
    <n v="4.4550000000000001"/>
    <n v="13.365"/>
    <x v="1"/>
    <x v="1"/>
    <x v="0"/>
    <x v="0"/>
  </r>
  <r>
    <s v="GPR-19973-483"/>
    <x v="100"/>
    <s v="92926-08470-YS"/>
    <s v="R-D-0.5"/>
    <n v="5"/>
    <x v="104"/>
    <s v="bfominov33@yale.edu"/>
    <x v="0"/>
    <s v="Rob"/>
    <s v="D"/>
    <x v="1"/>
    <n v="5.3699999999999992"/>
    <n v="26.849999999999994"/>
    <x v="0"/>
    <x v="2"/>
    <x v="1"/>
    <x v="1"/>
  </r>
  <r>
    <s v="XIY-43041-882"/>
    <x v="101"/>
    <s v="07250-63194-JO"/>
    <s v="A-M-1"/>
    <n v="1"/>
    <x v="105"/>
    <s v="scritchlow34@un.org"/>
    <x v="0"/>
    <s v="Ara"/>
    <s v="M"/>
    <x v="0"/>
    <n v="11.25"/>
    <n v="11.25"/>
    <x v="2"/>
    <x v="0"/>
    <x v="1"/>
    <x v="1"/>
  </r>
  <r>
    <s v="YGY-98425-969"/>
    <x v="102"/>
    <s v="63787-96257-TQ"/>
    <s v="L-M-1"/>
    <n v="1"/>
    <x v="106"/>
    <s v="msteptow35@earthlink.net"/>
    <x v="1"/>
    <s v="Lib"/>
    <s v="M"/>
    <x v="0"/>
    <n v="14.55"/>
    <n v="14.55"/>
    <x v="3"/>
    <x v="0"/>
    <x v="1"/>
    <x v="1"/>
  </r>
  <r>
    <s v="MSB-08397-648"/>
    <x v="103"/>
    <s v="49530-25460-RW"/>
    <s v="R-L-0.2"/>
    <n v="4"/>
    <x v="107"/>
    <s v=""/>
    <x v="0"/>
    <s v="Rob"/>
    <s v="L"/>
    <x v="3"/>
    <n v="3.5849999999999995"/>
    <n v="14.339999999999998"/>
    <x v="0"/>
    <x v="1"/>
    <x v="1"/>
    <x v="1"/>
  </r>
  <r>
    <s v="WDR-06028-345"/>
    <x v="104"/>
    <s v="66508-21373-OQ"/>
    <s v="L-L-1"/>
    <n v="1"/>
    <x v="108"/>
    <s v="imulliner37@pinterest.com"/>
    <x v="2"/>
    <s v="Lib"/>
    <s v="L"/>
    <x v="0"/>
    <n v="15.85"/>
    <n v="15.85"/>
    <x v="3"/>
    <x v="1"/>
    <x v="1"/>
    <x v="1"/>
  </r>
  <r>
    <s v="MXM-42948-061"/>
    <x v="105"/>
    <s v="20203-03950-FY"/>
    <s v="L-L-0.2"/>
    <n v="4"/>
    <x v="109"/>
    <s v="gstandley38@dion.ne.jp"/>
    <x v="1"/>
    <s v="Lib"/>
    <s v="L"/>
    <x v="3"/>
    <n v="4.7549999999999999"/>
    <n v="19.02"/>
    <x v="3"/>
    <x v="1"/>
    <x v="0"/>
    <x v="0"/>
  </r>
  <r>
    <s v="MGQ-98961-173"/>
    <x v="11"/>
    <s v="83895-90735-XH"/>
    <s v="L-L-0.5"/>
    <n v="4"/>
    <x v="110"/>
    <s v="bdrage39@youku.com"/>
    <x v="0"/>
    <s v="Lib"/>
    <s v="L"/>
    <x v="1"/>
    <n v="9.51"/>
    <n v="38.04"/>
    <x v="3"/>
    <x v="1"/>
    <x v="1"/>
    <x v="1"/>
  </r>
  <r>
    <s v="RFH-64349-897"/>
    <x v="106"/>
    <s v="61954-61462-RJ"/>
    <s v="E-D-0.5"/>
    <n v="3"/>
    <x v="111"/>
    <s v="myallop3a@fema.gov"/>
    <x v="0"/>
    <s v="Exc"/>
    <s v="D"/>
    <x v="1"/>
    <n v="7.29"/>
    <n v="21.87"/>
    <x v="1"/>
    <x v="2"/>
    <x v="0"/>
    <x v="0"/>
  </r>
  <r>
    <s v="TKL-20738-660"/>
    <x v="107"/>
    <s v="47939-53158-LS"/>
    <s v="E-M-0.2"/>
    <n v="1"/>
    <x v="112"/>
    <s v="cswitsur3b@chronoengine.com"/>
    <x v="0"/>
    <s v="Exc"/>
    <s v="M"/>
    <x v="3"/>
    <n v="4.125"/>
    <n v="4.125"/>
    <x v="1"/>
    <x v="0"/>
    <x v="1"/>
    <x v="1"/>
  </r>
  <r>
    <s v="TKL-20738-660"/>
    <x v="107"/>
    <s v="47939-53158-LS"/>
    <s v="A-L-0.2"/>
    <n v="1"/>
    <x v="112"/>
    <s v="cswitsur3b@chronoengine.com"/>
    <x v="0"/>
    <s v="Ara"/>
    <s v="L"/>
    <x v="3"/>
    <n v="3.8849999999999998"/>
    <n v="3.8849999999999998"/>
    <x v="2"/>
    <x v="1"/>
    <x v="1"/>
    <x v="1"/>
  </r>
  <r>
    <s v="TKL-20738-660"/>
    <x v="107"/>
    <s v="47939-53158-LS"/>
    <s v="E-M-1"/>
    <n v="5"/>
    <x v="112"/>
    <s v="cswitsur3b@chronoengine.com"/>
    <x v="0"/>
    <s v="Exc"/>
    <s v="M"/>
    <x v="0"/>
    <n v="13.75"/>
    <n v="68.75"/>
    <x v="1"/>
    <x v="0"/>
    <x v="1"/>
    <x v="1"/>
  </r>
  <r>
    <s v="GOW-03198-575"/>
    <x v="108"/>
    <s v="61513-27752-FA"/>
    <s v="A-D-0.5"/>
    <n v="4"/>
    <x v="113"/>
    <s v="mludwell3e@blogger.com"/>
    <x v="0"/>
    <s v="Ara"/>
    <s v="D"/>
    <x v="1"/>
    <n v="5.97"/>
    <n v="23.88"/>
    <x v="2"/>
    <x v="2"/>
    <x v="0"/>
    <x v="0"/>
  </r>
  <r>
    <s v="QJB-90477-635"/>
    <x v="109"/>
    <s v="89714-19856-WX"/>
    <s v="L-L-2.5"/>
    <n v="4"/>
    <x v="114"/>
    <s v="dbeauchamp3f@usda.gov"/>
    <x v="0"/>
    <s v="Lib"/>
    <s v="L"/>
    <x v="2"/>
    <n v="36.454999999999998"/>
    <n v="145.82"/>
    <x v="3"/>
    <x v="1"/>
    <x v="1"/>
    <x v="1"/>
  </r>
  <r>
    <s v="MWP-46239-785"/>
    <x v="110"/>
    <s v="87979-56781-YV"/>
    <s v="L-M-0.2"/>
    <n v="5"/>
    <x v="115"/>
    <s v="srodliff3g@ted.com"/>
    <x v="0"/>
    <s v="Lib"/>
    <s v="M"/>
    <x v="3"/>
    <n v="4.3650000000000002"/>
    <n v="21.825000000000003"/>
    <x v="3"/>
    <x v="0"/>
    <x v="0"/>
    <x v="0"/>
  </r>
  <r>
    <s v="QDV-03406-248"/>
    <x v="111"/>
    <s v="74126-88836-KA"/>
    <s v="L-M-0.5"/>
    <n v="3"/>
    <x v="116"/>
    <s v="swoodham3h@businesswire.com"/>
    <x v="1"/>
    <s v="Lib"/>
    <s v="M"/>
    <x v="1"/>
    <n v="8.73"/>
    <n v="26.19"/>
    <x v="3"/>
    <x v="0"/>
    <x v="0"/>
    <x v="0"/>
  </r>
  <r>
    <s v="GPH-40635-105"/>
    <x v="112"/>
    <s v="37397-05992-VO"/>
    <s v="A-M-1"/>
    <n v="1"/>
    <x v="117"/>
    <s v="hsynnot3i@about.com"/>
    <x v="0"/>
    <s v="Ara"/>
    <s v="M"/>
    <x v="0"/>
    <n v="11.25"/>
    <n v="11.25"/>
    <x v="2"/>
    <x v="0"/>
    <x v="1"/>
    <x v="1"/>
  </r>
  <r>
    <s v="JOM-80930-071"/>
    <x v="113"/>
    <s v="54904-18397-UD"/>
    <s v="L-D-1"/>
    <n v="6"/>
    <x v="118"/>
    <s v="rlepere3j@shop-pro.jp"/>
    <x v="1"/>
    <s v="Lib"/>
    <s v="D"/>
    <x v="0"/>
    <n v="12.95"/>
    <n v="77.699999999999989"/>
    <x v="3"/>
    <x v="2"/>
    <x v="1"/>
    <x v="1"/>
  </r>
  <r>
    <s v="OIL-26493-755"/>
    <x v="114"/>
    <s v="19017-95853-EK"/>
    <s v="A-M-0.5"/>
    <n v="1"/>
    <x v="119"/>
    <s v="twoofinden3k@businesswire.com"/>
    <x v="0"/>
    <s v="Ara"/>
    <s v="M"/>
    <x v="1"/>
    <n v="6.75"/>
    <n v="6.75"/>
    <x v="2"/>
    <x v="0"/>
    <x v="1"/>
    <x v="1"/>
  </r>
  <r>
    <s v="CYV-13426-645"/>
    <x v="115"/>
    <s v="88593-59934-VU"/>
    <s v="E-D-1"/>
    <n v="1"/>
    <x v="120"/>
    <s v="edacca3l@google.pl"/>
    <x v="0"/>
    <s v="Exc"/>
    <s v="D"/>
    <x v="0"/>
    <n v="12.15"/>
    <n v="12.15"/>
    <x v="1"/>
    <x v="2"/>
    <x v="0"/>
    <x v="0"/>
  </r>
  <r>
    <s v="WRP-39846-614"/>
    <x v="49"/>
    <s v="47493-68564-YM"/>
    <s v="A-L-2.5"/>
    <n v="5"/>
    <x v="121"/>
    <s v=""/>
    <x v="1"/>
    <s v="Ara"/>
    <s v="L"/>
    <x v="2"/>
    <n v="29.784999999999997"/>
    <n v="148.92499999999998"/>
    <x v="2"/>
    <x v="1"/>
    <x v="0"/>
    <x v="0"/>
  </r>
  <r>
    <s v="VDZ-76673-968"/>
    <x v="116"/>
    <s v="82246-82543-DW"/>
    <s v="E-D-0.5"/>
    <n v="2"/>
    <x v="122"/>
    <s v="bhindsberg3n@blogs.com"/>
    <x v="0"/>
    <s v="Exc"/>
    <s v="D"/>
    <x v="1"/>
    <n v="7.29"/>
    <n v="14.58"/>
    <x v="1"/>
    <x v="2"/>
    <x v="0"/>
    <x v="0"/>
  </r>
  <r>
    <s v="VTV-03546-175"/>
    <x v="117"/>
    <s v="03384-62101-IY"/>
    <s v="A-L-2.5"/>
    <n v="5"/>
    <x v="123"/>
    <s v="orobins3o@salon.com"/>
    <x v="0"/>
    <s v="Ara"/>
    <s v="L"/>
    <x v="2"/>
    <n v="29.784999999999997"/>
    <n v="148.92499999999998"/>
    <x v="2"/>
    <x v="1"/>
    <x v="0"/>
    <x v="0"/>
  </r>
  <r>
    <s v="GHR-72274-715"/>
    <x v="118"/>
    <s v="86881-41559-OR"/>
    <s v="L-D-1"/>
    <n v="1"/>
    <x v="124"/>
    <s v="osyseland3p@independent.co.uk"/>
    <x v="0"/>
    <s v="Lib"/>
    <s v="D"/>
    <x v="0"/>
    <n v="12.95"/>
    <n v="12.95"/>
    <x v="3"/>
    <x v="2"/>
    <x v="1"/>
    <x v="1"/>
  </r>
  <r>
    <s v="ZGK-97262-313"/>
    <x v="119"/>
    <s v="02536-18494-AQ"/>
    <s v="E-M-2.5"/>
    <n v="3"/>
    <x v="125"/>
    <s v=""/>
    <x v="0"/>
    <s v="Exc"/>
    <s v="M"/>
    <x v="2"/>
    <n v="31.624999999999996"/>
    <n v="94.874999999999986"/>
    <x v="1"/>
    <x v="0"/>
    <x v="0"/>
    <x v="0"/>
  </r>
  <r>
    <s v="ZFS-30776-804"/>
    <x v="120"/>
    <s v="58638-01029-CB"/>
    <s v="A-L-0.5"/>
    <n v="5"/>
    <x v="126"/>
    <s v="bmcamish2e@tripadvisor.com"/>
    <x v="0"/>
    <s v="Ara"/>
    <s v="L"/>
    <x v="1"/>
    <n v="7.77"/>
    <n v="38.849999999999994"/>
    <x v="2"/>
    <x v="1"/>
    <x v="0"/>
    <x v="0"/>
  </r>
  <r>
    <s v="QUU-91729-492"/>
    <x v="121"/>
    <s v="90312-11148-LA"/>
    <s v="A-D-0.2"/>
    <n v="4"/>
    <x v="127"/>
    <s v="lkeenleyside3s@topsy.com"/>
    <x v="0"/>
    <s v="Ara"/>
    <s v="D"/>
    <x v="3"/>
    <n v="2.9849999999999999"/>
    <n v="11.94"/>
    <x v="2"/>
    <x v="2"/>
    <x v="1"/>
    <x v="1"/>
  </r>
  <r>
    <s v="PVI-72795-960"/>
    <x v="122"/>
    <s v="68239-74809-TF"/>
    <s v="E-L-2.5"/>
    <n v="3"/>
    <x v="128"/>
    <s v=""/>
    <x v="1"/>
    <s v="Exc"/>
    <s v="L"/>
    <x v="2"/>
    <n v="34.154999999999994"/>
    <n v="102.46499999999997"/>
    <x v="1"/>
    <x v="1"/>
    <x v="1"/>
    <x v="1"/>
  </r>
  <r>
    <s v="PPP-78935-365"/>
    <x v="123"/>
    <s v="91074-60023-IP"/>
    <s v="E-D-1"/>
    <n v="4"/>
    <x v="129"/>
    <s v=""/>
    <x v="0"/>
    <s v="Exc"/>
    <s v="D"/>
    <x v="0"/>
    <n v="12.15"/>
    <n v="48.6"/>
    <x v="1"/>
    <x v="2"/>
    <x v="1"/>
    <x v="1"/>
  </r>
  <r>
    <s v="JUO-34131-517"/>
    <x v="124"/>
    <s v="07972-83748-JI"/>
    <s v="L-D-1"/>
    <n v="6"/>
    <x v="130"/>
    <s v=""/>
    <x v="0"/>
    <s v="Lib"/>
    <s v="D"/>
    <x v="0"/>
    <n v="12.95"/>
    <n v="77.699999999999989"/>
    <x v="3"/>
    <x v="2"/>
    <x v="0"/>
    <x v="0"/>
  </r>
  <r>
    <s v="ZJE-89333-489"/>
    <x v="125"/>
    <s v="08694-57330-XR"/>
    <s v="L-D-2.5"/>
    <n v="1"/>
    <x v="131"/>
    <s v="vkundt3w@bigcartel.com"/>
    <x v="1"/>
    <s v="Lib"/>
    <s v="D"/>
    <x v="2"/>
    <n v="29.784999999999997"/>
    <n v="29.784999999999997"/>
    <x v="3"/>
    <x v="2"/>
    <x v="0"/>
    <x v="0"/>
  </r>
  <r>
    <s v="LOO-35324-159"/>
    <x v="126"/>
    <s v="68412-11126-YJ"/>
    <s v="A-L-0.2"/>
    <n v="4"/>
    <x v="132"/>
    <s v="bbett3x@google.de"/>
    <x v="0"/>
    <s v="Ara"/>
    <s v="L"/>
    <x v="3"/>
    <n v="3.8849999999999998"/>
    <n v="15.54"/>
    <x v="2"/>
    <x v="1"/>
    <x v="0"/>
    <x v="0"/>
  </r>
  <r>
    <s v="JBQ-93412-846"/>
    <x v="127"/>
    <s v="69037-66822-DW"/>
    <s v="E-L-2.5"/>
    <n v="4"/>
    <x v="133"/>
    <s v=""/>
    <x v="1"/>
    <s v="Exc"/>
    <s v="L"/>
    <x v="2"/>
    <n v="34.154999999999994"/>
    <n v="136.61999999999998"/>
    <x v="1"/>
    <x v="1"/>
    <x v="0"/>
    <x v="0"/>
  </r>
  <r>
    <s v="EHX-66333-637"/>
    <x v="128"/>
    <s v="01297-94364-XH"/>
    <s v="L-M-0.5"/>
    <n v="2"/>
    <x v="134"/>
    <s v="dstaite3z@scientificamerican.com"/>
    <x v="0"/>
    <s v="Lib"/>
    <s v="M"/>
    <x v="1"/>
    <n v="8.73"/>
    <n v="17.46"/>
    <x v="3"/>
    <x v="0"/>
    <x v="1"/>
    <x v="1"/>
  </r>
  <r>
    <s v="WXG-25759-236"/>
    <x v="103"/>
    <s v="39919-06540-ZI"/>
    <s v="E-L-2.5"/>
    <n v="2"/>
    <x v="135"/>
    <s v="wkeyse40@apple.com"/>
    <x v="0"/>
    <s v="Exc"/>
    <s v="L"/>
    <x v="2"/>
    <n v="34.154999999999994"/>
    <n v="68.309999999999988"/>
    <x v="1"/>
    <x v="1"/>
    <x v="0"/>
    <x v="0"/>
  </r>
  <r>
    <s v="QNA-31113-984"/>
    <x v="129"/>
    <s v="60512-78550-WS"/>
    <s v="L-M-0.2"/>
    <n v="4"/>
    <x v="136"/>
    <s v="oclausenthue41@marriott.com"/>
    <x v="0"/>
    <s v="Lib"/>
    <s v="M"/>
    <x v="3"/>
    <n v="4.3650000000000002"/>
    <n v="17.46"/>
    <x v="3"/>
    <x v="0"/>
    <x v="1"/>
    <x v="1"/>
  </r>
  <r>
    <s v="ZWI-52029-159"/>
    <x v="130"/>
    <s v="40172-12000-AU"/>
    <s v="L-M-1"/>
    <n v="3"/>
    <x v="137"/>
    <s v="lfrancisco42@fema.gov"/>
    <x v="0"/>
    <s v="Lib"/>
    <s v="M"/>
    <x v="0"/>
    <n v="14.55"/>
    <n v="43.650000000000006"/>
    <x v="3"/>
    <x v="0"/>
    <x v="1"/>
    <x v="1"/>
  </r>
  <r>
    <s v="ZWI-52029-159"/>
    <x v="130"/>
    <s v="40172-12000-AU"/>
    <s v="E-M-1"/>
    <n v="2"/>
    <x v="137"/>
    <s v="lfrancisco42@fema.gov"/>
    <x v="0"/>
    <s v="Exc"/>
    <s v="M"/>
    <x v="0"/>
    <n v="13.75"/>
    <n v="27.5"/>
    <x v="1"/>
    <x v="0"/>
    <x v="1"/>
    <x v="1"/>
  </r>
  <r>
    <s v="DFS-49954-707"/>
    <x v="131"/>
    <s v="39019-13649-CL"/>
    <s v="E-D-0.2"/>
    <n v="5"/>
    <x v="138"/>
    <s v="gskingle44@clickbank.net"/>
    <x v="0"/>
    <s v="Exc"/>
    <s v="D"/>
    <x v="3"/>
    <n v="3.645"/>
    <n v="18.225000000000001"/>
    <x v="1"/>
    <x v="2"/>
    <x v="0"/>
    <x v="0"/>
  </r>
  <r>
    <s v="VYP-89830-878"/>
    <x v="132"/>
    <s v="12715-05198-QU"/>
    <s v="A-M-2.5"/>
    <n v="2"/>
    <x v="139"/>
    <s v=""/>
    <x v="0"/>
    <s v="Ara"/>
    <s v="M"/>
    <x v="2"/>
    <n v="25.874999999999996"/>
    <n v="51.749999999999993"/>
    <x v="2"/>
    <x v="0"/>
    <x v="0"/>
    <x v="0"/>
  </r>
  <r>
    <s v="AMT-40418-362"/>
    <x v="133"/>
    <s v="04513-76520-QO"/>
    <s v="L-D-1"/>
    <n v="1"/>
    <x v="140"/>
    <s v="jbalsillie46@princeton.edu"/>
    <x v="0"/>
    <s v="Lib"/>
    <s v="D"/>
    <x v="0"/>
    <n v="12.95"/>
    <n v="12.95"/>
    <x v="3"/>
    <x v="2"/>
    <x v="0"/>
    <x v="0"/>
  </r>
  <r>
    <s v="NFQ-23241-793"/>
    <x v="134"/>
    <s v="88446-59251-SQ"/>
    <s v="A-M-1"/>
    <n v="3"/>
    <x v="141"/>
    <s v=""/>
    <x v="0"/>
    <s v="Ara"/>
    <s v="M"/>
    <x v="0"/>
    <n v="11.25"/>
    <n v="33.75"/>
    <x v="2"/>
    <x v="0"/>
    <x v="0"/>
    <x v="0"/>
  </r>
  <r>
    <s v="JQK-64922-985"/>
    <x v="113"/>
    <s v="23779-10274-KN"/>
    <s v="R-M-2.5"/>
    <n v="3"/>
    <x v="142"/>
    <s v="bleffek48@ning.com"/>
    <x v="0"/>
    <s v="Rob"/>
    <s v="M"/>
    <x v="2"/>
    <n v="22.884999999999998"/>
    <n v="68.655000000000001"/>
    <x v="0"/>
    <x v="0"/>
    <x v="0"/>
    <x v="0"/>
  </r>
  <r>
    <s v="YET-17732-678"/>
    <x v="135"/>
    <s v="57235-92842-DK"/>
    <s v="R-D-0.2"/>
    <n v="1"/>
    <x v="143"/>
    <s v=""/>
    <x v="0"/>
    <s v="Rob"/>
    <s v="D"/>
    <x v="3"/>
    <n v="2.6849999999999996"/>
    <n v="2.6849999999999996"/>
    <x v="0"/>
    <x v="2"/>
    <x v="1"/>
    <x v="1"/>
  </r>
  <r>
    <s v="NKW-24945-846"/>
    <x v="35"/>
    <s v="75977-30364-AY"/>
    <s v="A-D-2.5"/>
    <n v="5"/>
    <x v="144"/>
    <s v="jpray4a@youtube.com"/>
    <x v="0"/>
    <s v="Ara"/>
    <s v="D"/>
    <x v="2"/>
    <n v="22.884999999999998"/>
    <n v="114.42499999999998"/>
    <x v="2"/>
    <x v="2"/>
    <x v="1"/>
    <x v="1"/>
  </r>
  <r>
    <s v="VKA-82720-513"/>
    <x v="136"/>
    <s v="12299-30914-NG"/>
    <s v="A-M-2.5"/>
    <n v="6"/>
    <x v="145"/>
    <s v="gholborn4b@ow.ly"/>
    <x v="0"/>
    <s v="Ara"/>
    <s v="M"/>
    <x v="2"/>
    <n v="25.874999999999996"/>
    <n v="155.24999999999997"/>
    <x v="2"/>
    <x v="0"/>
    <x v="0"/>
    <x v="0"/>
  </r>
  <r>
    <s v="THA-60599-417"/>
    <x v="137"/>
    <s v="59971-35626-YJ"/>
    <s v="A-M-2.5"/>
    <n v="3"/>
    <x v="146"/>
    <s v="fkeinrat4c@dailymail.co.uk"/>
    <x v="0"/>
    <s v="Ara"/>
    <s v="M"/>
    <x v="2"/>
    <n v="25.874999999999996"/>
    <n v="77.624999999999986"/>
    <x v="2"/>
    <x v="0"/>
    <x v="0"/>
    <x v="0"/>
  </r>
  <r>
    <s v="MEK-39769-035"/>
    <x v="138"/>
    <s v="15380-76513-PS"/>
    <s v="R-D-2.5"/>
    <n v="3"/>
    <x v="147"/>
    <s v="pyea4d@aol.com"/>
    <x v="1"/>
    <s v="Rob"/>
    <s v="D"/>
    <x v="2"/>
    <n v="20.584999999999997"/>
    <n v="61.754999999999995"/>
    <x v="0"/>
    <x v="2"/>
    <x v="1"/>
    <x v="1"/>
  </r>
  <r>
    <s v="JAF-18294-750"/>
    <x v="139"/>
    <s v="73564-98204-EY"/>
    <s v="R-D-2.5"/>
    <n v="6"/>
    <x v="148"/>
    <s v=""/>
    <x v="0"/>
    <s v="Rob"/>
    <s v="D"/>
    <x v="2"/>
    <n v="20.584999999999997"/>
    <n v="123.50999999999999"/>
    <x v="0"/>
    <x v="2"/>
    <x v="0"/>
    <x v="0"/>
  </r>
  <r>
    <s v="TME-59627-221"/>
    <x v="140"/>
    <s v="72282-40594-RX"/>
    <s v="L-L-2.5"/>
    <n v="6"/>
    <x v="149"/>
    <s v=""/>
    <x v="0"/>
    <s v="Lib"/>
    <s v="L"/>
    <x v="2"/>
    <n v="36.454999999999998"/>
    <n v="218.73"/>
    <x v="3"/>
    <x v="1"/>
    <x v="1"/>
    <x v="1"/>
  </r>
  <r>
    <s v="UDG-65353-824"/>
    <x v="141"/>
    <s v="17514-94165-RJ"/>
    <s v="E-M-0.5"/>
    <n v="4"/>
    <x v="150"/>
    <s v="kswede4g@addthis.com"/>
    <x v="0"/>
    <s v="Exc"/>
    <s v="M"/>
    <x v="1"/>
    <n v="8.25"/>
    <n v="33"/>
    <x v="1"/>
    <x v="0"/>
    <x v="1"/>
    <x v="1"/>
  </r>
  <r>
    <s v="ENQ-42923-176"/>
    <x v="142"/>
    <s v="56248-75861-JX"/>
    <s v="A-L-0.5"/>
    <n v="3"/>
    <x v="151"/>
    <s v="lrubrow4h@microsoft.com"/>
    <x v="0"/>
    <s v="Ara"/>
    <s v="L"/>
    <x v="1"/>
    <n v="7.77"/>
    <n v="23.31"/>
    <x v="2"/>
    <x v="1"/>
    <x v="1"/>
    <x v="1"/>
  </r>
  <r>
    <s v="CBT-55781-720"/>
    <x v="143"/>
    <s v="97855-54761-IS"/>
    <s v="E-D-0.5"/>
    <n v="3"/>
    <x v="152"/>
    <s v="dtift4i@netvibes.com"/>
    <x v="0"/>
    <s v="Exc"/>
    <s v="D"/>
    <x v="1"/>
    <n v="7.29"/>
    <n v="21.87"/>
    <x v="1"/>
    <x v="2"/>
    <x v="0"/>
    <x v="0"/>
  </r>
  <r>
    <s v="NEU-86533-016"/>
    <x v="144"/>
    <s v="96544-91644-IT"/>
    <s v="R-D-0.2"/>
    <n v="6"/>
    <x v="153"/>
    <s v="gschonfeld4j@oracle.com"/>
    <x v="0"/>
    <s v="Rob"/>
    <s v="D"/>
    <x v="3"/>
    <n v="2.6849999999999996"/>
    <n v="16.11"/>
    <x v="0"/>
    <x v="2"/>
    <x v="1"/>
    <x v="1"/>
  </r>
  <r>
    <s v="BYU-58154-603"/>
    <x v="145"/>
    <s v="51971-70393-QM"/>
    <s v="E-D-0.5"/>
    <n v="4"/>
    <x v="154"/>
    <s v="cfeye4k@google.co.jp"/>
    <x v="1"/>
    <s v="Exc"/>
    <s v="D"/>
    <x v="1"/>
    <n v="7.29"/>
    <n v="29.16"/>
    <x v="1"/>
    <x v="2"/>
    <x v="1"/>
    <x v="1"/>
  </r>
  <r>
    <s v="EHJ-05910-257"/>
    <x v="146"/>
    <s v="06812-11924-IK"/>
    <s v="R-D-1"/>
    <n v="6"/>
    <x v="155"/>
    <s v=""/>
    <x v="0"/>
    <s v="Rob"/>
    <s v="D"/>
    <x v="0"/>
    <n v="8.9499999999999993"/>
    <n v="53.699999999999996"/>
    <x v="0"/>
    <x v="2"/>
    <x v="0"/>
    <x v="0"/>
  </r>
  <r>
    <s v="EIL-44855-309"/>
    <x v="147"/>
    <s v="59741-90220-OW"/>
    <s v="R-D-0.5"/>
    <n v="5"/>
    <x v="156"/>
    <s v=""/>
    <x v="0"/>
    <s v="Rob"/>
    <s v="D"/>
    <x v="1"/>
    <n v="5.3699999999999992"/>
    <n v="26.849999999999994"/>
    <x v="0"/>
    <x v="2"/>
    <x v="0"/>
    <x v="0"/>
  </r>
  <r>
    <s v="HCA-87224-420"/>
    <x v="148"/>
    <s v="62682-27930-PD"/>
    <s v="E-M-0.5"/>
    <n v="5"/>
    <x v="157"/>
    <s v="tfero4n@comsenz.com"/>
    <x v="0"/>
    <s v="Exc"/>
    <s v="M"/>
    <x v="1"/>
    <n v="8.25"/>
    <n v="41.25"/>
    <x v="1"/>
    <x v="0"/>
    <x v="0"/>
    <x v="0"/>
  </r>
  <r>
    <s v="ABO-29054-365"/>
    <x v="149"/>
    <s v="00256-19905-YG"/>
    <s v="A-M-0.5"/>
    <n v="6"/>
    <x v="158"/>
    <s v=""/>
    <x v="1"/>
    <s v="Ara"/>
    <s v="M"/>
    <x v="1"/>
    <n v="6.75"/>
    <n v="40.5"/>
    <x v="2"/>
    <x v="0"/>
    <x v="1"/>
    <x v="1"/>
  </r>
  <r>
    <s v="TKN-58485-031"/>
    <x v="150"/>
    <s v="38890-22576-UI"/>
    <s v="R-D-1"/>
    <n v="2"/>
    <x v="159"/>
    <s v="fdauney4p@sphinn.com"/>
    <x v="1"/>
    <s v="Rob"/>
    <s v="D"/>
    <x v="0"/>
    <n v="8.9499999999999993"/>
    <n v="17.899999999999999"/>
    <x v="0"/>
    <x v="2"/>
    <x v="1"/>
    <x v="1"/>
  </r>
  <r>
    <s v="RCK-04069-371"/>
    <x v="151"/>
    <s v="94573-61802-PH"/>
    <s v="E-L-2.5"/>
    <n v="2"/>
    <x v="160"/>
    <s v="searley4q@youku.com"/>
    <x v="2"/>
    <s v="Exc"/>
    <s v="L"/>
    <x v="2"/>
    <n v="34.154999999999994"/>
    <n v="68.309999999999988"/>
    <x v="1"/>
    <x v="1"/>
    <x v="1"/>
    <x v="1"/>
  </r>
  <r>
    <s v="IRJ-67095-738"/>
    <x v="13"/>
    <s v="86447-02699-UT"/>
    <s v="E-M-2.5"/>
    <n v="2"/>
    <x v="161"/>
    <s v="mchamberlayne4r@bigcartel.com"/>
    <x v="0"/>
    <s v="Exc"/>
    <s v="M"/>
    <x v="2"/>
    <n v="31.624999999999996"/>
    <n v="63.249999999999993"/>
    <x v="1"/>
    <x v="0"/>
    <x v="0"/>
    <x v="0"/>
  </r>
  <r>
    <s v="VEA-31961-977"/>
    <x v="79"/>
    <s v="51432-27169-KN"/>
    <s v="E-D-0.5"/>
    <n v="3"/>
    <x v="162"/>
    <s v="bflaherty4s@moonfruit.com"/>
    <x v="1"/>
    <s v="Exc"/>
    <s v="D"/>
    <x v="1"/>
    <n v="7.29"/>
    <n v="21.87"/>
    <x v="1"/>
    <x v="2"/>
    <x v="1"/>
    <x v="1"/>
  </r>
  <r>
    <s v="BAF-42286-205"/>
    <x v="152"/>
    <s v="43074-00987-PB"/>
    <s v="R-M-2.5"/>
    <n v="4"/>
    <x v="163"/>
    <s v="ocolbeck4t@sina.com.cn"/>
    <x v="0"/>
    <s v="Rob"/>
    <s v="M"/>
    <x v="2"/>
    <n v="22.884999999999998"/>
    <n v="91.539999999999992"/>
    <x v="0"/>
    <x v="0"/>
    <x v="1"/>
    <x v="1"/>
  </r>
  <r>
    <s v="WOR-52762-511"/>
    <x v="153"/>
    <s v="04739-85772-QT"/>
    <s v="E-L-2.5"/>
    <n v="6"/>
    <x v="164"/>
    <s v=""/>
    <x v="0"/>
    <s v="Exc"/>
    <s v="L"/>
    <x v="2"/>
    <n v="34.154999999999994"/>
    <n v="204.92999999999995"/>
    <x v="1"/>
    <x v="1"/>
    <x v="0"/>
    <x v="0"/>
  </r>
  <r>
    <s v="ZWK-03995-815"/>
    <x v="154"/>
    <s v="28279-78469-YW"/>
    <s v="E-M-2.5"/>
    <n v="2"/>
    <x v="165"/>
    <s v="ehobbing4v@nsw.gov.au"/>
    <x v="0"/>
    <s v="Exc"/>
    <s v="M"/>
    <x v="2"/>
    <n v="31.624999999999996"/>
    <n v="63.249999999999993"/>
    <x v="1"/>
    <x v="0"/>
    <x v="0"/>
    <x v="0"/>
  </r>
  <r>
    <s v="CKF-43291-846"/>
    <x v="155"/>
    <s v="91829-99544-DS"/>
    <s v="E-L-2.5"/>
    <n v="1"/>
    <x v="166"/>
    <s v="othynne4w@auda.org.au"/>
    <x v="0"/>
    <s v="Exc"/>
    <s v="L"/>
    <x v="2"/>
    <n v="34.154999999999994"/>
    <n v="34.154999999999994"/>
    <x v="1"/>
    <x v="1"/>
    <x v="0"/>
    <x v="0"/>
  </r>
  <r>
    <s v="RMW-74160-339"/>
    <x v="156"/>
    <s v="38978-59582-JP"/>
    <s v="R-L-2.5"/>
    <n v="4"/>
    <x v="167"/>
    <s v="eheining4x@flickr.com"/>
    <x v="0"/>
    <s v="Rob"/>
    <s v="L"/>
    <x v="2"/>
    <n v="27.484999999999996"/>
    <n v="109.93999999999998"/>
    <x v="0"/>
    <x v="1"/>
    <x v="0"/>
    <x v="0"/>
  </r>
  <r>
    <s v="FMT-94584-786"/>
    <x v="22"/>
    <s v="86504-96610-BH"/>
    <s v="A-L-1"/>
    <n v="2"/>
    <x v="168"/>
    <s v="kmelloi4y@imdb.com"/>
    <x v="0"/>
    <s v="Ara"/>
    <s v="L"/>
    <x v="0"/>
    <n v="12.95"/>
    <n v="25.9"/>
    <x v="2"/>
    <x v="1"/>
    <x v="1"/>
    <x v="1"/>
  </r>
  <r>
    <s v="NWT-78222-575"/>
    <x v="157"/>
    <s v="75986-98864-EZ"/>
    <s v="A-D-0.2"/>
    <n v="1"/>
    <x v="169"/>
    <s v=""/>
    <x v="1"/>
    <s v="Ara"/>
    <s v="D"/>
    <x v="3"/>
    <n v="2.9849999999999999"/>
    <n v="2.9849999999999999"/>
    <x v="2"/>
    <x v="2"/>
    <x v="1"/>
    <x v="1"/>
  </r>
  <r>
    <s v="EOI-02511-919"/>
    <x v="158"/>
    <s v="66776-88682-RG"/>
    <s v="E-L-0.2"/>
    <n v="5"/>
    <x v="170"/>
    <s v="amussen50@51.la"/>
    <x v="0"/>
    <s v="Exc"/>
    <s v="L"/>
    <x v="3"/>
    <n v="4.4550000000000001"/>
    <n v="22.274999999999999"/>
    <x v="1"/>
    <x v="1"/>
    <x v="1"/>
    <x v="1"/>
  </r>
  <r>
    <s v="EOI-02511-919"/>
    <x v="158"/>
    <s v="66776-88682-RG"/>
    <s v="A-D-0.5"/>
    <n v="5"/>
    <x v="170"/>
    <s v="amussen50@51.la"/>
    <x v="0"/>
    <s v="Ara"/>
    <s v="D"/>
    <x v="1"/>
    <n v="5.97"/>
    <n v="29.849999999999998"/>
    <x v="2"/>
    <x v="2"/>
    <x v="1"/>
    <x v="1"/>
  </r>
  <r>
    <s v="UCT-03935-589"/>
    <x v="78"/>
    <s v="85851-78384-DM"/>
    <s v="R-D-0.5"/>
    <n v="6"/>
    <x v="171"/>
    <s v="amundford52@nbcnews.com"/>
    <x v="0"/>
    <s v="Rob"/>
    <s v="D"/>
    <x v="1"/>
    <n v="5.3699999999999992"/>
    <n v="32.22"/>
    <x v="0"/>
    <x v="2"/>
    <x v="1"/>
    <x v="1"/>
  </r>
  <r>
    <s v="SBI-60013-494"/>
    <x v="159"/>
    <s v="55232-81621-BX"/>
    <s v="E-M-0.2"/>
    <n v="2"/>
    <x v="172"/>
    <s v="twalas53@google.ca"/>
    <x v="0"/>
    <s v="Exc"/>
    <s v="M"/>
    <x v="3"/>
    <n v="4.125"/>
    <n v="8.25"/>
    <x v="1"/>
    <x v="0"/>
    <x v="1"/>
    <x v="1"/>
  </r>
  <r>
    <s v="QRA-73277-814"/>
    <x v="160"/>
    <s v="80310-92912-JA"/>
    <s v="A-L-0.5"/>
    <n v="4"/>
    <x v="173"/>
    <s v="iblazewicz54@thetimes.co.uk"/>
    <x v="0"/>
    <s v="Ara"/>
    <s v="L"/>
    <x v="1"/>
    <n v="7.77"/>
    <n v="31.08"/>
    <x v="2"/>
    <x v="1"/>
    <x v="1"/>
    <x v="1"/>
  </r>
  <r>
    <s v="EQE-31648-909"/>
    <x v="161"/>
    <s v="19821-05175-WZ"/>
    <s v="E-D-0.5"/>
    <n v="5"/>
    <x v="174"/>
    <s v="arizzetti55@naver.com"/>
    <x v="0"/>
    <s v="Exc"/>
    <s v="D"/>
    <x v="1"/>
    <n v="7.29"/>
    <n v="36.450000000000003"/>
    <x v="1"/>
    <x v="2"/>
    <x v="0"/>
    <x v="0"/>
  </r>
  <r>
    <s v="QOO-24615-950"/>
    <x v="162"/>
    <s v="01338-83217-GV"/>
    <s v="R-M-2.5"/>
    <n v="3"/>
    <x v="175"/>
    <s v="mmeriet56@noaa.gov"/>
    <x v="0"/>
    <s v="Rob"/>
    <s v="M"/>
    <x v="2"/>
    <n v="22.884999999999998"/>
    <n v="68.655000000000001"/>
    <x v="0"/>
    <x v="0"/>
    <x v="1"/>
    <x v="1"/>
  </r>
  <r>
    <s v="WDV-73864-037"/>
    <x v="70"/>
    <s v="66044-25298-TA"/>
    <s v="L-M-0.5"/>
    <n v="5"/>
    <x v="176"/>
    <s v="lpratt57@netvibes.com"/>
    <x v="0"/>
    <s v="Lib"/>
    <s v="M"/>
    <x v="1"/>
    <n v="8.73"/>
    <n v="43.650000000000006"/>
    <x v="3"/>
    <x v="0"/>
    <x v="0"/>
    <x v="0"/>
  </r>
  <r>
    <s v="PKR-88575-066"/>
    <x v="163"/>
    <s v="28728-47861-TZ"/>
    <s v="E-L-0.2"/>
    <n v="1"/>
    <x v="177"/>
    <s v="akitchingham58@com.com"/>
    <x v="0"/>
    <s v="Exc"/>
    <s v="L"/>
    <x v="3"/>
    <n v="4.4550000000000001"/>
    <n v="4.4550000000000001"/>
    <x v="1"/>
    <x v="1"/>
    <x v="0"/>
    <x v="0"/>
  </r>
  <r>
    <s v="BWR-85735-955"/>
    <x v="153"/>
    <s v="32638-38620-AX"/>
    <s v="L-M-1"/>
    <n v="3"/>
    <x v="178"/>
    <s v="bbartholin59@xinhuanet.com"/>
    <x v="0"/>
    <s v="Lib"/>
    <s v="M"/>
    <x v="0"/>
    <n v="14.55"/>
    <n v="43.650000000000006"/>
    <x v="3"/>
    <x v="0"/>
    <x v="0"/>
    <x v="0"/>
  </r>
  <r>
    <s v="YFX-64795-136"/>
    <x v="164"/>
    <s v="83163-65741-IH"/>
    <s v="L-M-2.5"/>
    <n v="1"/>
    <x v="179"/>
    <s v="mprinn5a@usa.gov"/>
    <x v="0"/>
    <s v="Lib"/>
    <s v="M"/>
    <x v="2"/>
    <n v="33.464999999999996"/>
    <n v="33.464999999999996"/>
    <x v="3"/>
    <x v="0"/>
    <x v="0"/>
    <x v="0"/>
  </r>
  <r>
    <s v="DDO-71442-967"/>
    <x v="165"/>
    <s v="89422-58281-FD"/>
    <s v="L-D-0.2"/>
    <n v="5"/>
    <x v="180"/>
    <s v="abaudino5b@netvibes.com"/>
    <x v="0"/>
    <s v="Lib"/>
    <s v="D"/>
    <x v="3"/>
    <n v="3.8849999999999998"/>
    <n v="19.424999999999997"/>
    <x v="3"/>
    <x v="2"/>
    <x v="0"/>
    <x v="0"/>
  </r>
  <r>
    <s v="ILQ-11027-588"/>
    <x v="166"/>
    <s v="76293-30918-DQ"/>
    <s v="E-D-1"/>
    <n v="6"/>
    <x v="181"/>
    <s v="ppetrushanko5c@blinklist.com"/>
    <x v="1"/>
    <s v="Exc"/>
    <s v="D"/>
    <x v="0"/>
    <n v="12.15"/>
    <n v="72.900000000000006"/>
    <x v="1"/>
    <x v="2"/>
    <x v="0"/>
    <x v="0"/>
  </r>
  <r>
    <s v="KRZ-13868-122"/>
    <x v="167"/>
    <s v="86779-84838-EJ"/>
    <s v="E-L-1"/>
    <n v="3"/>
    <x v="182"/>
    <s v=""/>
    <x v="0"/>
    <s v="Exc"/>
    <s v="L"/>
    <x v="0"/>
    <n v="14.85"/>
    <n v="44.55"/>
    <x v="1"/>
    <x v="1"/>
    <x v="1"/>
    <x v="1"/>
  </r>
  <r>
    <s v="VRM-93594-914"/>
    <x v="168"/>
    <s v="66806-41795-MX"/>
    <s v="E-D-0.5"/>
    <n v="5"/>
    <x v="183"/>
    <s v="elaird5e@bing.com"/>
    <x v="0"/>
    <s v="Exc"/>
    <s v="D"/>
    <x v="1"/>
    <n v="7.29"/>
    <n v="36.450000000000003"/>
    <x v="1"/>
    <x v="2"/>
    <x v="1"/>
    <x v="1"/>
  </r>
  <r>
    <s v="HXL-22497-359"/>
    <x v="169"/>
    <s v="64875-71224-UI"/>
    <s v="A-L-1"/>
    <n v="3"/>
    <x v="184"/>
    <s v="mhowsden5f@infoseek.co.jp"/>
    <x v="0"/>
    <s v="Ara"/>
    <s v="L"/>
    <x v="0"/>
    <n v="12.95"/>
    <n v="38.849999999999994"/>
    <x v="2"/>
    <x v="1"/>
    <x v="1"/>
    <x v="1"/>
  </r>
  <r>
    <s v="NOP-21394-646"/>
    <x v="170"/>
    <s v="16982-35708-BZ"/>
    <s v="E-L-0.5"/>
    <n v="6"/>
    <x v="185"/>
    <s v="ncuttler5g@parallels.com"/>
    <x v="0"/>
    <s v="Exc"/>
    <s v="L"/>
    <x v="1"/>
    <n v="8.91"/>
    <n v="53.46"/>
    <x v="1"/>
    <x v="1"/>
    <x v="1"/>
    <x v="1"/>
  </r>
  <r>
    <s v="NOP-21394-646"/>
    <x v="170"/>
    <s v="16982-35708-BZ"/>
    <s v="L-D-2.5"/>
    <n v="2"/>
    <x v="185"/>
    <s v="ncuttler5g@parallels.com"/>
    <x v="0"/>
    <s v="Lib"/>
    <s v="D"/>
    <x v="2"/>
    <n v="29.784999999999997"/>
    <n v="59.569999999999993"/>
    <x v="3"/>
    <x v="2"/>
    <x v="1"/>
    <x v="1"/>
  </r>
  <r>
    <s v="NOP-21394-646"/>
    <x v="170"/>
    <s v="16982-35708-BZ"/>
    <s v="L-D-2.5"/>
    <n v="3"/>
    <x v="185"/>
    <s v="ncuttler5g@parallels.com"/>
    <x v="0"/>
    <s v="Lib"/>
    <s v="D"/>
    <x v="2"/>
    <n v="29.784999999999997"/>
    <n v="89.35499999999999"/>
    <x v="3"/>
    <x v="2"/>
    <x v="1"/>
    <x v="1"/>
  </r>
  <r>
    <s v="NOP-21394-646"/>
    <x v="170"/>
    <s v="16982-35708-BZ"/>
    <s v="L-L-0.5"/>
    <n v="4"/>
    <x v="185"/>
    <s v="ncuttler5g@parallels.com"/>
    <x v="0"/>
    <s v="Lib"/>
    <s v="L"/>
    <x v="1"/>
    <n v="9.51"/>
    <n v="38.04"/>
    <x v="3"/>
    <x v="1"/>
    <x v="1"/>
    <x v="1"/>
  </r>
  <r>
    <s v="NOP-21394-646"/>
    <x v="170"/>
    <s v="16982-35708-BZ"/>
    <s v="E-M-1"/>
    <n v="3"/>
    <x v="185"/>
    <s v="ncuttler5g@parallels.com"/>
    <x v="0"/>
    <s v="Exc"/>
    <s v="M"/>
    <x v="0"/>
    <n v="13.75"/>
    <n v="41.25"/>
    <x v="1"/>
    <x v="0"/>
    <x v="1"/>
    <x v="1"/>
  </r>
  <r>
    <s v="FTV-77095-168"/>
    <x v="171"/>
    <s v="66708-26678-QK"/>
    <s v="L-L-0.5"/>
    <n v="6"/>
    <x v="186"/>
    <s v=""/>
    <x v="0"/>
    <s v="Lib"/>
    <s v="L"/>
    <x v="1"/>
    <n v="9.51"/>
    <n v="57.06"/>
    <x v="3"/>
    <x v="1"/>
    <x v="1"/>
    <x v="1"/>
  </r>
  <r>
    <s v="BOR-02906-411"/>
    <x v="172"/>
    <s v="08743-09057-OO"/>
    <s v="L-D-2.5"/>
    <n v="6"/>
    <x v="187"/>
    <s v="tfelip5m@typepad.com"/>
    <x v="0"/>
    <s v="Lib"/>
    <s v="D"/>
    <x v="2"/>
    <n v="29.784999999999997"/>
    <n v="178.70999999999998"/>
    <x v="3"/>
    <x v="2"/>
    <x v="0"/>
    <x v="0"/>
  </r>
  <r>
    <s v="WMP-68847-770"/>
    <x v="173"/>
    <s v="37490-01572-JW"/>
    <s v="L-L-0.2"/>
    <n v="1"/>
    <x v="188"/>
    <s v="vle5n@disqus.com"/>
    <x v="0"/>
    <s v="Lib"/>
    <s v="L"/>
    <x v="3"/>
    <n v="4.7549999999999999"/>
    <n v="4.7549999999999999"/>
    <x v="3"/>
    <x v="1"/>
    <x v="1"/>
    <x v="1"/>
  </r>
  <r>
    <s v="TMO-22785-872"/>
    <x v="174"/>
    <s v="01811-60350-CU"/>
    <s v="E-M-1"/>
    <n v="6"/>
    <x v="189"/>
    <s v=""/>
    <x v="0"/>
    <s v="Exc"/>
    <s v="M"/>
    <x v="0"/>
    <n v="13.75"/>
    <n v="82.5"/>
    <x v="1"/>
    <x v="0"/>
    <x v="1"/>
    <x v="1"/>
  </r>
  <r>
    <s v="TJG-73587-353"/>
    <x v="175"/>
    <s v="24766-58139-GT"/>
    <s v="R-D-0.2"/>
    <n v="3"/>
    <x v="190"/>
    <s v=""/>
    <x v="0"/>
    <s v="Rob"/>
    <s v="D"/>
    <x v="3"/>
    <n v="2.6849999999999996"/>
    <n v="8.0549999999999997"/>
    <x v="0"/>
    <x v="2"/>
    <x v="0"/>
    <x v="0"/>
  </r>
  <r>
    <s v="OOU-61343-455"/>
    <x v="176"/>
    <s v="90123-70970-NY"/>
    <s v="A-M-1"/>
    <n v="2"/>
    <x v="191"/>
    <s v="npoolman5q@howstuffworks.com"/>
    <x v="0"/>
    <s v="Ara"/>
    <s v="M"/>
    <x v="0"/>
    <n v="11.25"/>
    <n v="22.5"/>
    <x v="2"/>
    <x v="0"/>
    <x v="1"/>
    <x v="1"/>
  </r>
  <r>
    <s v="RMA-08327-369"/>
    <x v="142"/>
    <s v="93809-05424-MG"/>
    <s v="A-M-0.5"/>
    <n v="6"/>
    <x v="192"/>
    <s v="oduny5r@constantcontact.com"/>
    <x v="0"/>
    <s v="Ara"/>
    <s v="M"/>
    <x v="1"/>
    <n v="6.75"/>
    <n v="40.5"/>
    <x v="2"/>
    <x v="0"/>
    <x v="0"/>
    <x v="0"/>
  </r>
  <r>
    <s v="SFB-97929-779"/>
    <x v="177"/>
    <s v="85425-33494-HQ"/>
    <s v="E-D-0.5"/>
    <n v="4"/>
    <x v="193"/>
    <s v="chalfhide5s@google.ru"/>
    <x v="1"/>
    <s v="Exc"/>
    <s v="D"/>
    <x v="1"/>
    <n v="7.29"/>
    <n v="29.16"/>
    <x v="1"/>
    <x v="2"/>
    <x v="0"/>
    <x v="0"/>
  </r>
  <r>
    <s v="AUP-10128-606"/>
    <x v="178"/>
    <s v="54387-64897-XC"/>
    <s v="A-M-0.5"/>
    <n v="1"/>
    <x v="194"/>
    <s v="fmalecky5t@list-manage.com"/>
    <x v="2"/>
    <s v="Ara"/>
    <s v="M"/>
    <x v="1"/>
    <n v="6.75"/>
    <n v="6.75"/>
    <x v="2"/>
    <x v="0"/>
    <x v="1"/>
    <x v="1"/>
  </r>
  <r>
    <s v="YTW-40242-005"/>
    <x v="179"/>
    <s v="01035-70465-UO"/>
    <s v="L-D-1"/>
    <n v="4"/>
    <x v="195"/>
    <s v="aattwater5u@wikia.com"/>
    <x v="0"/>
    <s v="Lib"/>
    <s v="D"/>
    <x v="0"/>
    <n v="12.95"/>
    <n v="51.8"/>
    <x v="3"/>
    <x v="2"/>
    <x v="0"/>
    <x v="0"/>
  </r>
  <r>
    <s v="PRP-53390-819"/>
    <x v="180"/>
    <s v="84260-39432-ML"/>
    <s v="E-L-0.5"/>
    <n v="6"/>
    <x v="196"/>
    <s v="mwhellans5v@mapquest.com"/>
    <x v="0"/>
    <s v="Exc"/>
    <s v="L"/>
    <x v="1"/>
    <n v="8.91"/>
    <n v="53.46"/>
    <x v="1"/>
    <x v="1"/>
    <x v="1"/>
    <x v="1"/>
  </r>
  <r>
    <s v="GSJ-01065-125"/>
    <x v="181"/>
    <s v="69779-40609-RS"/>
    <s v="E-D-0.2"/>
    <n v="4"/>
    <x v="197"/>
    <s v="dcamilletti5w@businesswire.com"/>
    <x v="0"/>
    <s v="Exc"/>
    <s v="D"/>
    <x v="3"/>
    <n v="3.645"/>
    <n v="14.58"/>
    <x v="1"/>
    <x v="2"/>
    <x v="0"/>
    <x v="0"/>
  </r>
  <r>
    <s v="YQU-65147-580"/>
    <x v="182"/>
    <s v="80247-70000-HT"/>
    <s v="R-D-2.5"/>
    <n v="1"/>
    <x v="198"/>
    <s v="egalgey5x@wufoo.com"/>
    <x v="0"/>
    <s v="Rob"/>
    <s v="D"/>
    <x v="2"/>
    <n v="20.584999999999997"/>
    <n v="20.584999999999997"/>
    <x v="0"/>
    <x v="2"/>
    <x v="1"/>
    <x v="1"/>
  </r>
  <r>
    <s v="QPM-95832-683"/>
    <x v="183"/>
    <s v="35058-04550-VC"/>
    <s v="L-L-1"/>
    <n v="2"/>
    <x v="199"/>
    <s v="mhame5y@newsvine.com"/>
    <x v="1"/>
    <s v="Lib"/>
    <s v="L"/>
    <x v="0"/>
    <n v="15.85"/>
    <n v="31.7"/>
    <x v="3"/>
    <x v="1"/>
    <x v="1"/>
    <x v="1"/>
  </r>
  <r>
    <s v="BNQ-88920-567"/>
    <x v="184"/>
    <s v="27226-53717-SY"/>
    <s v="L-D-0.2"/>
    <n v="6"/>
    <x v="200"/>
    <s v="igurnee5z@usnews.com"/>
    <x v="0"/>
    <s v="Lib"/>
    <s v="D"/>
    <x v="3"/>
    <n v="3.8849999999999998"/>
    <n v="23.31"/>
    <x v="3"/>
    <x v="2"/>
    <x v="1"/>
    <x v="1"/>
  </r>
  <r>
    <s v="PUX-47906-110"/>
    <x v="185"/>
    <s v="02002-98725-CH"/>
    <s v="L-M-1"/>
    <n v="4"/>
    <x v="201"/>
    <s v="asnowding60@comsenz.com"/>
    <x v="0"/>
    <s v="Lib"/>
    <s v="M"/>
    <x v="0"/>
    <n v="14.55"/>
    <n v="58.2"/>
    <x v="3"/>
    <x v="0"/>
    <x v="0"/>
    <x v="0"/>
  </r>
  <r>
    <s v="COL-72079-610"/>
    <x v="186"/>
    <s v="38487-01549-MV"/>
    <s v="E-L-0.5"/>
    <n v="4"/>
    <x v="202"/>
    <s v="gpoinsett61@berkeley.edu"/>
    <x v="0"/>
    <s v="Exc"/>
    <s v="L"/>
    <x v="1"/>
    <n v="8.91"/>
    <n v="35.64"/>
    <x v="1"/>
    <x v="1"/>
    <x v="1"/>
    <x v="1"/>
  </r>
  <r>
    <s v="LBC-45686-819"/>
    <x v="187"/>
    <s v="98573-41811-EQ"/>
    <s v="A-M-1"/>
    <n v="5"/>
    <x v="203"/>
    <s v="rfurman62@t.co"/>
    <x v="1"/>
    <s v="Ara"/>
    <s v="M"/>
    <x v="0"/>
    <n v="11.25"/>
    <n v="56.25"/>
    <x v="2"/>
    <x v="0"/>
    <x v="0"/>
    <x v="0"/>
  </r>
  <r>
    <s v="BLQ-03709-265"/>
    <x v="148"/>
    <s v="72463-75685-MV"/>
    <s v="R-L-0.2"/>
    <n v="3"/>
    <x v="204"/>
    <s v="ccrosier63@xrea.com"/>
    <x v="0"/>
    <s v="Rob"/>
    <s v="L"/>
    <x v="3"/>
    <n v="3.5849999999999995"/>
    <n v="10.754999999999999"/>
    <x v="0"/>
    <x v="1"/>
    <x v="1"/>
    <x v="1"/>
  </r>
  <r>
    <s v="BLQ-03709-265"/>
    <x v="148"/>
    <s v="72463-75685-MV"/>
    <s v="R-M-0.2"/>
    <n v="5"/>
    <x v="204"/>
    <s v="ccrosier63@xrea.com"/>
    <x v="0"/>
    <s v="Rob"/>
    <s v="M"/>
    <x v="3"/>
    <n v="2.9849999999999999"/>
    <n v="14.924999999999999"/>
    <x v="0"/>
    <x v="0"/>
    <x v="1"/>
    <x v="1"/>
  </r>
  <r>
    <s v="VFZ-91673-181"/>
    <x v="188"/>
    <s v="10225-91535-AI"/>
    <s v="A-L-1"/>
    <n v="6"/>
    <x v="205"/>
    <s v="lrushmer65@europa.eu"/>
    <x v="0"/>
    <s v="Ara"/>
    <s v="L"/>
    <x v="0"/>
    <n v="12.95"/>
    <n v="77.699999999999989"/>
    <x v="2"/>
    <x v="1"/>
    <x v="0"/>
    <x v="0"/>
  </r>
  <r>
    <s v="WKD-81956-870"/>
    <x v="189"/>
    <s v="48090-06534-HI"/>
    <s v="L-D-0.5"/>
    <n v="3"/>
    <x v="206"/>
    <s v="wedinborough66@github.io"/>
    <x v="0"/>
    <s v="Lib"/>
    <s v="D"/>
    <x v="1"/>
    <n v="7.77"/>
    <n v="23.31"/>
    <x v="3"/>
    <x v="2"/>
    <x v="1"/>
    <x v="1"/>
  </r>
  <r>
    <s v="TNI-91067-006"/>
    <x v="190"/>
    <s v="80444-58185-FX"/>
    <s v="E-L-1"/>
    <n v="4"/>
    <x v="207"/>
    <s v=""/>
    <x v="0"/>
    <s v="Exc"/>
    <s v="L"/>
    <x v="0"/>
    <n v="14.85"/>
    <n v="59.4"/>
    <x v="1"/>
    <x v="1"/>
    <x v="0"/>
    <x v="0"/>
  </r>
  <r>
    <s v="IZA-61469-812"/>
    <x v="191"/>
    <s v="13561-92774-WP"/>
    <s v="L-D-2.5"/>
    <n v="4"/>
    <x v="208"/>
    <s v="kbromehead68@un.org"/>
    <x v="0"/>
    <s v="Lib"/>
    <s v="D"/>
    <x v="2"/>
    <n v="29.784999999999997"/>
    <n v="119.13999999999999"/>
    <x v="3"/>
    <x v="2"/>
    <x v="0"/>
    <x v="0"/>
  </r>
  <r>
    <s v="PSS-22466-862"/>
    <x v="192"/>
    <s v="11550-78378-GE"/>
    <s v="R-L-0.2"/>
    <n v="4"/>
    <x v="209"/>
    <s v="ewesterman69@si.edu"/>
    <x v="1"/>
    <s v="Rob"/>
    <s v="L"/>
    <x v="3"/>
    <n v="3.5849999999999995"/>
    <n v="14.339999999999998"/>
    <x v="0"/>
    <x v="1"/>
    <x v="1"/>
    <x v="1"/>
  </r>
  <r>
    <s v="REH-56504-397"/>
    <x v="193"/>
    <s v="90961-35603-RP"/>
    <s v="A-M-2.5"/>
    <n v="5"/>
    <x v="210"/>
    <s v="ahutchens6a@amazonaws.com"/>
    <x v="0"/>
    <s v="Ara"/>
    <s v="M"/>
    <x v="2"/>
    <n v="25.874999999999996"/>
    <n v="129.37499999999997"/>
    <x v="2"/>
    <x v="0"/>
    <x v="1"/>
    <x v="1"/>
  </r>
  <r>
    <s v="ALA-62598-016"/>
    <x v="194"/>
    <s v="57145-03803-ZL"/>
    <s v="R-D-0.2"/>
    <n v="6"/>
    <x v="211"/>
    <s v="nwyvill6b@naver.com"/>
    <x v="2"/>
    <s v="Rob"/>
    <s v="D"/>
    <x v="3"/>
    <n v="2.6849999999999996"/>
    <n v="16.11"/>
    <x v="0"/>
    <x v="2"/>
    <x v="0"/>
    <x v="0"/>
  </r>
  <r>
    <s v="EYE-70374-835"/>
    <x v="195"/>
    <s v="89115-11966-VF"/>
    <s v="R-L-0.2"/>
    <n v="5"/>
    <x v="212"/>
    <s v="bmathon6c@barnesandnoble.com"/>
    <x v="0"/>
    <s v="Rob"/>
    <s v="L"/>
    <x v="3"/>
    <n v="3.5849999999999995"/>
    <n v="17.924999999999997"/>
    <x v="0"/>
    <x v="1"/>
    <x v="1"/>
    <x v="1"/>
  </r>
  <r>
    <s v="CCZ-19589-212"/>
    <x v="196"/>
    <s v="05754-41702-FG"/>
    <s v="L-M-0.2"/>
    <n v="2"/>
    <x v="213"/>
    <s v="kstreight6d@about.com"/>
    <x v="0"/>
    <s v="Lib"/>
    <s v="M"/>
    <x v="3"/>
    <n v="4.3650000000000002"/>
    <n v="8.73"/>
    <x v="3"/>
    <x v="0"/>
    <x v="1"/>
    <x v="1"/>
  </r>
  <r>
    <s v="BPT-83989-157"/>
    <x v="197"/>
    <s v="84269-49816-ML"/>
    <s v="A-M-2.5"/>
    <n v="2"/>
    <x v="214"/>
    <s v="pcutchie6e@globo.com"/>
    <x v="0"/>
    <s v="Ara"/>
    <s v="M"/>
    <x v="2"/>
    <n v="25.874999999999996"/>
    <n v="51.749999999999993"/>
    <x v="2"/>
    <x v="0"/>
    <x v="1"/>
    <x v="1"/>
  </r>
  <r>
    <s v="YFH-87456-208"/>
    <x v="198"/>
    <s v="23600-98432-ME"/>
    <s v="L-M-0.2"/>
    <n v="2"/>
    <x v="215"/>
    <s v=""/>
    <x v="0"/>
    <s v="Lib"/>
    <s v="M"/>
    <x v="3"/>
    <n v="4.3650000000000002"/>
    <n v="8.73"/>
    <x v="3"/>
    <x v="0"/>
    <x v="0"/>
    <x v="0"/>
  </r>
  <r>
    <s v="JLN-14700-924"/>
    <x v="199"/>
    <s v="79058-02767-CP"/>
    <s v="L-L-0.2"/>
    <n v="5"/>
    <x v="216"/>
    <s v="cgheraldi6g@opera.com"/>
    <x v="2"/>
    <s v="Lib"/>
    <s v="L"/>
    <x v="3"/>
    <n v="4.7549999999999999"/>
    <n v="23.774999999999999"/>
    <x v="3"/>
    <x v="1"/>
    <x v="1"/>
    <x v="1"/>
  </r>
  <r>
    <s v="JVW-22582-137"/>
    <x v="200"/>
    <s v="89208-74646-UK"/>
    <s v="E-M-0.2"/>
    <n v="5"/>
    <x v="217"/>
    <s v="bkenwell6h@over-blog.com"/>
    <x v="0"/>
    <s v="Exc"/>
    <s v="M"/>
    <x v="3"/>
    <n v="4.125"/>
    <n v="20.625"/>
    <x v="1"/>
    <x v="0"/>
    <x v="1"/>
    <x v="1"/>
  </r>
  <r>
    <s v="LAA-41879-001"/>
    <x v="201"/>
    <s v="11408-81032-UR"/>
    <s v="L-L-2.5"/>
    <n v="1"/>
    <x v="218"/>
    <s v="tsutty6i@google.es"/>
    <x v="0"/>
    <s v="Lib"/>
    <s v="L"/>
    <x v="2"/>
    <n v="36.454999999999998"/>
    <n v="36.454999999999998"/>
    <x v="3"/>
    <x v="1"/>
    <x v="1"/>
    <x v="1"/>
  </r>
  <r>
    <s v="BRV-64870-915"/>
    <x v="202"/>
    <s v="32070-55528-UG"/>
    <s v="L-L-2.5"/>
    <n v="5"/>
    <x v="219"/>
    <s v=""/>
    <x v="1"/>
    <s v="Lib"/>
    <s v="L"/>
    <x v="2"/>
    <n v="36.454999999999998"/>
    <n v="182.27499999999998"/>
    <x v="3"/>
    <x v="1"/>
    <x v="1"/>
    <x v="1"/>
  </r>
  <r>
    <s v="RGJ-12544-083"/>
    <x v="203"/>
    <s v="48873-84433-PN"/>
    <s v="L-D-2.5"/>
    <n v="3"/>
    <x v="220"/>
    <s v="charce6k@cafepress.com"/>
    <x v="1"/>
    <s v="Lib"/>
    <s v="D"/>
    <x v="2"/>
    <n v="29.784999999999997"/>
    <n v="89.35499999999999"/>
    <x v="3"/>
    <x v="2"/>
    <x v="1"/>
    <x v="1"/>
  </r>
  <r>
    <s v="JJX-83339-346"/>
    <x v="204"/>
    <s v="32928-18158-OW"/>
    <s v="R-L-0.2"/>
    <n v="1"/>
    <x v="221"/>
    <s v=""/>
    <x v="0"/>
    <s v="Rob"/>
    <s v="L"/>
    <x v="3"/>
    <n v="3.5849999999999995"/>
    <n v="3.5849999999999995"/>
    <x v="0"/>
    <x v="1"/>
    <x v="0"/>
    <x v="0"/>
  </r>
  <r>
    <s v="BIU-21970-705"/>
    <x v="205"/>
    <s v="89711-56688-GG"/>
    <s v="R-M-2.5"/>
    <n v="2"/>
    <x v="222"/>
    <s v="fdrysdale6m@symantec.com"/>
    <x v="0"/>
    <s v="Rob"/>
    <s v="M"/>
    <x v="2"/>
    <n v="22.884999999999998"/>
    <n v="45.769999999999996"/>
    <x v="0"/>
    <x v="0"/>
    <x v="0"/>
    <x v="0"/>
  </r>
  <r>
    <s v="ELJ-87741-745"/>
    <x v="206"/>
    <s v="48389-71976-JB"/>
    <s v="E-L-1"/>
    <n v="4"/>
    <x v="223"/>
    <s v="dmagowan6n@fc2.com"/>
    <x v="0"/>
    <s v="Exc"/>
    <s v="L"/>
    <x v="0"/>
    <n v="14.85"/>
    <n v="59.4"/>
    <x v="1"/>
    <x v="1"/>
    <x v="1"/>
    <x v="1"/>
  </r>
  <r>
    <s v="SGI-48226-857"/>
    <x v="207"/>
    <s v="84033-80762-EQ"/>
    <s v="A-M-2.5"/>
    <n v="6"/>
    <x v="224"/>
    <s v=""/>
    <x v="0"/>
    <s v="Ara"/>
    <s v="M"/>
    <x v="2"/>
    <n v="25.874999999999996"/>
    <n v="155.24999999999997"/>
    <x v="2"/>
    <x v="0"/>
    <x v="0"/>
    <x v="0"/>
  </r>
  <r>
    <s v="AHV-66988-037"/>
    <x v="208"/>
    <s v="12743-00952-KO"/>
    <s v="R-M-2.5"/>
    <n v="2"/>
    <x v="225"/>
    <s v=""/>
    <x v="0"/>
    <s v="Rob"/>
    <s v="M"/>
    <x v="2"/>
    <n v="22.884999999999998"/>
    <n v="45.769999999999996"/>
    <x v="0"/>
    <x v="0"/>
    <x v="1"/>
    <x v="1"/>
  </r>
  <r>
    <s v="ISK-42066-094"/>
    <x v="209"/>
    <s v="41505-42181-EF"/>
    <s v="E-D-1"/>
    <n v="3"/>
    <x v="226"/>
    <s v="srushbrooke6q@youku.com"/>
    <x v="0"/>
    <s v="Exc"/>
    <s v="D"/>
    <x v="0"/>
    <n v="12.15"/>
    <n v="36.450000000000003"/>
    <x v="1"/>
    <x v="2"/>
    <x v="0"/>
    <x v="0"/>
  </r>
  <r>
    <s v="FTC-35822-530"/>
    <x v="210"/>
    <s v="14307-87663-KB"/>
    <s v="E-D-0.5"/>
    <n v="4"/>
    <x v="227"/>
    <s v="tdrynan6r@deviantart.com"/>
    <x v="0"/>
    <s v="Exc"/>
    <s v="D"/>
    <x v="1"/>
    <n v="7.29"/>
    <n v="29.16"/>
    <x v="1"/>
    <x v="2"/>
    <x v="0"/>
    <x v="0"/>
  </r>
  <r>
    <s v="VSS-56247-688"/>
    <x v="211"/>
    <s v="08360-19442-GB"/>
    <s v="L-M-2.5"/>
    <n v="4"/>
    <x v="228"/>
    <s v="eyurkov6s@hud.gov"/>
    <x v="0"/>
    <s v="Lib"/>
    <s v="M"/>
    <x v="2"/>
    <n v="33.464999999999996"/>
    <n v="133.85999999999999"/>
    <x v="3"/>
    <x v="0"/>
    <x v="1"/>
    <x v="1"/>
  </r>
  <r>
    <s v="HVW-25584-144"/>
    <x v="212"/>
    <s v="93405-51204-UW"/>
    <s v="L-L-0.2"/>
    <n v="5"/>
    <x v="229"/>
    <s v="lmallan6t@state.gov"/>
    <x v="0"/>
    <s v="Lib"/>
    <s v="L"/>
    <x v="3"/>
    <n v="4.7549999999999999"/>
    <n v="23.774999999999999"/>
    <x v="3"/>
    <x v="1"/>
    <x v="0"/>
    <x v="0"/>
  </r>
  <r>
    <s v="MUY-15309-209"/>
    <x v="213"/>
    <s v="97152-03355-IW"/>
    <s v="L-D-1"/>
    <n v="3"/>
    <x v="230"/>
    <s v="gbentjens6u@netlog.com"/>
    <x v="2"/>
    <s v="Lib"/>
    <s v="D"/>
    <x v="0"/>
    <n v="12.95"/>
    <n v="38.849999999999994"/>
    <x v="3"/>
    <x v="2"/>
    <x v="1"/>
    <x v="1"/>
  </r>
  <r>
    <s v="VAJ-44572-469"/>
    <x v="63"/>
    <s v="79216-73157-TE"/>
    <s v="R-L-0.2"/>
    <n v="6"/>
    <x v="231"/>
    <s v=""/>
    <x v="1"/>
    <s v="Rob"/>
    <s v="L"/>
    <x v="3"/>
    <n v="3.5849999999999995"/>
    <n v="21.509999999999998"/>
    <x v="0"/>
    <x v="1"/>
    <x v="0"/>
    <x v="0"/>
  </r>
  <r>
    <s v="YJU-84377-606"/>
    <x v="214"/>
    <s v="20259-47723-AC"/>
    <s v="A-D-1"/>
    <n v="1"/>
    <x v="232"/>
    <s v="lentwistle6w@omniture.com"/>
    <x v="0"/>
    <s v="Ara"/>
    <s v="D"/>
    <x v="0"/>
    <n v="9.9499999999999993"/>
    <n v="9.9499999999999993"/>
    <x v="2"/>
    <x v="2"/>
    <x v="0"/>
    <x v="0"/>
  </r>
  <r>
    <s v="VNC-93921-469"/>
    <x v="215"/>
    <s v="04666-71569-RI"/>
    <s v="L-L-1"/>
    <n v="1"/>
    <x v="233"/>
    <s v="zkiffe74@cyberchimps.com"/>
    <x v="0"/>
    <s v="Lib"/>
    <s v="L"/>
    <x v="0"/>
    <n v="15.85"/>
    <n v="15.85"/>
    <x v="3"/>
    <x v="1"/>
    <x v="0"/>
    <x v="0"/>
  </r>
  <r>
    <s v="OGB-91614-810"/>
    <x v="216"/>
    <s v="08909-77713-CG"/>
    <s v="R-M-0.2"/>
    <n v="1"/>
    <x v="234"/>
    <s v="macott6y@pagesperso-orange.fr"/>
    <x v="0"/>
    <s v="Rob"/>
    <s v="M"/>
    <x v="3"/>
    <n v="2.9849999999999999"/>
    <n v="2.9849999999999999"/>
    <x v="0"/>
    <x v="0"/>
    <x v="0"/>
    <x v="0"/>
  </r>
  <r>
    <s v="BQI-61647-496"/>
    <x v="217"/>
    <s v="84340-73931-VV"/>
    <s v="E-M-1"/>
    <n v="5"/>
    <x v="235"/>
    <s v="cheaviside6z@rediff.com"/>
    <x v="0"/>
    <s v="Exc"/>
    <s v="M"/>
    <x v="0"/>
    <n v="13.75"/>
    <n v="68.75"/>
    <x v="1"/>
    <x v="0"/>
    <x v="0"/>
    <x v="0"/>
  </r>
  <r>
    <s v="IOM-51636-823"/>
    <x v="218"/>
    <s v="04609-95151-XH"/>
    <s v="A-D-1"/>
    <n v="3"/>
    <x v="236"/>
    <s v=""/>
    <x v="0"/>
    <s v="Ara"/>
    <s v="D"/>
    <x v="0"/>
    <n v="9.9499999999999993"/>
    <n v="29.849999999999998"/>
    <x v="2"/>
    <x v="2"/>
    <x v="1"/>
    <x v="1"/>
  </r>
  <r>
    <s v="GGD-38107-641"/>
    <x v="219"/>
    <s v="99562-88650-YF"/>
    <s v="L-M-1"/>
    <n v="4"/>
    <x v="237"/>
    <s v="lkernan71@wsj.com"/>
    <x v="0"/>
    <s v="Lib"/>
    <s v="M"/>
    <x v="0"/>
    <n v="14.55"/>
    <n v="58.2"/>
    <x v="3"/>
    <x v="0"/>
    <x v="1"/>
    <x v="1"/>
  </r>
  <r>
    <s v="LTO-95975-728"/>
    <x v="220"/>
    <s v="46560-73885-PJ"/>
    <s v="R-L-0.5"/>
    <n v="4"/>
    <x v="238"/>
    <s v="rmclae72@dailymotion.com"/>
    <x v="2"/>
    <s v="Rob"/>
    <s v="L"/>
    <x v="1"/>
    <n v="7.169999999999999"/>
    <n v="28.679999999999996"/>
    <x v="0"/>
    <x v="1"/>
    <x v="1"/>
    <x v="1"/>
  </r>
  <r>
    <s v="IGM-84664-265"/>
    <x v="114"/>
    <s v="80179-44620-WN"/>
    <s v="R-L-0.5"/>
    <n v="3"/>
    <x v="239"/>
    <s v="cblowfelde73@ustream.tv"/>
    <x v="0"/>
    <s v="Rob"/>
    <s v="L"/>
    <x v="1"/>
    <n v="7.169999999999999"/>
    <n v="21.509999999999998"/>
    <x v="0"/>
    <x v="1"/>
    <x v="1"/>
    <x v="1"/>
  </r>
  <r>
    <s v="SKO-45740-621"/>
    <x v="221"/>
    <s v="04666-71569-RI"/>
    <s v="L-M-0.5"/>
    <n v="2"/>
    <x v="233"/>
    <s v="zkiffe74@cyberchimps.com"/>
    <x v="0"/>
    <s v="Lib"/>
    <s v="M"/>
    <x v="1"/>
    <n v="8.73"/>
    <n v="17.46"/>
    <x v="3"/>
    <x v="0"/>
    <x v="0"/>
    <x v="0"/>
  </r>
  <r>
    <s v="FOJ-02234-063"/>
    <x v="222"/>
    <s v="59081-87231-VP"/>
    <s v="E-D-2.5"/>
    <n v="1"/>
    <x v="240"/>
    <s v="docalleran75@ucla.edu"/>
    <x v="0"/>
    <s v="Exc"/>
    <s v="D"/>
    <x v="2"/>
    <n v="27.945"/>
    <n v="27.945"/>
    <x v="1"/>
    <x v="2"/>
    <x v="0"/>
    <x v="0"/>
  </r>
  <r>
    <s v="MSJ-11909-468"/>
    <x v="188"/>
    <s v="07878-45872-CC"/>
    <s v="E-D-2.5"/>
    <n v="5"/>
    <x v="241"/>
    <s v="ccromwell76@desdev.cn"/>
    <x v="0"/>
    <s v="Exc"/>
    <s v="D"/>
    <x v="2"/>
    <n v="27.945"/>
    <n v="139.72499999999999"/>
    <x v="1"/>
    <x v="2"/>
    <x v="1"/>
    <x v="1"/>
  </r>
  <r>
    <s v="DKB-78053-329"/>
    <x v="223"/>
    <s v="12444-05174-OO"/>
    <s v="R-M-0.2"/>
    <n v="2"/>
    <x v="242"/>
    <s v="ihay77@lulu.com"/>
    <x v="2"/>
    <s v="Rob"/>
    <s v="M"/>
    <x v="3"/>
    <n v="2.9849999999999999"/>
    <n v="5.97"/>
    <x v="0"/>
    <x v="0"/>
    <x v="1"/>
    <x v="1"/>
  </r>
  <r>
    <s v="DFZ-45083-941"/>
    <x v="224"/>
    <s v="34665-62561-AU"/>
    <s v="R-L-2.5"/>
    <n v="1"/>
    <x v="243"/>
    <s v="ttaffarello78@sciencedaily.com"/>
    <x v="0"/>
    <s v="Rob"/>
    <s v="L"/>
    <x v="2"/>
    <n v="27.484999999999996"/>
    <n v="27.484999999999996"/>
    <x v="0"/>
    <x v="1"/>
    <x v="0"/>
    <x v="0"/>
  </r>
  <r>
    <s v="OTA-40969-710"/>
    <x v="83"/>
    <s v="77877-11993-QH"/>
    <s v="R-L-1"/>
    <n v="5"/>
    <x v="244"/>
    <s v="mcanty79@jigsy.com"/>
    <x v="0"/>
    <s v="Rob"/>
    <s v="L"/>
    <x v="0"/>
    <n v="11.95"/>
    <n v="59.75"/>
    <x v="0"/>
    <x v="1"/>
    <x v="0"/>
    <x v="0"/>
  </r>
  <r>
    <s v="GRH-45571-667"/>
    <x v="104"/>
    <s v="32291-18308-YZ"/>
    <s v="E-M-1"/>
    <n v="3"/>
    <x v="245"/>
    <s v="jkopke7a@auda.org.au"/>
    <x v="0"/>
    <s v="Exc"/>
    <s v="M"/>
    <x v="0"/>
    <n v="13.75"/>
    <n v="41.25"/>
    <x v="1"/>
    <x v="0"/>
    <x v="1"/>
    <x v="1"/>
  </r>
  <r>
    <s v="NXV-05302-067"/>
    <x v="225"/>
    <s v="25754-33191-ZI"/>
    <s v="L-M-2.5"/>
    <n v="4"/>
    <x v="246"/>
    <s v=""/>
    <x v="0"/>
    <s v="Lib"/>
    <s v="M"/>
    <x v="2"/>
    <n v="33.464999999999996"/>
    <n v="133.85999999999999"/>
    <x v="3"/>
    <x v="0"/>
    <x v="1"/>
    <x v="1"/>
  </r>
  <r>
    <s v="VZH-86274-142"/>
    <x v="226"/>
    <s v="53120-45532-KL"/>
    <s v="R-L-1"/>
    <n v="5"/>
    <x v="247"/>
    <s v=""/>
    <x v="1"/>
    <s v="Rob"/>
    <s v="L"/>
    <x v="0"/>
    <n v="11.95"/>
    <n v="59.75"/>
    <x v="0"/>
    <x v="1"/>
    <x v="0"/>
    <x v="0"/>
  </r>
  <r>
    <s v="KIX-93248-135"/>
    <x v="227"/>
    <s v="36605-83052-WB"/>
    <s v="A-D-0.5"/>
    <n v="1"/>
    <x v="248"/>
    <s v="vhellmore7d@bbc.co.uk"/>
    <x v="0"/>
    <s v="Ara"/>
    <s v="D"/>
    <x v="1"/>
    <n v="5.97"/>
    <n v="5.97"/>
    <x v="2"/>
    <x v="2"/>
    <x v="0"/>
    <x v="0"/>
  </r>
  <r>
    <s v="AXR-10962-010"/>
    <x v="180"/>
    <s v="53683-35977-KI"/>
    <s v="E-D-1"/>
    <n v="2"/>
    <x v="249"/>
    <s v="mseawright7e@nbcnews.com"/>
    <x v="2"/>
    <s v="Exc"/>
    <s v="D"/>
    <x v="0"/>
    <n v="12.15"/>
    <n v="24.3"/>
    <x v="1"/>
    <x v="2"/>
    <x v="1"/>
    <x v="1"/>
  </r>
  <r>
    <s v="IHS-71573-008"/>
    <x v="228"/>
    <s v="07972-83134-NM"/>
    <s v="E-D-0.2"/>
    <n v="6"/>
    <x v="250"/>
    <s v="snortheast7f@mashable.com"/>
    <x v="0"/>
    <s v="Exc"/>
    <s v="D"/>
    <x v="3"/>
    <n v="3.645"/>
    <n v="21.87"/>
    <x v="1"/>
    <x v="2"/>
    <x v="0"/>
    <x v="0"/>
  </r>
  <r>
    <s v="QTR-19001-114"/>
    <x v="229"/>
    <s v="01035-70465-UO"/>
    <s v="A-D-1"/>
    <n v="2"/>
    <x v="195"/>
    <s v="aattwater5u@wikia.com"/>
    <x v="0"/>
    <s v="Ara"/>
    <s v="D"/>
    <x v="0"/>
    <n v="9.9499999999999993"/>
    <n v="19.899999999999999"/>
    <x v="2"/>
    <x v="2"/>
    <x v="0"/>
    <x v="0"/>
  </r>
  <r>
    <s v="WBK-62297-910"/>
    <x v="230"/>
    <s v="25514-23938-IQ"/>
    <s v="A-D-0.2"/>
    <n v="2"/>
    <x v="251"/>
    <s v="mfearon7h@reverbnation.com"/>
    <x v="0"/>
    <s v="Ara"/>
    <s v="D"/>
    <x v="3"/>
    <n v="2.9849999999999999"/>
    <n v="5.97"/>
    <x v="2"/>
    <x v="2"/>
    <x v="1"/>
    <x v="1"/>
  </r>
  <r>
    <s v="OGY-19377-175"/>
    <x v="231"/>
    <s v="49084-44492-OJ"/>
    <s v="E-D-0.5"/>
    <n v="1"/>
    <x v="252"/>
    <s v=""/>
    <x v="1"/>
    <s v="Exc"/>
    <s v="D"/>
    <x v="1"/>
    <n v="7.29"/>
    <n v="7.29"/>
    <x v="1"/>
    <x v="2"/>
    <x v="0"/>
    <x v="0"/>
  </r>
  <r>
    <s v="ESR-66651-814"/>
    <x v="80"/>
    <s v="76624-72205-CK"/>
    <s v="A-D-0.2"/>
    <n v="4"/>
    <x v="253"/>
    <s v="jsisneros7j@a8.net"/>
    <x v="0"/>
    <s v="Ara"/>
    <s v="D"/>
    <x v="3"/>
    <n v="2.9849999999999999"/>
    <n v="11.94"/>
    <x v="2"/>
    <x v="2"/>
    <x v="0"/>
    <x v="0"/>
  </r>
  <r>
    <s v="CPX-46916-770"/>
    <x v="232"/>
    <s v="12729-50170-JE"/>
    <s v="R-L-1"/>
    <n v="6"/>
    <x v="254"/>
    <s v="zcarlson7k@bigcartel.com"/>
    <x v="1"/>
    <s v="Rob"/>
    <s v="L"/>
    <x v="0"/>
    <n v="11.95"/>
    <n v="71.699999999999989"/>
    <x v="0"/>
    <x v="1"/>
    <x v="0"/>
    <x v="0"/>
  </r>
  <r>
    <s v="MDC-03318-645"/>
    <x v="233"/>
    <s v="43974-44760-QI"/>
    <s v="A-L-0.2"/>
    <n v="2"/>
    <x v="255"/>
    <s v="wmaddox7l@timesonline.co.uk"/>
    <x v="0"/>
    <s v="Ara"/>
    <s v="L"/>
    <x v="3"/>
    <n v="3.8849999999999998"/>
    <n v="7.77"/>
    <x v="2"/>
    <x v="1"/>
    <x v="1"/>
    <x v="1"/>
  </r>
  <r>
    <s v="SFF-86059-407"/>
    <x v="234"/>
    <s v="30585-48726-BK"/>
    <s v="A-M-2.5"/>
    <n v="1"/>
    <x v="256"/>
    <s v="dhedlestone7m@craigslist.org"/>
    <x v="0"/>
    <s v="Ara"/>
    <s v="M"/>
    <x v="2"/>
    <n v="25.874999999999996"/>
    <n v="25.874999999999996"/>
    <x v="2"/>
    <x v="0"/>
    <x v="1"/>
    <x v="1"/>
  </r>
  <r>
    <s v="SCL-94540-788"/>
    <x v="235"/>
    <s v="16123-07017-TY"/>
    <s v="E-L-2.5"/>
    <n v="6"/>
    <x v="257"/>
    <s v="tcrowthe7n@europa.eu"/>
    <x v="0"/>
    <s v="Exc"/>
    <s v="L"/>
    <x v="2"/>
    <n v="34.154999999999994"/>
    <n v="204.92999999999995"/>
    <x v="1"/>
    <x v="1"/>
    <x v="1"/>
    <x v="1"/>
  </r>
  <r>
    <s v="HVU-21634-076"/>
    <x v="236"/>
    <s v="27723-45097-MH"/>
    <s v="R-L-2.5"/>
    <n v="4"/>
    <x v="258"/>
    <s v="dbury7o@tinyurl.com"/>
    <x v="1"/>
    <s v="Rob"/>
    <s v="L"/>
    <x v="2"/>
    <n v="27.484999999999996"/>
    <n v="109.93999999999998"/>
    <x v="0"/>
    <x v="1"/>
    <x v="0"/>
    <x v="0"/>
  </r>
  <r>
    <s v="XUS-73326-418"/>
    <x v="237"/>
    <s v="37078-56703-AF"/>
    <s v="E-L-1"/>
    <n v="6"/>
    <x v="259"/>
    <s v="gbroadbear7p@omniture.com"/>
    <x v="0"/>
    <s v="Exc"/>
    <s v="L"/>
    <x v="0"/>
    <n v="14.85"/>
    <n v="89.1"/>
    <x v="1"/>
    <x v="1"/>
    <x v="1"/>
    <x v="1"/>
  </r>
  <r>
    <s v="XWD-18933-006"/>
    <x v="238"/>
    <s v="79420-11075-MY"/>
    <s v="A-L-0.2"/>
    <n v="2"/>
    <x v="260"/>
    <s v="epalfrey7q@devhub.com"/>
    <x v="0"/>
    <s v="Ara"/>
    <s v="L"/>
    <x v="3"/>
    <n v="3.8849999999999998"/>
    <n v="7.77"/>
    <x v="2"/>
    <x v="1"/>
    <x v="0"/>
    <x v="0"/>
  </r>
  <r>
    <s v="HPD-65272-772"/>
    <x v="52"/>
    <s v="57504-13456-UO"/>
    <s v="L-M-2.5"/>
    <n v="1"/>
    <x v="261"/>
    <s v="pmetrick7r@rakuten.co.jp"/>
    <x v="0"/>
    <s v="Lib"/>
    <s v="M"/>
    <x v="2"/>
    <n v="33.464999999999996"/>
    <n v="33.464999999999996"/>
    <x v="3"/>
    <x v="0"/>
    <x v="0"/>
    <x v="0"/>
  </r>
  <r>
    <s v="JEG-93140-224"/>
    <x v="146"/>
    <s v="53751-57560-CN"/>
    <s v="E-M-0.5"/>
    <n v="5"/>
    <x v="262"/>
    <s v=""/>
    <x v="0"/>
    <s v="Exc"/>
    <s v="M"/>
    <x v="1"/>
    <n v="8.25"/>
    <n v="41.25"/>
    <x v="1"/>
    <x v="0"/>
    <x v="0"/>
    <x v="0"/>
  </r>
  <r>
    <s v="NNH-62058-950"/>
    <x v="239"/>
    <s v="96112-42558-EA"/>
    <s v="E-L-1"/>
    <n v="4"/>
    <x v="263"/>
    <s v="kkarby7t@sbwire.com"/>
    <x v="0"/>
    <s v="Exc"/>
    <s v="L"/>
    <x v="0"/>
    <n v="14.85"/>
    <n v="59.4"/>
    <x v="1"/>
    <x v="1"/>
    <x v="0"/>
    <x v="0"/>
  </r>
  <r>
    <s v="LTD-71429-845"/>
    <x v="240"/>
    <s v="03157-23165-UB"/>
    <s v="A-L-0.5"/>
    <n v="1"/>
    <x v="264"/>
    <s v="fcrumpe7u@ftc.gov"/>
    <x v="2"/>
    <s v="Ara"/>
    <s v="L"/>
    <x v="1"/>
    <n v="7.77"/>
    <n v="7.77"/>
    <x v="2"/>
    <x v="1"/>
    <x v="1"/>
    <x v="1"/>
  </r>
  <r>
    <s v="MPV-26985-215"/>
    <x v="241"/>
    <s v="51466-52850-AG"/>
    <s v="R-D-0.5"/>
    <n v="1"/>
    <x v="265"/>
    <s v="achatto7v@sakura.ne.jp"/>
    <x v="2"/>
    <s v="Rob"/>
    <s v="D"/>
    <x v="1"/>
    <n v="5.3699999999999992"/>
    <n v="5.3699999999999992"/>
    <x v="0"/>
    <x v="2"/>
    <x v="0"/>
    <x v="0"/>
  </r>
  <r>
    <s v="IYO-10245-081"/>
    <x v="242"/>
    <s v="57145-31023-FK"/>
    <s v="E-M-2.5"/>
    <n v="3"/>
    <x v="266"/>
    <s v=""/>
    <x v="0"/>
    <s v="Exc"/>
    <s v="M"/>
    <x v="2"/>
    <n v="31.624999999999996"/>
    <n v="94.874999999999986"/>
    <x v="1"/>
    <x v="0"/>
    <x v="1"/>
    <x v="1"/>
  </r>
  <r>
    <s v="BYZ-39669-954"/>
    <x v="243"/>
    <s v="66408-53777-VE"/>
    <s v="L-L-2.5"/>
    <n v="1"/>
    <x v="267"/>
    <s v=""/>
    <x v="0"/>
    <s v="Lib"/>
    <s v="L"/>
    <x v="2"/>
    <n v="36.454999999999998"/>
    <n v="36.454999999999998"/>
    <x v="3"/>
    <x v="1"/>
    <x v="1"/>
    <x v="1"/>
  </r>
  <r>
    <s v="EFB-72860-209"/>
    <x v="244"/>
    <s v="53035-99701-WG"/>
    <s v="A-M-0.2"/>
    <n v="4"/>
    <x v="268"/>
    <s v="bmergue7y@umn.edu"/>
    <x v="0"/>
    <s v="Ara"/>
    <s v="M"/>
    <x v="3"/>
    <n v="3.375"/>
    <n v="13.5"/>
    <x v="2"/>
    <x v="0"/>
    <x v="0"/>
    <x v="0"/>
  </r>
  <r>
    <s v="GMM-72397-378"/>
    <x v="245"/>
    <s v="45899-92796-EI"/>
    <s v="R-L-0.2"/>
    <n v="4"/>
    <x v="269"/>
    <s v="kpatise7z@jigsy.com"/>
    <x v="0"/>
    <s v="Rob"/>
    <s v="L"/>
    <x v="3"/>
    <n v="3.5849999999999995"/>
    <n v="14.339999999999998"/>
    <x v="0"/>
    <x v="1"/>
    <x v="1"/>
    <x v="1"/>
  </r>
  <r>
    <s v="LYP-52345-883"/>
    <x v="246"/>
    <s v="17649-28133-PY"/>
    <s v="E-M-0.5"/>
    <n v="1"/>
    <x v="270"/>
    <s v=""/>
    <x v="1"/>
    <s v="Exc"/>
    <s v="M"/>
    <x v="1"/>
    <n v="8.25"/>
    <n v="8.25"/>
    <x v="1"/>
    <x v="0"/>
    <x v="0"/>
    <x v="0"/>
  </r>
  <r>
    <s v="DFK-35846-692"/>
    <x v="247"/>
    <s v="49612-33852-CN"/>
    <s v="R-D-0.2"/>
    <n v="5"/>
    <x v="271"/>
    <s v=""/>
    <x v="0"/>
    <s v="Rob"/>
    <s v="D"/>
    <x v="3"/>
    <n v="2.6849999999999996"/>
    <n v="13.424999999999997"/>
    <x v="0"/>
    <x v="2"/>
    <x v="0"/>
    <x v="0"/>
  </r>
  <r>
    <s v="XAH-93337-609"/>
    <x v="248"/>
    <s v="66976-43829-YG"/>
    <s v="A-D-1"/>
    <n v="5"/>
    <x v="272"/>
    <s v="dduke82@vkontakte.ru"/>
    <x v="0"/>
    <s v="Ara"/>
    <s v="D"/>
    <x v="0"/>
    <n v="9.9499999999999993"/>
    <n v="49.75"/>
    <x v="2"/>
    <x v="2"/>
    <x v="1"/>
    <x v="1"/>
  </r>
  <r>
    <s v="QKA-72582-644"/>
    <x v="249"/>
    <s v="64852-04619-XZ"/>
    <s v="E-M-0.5"/>
    <n v="2"/>
    <x v="273"/>
    <s v=""/>
    <x v="1"/>
    <s v="Exc"/>
    <s v="M"/>
    <x v="1"/>
    <n v="8.25"/>
    <n v="16.5"/>
    <x v="1"/>
    <x v="0"/>
    <x v="1"/>
    <x v="1"/>
  </r>
  <r>
    <s v="ZDK-84567-102"/>
    <x v="250"/>
    <s v="58690-31815-VY"/>
    <s v="A-D-0.5"/>
    <n v="3"/>
    <x v="274"/>
    <s v="ihussey84@mapy.cz"/>
    <x v="0"/>
    <s v="Ara"/>
    <s v="D"/>
    <x v="1"/>
    <n v="5.97"/>
    <n v="17.91"/>
    <x v="2"/>
    <x v="2"/>
    <x v="1"/>
    <x v="1"/>
  </r>
  <r>
    <s v="WAV-38301-984"/>
    <x v="251"/>
    <s v="62863-81239-DT"/>
    <s v="A-D-0.5"/>
    <n v="5"/>
    <x v="275"/>
    <s v="cpinkerton85@upenn.edu"/>
    <x v="0"/>
    <s v="Ara"/>
    <s v="D"/>
    <x v="1"/>
    <n v="5.97"/>
    <n v="29.849999999999998"/>
    <x v="2"/>
    <x v="2"/>
    <x v="1"/>
    <x v="1"/>
  </r>
  <r>
    <s v="KZR-33023-209"/>
    <x v="177"/>
    <s v="21177-40725-CF"/>
    <s v="E-L-1"/>
    <n v="3"/>
    <x v="276"/>
    <s v=""/>
    <x v="0"/>
    <s v="Exc"/>
    <s v="L"/>
    <x v="0"/>
    <n v="14.85"/>
    <n v="44.55"/>
    <x v="1"/>
    <x v="1"/>
    <x v="1"/>
    <x v="1"/>
  </r>
  <r>
    <s v="ULM-49433-003"/>
    <x v="252"/>
    <s v="99421-80253-UI"/>
    <s v="E-M-1"/>
    <n v="2"/>
    <x v="277"/>
    <s v=""/>
    <x v="0"/>
    <s v="Exc"/>
    <s v="M"/>
    <x v="0"/>
    <n v="13.75"/>
    <n v="27.5"/>
    <x v="1"/>
    <x v="0"/>
    <x v="1"/>
    <x v="1"/>
  </r>
  <r>
    <s v="SIB-83254-136"/>
    <x v="253"/>
    <s v="45315-50206-DK"/>
    <s v="R-M-0.5"/>
    <n v="6"/>
    <x v="278"/>
    <s v="dvizor88@furl.net"/>
    <x v="0"/>
    <s v="Rob"/>
    <s v="M"/>
    <x v="1"/>
    <n v="5.97"/>
    <n v="35.82"/>
    <x v="0"/>
    <x v="0"/>
    <x v="0"/>
    <x v="0"/>
  </r>
  <r>
    <s v="NOK-50349-551"/>
    <x v="254"/>
    <s v="09595-95726-OV"/>
    <s v="R-D-0.5"/>
    <n v="3"/>
    <x v="279"/>
    <s v="esedgebeer89@oaic.gov.au"/>
    <x v="0"/>
    <s v="Rob"/>
    <s v="D"/>
    <x v="1"/>
    <n v="5.3699999999999992"/>
    <n v="16.11"/>
    <x v="0"/>
    <x v="2"/>
    <x v="0"/>
    <x v="0"/>
  </r>
  <r>
    <s v="YIS-96268-844"/>
    <x v="227"/>
    <s v="60221-67036-TD"/>
    <s v="E-L-0.2"/>
    <n v="6"/>
    <x v="280"/>
    <s v="klestrange8a@lulu.com"/>
    <x v="0"/>
    <s v="Exc"/>
    <s v="L"/>
    <x v="3"/>
    <n v="4.4550000000000001"/>
    <n v="26.73"/>
    <x v="1"/>
    <x v="1"/>
    <x v="0"/>
    <x v="0"/>
  </r>
  <r>
    <s v="CXI-04933-855"/>
    <x v="110"/>
    <s v="62923-29397-KX"/>
    <s v="E-L-2.5"/>
    <n v="6"/>
    <x v="281"/>
    <s v="ltanti8b@techcrunch.com"/>
    <x v="0"/>
    <s v="Exc"/>
    <s v="L"/>
    <x v="2"/>
    <n v="34.154999999999994"/>
    <n v="204.92999999999995"/>
    <x v="1"/>
    <x v="1"/>
    <x v="0"/>
    <x v="0"/>
  </r>
  <r>
    <s v="IZU-90429-382"/>
    <x v="182"/>
    <s v="33011-52383-BA"/>
    <s v="A-L-1"/>
    <n v="3"/>
    <x v="282"/>
    <s v="ade8c@1und1.de"/>
    <x v="0"/>
    <s v="Ara"/>
    <s v="L"/>
    <x v="0"/>
    <n v="12.95"/>
    <n v="38.849999999999994"/>
    <x v="2"/>
    <x v="1"/>
    <x v="0"/>
    <x v="0"/>
  </r>
  <r>
    <s v="WIT-40912-783"/>
    <x v="255"/>
    <s v="86768-91598-FA"/>
    <s v="L-D-0.2"/>
    <n v="4"/>
    <x v="283"/>
    <s v="tjedrachowicz8d@acquirethisname.com"/>
    <x v="0"/>
    <s v="Lib"/>
    <s v="D"/>
    <x v="3"/>
    <n v="3.8849999999999998"/>
    <n v="15.54"/>
    <x v="3"/>
    <x v="2"/>
    <x v="0"/>
    <x v="0"/>
  </r>
  <r>
    <s v="PSD-57291-590"/>
    <x v="256"/>
    <s v="37191-12203-MX"/>
    <s v="A-M-0.5"/>
    <n v="1"/>
    <x v="284"/>
    <s v="pstonner8e@moonfruit.com"/>
    <x v="0"/>
    <s v="Ara"/>
    <s v="M"/>
    <x v="1"/>
    <n v="6.75"/>
    <n v="6.75"/>
    <x v="2"/>
    <x v="0"/>
    <x v="1"/>
    <x v="1"/>
  </r>
  <r>
    <s v="GOI-41472-677"/>
    <x v="3"/>
    <s v="16545-76328-JY"/>
    <s v="E-D-2.5"/>
    <n v="4"/>
    <x v="285"/>
    <s v="dtingly8f@goo.ne.jp"/>
    <x v="0"/>
    <s v="Exc"/>
    <s v="D"/>
    <x v="2"/>
    <n v="27.945"/>
    <n v="111.78"/>
    <x v="1"/>
    <x v="2"/>
    <x v="0"/>
    <x v="0"/>
  </r>
  <r>
    <s v="KTX-17944-494"/>
    <x v="257"/>
    <s v="74330-29286-RO"/>
    <s v="A-L-0.2"/>
    <n v="1"/>
    <x v="286"/>
    <s v="crushe8n@about.me"/>
    <x v="0"/>
    <s v="Ara"/>
    <s v="L"/>
    <x v="3"/>
    <n v="3.8849999999999998"/>
    <n v="3.8849999999999998"/>
    <x v="2"/>
    <x v="1"/>
    <x v="0"/>
    <x v="0"/>
  </r>
  <r>
    <s v="RDM-99811-230"/>
    <x v="258"/>
    <s v="22349-47389-GY"/>
    <s v="L-M-0.2"/>
    <n v="5"/>
    <x v="287"/>
    <s v="bchecci8h@usa.gov"/>
    <x v="2"/>
    <s v="Lib"/>
    <s v="M"/>
    <x v="3"/>
    <n v="4.3650000000000002"/>
    <n v="21.825000000000003"/>
    <x v="3"/>
    <x v="0"/>
    <x v="1"/>
    <x v="1"/>
  </r>
  <r>
    <s v="JTU-55897-581"/>
    <x v="259"/>
    <s v="70290-38099-GB"/>
    <s v="R-M-0.2"/>
    <n v="5"/>
    <x v="288"/>
    <s v="jbagot8i@mac.com"/>
    <x v="0"/>
    <s v="Rob"/>
    <s v="M"/>
    <x v="3"/>
    <n v="2.9849999999999999"/>
    <n v="14.924999999999999"/>
    <x v="0"/>
    <x v="0"/>
    <x v="1"/>
    <x v="1"/>
  </r>
  <r>
    <s v="CRK-07584-240"/>
    <x v="260"/>
    <s v="18741-72071-PP"/>
    <s v="A-M-1"/>
    <n v="3"/>
    <x v="289"/>
    <s v="ebeeble8j@soundcloud.com"/>
    <x v="0"/>
    <s v="Ara"/>
    <s v="M"/>
    <x v="0"/>
    <n v="11.25"/>
    <n v="33.75"/>
    <x v="2"/>
    <x v="0"/>
    <x v="0"/>
    <x v="0"/>
  </r>
  <r>
    <s v="MKE-75518-399"/>
    <x v="261"/>
    <s v="62588-82624-II"/>
    <s v="A-M-1"/>
    <n v="3"/>
    <x v="290"/>
    <s v="cfluin8k@flickr.com"/>
    <x v="2"/>
    <s v="Ara"/>
    <s v="M"/>
    <x v="0"/>
    <n v="11.25"/>
    <n v="33.75"/>
    <x v="2"/>
    <x v="0"/>
    <x v="1"/>
    <x v="1"/>
  </r>
  <r>
    <s v="AEL-51169-725"/>
    <x v="262"/>
    <s v="37430-29579-HD"/>
    <s v="L-M-0.2"/>
    <n v="6"/>
    <x v="291"/>
    <s v="ebletsor8l@vinaora.com"/>
    <x v="0"/>
    <s v="Lib"/>
    <s v="M"/>
    <x v="3"/>
    <n v="4.3650000000000002"/>
    <n v="26.19"/>
    <x v="3"/>
    <x v="0"/>
    <x v="0"/>
    <x v="0"/>
  </r>
  <r>
    <s v="ZGM-83108-823"/>
    <x v="263"/>
    <s v="84132-22322-QT"/>
    <s v="E-L-1"/>
    <n v="1"/>
    <x v="292"/>
    <s v="pbrydell8m@bloglovin.com"/>
    <x v="1"/>
    <s v="Exc"/>
    <s v="L"/>
    <x v="0"/>
    <n v="14.85"/>
    <n v="14.85"/>
    <x v="1"/>
    <x v="1"/>
    <x v="1"/>
    <x v="1"/>
  </r>
  <r>
    <s v="JBP-78754-392"/>
    <x v="212"/>
    <s v="74330-29286-RO"/>
    <s v="E-M-2.5"/>
    <n v="6"/>
    <x v="286"/>
    <s v="crushe8n@about.me"/>
    <x v="0"/>
    <s v="Exc"/>
    <s v="M"/>
    <x v="2"/>
    <n v="31.624999999999996"/>
    <n v="189.74999999999997"/>
    <x v="1"/>
    <x v="0"/>
    <x v="0"/>
    <x v="0"/>
  </r>
  <r>
    <s v="RNH-54912-747"/>
    <x v="187"/>
    <s v="37445-17791-NQ"/>
    <s v="R-M-0.5"/>
    <n v="1"/>
    <x v="293"/>
    <s v="nleethem8o@mac.com"/>
    <x v="0"/>
    <s v="Rob"/>
    <s v="M"/>
    <x v="1"/>
    <n v="5.97"/>
    <n v="5.97"/>
    <x v="0"/>
    <x v="0"/>
    <x v="0"/>
    <x v="0"/>
  </r>
  <r>
    <s v="JDS-33440-914"/>
    <x v="248"/>
    <s v="58511-10548-ZU"/>
    <s v="R-M-1"/>
    <n v="3"/>
    <x v="294"/>
    <s v="anesfield8p@people.com.cn"/>
    <x v="2"/>
    <s v="Rob"/>
    <s v="M"/>
    <x v="0"/>
    <n v="9.9499999999999993"/>
    <n v="29.849999999999998"/>
    <x v="0"/>
    <x v="0"/>
    <x v="0"/>
    <x v="0"/>
  </r>
  <r>
    <s v="SYX-48878-182"/>
    <x v="264"/>
    <s v="47725-34771-FJ"/>
    <s v="R-D-1"/>
    <n v="5"/>
    <x v="295"/>
    <s v=""/>
    <x v="0"/>
    <s v="Rob"/>
    <s v="D"/>
    <x v="0"/>
    <n v="8.9499999999999993"/>
    <n v="44.75"/>
    <x v="0"/>
    <x v="2"/>
    <x v="1"/>
    <x v="1"/>
  </r>
  <r>
    <s v="ZGD-94763-868"/>
    <x v="265"/>
    <s v="53086-67334-KT"/>
    <s v="E-L-2.5"/>
    <n v="1"/>
    <x v="296"/>
    <s v="mbrockway8r@ibm.com"/>
    <x v="0"/>
    <s v="Exc"/>
    <s v="L"/>
    <x v="2"/>
    <n v="34.154999999999994"/>
    <n v="34.154999999999994"/>
    <x v="1"/>
    <x v="1"/>
    <x v="0"/>
    <x v="0"/>
  </r>
  <r>
    <s v="CZY-70361-485"/>
    <x v="266"/>
    <s v="83308-82257-UN"/>
    <s v="E-L-2.5"/>
    <n v="6"/>
    <x v="297"/>
    <s v="nlush8s@dedecms.com"/>
    <x v="1"/>
    <s v="Exc"/>
    <s v="L"/>
    <x v="2"/>
    <n v="34.154999999999994"/>
    <n v="204.92999999999995"/>
    <x v="1"/>
    <x v="1"/>
    <x v="1"/>
    <x v="1"/>
  </r>
  <r>
    <s v="RJR-12175-899"/>
    <x v="267"/>
    <s v="37274-08534-FM"/>
    <s v="E-D-0.5"/>
    <n v="3"/>
    <x v="298"/>
    <s v="smcmillian8t@csmonitor.com"/>
    <x v="0"/>
    <s v="Exc"/>
    <s v="D"/>
    <x v="1"/>
    <n v="7.29"/>
    <n v="21.87"/>
    <x v="1"/>
    <x v="2"/>
    <x v="1"/>
    <x v="1"/>
  </r>
  <r>
    <s v="ELB-07929-407"/>
    <x v="204"/>
    <s v="54004-04664-AA"/>
    <s v="A-M-2.5"/>
    <n v="2"/>
    <x v="299"/>
    <s v="tbennison8u@google.cn"/>
    <x v="0"/>
    <s v="Ara"/>
    <s v="M"/>
    <x v="2"/>
    <n v="25.874999999999996"/>
    <n v="51.749999999999993"/>
    <x v="2"/>
    <x v="0"/>
    <x v="0"/>
    <x v="0"/>
  </r>
  <r>
    <s v="UJQ-54441-340"/>
    <x v="268"/>
    <s v="26822-19510-SD"/>
    <s v="E-M-0.2"/>
    <n v="2"/>
    <x v="300"/>
    <s v="gtweed8v@yolasite.com"/>
    <x v="0"/>
    <s v="Exc"/>
    <s v="M"/>
    <x v="3"/>
    <n v="4.125"/>
    <n v="8.25"/>
    <x v="1"/>
    <x v="0"/>
    <x v="0"/>
    <x v="0"/>
  </r>
  <r>
    <s v="UJQ-54441-340"/>
    <x v="268"/>
    <s v="26822-19510-SD"/>
    <s v="A-L-0.2"/>
    <n v="5"/>
    <x v="300"/>
    <s v="gtweed8v@yolasite.com"/>
    <x v="0"/>
    <s v="Ara"/>
    <s v="L"/>
    <x v="3"/>
    <n v="3.8849999999999998"/>
    <n v="19.424999999999997"/>
    <x v="2"/>
    <x v="1"/>
    <x v="0"/>
    <x v="0"/>
  </r>
  <r>
    <s v="OWY-43108-475"/>
    <x v="269"/>
    <s v="06432-73165-ML"/>
    <s v="A-M-0.2"/>
    <n v="6"/>
    <x v="301"/>
    <s v="ggoggin8x@wix.com"/>
    <x v="1"/>
    <s v="Ara"/>
    <s v="M"/>
    <x v="3"/>
    <n v="3.375"/>
    <n v="20.25"/>
    <x v="2"/>
    <x v="0"/>
    <x v="0"/>
    <x v="0"/>
  </r>
  <r>
    <s v="GNO-91911-159"/>
    <x v="145"/>
    <s v="96503-31833-CW"/>
    <s v="L-D-0.5"/>
    <n v="3"/>
    <x v="302"/>
    <s v="sjeyness8y@biglobe.ne.jp"/>
    <x v="1"/>
    <s v="Lib"/>
    <s v="D"/>
    <x v="1"/>
    <n v="7.77"/>
    <n v="23.31"/>
    <x v="3"/>
    <x v="2"/>
    <x v="1"/>
    <x v="1"/>
  </r>
  <r>
    <s v="CNY-06284-066"/>
    <x v="270"/>
    <s v="63985-64148-MG"/>
    <s v="E-D-0.2"/>
    <n v="5"/>
    <x v="303"/>
    <s v="dbonhome8z@shinystat.com"/>
    <x v="0"/>
    <s v="Exc"/>
    <s v="D"/>
    <x v="3"/>
    <n v="3.645"/>
    <n v="18.225000000000001"/>
    <x v="1"/>
    <x v="2"/>
    <x v="0"/>
    <x v="0"/>
  </r>
  <r>
    <s v="OQS-46321-904"/>
    <x v="271"/>
    <s v="19597-91185-CM"/>
    <s v="E-M-1"/>
    <n v="1"/>
    <x v="304"/>
    <s v=""/>
    <x v="0"/>
    <s v="Exc"/>
    <s v="M"/>
    <x v="0"/>
    <n v="13.75"/>
    <n v="13.75"/>
    <x v="1"/>
    <x v="0"/>
    <x v="1"/>
    <x v="1"/>
  </r>
  <r>
    <s v="IBW-87442-480"/>
    <x v="272"/>
    <s v="79814-23626-JR"/>
    <s v="A-L-2.5"/>
    <n v="1"/>
    <x v="305"/>
    <s v="tle91@epa.gov"/>
    <x v="0"/>
    <s v="Ara"/>
    <s v="L"/>
    <x v="2"/>
    <n v="29.784999999999997"/>
    <n v="29.784999999999997"/>
    <x v="2"/>
    <x v="1"/>
    <x v="0"/>
    <x v="0"/>
  </r>
  <r>
    <s v="DGZ-82537-477"/>
    <x v="252"/>
    <s v="43439-94003-DW"/>
    <s v="R-D-1"/>
    <n v="5"/>
    <x v="306"/>
    <s v=""/>
    <x v="0"/>
    <s v="Rob"/>
    <s v="D"/>
    <x v="0"/>
    <n v="8.9499999999999993"/>
    <n v="44.75"/>
    <x v="0"/>
    <x v="2"/>
    <x v="1"/>
    <x v="1"/>
  </r>
  <r>
    <s v="LPS-39089-432"/>
    <x v="273"/>
    <s v="97655-45555-LI"/>
    <s v="R-D-1"/>
    <n v="5"/>
    <x v="307"/>
    <s v="balldridge93@yandex.ru"/>
    <x v="0"/>
    <s v="Rob"/>
    <s v="D"/>
    <x v="0"/>
    <n v="8.9499999999999993"/>
    <n v="44.75"/>
    <x v="0"/>
    <x v="2"/>
    <x v="0"/>
    <x v="0"/>
  </r>
  <r>
    <s v="MQU-86100-929"/>
    <x v="274"/>
    <s v="64418-01720-VW"/>
    <s v="L-L-0.5"/>
    <n v="4"/>
    <x v="308"/>
    <s v=""/>
    <x v="0"/>
    <s v="Lib"/>
    <s v="L"/>
    <x v="1"/>
    <n v="9.51"/>
    <n v="38.04"/>
    <x v="3"/>
    <x v="1"/>
    <x v="0"/>
    <x v="0"/>
  </r>
  <r>
    <s v="XUR-14132-391"/>
    <x v="275"/>
    <s v="96836-09258-RI"/>
    <s v="R-D-0.5"/>
    <n v="4"/>
    <x v="309"/>
    <s v="lgoodger95@guardian.co.uk"/>
    <x v="0"/>
    <s v="Rob"/>
    <s v="D"/>
    <x v="1"/>
    <n v="5.3699999999999992"/>
    <n v="21.479999999999997"/>
    <x v="0"/>
    <x v="2"/>
    <x v="0"/>
    <x v="0"/>
  </r>
  <r>
    <s v="OVI-27064-381"/>
    <x v="276"/>
    <s v="37274-08534-FM"/>
    <s v="R-D-0.5"/>
    <n v="3"/>
    <x v="298"/>
    <s v="smcmillian8t@csmonitor.com"/>
    <x v="0"/>
    <s v="Rob"/>
    <s v="D"/>
    <x v="1"/>
    <n v="5.3699999999999992"/>
    <n v="16.11"/>
    <x v="0"/>
    <x v="2"/>
    <x v="1"/>
    <x v="1"/>
  </r>
  <r>
    <s v="SHP-17012-870"/>
    <x v="277"/>
    <s v="69529-07533-CV"/>
    <s v="R-M-2.5"/>
    <n v="1"/>
    <x v="310"/>
    <s v="cdrewett97@wikipedia.org"/>
    <x v="0"/>
    <s v="Rob"/>
    <s v="M"/>
    <x v="2"/>
    <n v="22.884999999999998"/>
    <n v="22.884999999999998"/>
    <x v="0"/>
    <x v="0"/>
    <x v="0"/>
    <x v="0"/>
  </r>
  <r>
    <s v="FDY-03414-903"/>
    <x v="278"/>
    <s v="94840-49457-UD"/>
    <s v="A-D-0.5"/>
    <n v="3"/>
    <x v="311"/>
    <s v="qparsons98@blogtalkradio.com"/>
    <x v="0"/>
    <s v="Ara"/>
    <s v="D"/>
    <x v="1"/>
    <n v="5.97"/>
    <n v="17.91"/>
    <x v="2"/>
    <x v="2"/>
    <x v="0"/>
    <x v="0"/>
  </r>
  <r>
    <s v="WXT-85291-143"/>
    <x v="279"/>
    <s v="81414-81273-DK"/>
    <s v="R-M-0.5"/>
    <n v="4"/>
    <x v="312"/>
    <s v="vceely99@auda.org.au"/>
    <x v="0"/>
    <s v="Rob"/>
    <s v="M"/>
    <x v="1"/>
    <n v="5.97"/>
    <n v="23.88"/>
    <x v="0"/>
    <x v="0"/>
    <x v="0"/>
    <x v="0"/>
  </r>
  <r>
    <s v="QNP-18893-547"/>
    <x v="280"/>
    <s v="76930-61689-CH"/>
    <s v="R-L-1"/>
    <n v="5"/>
    <x v="313"/>
    <s v=""/>
    <x v="0"/>
    <s v="Rob"/>
    <s v="L"/>
    <x v="0"/>
    <n v="11.95"/>
    <n v="59.75"/>
    <x v="0"/>
    <x v="1"/>
    <x v="1"/>
    <x v="1"/>
  </r>
  <r>
    <s v="DOH-92927-530"/>
    <x v="281"/>
    <s v="12839-56537-TQ"/>
    <s v="L-L-0.2"/>
    <n v="6"/>
    <x v="314"/>
    <s v="cvasiliev9b@discuz.net"/>
    <x v="0"/>
    <s v="Lib"/>
    <s v="L"/>
    <x v="3"/>
    <n v="4.7549999999999999"/>
    <n v="28.53"/>
    <x v="3"/>
    <x v="1"/>
    <x v="0"/>
    <x v="0"/>
  </r>
  <r>
    <s v="HGJ-82768-173"/>
    <x v="282"/>
    <s v="62741-01322-HU"/>
    <s v="A-M-1"/>
    <n v="4"/>
    <x v="315"/>
    <s v="tomoylan9c@liveinternet.ru"/>
    <x v="2"/>
    <s v="Ara"/>
    <s v="M"/>
    <x v="0"/>
    <n v="11.25"/>
    <n v="45"/>
    <x v="2"/>
    <x v="0"/>
    <x v="1"/>
    <x v="1"/>
  </r>
  <r>
    <s v="YPT-95383-088"/>
    <x v="283"/>
    <s v="43439-94003-DW"/>
    <s v="E-D-2.5"/>
    <n v="2"/>
    <x v="306"/>
    <s v=""/>
    <x v="0"/>
    <s v="Exc"/>
    <s v="D"/>
    <x v="2"/>
    <n v="27.945"/>
    <n v="55.89"/>
    <x v="1"/>
    <x v="2"/>
    <x v="1"/>
    <x v="1"/>
  </r>
  <r>
    <s v="OYH-16533-767"/>
    <x v="284"/>
    <s v="44932-34838-RM"/>
    <s v="E-L-1"/>
    <n v="4"/>
    <x v="316"/>
    <s v="wfetherston9e@constantcontact.com"/>
    <x v="0"/>
    <s v="Exc"/>
    <s v="L"/>
    <x v="0"/>
    <n v="14.85"/>
    <n v="59.4"/>
    <x v="1"/>
    <x v="1"/>
    <x v="1"/>
    <x v="1"/>
  </r>
  <r>
    <s v="DWW-28642-549"/>
    <x v="285"/>
    <s v="91181-19412-RQ"/>
    <s v="E-D-0.2"/>
    <n v="2"/>
    <x v="317"/>
    <s v="erasmus9f@techcrunch.com"/>
    <x v="0"/>
    <s v="Exc"/>
    <s v="D"/>
    <x v="3"/>
    <n v="3.645"/>
    <n v="7.29"/>
    <x v="1"/>
    <x v="2"/>
    <x v="0"/>
    <x v="0"/>
  </r>
  <r>
    <s v="CGO-79583-871"/>
    <x v="286"/>
    <s v="37182-54930-XC"/>
    <s v="E-D-0.5"/>
    <n v="1"/>
    <x v="318"/>
    <s v="wgiorgioni9g@wikipedia.org"/>
    <x v="0"/>
    <s v="Exc"/>
    <s v="D"/>
    <x v="1"/>
    <n v="7.29"/>
    <n v="7.29"/>
    <x v="1"/>
    <x v="2"/>
    <x v="0"/>
    <x v="0"/>
  </r>
  <r>
    <s v="TFY-52090-386"/>
    <x v="287"/>
    <s v="08613-17327-XT"/>
    <s v="E-L-0.5"/>
    <n v="2"/>
    <x v="319"/>
    <s v="lscargle9h@myspace.com"/>
    <x v="0"/>
    <s v="Exc"/>
    <s v="L"/>
    <x v="1"/>
    <n v="8.91"/>
    <n v="17.82"/>
    <x v="1"/>
    <x v="1"/>
    <x v="1"/>
    <x v="1"/>
  </r>
  <r>
    <s v="TFY-52090-386"/>
    <x v="287"/>
    <s v="08613-17327-XT"/>
    <s v="L-D-0.5"/>
    <n v="5"/>
    <x v="319"/>
    <s v="lscargle9h@myspace.com"/>
    <x v="0"/>
    <s v="Lib"/>
    <s v="D"/>
    <x v="1"/>
    <n v="7.77"/>
    <n v="38.849999999999994"/>
    <x v="3"/>
    <x v="2"/>
    <x v="1"/>
    <x v="1"/>
  </r>
  <r>
    <s v="NYY-73968-094"/>
    <x v="288"/>
    <s v="70451-38048-AH"/>
    <s v="R-D-0.5"/>
    <n v="6"/>
    <x v="320"/>
    <s v="nclimance9j@europa.eu"/>
    <x v="0"/>
    <s v="Rob"/>
    <s v="D"/>
    <x v="1"/>
    <n v="5.3699999999999992"/>
    <n v="32.22"/>
    <x v="0"/>
    <x v="2"/>
    <x v="1"/>
    <x v="1"/>
  </r>
  <r>
    <s v="QEY-71761-460"/>
    <x v="250"/>
    <s v="35442-75769-PL"/>
    <s v="R-M-1"/>
    <n v="2"/>
    <x v="321"/>
    <s v=""/>
    <x v="1"/>
    <s v="Rob"/>
    <s v="M"/>
    <x v="0"/>
    <n v="9.9499999999999993"/>
    <n v="19.899999999999999"/>
    <x v="0"/>
    <x v="0"/>
    <x v="0"/>
    <x v="0"/>
  </r>
  <r>
    <s v="GKQ-82603-910"/>
    <x v="289"/>
    <s v="83737-56117-JE"/>
    <s v="R-L-1"/>
    <n v="5"/>
    <x v="322"/>
    <s v="asnazle9l@oracle.com"/>
    <x v="0"/>
    <s v="Rob"/>
    <s v="L"/>
    <x v="0"/>
    <n v="11.95"/>
    <n v="59.75"/>
    <x v="0"/>
    <x v="1"/>
    <x v="1"/>
    <x v="1"/>
  </r>
  <r>
    <s v="IOB-32673-745"/>
    <x v="290"/>
    <s v="07095-81281-NJ"/>
    <s v="A-L-0.5"/>
    <n v="3"/>
    <x v="323"/>
    <s v="rworg9m@arstechnica.com"/>
    <x v="0"/>
    <s v="Ara"/>
    <s v="L"/>
    <x v="1"/>
    <n v="7.77"/>
    <n v="23.31"/>
    <x v="2"/>
    <x v="1"/>
    <x v="0"/>
    <x v="0"/>
  </r>
  <r>
    <s v="YAU-98893-150"/>
    <x v="291"/>
    <s v="77043-48851-HG"/>
    <s v="L-M-1"/>
    <n v="3"/>
    <x v="324"/>
    <s v="ldanes9n@umn.edu"/>
    <x v="0"/>
    <s v="Lib"/>
    <s v="M"/>
    <x v="0"/>
    <n v="14.55"/>
    <n v="43.650000000000006"/>
    <x v="3"/>
    <x v="0"/>
    <x v="1"/>
    <x v="1"/>
  </r>
  <r>
    <s v="XNM-14163-951"/>
    <x v="292"/>
    <s v="78224-60622-KH"/>
    <s v="E-L-2.5"/>
    <n v="6"/>
    <x v="325"/>
    <s v="skeynd9o@narod.ru"/>
    <x v="0"/>
    <s v="Exc"/>
    <s v="L"/>
    <x v="2"/>
    <n v="34.154999999999994"/>
    <n v="204.92999999999995"/>
    <x v="1"/>
    <x v="1"/>
    <x v="1"/>
    <x v="1"/>
  </r>
  <r>
    <s v="JPB-45297-000"/>
    <x v="293"/>
    <s v="83105-86631-IU"/>
    <s v="R-L-0.2"/>
    <n v="4"/>
    <x v="326"/>
    <s v="ddaveridge9p@arstechnica.com"/>
    <x v="0"/>
    <s v="Rob"/>
    <s v="L"/>
    <x v="3"/>
    <n v="3.5849999999999995"/>
    <n v="14.339999999999998"/>
    <x v="0"/>
    <x v="1"/>
    <x v="1"/>
    <x v="1"/>
  </r>
  <r>
    <s v="MOU-74341-266"/>
    <x v="294"/>
    <s v="99358-65399-TC"/>
    <s v="A-D-0.5"/>
    <n v="4"/>
    <x v="327"/>
    <s v="jawdry9q@utexas.edu"/>
    <x v="0"/>
    <s v="Ara"/>
    <s v="D"/>
    <x v="1"/>
    <n v="5.97"/>
    <n v="23.88"/>
    <x v="2"/>
    <x v="2"/>
    <x v="1"/>
    <x v="1"/>
  </r>
  <r>
    <s v="DHJ-87461-571"/>
    <x v="295"/>
    <s v="94525-76037-JP"/>
    <s v="A-M-1"/>
    <n v="2"/>
    <x v="328"/>
    <s v="eryles9r@fastcompany.com"/>
    <x v="0"/>
    <s v="Ara"/>
    <s v="M"/>
    <x v="0"/>
    <n v="11.25"/>
    <n v="22.5"/>
    <x v="2"/>
    <x v="0"/>
    <x v="1"/>
    <x v="1"/>
  </r>
  <r>
    <s v="DKM-97676-850"/>
    <x v="296"/>
    <s v="43439-94003-DW"/>
    <s v="E-D-0.5"/>
    <n v="5"/>
    <x v="306"/>
    <s v=""/>
    <x v="0"/>
    <s v="Exc"/>
    <s v="D"/>
    <x v="1"/>
    <n v="7.29"/>
    <n v="36.450000000000003"/>
    <x v="1"/>
    <x v="2"/>
    <x v="1"/>
    <x v="1"/>
  </r>
  <r>
    <s v="UEB-09112-118"/>
    <x v="297"/>
    <s v="82718-93677-XO"/>
    <s v="A-M-0.5"/>
    <n v="4"/>
    <x v="329"/>
    <s v=""/>
    <x v="0"/>
    <s v="Ara"/>
    <s v="M"/>
    <x v="1"/>
    <n v="6.75"/>
    <n v="27"/>
    <x v="2"/>
    <x v="0"/>
    <x v="0"/>
    <x v="0"/>
  </r>
  <r>
    <s v="ORZ-67699-748"/>
    <x v="298"/>
    <s v="44708-78241-DF"/>
    <s v="A-M-2.5"/>
    <n v="6"/>
    <x v="330"/>
    <s v="jcaldicott9u@usda.gov"/>
    <x v="0"/>
    <s v="Ara"/>
    <s v="M"/>
    <x v="2"/>
    <n v="25.874999999999996"/>
    <n v="155.24999999999997"/>
    <x v="2"/>
    <x v="0"/>
    <x v="1"/>
    <x v="1"/>
  </r>
  <r>
    <s v="JXP-28398-485"/>
    <x v="299"/>
    <s v="23039-93032-FN"/>
    <s v="A-D-2.5"/>
    <n v="5"/>
    <x v="331"/>
    <s v="mvedmore9v@a8.net"/>
    <x v="0"/>
    <s v="Ara"/>
    <s v="D"/>
    <x v="2"/>
    <n v="22.884999999999998"/>
    <n v="114.42499999999998"/>
    <x v="2"/>
    <x v="2"/>
    <x v="0"/>
    <x v="0"/>
  </r>
  <r>
    <s v="WWH-92259-198"/>
    <x v="300"/>
    <s v="35256-12529-FT"/>
    <s v="L-D-1"/>
    <n v="4"/>
    <x v="332"/>
    <s v="wromao9w@chronoengine.com"/>
    <x v="0"/>
    <s v="Lib"/>
    <s v="D"/>
    <x v="0"/>
    <n v="12.95"/>
    <n v="51.8"/>
    <x v="3"/>
    <x v="2"/>
    <x v="0"/>
    <x v="0"/>
  </r>
  <r>
    <s v="FLR-82914-153"/>
    <x v="301"/>
    <s v="86100-33488-WP"/>
    <s v="A-M-2.5"/>
    <n v="6"/>
    <x v="333"/>
    <s v=""/>
    <x v="0"/>
    <s v="Ara"/>
    <s v="M"/>
    <x v="2"/>
    <n v="25.874999999999996"/>
    <n v="155.24999999999997"/>
    <x v="2"/>
    <x v="0"/>
    <x v="1"/>
    <x v="1"/>
  </r>
  <r>
    <s v="AMB-93600-000"/>
    <x v="302"/>
    <s v="64435-53100-WM"/>
    <s v="A-L-2.5"/>
    <n v="1"/>
    <x v="334"/>
    <s v="tcotmore9y@amazonaws.com"/>
    <x v="0"/>
    <s v="Ara"/>
    <s v="L"/>
    <x v="2"/>
    <n v="29.784999999999997"/>
    <n v="29.784999999999997"/>
    <x v="2"/>
    <x v="1"/>
    <x v="1"/>
    <x v="1"/>
  </r>
  <r>
    <s v="FEP-36895-658"/>
    <x v="303"/>
    <s v="44699-43836-UH"/>
    <s v="R-L-0.2"/>
    <n v="6"/>
    <x v="335"/>
    <s v="yskipsey9z@spotify.com"/>
    <x v="2"/>
    <s v="Rob"/>
    <s v="L"/>
    <x v="3"/>
    <n v="3.5849999999999995"/>
    <n v="21.509999999999998"/>
    <x v="0"/>
    <x v="1"/>
    <x v="1"/>
    <x v="1"/>
  </r>
  <r>
    <s v="RXW-91413-276"/>
    <x v="304"/>
    <s v="29588-35679-RG"/>
    <s v="R-D-2.5"/>
    <n v="2"/>
    <x v="336"/>
    <s v="ncorpsa0@gmpg.org"/>
    <x v="0"/>
    <s v="Rob"/>
    <s v="D"/>
    <x v="2"/>
    <n v="20.584999999999997"/>
    <n v="41.169999999999995"/>
    <x v="0"/>
    <x v="2"/>
    <x v="1"/>
    <x v="1"/>
  </r>
  <r>
    <s v="RXW-91413-276"/>
    <x v="304"/>
    <s v="29588-35679-RG"/>
    <s v="R-M-0.5"/>
    <n v="1"/>
    <x v="336"/>
    <s v="ncorpsa0@gmpg.org"/>
    <x v="0"/>
    <s v="Rob"/>
    <s v="M"/>
    <x v="1"/>
    <n v="5.97"/>
    <n v="5.97"/>
    <x v="0"/>
    <x v="0"/>
    <x v="1"/>
    <x v="1"/>
  </r>
  <r>
    <s v="SDB-77492-188"/>
    <x v="305"/>
    <s v="64815-54078-HH"/>
    <s v="E-L-1"/>
    <n v="5"/>
    <x v="337"/>
    <s v="fbabbera2@stanford.edu"/>
    <x v="0"/>
    <s v="Exc"/>
    <s v="L"/>
    <x v="0"/>
    <n v="14.85"/>
    <n v="74.25"/>
    <x v="1"/>
    <x v="1"/>
    <x v="0"/>
    <x v="0"/>
  </r>
  <r>
    <s v="RZN-65182-395"/>
    <x v="196"/>
    <s v="59572-41990-XY"/>
    <s v="L-M-1"/>
    <n v="6"/>
    <x v="338"/>
    <s v="kloxtona3@opensource.org"/>
    <x v="0"/>
    <s v="Lib"/>
    <s v="M"/>
    <x v="0"/>
    <n v="14.55"/>
    <n v="87.300000000000011"/>
    <x v="3"/>
    <x v="0"/>
    <x v="1"/>
    <x v="1"/>
  </r>
  <r>
    <s v="HDQ-86094-507"/>
    <x v="110"/>
    <s v="32481-61533-ZJ"/>
    <s v="E-D-1"/>
    <n v="6"/>
    <x v="339"/>
    <s v="ptoffula4@posterous.com"/>
    <x v="0"/>
    <s v="Exc"/>
    <s v="D"/>
    <x v="0"/>
    <n v="12.15"/>
    <n v="72.900000000000006"/>
    <x v="1"/>
    <x v="2"/>
    <x v="0"/>
    <x v="0"/>
  </r>
  <r>
    <s v="YXO-79631-417"/>
    <x v="24"/>
    <s v="31587-92570-HL"/>
    <s v="L-D-0.5"/>
    <n v="1"/>
    <x v="340"/>
    <s v="cgwinnetta5@behance.net"/>
    <x v="0"/>
    <s v="Lib"/>
    <s v="D"/>
    <x v="1"/>
    <n v="7.77"/>
    <n v="7.77"/>
    <x v="3"/>
    <x v="2"/>
    <x v="1"/>
    <x v="1"/>
  </r>
  <r>
    <s v="SNF-57032-096"/>
    <x v="306"/>
    <s v="93832-04799-ID"/>
    <s v="E-D-0.5"/>
    <n v="6"/>
    <x v="341"/>
    <s v=""/>
    <x v="0"/>
    <s v="Exc"/>
    <s v="D"/>
    <x v="1"/>
    <n v="7.29"/>
    <n v="43.74"/>
    <x v="1"/>
    <x v="2"/>
    <x v="1"/>
    <x v="1"/>
  </r>
  <r>
    <s v="DGL-29648-995"/>
    <x v="307"/>
    <s v="59367-30821-ZQ"/>
    <s v="L-M-0.2"/>
    <n v="2"/>
    <x v="342"/>
    <s v=""/>
    <x v="0"/>
    <s v="Lib"/>
    <s v="M"/>
    <x v="3"/>
    <n v="4.3650000000000002"/>
    <n v="8.73"/>
    <x v="3"/>
    <x v="0"/>
    <x v="0"/>
    <x v="0"/>
  </r>
  <r>
    <s v="GPU-65651-504"/>
    <x v="308"/>
    <s v="83947-45528-ET"/>
    <s v="E-M-2.5"/>
    <n v="2"/>
    <x v="343"/>
    <s v="lflaoniera8@wordpress.org"/>
    <x v="0"/>
    <s v="Exc"/>
    <s v="M"/>
    <x v="2"/>
    <n v="31.624999999999996"/>
    <n v="63.249999999999993"/>
    <x v="1"/>
    <x v="0"/>
    <x v="1"/>
    <x v="1"/>
  </r>
  <r>
    <s v="OJU-34452-896"/>
    <x v="309"/>
    <s v="60799-92593-CX"/>
    <s v="E-L-0.5"/>
    <n v="1"/>
    <x v="344"/>
    <s v=""/>
    <x v="0"/>
    <s v="Exc"/>
    <s v="L"/>
    <x v="1"/>
    <n v="8.91"/>
    <n v="8.91"/>
    <x v="1"/>
    <x v="1"/>
    <x v="0"/>
    <x v="0"/>
  </r>
  <r>
    <s v="GZS-50547-887"/>
    <x v="310"/>
    <s v="61600-55136-UM"/>
    <s v="E-D-1"/>
    <n v="2"/>
    <x v="345"/>
    <s v="ccatchesideaa@macromedia.com"/>
    <x v="0"/>
    <s v="Exc"/>
    <s v="D"/>
    <x v="0"/>
    <n v="12.15"/>
    <n v="24.3"/>
    <x v="1"/>
    <x v="2"/>
    <x v="0"/>
    <x v="0"/>
  </r>
  <r>
    <s v="ESR-54041-053"/>
    <x v="311"/>
    <s v="59771-90302-OF"/>
    <s v="A-L-0.5"/>
    <n v="6"/>
    <x v="346"/>
    <s v="cgibbonsonab@accuweather.com"/>
    <x v="0"/>
    <s v="Ara"/>
    <s v="L"/>
    <x v="1"/>
    <n v="7.77"/>
    <n v="46.62"/>
    <x v="2"/>
    <x v="1"/>
    <x v="0"/>
    <x v="0"/>
  </r>
  <r>
    <s v="OGD-10781-526"/>
    <x v="132"/>
    <s v="16880-78077-FB"/>
    <s v="R-L-0.5"/>
    <n v="6"/>
    <x v="347"/>
    <s v="tfarraac@behance.net"/>
    <x v="0"/>
    <s v="Rob"/>
    <s v="L"/>
    <x v="1"/>
    <n v="7.169999999999999"/>
    <n v="43.019999999999996"/>
    <x v="0"/>
    <x v="1"/>
    <x v="1"/>
    <x v="1"/>
  </r>
  <r>
    <s v="FVH-29271-315"/>
    <x v="312"/>
    <s v="74415-50873-FC"/>
    <s v="A-D-0.5"/>
    <n v="3"/>
    <x v="348"/>
    <s v=""/>
    <x v="1"/>
    <s v="Ara"/>
    <s v="D"/>
    <x v="1"/>
    <n v="5.97"/>
    <n v="17.91"/>
    <x v="2"/>
    <x v="2"/>
    <x v="0"/>
    <x v="0"/>
  </r>
  <r>
    <s v="BNZ-20544-633"/>
    <x v="313"/>
    <s v="31798-95707-NR"/>
    <s v="L-L-0.5"/>
    <n v="4"/>
    <x v="349"/>
    <s v="gbamfieldae@yellowpages.com"/>
    <x v="0"/>
    <s v="Lib"/>
    <s v="L"/>
    <x v="1"/>
    <n v="9.51"/>
    <n v="38.04"/>
    <x v="3"/>
    <x v="1"/>
    <x v="0"/>
    <x v="0"/>
  </r>
  <r>
    <s v="FUX-85791-078"/>
    <x v="156"/>
    <s v="59122-08794-WT"/>
    <s v="A-M-0.2"/>
    <n v="2"/>
    <x v="350"/>
    <s v="whollingdaleaf@about.me"/>
    <x v="0"/>
    <s v="Ara"/>
    <s v="M"/>
    <x v="3"/>
    <n v="3.375"/>
    <n v="6.75"/>
    <x v="2"/>
    <x v="0"/>
    <x v="0"/>
    <x v="0"/>
  </r>
  <r>
    <s v="YXP-20078-116"/>
    <x v="314"/>
    <s v="37238-52421-JJ"/>
    <s v="R-M-0.5"/>
    <n v="1"/>
    <x v="351"/>
    <s v="jdeag@xrea.com"/>
    <x v="0"/>
    <s v="Rob"/>
    <s v="M"/>
    <x v="1"/>
    <n v="5.97"/>
    <n v="5.97"/>
    <x v="0"/>
    <x v="0"/>
    <x v="0"/>
    <x v="0"/>
  </r>
  <r>
    <s v="VQV-59984-866"/>
    <x v="315"/>
    <s v="48854-01899-FN"/>
    <s v="R-D-0.2"/>
    <n v="3"/>
    <x v="352"/>
    <s v="vskulletah@tinyurl.com"/>
    <x v="1"/>
    <s v="Rob"/>
    <s v="D"/>
    <x v="3"/>
    <n v="2.6849999999999996"/>
    <n v="8.0549999999999997"/>
    <x v="0"/>
    <x v="2"/>
    <x v="1"/>
    <x v="1"/>
  </r>
  <r>
    <s v="JEH-37276-048"/>
    <x v="316"/>
    <s v="80896-38819-DW"/>
    <s v="A-L-0.5"/>
    <n v="3"/>
    <x v="353"/>
    <s v="jrudeforthai@wunderground.com"/>
    <x v="1"/>
    <s v="Ara"/>
    <s v="L"/>
    <x v="1"/>
    <n v="7.77"/>
    <n v="23.31"/>
    <x v="2"/>
    <x v="1"/>
    <x v="0"/>
    <x v="0"/>
  </r>
  <r>
    <s v="VYD-28555-589"/>
    <x v="317"/>
    <s v="29814-01459-RC"/>
    <s v="R-L-0.5"/>
    <n v="6"/>
    <x v="354"/>
    <s v="atomaszewskiaj@answers.com"/>
    <x v="2"/>
    <s v="Rob"/>
    <s v="L"/>
    <x v="1"/>
    <n v="7.169999999999999"/>
    <n v="43.019999999999996"/>
    <x v="0"/>
    <x v="1"/>
    <x v="0"/>
    <x v="0"/>
  </r>
  <r>
    <s v="WUG-76466-650"/>
    <x v="318"/>
    <s v="43439-94003-DW"/>
    <s v="L-D-0.5"/>
    <n v="3"/>
    <x v="306"/>
    <s v=""/>
    <x v="0"/>
    <s v="Lib"/>
    <s v="D"/>
    <x v="1"/>
    <n v="7.77"/>
    <n v="23.31"/>
    <x v="3"/>
    <x v="2"/>
    <x v="1"/>
    <x v="1"/>
  </r>
  <r>
    <s v="RJV-08261-583"/>
    <x v="182"/>
    <s v="48497-29281-FE"/>
    <s v="A-D-0.2"/>
    <n v="5"/>
    <x v="355"/>
    <s v="pbessal@qq.com"/>
    <x v="0"/>
    <s v="Ara"/>
    <s v="D"/>
    <x v="3"/>
    <n v="2.9849999999999999"/>
    <n v="14.924999999999999"/>
    <x v="2"/>
    <x v="2"/>
    <x v="0"/>
    <x v="0"/>
  </r>
  <r>
    <s v="PMR-56062-609"/>
    <x v="319"/>
    <s v="43605-12616-YH"/>
    <s v="E-D-0.5"/>
    <n v="3"/>
    <x v="356"/>
    <s v="ewindressam@marketwatch.com"/>
    <x v="0"/>
    <s v="Exc"/>
    <s v="D"/>
    <x v="1"/>
    <n v="7.29"/>
    <n v="21.87"/>
    <x v="1"/>
    <x v="2"/>
    <x v="1"/>
    <x v="1"/>
  </r>
  <r>
    <s v="XLD-12920-505"/>
    <x v="320"/>
    <s v="21907-75962-VB"/>
    <s v="E-L-0.5"/>
    <n v="6"/>
    <x v="357"/>
    <s v=""/>
    <x v="0"/>
    <s v="Exc"/>
    <s v="L"/>
    <x v="1"/>
    <n v="8.91"/>
    <n v="53.46"/>
    <x v="1"/>
    <x v="1"/>
    <x v="0"/>
    <x v="0"/>
  </r>
  <r>
    <s v="UBW-50312-037"/>
    <x v="321"/>
    <s v="69503-12127-YD"/>
    <s v="A-L-2.5"/>
    <n v="4"/>
    <x v="358"/>
    <s v=""/>
    <x v="0"/>
    <s v="Ara"/>
    <s v="L"/>
    <x v="2"/>
    <n v="29.784999999999997"/>
    <n v="119.13999999999999"/>
    <x v="2"/>
    <x v="1"/>
    <x v="1"/>
    <x v="1"/>
  </r>
  <r>
    <s v="QAW-05889-019"/>
    <x v="322"/>
    <s v="68810-07329-EU"/>
    <s v="L-M-0.5"/>
    <n v="5"/>
    <x v="359"/>
    <s v="vbaumadierap@google.cn"/>
    <x v="0"/>
    <s v="Lib"/>
    <s v="M"/>
    <x v="1"/>
    <n v="8.73"/>
    <n v="43.650000000000006"/>
    <x v="3"/>
    <x v="0"/>
    <x v="0"/>
    <x v="0"/>
  </r>
  <r>
    <s v="EPT-12715-397"/>
    <x v="128"/>
    <s v="08478-75251-OG"/>
    <s v="A-D-0.2"/>
    <n v="6"/>
    <x v="360"/>
    <s v=""/>
    <x v="0"/>
    <s v="Ara"/>
    <s v="D"/>
    <x v="3"/>
    <n v="2.9849999999999999"/>
    <n v="17.91"/>
    <x v="2"/>
    <x v="2"/>
    <x v="0"/>
    <x v="0"/>
  </r>
  <r>
    <s v="DHT-93810-053"/>
    <x v="323"/>
    <s v="17005-82030-EA"/>
    <s v="E-L-1"/>
    <n v="5"/>
    <x v="361"/>
    <s v="sweldsar@wired.com"/>
    <x v="0"/>
    <s v="Exc"/>
    <s v="L"/>
    <x v="0"/>
    <n v="14.85"/>
    <n v="74.25"/>
    <x v="1"/>
    <x v="1"/>
    <x v="0"/>
    <x v="0"/>
  </r>
  <r>
    <s v="DMY-96037-963"/>
    <x v="324"/>
    <s v="42179-95059-DO"/>
    <s v="L-D-0.2"/>
    <n v="3"/>
    <x v="362"/>
    <s v="msarvaras@artisteer.com"/>
    <x v="0"/>
    <s v="Lib"/>
    <s v="D"/>
    <x v="3"/>
    <n v="3.8849999999999998"/>
    <n v="11.654999999999999"/>
    <x v="3"/>
    <x v="2"/>
    <x v="0"/>
    <x v="0"/>
  </r>
  <r>
    <s v="MBM-55936-917"/>
    <x v="325"/>
    <s v="55989-39849-WO"/>
    <s v="L-D-0.5"/>
    <n v="3"/>
    <x v="363"/>
    <s v="ahavickat@nsw.gov.au"/>
    <x v="0"/>
    <s v="Lib"/>
    <s v="D"/>
    <x v="1"/>
    <n v="7.77"/>
    <n v="23.31"/>
    <x v="3"/>
    <x v="2"/>
    <x v="0"/>
    <x v="0"/>
  </r>
  <r>
    <s v="TPA-93614-840"/>
    <x v="326"/>
    <s v="28932-49296-TM"/>
    <s v="E-D-0.5"/>
    <n v="2"/>
    <x v="364"/>
    <s v="sdivinyau@ask.com"/>
    <x v="0"/>
    <s v="Exc"/>
    <s v="D"/>
    <x v="1"/>
    <n v="7.29"/>
    <n v="14.58"/>
    <x v="1"/>
    <x v="2"/>
    <x v="0"/>
    <x v="0"/>
  </r>
  <r>
    <s v="WDM-77521-710"/>
    <x v="327"/>
    <s v="86144-10144-CB"/>
    <s v="A-M-0.5"/>
    <n v="2"/>
    <x v="365"/>
    <s v="inorquoyav@businessweek.com"/>
    <x v="0"/>
    <s v="Ara"/>
    <s v="M"/>
    <x v="1"/>
    <n v="6.75"/>
    <n v="13.5"/>
    <x v="2"/>
    <x v="0"/>
    <x v="1"/>
    <x v="1"/>
  </r>
  <r>
    <s v="EIP-19142-462"/>
    <x v="328"/>
    <s v="60973-72562-DQ"/>
    <s v="E-L-1"/>
    <n v="6"/>
    <x v="366"/>
    <s v="aiddisonaw@usa.gov"/>
    <x v="0"/>
    <s v="Exc"/>
    <s v="L"/>
    <x v="0"/>
    <n v="14.85"/>
    <n v="89.1"/>
    <x v="1"/>
    <x v="1"/>
    <x v="1"/>
    <x v="1"/>
  </r>
  <r>
    <s v="EIP-19142-462"/>
    <x v="328"/>
    <s v="60973-72562-DQ"/>
    <s v="A-L-0.2"/>
    <n v="1"/>
    <x v="366"/>
    <s v="aiddisonaw@usa.gov"/>
    <x v="0"/>
    <s v="Ara"/>
    <s v="L"/>
    <x v="3"/>
    <n v="3.8849999999999998"/>
    <n v="3.8849999999999998"/>
    <x v="2"/>
    <x v="1"/>
    <x v="1"/>
    <x v="1"/>
  </r>
  <r>
    <s v="ZZL-76364-387"/>
    <x v="128"/>
    <s v="11263-86515-VU"/>
    <s v="R-L-2.5"/>
    <n v="4"/>
    <x v="367"/>
    <s v="rlongfielday@bluehost.com"/>
    <x v="0"/>
    <s v="Rob"/>
    <s v="L"/>
    <x v="2"/>
    <n v="27.484999999999996"/>
    <n v="109.93999999999998"/>
    <x v="0"/>
    <x v="1"/>
    <x v="1"/>
    <x v="1"/>
  </r>
  <r>
    <s v="GMF-18638-786"/>
    <x v="329"/>
    <s v="60004-62976-NI"/>
    <s v="L-D-0.5"/>
    <n v="6"/>
    <x v="368"/>
    <s v="gkislingburyaz@samsung.com"/>
    <x v="0"/>
    <s v="Lib"/>
    <s v="D"/>
    <x v="1"/>
    <n v="7.77"/>
    <n v="46.62"/>
    <x v="3"/>
    <x v="2"/>
    <x v="0"/>
    <x v="0"/>
  </r>
  <r>
    <s v="TDJ-20844-787"/>
    <x v="330"/>
    <s v="77876-28498-HI"/>
    <s v="A-L-0.5"/>
    <n v="5"/>
    <x v="369"/>
    <s v="xgibbonsb0@artisteer.com"/>
    <x v="0"/>
    <s v="Ara"/>
    <s v="L"/>
    <x v="1"/>
    <n v="7.77"/>
    <n v="38.849999999999994"/>
    <x v="2"/>
    <x v="1"/>
    <x v="1"/>
    <x v="1"/>
  </r>
  <r>
    <s v="BWK-39400-446"/>
    <x v="331"/>
    <s v="61302-06948-EH"/>
    <s v="L-D-0.5"/>
    <n v="4"/>
    <x v="370"/>
    <s v="fparresb1@imageshack.us"/>
    <x v="0"/>
    <s v="Lib"/>
    <s v="D"/>
    <x v="1"/>
    <n v="7.77"/>
    <n v="31.08"/>
    <x v="3"/>
    <x v="2"/>
    <x v="0"/>
    <x v="0"/>
  </r>
  <r>
    <s v="LCB-02099-995"/>
    <x v="332"/>
    <s v="06757-96251-UH"/>
    <s v="A-D-0.2"/>
    <n v="6"/>
    <x v="371"/>
    <s v="gsibrayb2@wsj.com"/>
    <x v="0"/>
    <s v="Ara"/>
    <s v="D"/>
    <x v="3"/>
    <n v="2.9849999999999999"/>
    <n v="17.91"/>
    <x v="2"/>
    <x v="2"/>
    <x v="0"/>
    <x v="0"/>
  </r>
  <r>
    <s v="UBA-43678-174"/>
    <x v="333"/>
    <s v="44530-75983-OD"/>
    <s v="E-D-2.5"/>
    <n v="6"/>
    <x v="372"/>
    <s v="ihotchkinb3@mit.edu"/>
    <x v="2"/>
    <s v="Exc"/>
    <s v="D"/>
    <x v="2"/>
    <n v="27.945"/>
    <n v="167.67000000000002"/>
    <x v="1"/>
    <x v="2"/>
    <x v="1"/>
    <x v="1"/>
  </r>
  <r>
    <s v="UDH-24280-432"/>
    <x v="334"/>
    <s v="44865-58249-RY"/>
    <s v="L-L-1"/>
    <n v="4"/>
    <x v="373"/>
    <s v="nbroadberrieb4@gnu.org"/>
    <x v="0"/>
    <s v="Lib"/>
    <s v="L"/>
    <x v="0"/>
    <n v="15.85"/>
    <n v="63.4"/>
    <x v="3"/>
    <x v="1"/>
    <x v="1"/>
    <x v="1"/>
  </r>
  <r>
    <s v="IDQ-20193-502"/>
    <x v="335"/>
    <s v="36021-61205-DF"/>
    <s v="L-M-0.2"/>
    <n v="2"/>
    <x v="374"/>
    <s v="rpithcockb5@yellowbook.com"/>
    <x v="0"/>
    <s v="Lib"/>
    <s v="M"/>
    <x v="3"/>
    <n v="4.3650000000000002"/>
    <n v="8.73"/>
    <x v="3"/>
    <x v="0"/>
    <x v="0"/>
    <x v="0"/>
  </r>
  <r>
    <s v="DJG-14442-608"/>
    <x v="336"/>
    <s v="75716-12782-SS"/>
    <s v="R-D-1"/>
    <n v="3"/>
    <x v="375"/>
    <s v="gcroysdaleb6@nih.gov"/>
    <x v="0"/>
    <s v="Rob"/>
    <s v="D"/>
    <x v="0"/>
    <n v="8.9499999999999993"/>
    <n v="26.849999999999998"/>
    <x v="0"/>
    <x v="2"/>
    <x v="0"/>
    <x v="0"/>
  </r>
  <r>
    <s v="DWB-61381-370"/>
    <x v="337"/>
    <s v="11812-00461-KH"/>
    <s v="L-L-0.2"/>
    <n v="2"/>
    <x v="376"/>
    <s v="bgozzettb7@github.com"/>
    <x v="0"/>
    <s v="Lib"/>
    <s v="L"/>
    <x v="3"/>
    <n v="4.7549999999999999"/>
    <n v="9.51"/>
    <x v="3"/>
    <x v="1"/>
    <x v="1"/>
    <x v="1"/>
  </r>
  <r>
    <s v="FRD-17347-990"/>
    <x v="80"/>
    <s v="46681-78850-ZW"/>
    <s v="A-D-1"/>
    <n v="4"/>
    <x v="377"/>
    <s v="tcraggsb8@house.gov"/>
    <x v="1"/>
    <s v="Ara"/>
    <s v="D"/>
    <x v="0"/>
    <n v="9.9499999999999993"/>
    <n v="39.799999999999997"/>
    <x v="2"/>
    <x v="2"/>
    <x v="1"/>
    <x v="1"/>
  </r>
  <r>
    <s v="YPP-27450-525"/>
    <x v="338"/>
    <s v="01932-87052-KO"/>
    <s v="E-M-0.5"/>
    <n v="3"/>
    <x v="378"/>
    <s v="lcullrfordb9@xing.com"/>
    <x v="0"/>
    <s v="Exc"/>
    <s v="M"/>
    <x v="1"/>
    <n v="8.25"/>
    <n v="24.75"/>
    <x v="1"/>
    <x v="0"/>
    <x v="0"/>
    <x v="0"/>
  </r>
  <r>
    <s v="EFC-39577-424"/>
    <x v="339"/>
    <s v="16046-34805-ZF"/>
    <s v="E-M-1"/>
    <n v="5"/>
    <x v="379"/>
    <s v="arizonba@xing.com"/>
    <x v="0"/>
    <s v="Exc"/>
    <s v="M"/>
    <x v="0"/>
    <n v="13.75"/>
    <n v="68.75"/>
    <x v="1"/>
    <x v="0"/>
    <x v="0"/>
    <x v="0"/>
  </r>
  <r>
    <s v="LAW-80062-016"/>
    <x v="340"/>
    <s v="34546-70516-LR"/>
    <s v="E-M-0.5"/>
    <n v="6"/>
    <x v="380"/>
    <s v=""/>
    <x v="1"/>
    <s v="Exc"/>
    <s v="M"/>
    <x v="1"/>
    <n v="8.25"/>
    <n v="49.5"/>
    <x v="1"/>
    <x v="0"/>
    <x v="1"/>
    <x v="1"/>
  </r>
  <r>
    <s v="WKL-27981-758"/>
    <x v="177"/>
    <s v="73699-93557-FZ"/>
    <s v="A-M-2.5"/>
    <n v="2"/>
    <x v="381"/>
    <s v="fmiellbc@spiegel.de"/>
    <x v="0"/>
    <s v="Ara"/>
    <s v="M"/>
    <x v="2"/>
    <n v="25.874999999999996"/>
    <n v="51.749999999999993"/>
    <x v="2"/>
    <x v="0"/>
    <x v="0"/>
    <x v="0"/>
  </r>
  <r>
    <s v="VRT-39834-265"/>
    <x v="341"/>
    <s v="86686-37462-CK"/>
    <s v="L-L-1"/>
    <n v="3"/>
    <x v="382"/>
    <s v=""/>
    <x v="1"/>
    <s v="Lib"/>
    <s v="L"/>
    <x v="0"/>
    <n v="15.85"/>
    <n v="47.55"/>
    <x v="3"/>
    <x v="1"/>
    <x v="0"/>
    <x v="0"/>
  </r>
  <r>
    <s v="QTC-71005-730"/>
    <x v="342"/>
    <s v="14298-02150-KH"/>
    <s v="A-L-0.2"/>
    <n v="4"/>
    <x v="383"/>
    <s v=""/>
    <x v="0"/>
    <s v="Ara"/>
    <s v="L"/>
    <x v="3"/>
    <n v="3.8849999999999998"/>
    <n v="15.54"/>
    <x v="2"/>
    <x v="1"/>
    <x v="1"/>
    <x v="1"/>
  </r>
  <r>
    <s v="TNX-09857-717"/>
    <x v="343"/>
    <s v="48675-07824-HJ"/>
    <s v="L-M-1"/>
    <n v="6"/>
    <x v="384"/>
    <s v=""/>
    <x v="0"/>
    <s v="Lib"/>
    <s v="M"/>
    <x v="0"/>
    <n v="14.55"/>
    <n v="87.300000000000011"/>
    <x v="3"/>
    <x v="0"/>
    <x v="0"/>
    <x v="0"/>
  </r>
  <r>
    <s v="JZV-43874-185"/>
    <x v="344"/>
    <s v="18551-80943-YQ"/>
    <s v="A-M-1"/>
    <n v="5"/>
    <x v="385"/>
    <s v=""/>
    <x v="0"/>
    <s v="Ara"/>
    <s v="M"/>
    <x v="0"/>
    <n v="11.25"/>
    <n v="56.25"/>
    <x v="2"/>
    <x v="0"/>
    <x v="0"/>
    <x v="0"/>
  </r>
  <r>
    <s v="ICF-17486-106"/>
    <x v="47"/>
    <s v="19196-09748-DB"/>
    <s v="L-L-2.5"/>
    <n v="1"/>
    <x v="386"/>
    <s v="wspringallbh@jugem.jp"/>
    <x v="0"/>
    <s v="Lib"/>
    <s v="L"/>
    <x v="2"/>
    <n v="36.454999999999998"/>
    <n v="36.454999999999998"/>
    <x v="3"/>
    <x v="1"/>
    <x v="0"/>
    <x v="0"/>
  </r>
  <r>
    <s v="BMK-49520-383"/>
    <x v="345"/>
    <s v="72233-08665-IP"/>
    <s v="R-L-0.2"/>
    <n v="3"/>
    <x v="387"/>
    <s v=""/>
    <x v="0"/>
    <s v="Rob"/>
    <s v="L"/>
    <x v="3"/>
    <n v="3.5849999999999995"/>
    <n v="10.754999999999999"/>
    <x v="0"/>
    <x v="1"/>
    <x v="0"/>
    <x v="0"/>
  </r>
  <r>
    <s v="HTS-15020-632"/>
    <x v="169"/>
    <s v="53817-13148-RK"/>
    <s v="R-M-0.2"/>
    <n v="3"/>
    <x v="388"/>
    <s v="ghawkyensbj@census.gov"/>
    <x v="0"/>
    <s v="Rob"/>
    <s v="M"/>
    <x v="3"/>
    <n v="2.9849999999999999"/>
    <n v="8.9550000000000001"/>
    <x v="0"/>
    <x v="0"/>
    <x v="1"/>
    <x v="1"/>
  </r>
  <r>
    <s v="YLE-18247-749"/>
    <x v="346"/>
    <s v="92227-49331-QR"/>
    <s v="A-L-0.5"/>
    <n v="3"/>
    <x v="389"/>
    <s v=""/>
    <x v="0"/>
    <s v="Ara"/>
    <s v="L"/>
    <x v="1"/>
    <n v="7.77"/>
    <n v="23.31"/>
    <x v="2"/>
    <x v="1"/>
    <x v="0"/>
    <x v="0"/>
  </r>
  <r>
    <s v="KJJ-12573-591"/>
    <x v="347"/>
    <s v="12997-41076-FQ"/>
    <s v="A-L-2.5"/>
    <n v="1"/>
    <x v="390"/>
    <s v=""/>
    <x v="0"/>
    <s v="Ara"/>
    <s v="L"/>
    <x v="2"/>
    <n v="29.784999999999997"/>
    <n v="29.784999999999997"/>
    <x v="2"/>
    <x v="1"/>
    <x v="0"/>
    <x v="0"/>
  </r>
  <r>
    <s v="RGU-43561-950"/>
    <x v="348"/>
    <s v="44220-00348-MB"/>
    <s v="A-L-2.5"/>
    <n v="5"/>
    <x v="391"/>
    <s v="bmcgilvrabm@so-net.ne.jp"/>
    <x v="0"/>
    <s v="Ara"/>
    <s v="L"/>
    <x v="2"/>
    <n v="29.784999999999997"/>
    <n v="148.92499999999998"/>
    <x v="2"/>
    <x v="1"/>
    <x v="0"/>
    <x v="0"/>
  </r>
  <r>
    <s v="JSN-73975-443"/>
    <x v="349"/>
    <s v="93047-98331-DD"/>
    <s v="L-M-0.5"/>
    <n v="1"/>
    <x v="392"/>
    <s v="adanzeybn@github.com"/>
    <x v="0"/>
    <s v="Lib"/>
    <s v="M"/>
    <x v="1"/>
    <n v="8.73"/>
    <n v="8.73"/>
    <x v="3"/>
    <x v="0"/>
    <x v="0"/>
    <x v="0"/>
  </r>
  <r>
    <s v="WNR-71736-993"/>
    <x v="350"/>
    <s v="16880-78077-FB"/>
    <s v="L-D-0.5"/>
    <n v="4"/>
    <x v="347"/>
    <s v="tfarraac@behance.net"/>
    <x v="0"/>
    <s v="Lib"/>
    <s v="D"/>
    <x v="1"/>
    <n v="7.77"/>
    <n v="31.08"/>
    <x v="3"/>
    <x v="2"/>
    <x v="1"/>
    <x v="1"/>
  </r>
  <r>
    <s v="WNR-71736-993"/>
    <x v="350"/>
    <s v="16880-78077-FB"/>
    <s v="A-D-2.5"/>
    <n v="6"/>
    <x v="347"/>
    <s v="tfarraac@behance.net"/>
    <x v="0"/>
    <s v="Ara"/>
    <s v="D"/>
    <x v="2"/>
    <n v="22.884999999999998"/>
    <n v="137.31"/>
    <x v="2"/>
    <x v="2"/>
    <x v="1"/>
    <x v="1"/>
  </r>
  <r>
    <s v="HNI-91338-546"/>
    <x v="54"/>
    <s v="67285-75317-XI"/>
    <s v="A-D-0.5"/>
    <n v="5"/>
    <x v="393"/>
    <s v=""/>
    <x v="0"/>
    <s v="Ara"/>
    <s v="D"/>
    <x v="1"/>
    <n v="5.97"/>
    <n v="29.849999999999998"/>
    <x v="2"/>
    <x v="2"/>
    <x v="1"/>
    <x v="1"/>
  </r>
  <r>
    <s v="CYH-53243-218"/>
    <x v="237"/>
    <s v="88167-57964-PH"/>
    <s v="R-M-0.5"/>
    <n v="3"/>
    <x v="394"/>
    <s v=""/>
    <x v="0"/>
    <s v="Rob"/>
    <s v="M"/>
    <x v="1"/>
    <n v="5.97"/>
    <n v="17.91"/>
    <x v="0"/>
    <x v="0"/>
    <x v="1"/>
    <x v="1"/>
  </r>
  <r>
    <s v="SVD-75407-177"/>
    <x v="351"/>
    <s v="16106-36039-QS"/>
    <s v="E-L-0.5"/>
    <n v="3"/>
    <x v="395"/>
    <s v="ydombrellbs@dedecms.com"/>
    <x v="0"/>
    <s v="Exc"/>
    <s v="L"/>
    <x v="1"/>
    <n v="8.91"/>
    <n v="26.73"/>
    <x v="1"/>
    <x v="1"/>
    <x v="0"/>
    <x v="0"/>
  </r>
  <r>
    <s v="NVN-66443-451"/>
    <x v="352"/>
    <s v="98921-82417-GN"/>
    <s v="R-D-1"/>
    <n v="2"/>
    <x v="396"/>
    <s v="adarthbt@t.co"/>
    <x v="0"/>
    <s v="Rob"/>
    <s v="D"/>
    <x v="0"/>
    <n v="8.9499999999999993"/>
    <n v="17.899999999999999"/>
    <x v="0"/>
    <x v="2"/>
    <x v="1"/>
    <x v="1"/>
  </r>
  <r>
    <s v="JUA-13580-095"/>
    <x v="102"/>
    <s v="55265-75151-AK"/>
    <s v="R-L-0.2"/>
    <n v="4"/>
    <x v="397"/>
    <s v="mdarrigoebu@hud.gov"/>
    <x v="1"/>
    <s v="Rob"/>
    <s v="L"/>
    <x v="3"/>
    <n v="3.5849999999999995"/>
    <n v="14.339999999999998"/>
    <x v="0"/>
    <x v="1"/>
    <x v="0"/>
    <x v="0"/>
  </r>
  <r>
    <s v="ACY-56225-839"/>
    <x v="353"/>
    <s v="47386-50743-FG"/>
    <s v="A-M-2.5"/>
    <n v="3"/>
    <x v="398"/>
    <s v=""/>
    <x v="0"/>
    <s v="Ara"/>
    <s v="M"/>
    <x v="2"/>
    <n v="25.874999999999996"/>
    <n v="77.624999999999986"/>
    <x v="2"/>
    <x v="0"/>
    <x v="0"/>
    <x v="0"/>
  </r>
  <r>
    <s v="QBB-07903-622"/>
    <x v="354"/>
    <s v="32622-54551-UC"/>
    <s v="R-L-1"/>
    <n v="5"/>
    <x v="399"/>
    <s v="mackrillbw@bandcamp.com"/>
    <x v="0"/>
    <s v="Rob"/>
    <s v="L"/>
    <x v="0"/>
    <n v="11.95"/>
    <n v="59.75"/>
    <x v="0"/>
    <x v="1"/>
    <x v="1"/>
    <x v="1"/>
  </r>
  <r>
    <s v="JLJ-81802-619"/>
    <x v="135"/>
    <s v="16880-78077-FB"/>
    <s v="A-L-1"/>
    <n v="6"/>
    <x v="347"/>
    <s v="tfarraac@behance.net"/>
    <x v="0"/>
    <s v="Ara"/>
    <s v="L"/>
    <x v="0"/>
    <n v="12.95"/>
    <n v="77.699999999999989"/>
    <x v="2"/>
    <x v="1"/>
    <x v="1"/>
    <x v="1"/>
  </r>
  <r>
    <s v="HFT-77191-168"/>
    <x v="343"/>
    <s v="48419-02347-XP"/>
    <s v="R-D-0.2"/>
    <n v="2"/>
    <x v="400"/>
    <s v="mkippenby@dion.ne.jp"/>
    <x v="0"/>
    <s v="Rob"/>
    <s v="D"/>
    <x v="3"/>
    <n v="2.6849999999999996"/>
    <n v="5.3699999999999992"/>
    <x v="0"/>
    <x v="2"/>
    <x v="0"/>
    <x v="0"/>
  </r>
  <r>
    <s v="SZR-35951-530"/>
    <x v="89"/>
    <s v="14121-20527-OJ"/>
    <s v="E-D-2.5"/>
    <n v="3"/>
    <x v="401"/>
    <s v="wransonbz@ted.com"/>
    <x v="1"/>
    <s v="Exc"/>
    <s v="D"/>
    <x v="2"/>
    <n v="27.945"/>
    <n v="83.835000000000008"/>
    <x v="1"/>
    <x v="2"/>
    <x v="0"/>
    <x v="0"/>
  </r>
  <r>
    <s v="IKL-95976-565"/>
    <x v="355"/>
    <s v="53486-73919-BQ"/>
    <s v="A-M-1"/>
    <n v="2"/>
    <x v="402"/>
    <s v=""/>
    <x v="0"/>
    <s v="Ara"/>
    <s v="M"/>
    <x v="0"/>
    <n v="11.25"/>
    <n v="22.5"/>
    <x v="2"/>
    <x v="0"/>
    <x v="1"/>
    <x v="1"/>
  </r>
  <r>
    <s v="XEY-48929-474"/>
    <x v="204"/>
    <s v="21889-94615-WT"/>
    <s v="L-M-2.5"/>
    <n v="6"/>
    <x v="403"/>
    <s v="lrignoldc1@miibeian.gov.cn"/>
    <x v="0"/>
    <s v="Lib"/>
    <s v="M"/>
    <x v="2"/>
    <n v="33.464999999999996"/>
    <n v="200.78999999999996"/>
    <x v="3"/>
    <x v="0"/>
    <x v="0"/>
    <x v="0"/>
  </r>
  <r>
    <s v="SQT-07286-736"/>
    <x v="356"/>
    <s v="87726-16941-QW"/>
    <s v="A-M-1"/>
    <n v="6"/>
    <x v="404"/>
    <s v=""/>
    <x v="0"/>
    <s v="Ara"/>
    <s v="M"/>
    <x v="0"/>
    <n v="11.25"/>
    <n v="67.5"/>
    <x v="2"/>
    <x v="0"/>
    <x v="1"/>
    <x v="1"/>
  </r>
  <r>
    <s v="QDU-45390-361"/>
    <x v="357"/>
    <s v="03677-09134-BC"/>
    <s v="E-M-0.5"/>
    <n v="1"/>
    <x v="405"/>
    <s v="crowthornc3@msn.com"/>
    <x v="0"/>
    <s v="Exc"/>
    <s v="M"/>
    <x v="1"/>
    <n v="8.25"/>
    <n v="8.25"/>
    <x v="1"/>
    <x v="0"/>
    <x v="1"/>
    <x v="1"/>
  </r>
  <r>
    <s v="RUJ-30649-712"/>
    <x v="300"/>
    <s v="93224-71517-WV"/>
    <s v="L-L-0.2"/>
    <n v="2"/>
    <x v="406"/>
    <s v="orylandc4@deviantart.com"/>
    <x v="0"/>
    <s v="Lib"/>
    <s v="L"/>
    <x v="3"/>
    <n v="4.7549999999999999"/>
    <n v="9.51"/>
    <x v="3"/>
    <x v="1"/>
    <x v="0"/>
    <x v="0"/>
  </r>
  <r>
    <s v="WSV-49732-075"/>
    <x v="358"/>
    <s v="76263-95145-GJ"/>
    <s v="L-D-2.5"/>
    <n v="1"/>
    <x v="407"/>
    <s v=""/>
    <x v="0"/>
    <s v="Lib"/>
    <s v="D"/>
    <x v="2"/>
    <n v="29.784999999999997"/>
    <n v="29.784999999999997"/>
    <x v="3"/>
    <x v="2"/>
    <x v="1"/>
    <x v="1"/>
  </r>
  <r>
    <s v="VJF-46305-323"/>
    <x v="161"/>
    <s v="68555-89840-GZ"/>
    <s v="L-D-0.5"/>
    <n v="2"/>
    <x v="408"/>
    <s v="msesonck@census.gov"/>
    <x v="0"/>
    <s v="Lib"/>
    <s v="D"/>
    <x v="1"/>
    <n v="7.77"/>
    <n v="15.54"/>
    <x v="3"/>
    <x v="2"/>
    <x v="1"/>
    <x v="1"/>
  </r>
  <r>
    <s v="CXD-74176-600"/>
    <x v="129"/>
    <s v="70624-19112-AO"/>
    <s v="E-L-0.5"/>
    <n v="4"/>
    <x v="409"/>
    <s v="craglessc7@webmd.com"/>
    <x v="1"/>
    <s v="Exc"/>
    <s v="L"/>
    <x v="1"/>
    <n v="8.91"/>
    <n v="35.64"/>
    <x v="1"/>
    <x v="1"/>
    <x v="1"/>
    <x v="1"/>
  </r>
  <r>
    <s v="ADX-50674-975"/>
    <x v="359"/>
    <s v="58916-61837-QH"/>
    <s v="A-M-2.5"/>
    <n v="4"/>
    <x v="410"/>
    <s v="fhollowsc8@blogtalkradio.com"/>
    <x v="0"/>
    <s v="Ara"/>
    <s v="M"/>
    <x v="2"/>
    <n v="25.874999999999996"/>
    <n v="103.49999999999999"/>
    <x v="2"/>
    <x v="0"/>
    <x v="0"/>
    <x v="0"/>
  </r>
  <r>
    <s v="RRP-51647-420"/>
    <x v="360"/>
    <s v="89292-52335-YZ"/>
    <s v="E-D-1"/>
    <n v="3"/>
    <x v="411"/>
    <s v="llathleiffc9@nationalgeographic.com"/>
    <x v="1"/>
    <s v="Exc"/>
    <s v="D"/>
    <x v="0"/>
    <n v="12.15"/>
    <n v="36.450000000000003"/>
    <x v="1"/>
    <x v="2"/>
    <x v="0"/>
    <x v="0"/>
  </r>
  <r>
    <s v="PKJ-99134-523"/>
    <x v="361"/>
    <s v="77284-34297-YY"/>
    <s v="R-L-0.5"/>
    <n v="5"/>
    <x v="412"/>
    <s v="kheadsca@jalbum.net"/>
    <x v="0"/>
    <s v="Rob"/>
    <s v="L"/>
    <x v="1"/>
    <n v="7.169999999999999"/>
    <n v="35.849999999999994"/>
    <x v="0"/>
    <x v="1"/>
    <x v="1"/>
    <x v="1"/>
  </r>
  <r>
    <s v="FZQ-29439-457"/>
    <x v="362"/>
    <s v="50449-80974-BZ"/>
    <s v="E-L-0.2"/>
    <n v="5"/>
    <x v="413"/>
    <s v="tbownecb@unicef.org"/>
    <x v="1"/>
    <s v="Exc"/>
    <s v="L"/>
    <x v="3"/>
    <n v="4.4550000000000001"/>
    <n v="22.274999999999999"/>
    <x v="1"/>
    <x v="1"/>
    <x v="0"/>
    <x v="0"/>
  </r>
  <r>
    <s v="USN-68115-161"/>
    <x v="363"/>
    <s v="08120-16183-AW"/>
    <s v="E-M-0.2"/>
    <n v="6"/>
    <x v="414"/>
    <s v="rjacquemardcc@acquirethisname.com"/>
    <x v="1"/>
    <s v="Exc"/>
    <s v="M"/>
    <x v="3"/>
    <n v="4.125"/>
    <n v="24.75"/>
    <x v="1"/>
    <x v="0"/>
    <x v="1"/>
    <x v="1"/>
  </r>
  <r>
    <s v="IXU-20263-532"/>
    <x v="364"/>
    <s v="68044-89277-ML"/>
    <s v="L-M-2.5"/>
    <n v="2"/>
    <x v="415"/>
    <s v="kwarmancd@printfriendly.com"/>
    <x v="1"/>
    <s v="Lib"/>
    <s v="M"/>
    <x v="2"/>
    <n v="33.464999999999996"/>
    <n v="66.929999999999993"/>
    <x v="3"/>
    <x v="0"/>
    <x v="0"/>
    <x v="0"/>
  </r>
  <r>
    <s v="CBT-15092-420"/>
    <x v="85"/>
    <s v="71364-35210-HS"/>
    <s v="L-M-0.5"/>
    <n v="1"/>
    <x v="416"/>
    <s v="wcholomince@about.com"/>
    <x v="2"/>
    <s v="Lib"/>
    <s v="M"/>
    <x v="1"/>
    <n v="8.73"/>
    <n v="8.73"/>
    <x v="3"/>
    <x v="0"/>
    <x v="0"/>
    <x v="0"/>
  </r>
  <r>
    <s v="PKQ-46841-696"/>
    <x v="365"/>
    <s v="37177-68797-ON"/>
    <s v="R-M-0.5"/>
    <n v="3"/>
    <x v="417"/>
    <s v="abraidmancf@census.gov"/>
    <x v="0"/>
    <s v="Rob"/>
    <s v="M"/>
    <x v="1"/>
    <n v="5.97"/>
    <n v="17.91"/>
    <x v="0"/>
    <x v="0"/>
    <x v="1"/>
    <x v="1"/>
  </r>
  <r>
    <s v="XDU-05471-219"/>
    <x v="366"/>
    <s v="60308-06944-GS"/>
    <s v="R-L-0.5"/>
    <n v="1"/>
    <x v="418"/>
    <s v="pdurbancg@symantec.com"/>
    <x v="1"/>
    <s v="Rob"/>
    <s v="L"/>
    <x v="1"/>
    <n v="7.169999999999999"/>
    <n v="7.169999999999999"/>
    <x v="0"/>
    <x v="1"/>
    <x v="1"/>
    <x v="1"/>
  </r>
  <r>
    <s v="NID-20149-329"/>
    <x v="367"/>
    <s v="49888-39458-PF"/>
    <s v="R-D-0.2"/>
    <n v="2"/>
    <x v="419"/>
    <s v="aharroldch@miibeian.gov.cn"/>
    <x v="0"/>
    <s v="Rob"/>
    <s v="D"/>
    <x v="3"/>
    <n v="2.6849999999999996"/>
    <n v="5.3699999999999992"/>
    <x v="0"/>
    <x v="2"/>
    <x v="1"/>
    <x v="1"/>
  </r>
  <r>
    <s v="SVU-27222-213"/>
    <x v="142"/>
    <s v="60748-46813-DZ"/>
    <s v="L-L-0.2"/>
    <n v="5"/>
    <x v="420"/>
    <s v="spamphilonci@mlb.com"/>
    <x v="1"/>
    <s v="Lib"/>
    <s v="L"/>
    <x v="3"/>
    <n v="4.7549999999999999"/>
    <n v="23.774999999999999"/>
    <x v="3"/>
    <x v="1"/>
    <x v="1"/>
    <x v="1"/>
  </r>
  <r>
    <s v="RWI-84131-848"/>
    <x v="368"/>
    <s v="16385-11286-NX"/>
    <s v="R-D-2.5"/>
    <n v="2"/>
    <x v="421"/>
    <s v="mspurdencj@exblog.jp"/>
    <x v="0"/>
    <s v="Rob"/>
    <s v="D"/>
    <x v="2"/>
    <n v="20.584999999999997"/>
    <n v="41.169999999999995"/>
    <x v="0"/>
    <x v="2"/>
    <x v="0"/>
    <x v="0"/>
  </r>
  <r>
    <s v="GUU-40666-525"/>
    <x v="31"/>
    <s v="68555-89840-GZ"/>
    <s v="A-L-0.2"/>
    <n v="3"/>
    <x v="408"/>
    <s v="msesonck@census.gov"/>
    <x v="0"/>
    <s v="Ara"/>
    <s v="L"/>
    <x v="3"/>
    <n v="3.8849999999999998"/>
    <n v="11.654999999999999"/>
    <x v="2"/>
    <x v="1"/>
    <x v="1"/>
    <x v="1"/>
  </r>
  <r>
    <s v="SCN-51395-066"/>
    <x v="369"/>
    <s v="72164-90254-EJ"/>
    <s v="L-L-0.5"/>
    <n v="4"/>
    <x v="422"/>
    <s v="npirronecl@weibo.com"/>
    <x v="0"/>
    <s v="Lib"/>
    <s v="L"/>
    <x v="1"/>
    <n v="9.51"/>
    <n v="38.04"/>
    <x v="3"/>
    <x v="1"/>
    <x v="1"/>
    <x v="1"/>
  </r>
  <r>
    <s v="ULA-24644-321"/>
    <x v="370"/>
    <s v="67010-92988-CT"/>
    <s v="R-D-2.5"/>
    <n v="4"/>
    <x v="423"/>
    <s v="rcawleycm@yellowbook.com"/>
    <x v="1"/>
    <s v="Rob"/>
    <s v="D"/>
    <x v="2"/>
    <n v="20.584999999999997"/>
    <n v="82.339999999999989"/>
    <x v="0"/>
    <x v="2"/>
    <x v="0"/>
    <x v="0"/>
  </r>
  <r>
    <s v="EOL-92666-762"/>
    <x v="371"/>
    <s v="15776-91507-GT"/>
    <s v="L-L-0.2"/>
    <n v="2"/>
    <x v="424"/>
    <s v="sbarribalcn@microsoft.com"/>
    <x v="1"/>
    <s v="Lib"/>
    <s v="L"/>
    <x v="3"/>
    <n v="4.7549999999999999"/>
    <n v="9.51"/>
    <x v="3"/>
    <x v="1"/>
    <x v="0"/>
    <x v="0"/>
  </r>
  <r>
    <s v="AJV-18231-334"/>
    <x v="372"/>
    <s v="23473-41001-CD"/>
    <s v="R-D-2.5"/>
    <n v="2"/>
    <x v="425"/>
    <s v="aadamidesco@bizjournals.com"/>
    <x v="2"/>
    <s v="Rob"/>
    <s v="D"/>
    <x v="2"/>
    <n v="20.584999999999997"/>
    <n v="41.169999999999995"/>
    <x v="0"/>
    <x v="2"/>
    <x v="1"/>
    <x v="1"/>
  </r>
  <r>
    <s v="ZQI-47236-301"/>
    <x v="373"/>
    <s v="23446-47798-ID"/>
    <s v="L-L-0.5"/>
    <n v="5"/>
    <x v="426"/>
    <s v="cthowescp@craigslist.org"/>
    <x v="0"/>
    <s v="Lib"/>
    <s v="L"/>
    <x v="1"/>
    <n v="9.51"/>
    <n v="47.55"/>
    <x v="3"/>
    <x v="1"/>
    <x v="1"/>
    <x v="1"/>
  </r>
  <r>
    <s v="ZCR-15721-658"/>
    <x v="374"/>
    <s v="28327-84469-ND"/>
    <s v="A-M-1"/>
    <n v="4"/>
    <x v="427"/>
    <s v="rwillowaycq@admin.ch"/>
    <x v="0"/>
    <s v="Ara"/>
    <s v="M"/>
    <x v="0"/>
    <n v="11.25"/>
    <n v="45"/>
    <x v="2"/>
    <x v="0"/>
    <x v="1"/>
    <x v="1"/>
  </r>
  <r>
    <s v="QEW-47945-682"/>
    <x v="319"/>
    <s v="42466-87067-DT"/>
    <s v="L-L-0.2"/>
    <n v="5"/>
    <x v="428"/>
    <s v="aelwincr@privacy.gov.au"/>
    <x v="0"/>
    <s v="Lib"/>
    <s v="L"/>
    <x v="3"/>
    <n v="4.7549999999999999"/>
    <n v="23.774999999999999"/>
    <x v="3"/>
    <x v="1"/>
    <x v="1"/>
    <x v="1"/>
  </r>
  <r>
    <s v="PSY-45485-542"/>
    <x v="375"/>
    <s v="62246-99443-HF"/>
    <s v="R-D-0.5"/>
    <n v="3"/>
    <x v="429"/>
    <s v="abilbrookcs@booking.com"/>
    <x v="1"/>
    <s v="Rob"/>
    <s v="D"/>
    <x v="1"/>
    <n v="5.3699999999999992"/>
    <n v="16.11"/>
    <x v="0"/>
    <x v="2"/>
    <x v="0"/>
    <x v="0"/>
  </r>
  <r>
    <s v="BAQ-74241-156"/>
    <x v="376"/>
    <s v="99869-55718-UU"/>
    <s v="R-D-0.2"/>
    <n v="4"/>
    <x v="430"/>
    <s v="rmckallct@sakura.ne.jp"/>
    <x v="2"/>
    <s v="Rob"/>
    <s v="D"/>
    <x v="3"/>
    <n v="2.6849999999999996"/>
    <n v="10.739999999999998"/>
    <x v="0"/>
    <x v="2"/>
    <x v="0"/>
    <x v="0"/>
  </r>
  <r>
    <s v="BVU-77367-451"/>
    <x v="377"/>
    <s v="77421-46059-RY"/>
    <s v="A-D-1"/>
    <n v="5"/>
    <x v="431"/>
    <s v="bdailecu@vistaprint.com"/>
    <x v="0"/>
    <s v="Ara"/>
    <s v="D"/>
    <x v="0"/>
    <n v="9.9499999999999993"/>
    <n v="49.75"/>
    <x v="2"/>
    <x v="2"/>
    <x v="0"/>
    <x v="0"/>
  </r>
  <r>
    <s v="TJE-91516-344"/>
    <x v="378"/>
    <s v="49894-06550-OQ"/>
    <s v="E-M-1"/>
    <n v="2"/>
    <x v="432"/>
    <s v="atrehernecv@state.tx.us"/>
    <x v="1"/>
    <s v="Exc"/>
    <s v="M"/>
    <x v="0"/>
    <n v="13.75"/>
    <n v="27.5"/>
    <x v="1"/>
    <x v="0"/>
    <x v="1"/>
    <x v="1"/>
  </r>
  <r>
    <s v="LIS-96202-702"/>
    <x v="277"/>
    <s v="72028-63343-SU"/>
    <s v="L-D-2.5"/>
    <n v="4"/>
    <x v="433"/>
    <s v="abrentnallcw@biglobe.ne.jp"/>
    <x v="2"/>
    <s v="Lib"/>
    <s v="D"/>
    <x v="2"/>
    <n v="29.784999999999997"/>
    <n v="119.13999999999999"/>
    <x v="3"/>
    <x v="2"/>
    <x v="1"/>
    <x v="1"/>
  </r>
  <r>
    <s v="VIO-27668-766"/>
    <x v="379"/>
    <s v="10074-20104-NN"/>
    <s v="R-D-2.5"/>
    <n v="1"/>
    <x v="434"/>
    <s v="ddrinkallcx@psu.edu"/>
    <x v="0"/>
    <s v="Rob"/>
    <s v="D"/>
    <x v="2"/>
    <n v="20.584999999999997"/>
    <n v="20.584999999999997"/>
    <x v="0"/>
    <x v="2"/>
    <x v="0"/>
    <x v="0"/>
  </r>
  <r>
    <s v="ZVG-20473-043"/>
    <x v="86"/>
    <s v="71769-10219-IM"/>
    <s v="A-D-0.2"/>
    <n v="3"/>
    <x v="435"/>
    <s v="dkornelcy@cyberchimps.com"/>
    <x v="0"/>
    <s v="Ara"/>
    <s v="D"/>
    <x v="3"/>
    <n v="2.9849999999999999"/>
    <n v="8.9550000000000001"/>
    <x v="2"/>
    <x v="2"/>
    <x v="0"/>
    <x v="0"/>
  </r>
  <r>
    <s v="KGZ-56395-231"/>
    <x v="380"/>
    <s v="22221-71106-JD"/>
    <s v="A-D-0.5"/>
    <n v="1"/>
    <x v="436"/>
    <s v="rlequeuxcz@newyorker.com"/>
    <x v="0"/>
    <s v="Ara"/>
    <s v="D"/>
    <x v="1"/>
    <n v="5.97"/>
    <n v="5.97"/>
    <x v="2"/>
    <x v="2"/>
    <x v="1"/>
    <x v="1"/>
  </r>
  <r>
    <s v="CUU-92244-729"/>
    <x v="381"/>
    <s v="99735-44927-OL"/>
    <s v="E-M-1"/>
    <n v="3"/>
    <x v="437"/>
    <s v="jmccaulld0@parallels.com"/>
    <x v="0"/>
    <s v="Exc"/>
    <s v="M"/>
    <x v="0"/>
    <n v="13.75"/>
    <n v="41.25"/>
    <x v="1"/>
    <x v="0"/>
    <x v="0"/>
    <x v="0"/>
  </r>
  <r>
    <s v="EHE-94714-312"/>
    <x v="382"/>
    <s v="27132-68907-RC"/>
    <s v="E-L-0.2"/>
    <n v="5"/>
    <x v="438"/>
    <s v="abrashda@plala.or.jp"/>
    <x v="0"/>
    <s v="Exc"/>
    <s v="L"/>
    <x v="3"/>
    <n v="4.4550000000000001"/>
    <n v="22.274999999999999"/>
    <x v="1"/>
    <x v="1"/>
    <x v="0"/>
    <x v="0"/>
  </r>
  <r>
    <s v="RTL-16205-161"/>
    <x v="11"/>
    <s v="90440-62727-HI"/>
    <s v="A-M-0.5"/>
    <n v="1"/>
    <x v="439"/>
    <s v="ahutchinsond2@imgur.com"/>
    <x v="0"/>
    <s v="Ara"/>
    <s v="M"/>
    <x v="1"/>
    <n v="6.75"/>
    <n v="6.75"/>
    <x v="2"/>
    <x v="0"/>
    <x v="0"/>
    <x v="0"/>
  </r>
  <r>
    <s v="GTS-22482-014"/>
    <x v="167"/>
    <s v="36769-16558-SX"/>
    <s v="L-M-2.5"/>
    <n v="4"/>
    <x v="440"/>
    <s v=""/>
    <x v="0"/>
    <s v="Lib"/>
    <s v="M"/>
    <x v="2"/>
    <n v="33.464999999999996"/>
    <n v="133.85999999999999"/>
    <x v="3"/>
    <x v="0"/>
    <x v="0"/>
    <x v="0"/>
  </r>
  <r>
    <s v="DYG-25473-881"/>
    <x v="383"/>
    <s v="10138-31681-SD"/>
    <s v="A-D-0.2"/>
    <n v="2"/>
    <x v="441"/>
    <s v="rdriversd4@hexun.com"/>
    <x v="0"/>
    <s v="Ara"/>
    <s v="D"/>
    <x v="3"/>
    <n v="2.9849999999999999"/>
    <n v="5.97"/>
    <x v="2"/>
    <x v="2"/>
    <x v="1"/>
    <x v="1"/>
  </r>
  <r>
    <s v="HTR-21838-286"/>
    <x v="18"/>
    <s v="24669-76297-SF"/>
    <s v="A-L-1"/>
    <n v="2"/>
    <x v="442"/>
    <s v="hzeald5@google.de"/>
    <x v="0"/>
    <s v="Ara"/>
    <s v="L"/>
    <x v="0"/>
    <n v="12.95"/>
    <n v="25.9"/>
    <x v="2"/>
    <x v="1"/>
    <x v="1"/>
    <x v="1"/>
  </r>
  <r>
    <s v="KYG-28296-920"/>
    <x v="84"/>
    <s v="78050-20355-DI"/>
    <s v="E-M-2.5"/>
    <n v="1"/>
    <x v="443"/>
    <s v="gsmallcombed6@ucla.edu"/>
    <x v="1"/>
    <s v="Exc"/>
    <s v="M"/>
    <x v="2"/>
    <n v="31.624999999999996"/>
    <n v="31.624999999999996"/>
    <x v="1"/>
    <x v="0"/>
    <x v="0"/>
    <x v="0"/>
  </r>
  <r>
    <s v="NNB-20459-430"/>
    <x v="384"/>
    <s v="79825-17822-UH"/>
    <s v="L-M-0.2"/>
    <n v="2"/>
    <x v="444"/>
    <s v="ddibleyd7@feedburner.com"/>
    <x v="0"/>
    <s v="Lib"/>
    <s v="M"/>
    <x v="3"/>
    <n v="4.3650000000000002"/>
    <n v="8.73"/>
    <x v="3"/>
    <x v="0"/>
    <x v="1"/>
    <x v="1"/>
  </r>
  <r>
    <s v="FEK-14025-351"/>
    <x v="385"/>
    <s v="03990-21586-MQ"/>
    <s v="E-L-0.2"/>
    <n v="6"/>
    <x v="445"/>
    <s v="gdimitrioud8@chronoengine.com"/>
    <x v="0"/>
    <s v="Exc"/>
    <s v="L"/>
    <x v="3"/>
    <n v="4.4550000000000001"/>
    <n v="26.73"/>
    <x v="1"/>
    <x v="1"/>
    <x v="0"/>
    <x v="0"/>
  </r>
  <r>
    <s v="AWH-16980-469"/>
    <x v="386"/>
    <s v="27493-46921-TZ"/>
    <s v="L-M-0.2"/>
    <n v="6"/>
    <x v="446"/>
    <s v="fflanagand9@woothemes.com"/>
    <x v="0"/>
    <s v="Lib"/>
    <s v="M"/>
    <x v="3"/>
    <n v="4.3650000000000002"/>
    <n v="26.19"/>
    <x v="3"/>
    <x v="0"/>
    <x v="1"/>
    <x v="1"/>
  </r>
  <r>
    <s v="ZPW-31329-741"/>
    <x v="387"/>
    <s v="27132-68907-RC"/>
    <s v="R-D-1"/>
    <n v="6"/>
    <x v="438"/>
    <s v="abrashda@plala.or.jp"/>
    <x v="0"/>
    <s v="Rob"/>
    <s v="D"/>
    <x v="0"/>
    <n v="8.9499999999999993"/>
    <n v="53.699999999999996"/>
    <x v="0"/>
    <x v="2"/>
    <x v="0"/>
    <x v="0"/>
  </r>
  <r>
    <s v="ZPW-31329-741"/>
    <x v="387"/>
    <s v="27132-68907-RC"/>
    <s v="E-M-2.5"/>
    <n v="4"/>
    <x v="438"/>
    <s v="abrashda@plala.or.jp"/>
    <x v="0"/>
    <s v="Exc"/>
    <s v="M"/>
    <x v="2"/>
    <n v="31.624999999999996"/>
    <n v="126.49999999999999"/>
    <x v="1"/>
    <x v="0"/>
    <x v="0"/>
    <x v="0"/>
  </r>
  <r>
    <s v="ZPW-31329-741"/>
    <x v="387"/>
    <s v="27132-68907-RC"/>
    <s v="E-M-0.2"/>
    <n v="1"/>
    <x v="438"/>
    <s v="abrashda@plala.or.jp"/>
    <x v="0"/>
    <s v="Exc"/>
    <s v="M"/>
    <x v="3"/>
    <n v="4.125"/>
    <n v="4.125"/>
    <x v="1"/>
    <x v="0"/>
    <x v="0"/>
    <x v="0"/>
  </r>
  <r>
    <s v="UBI-83843-396"/>
    <x v="388"/>
    <s v="58816-74064-TF"/>
    <s v="R-L-1"/>
    <n v="2"/>
    <x v="447"/>
    <s v="nizhakovdd@aol.com"/>
    <x v="2"/>
    <s v="Rob"/>
    <s v="L"/>
    <x v="0"/>
    <n v="11.95"/>
    <n v="23.9"/>
    <x v="0"/>
    <x v="1"/>
    <x v="1"/>
    <x v="1"/>
  </r>
  <r>
    <s v="VID-40587-569"/>
    <x v="389"/>
    <s v="09818-59895-EH"/>
    <s v="E-D-2.5"/>
    <n v="5"/>
    <x v="448"/>
    <s v="skeetsde@answers.com"/>
    <x v="0"/>
    <s v="Exc"/>
    <s v="D"/>
    <x v="2"/>
    <n v="27.945"/>
    <n v="139.72499999999999"/>
    <x v="1"/>
    <x v="2"/>
    <x v="0"/>
    <x v="0"/>
  </r>
  <r>
    <s v="KBB-52530-416"/>
    <x v="229"/>
    <s v="06488-46303-IZ"/>
    <s v="L-D-2.5"/>
    <n v="2"/>
    <x v="449"/>
    <s v=""/>
    <x v="0"/>
    <s v="Lib"/>
    <s v="D"/>
    <x v="2"/>
    <n v="29.784999999999997"/>
    <n v="59.569999999999993"/>
    <x v="3"/>
    <x v="2"/>
    <x v="0"/>
    <x v="0"/>
  </r>
  <r>
    <s v="ISJ-48676-420"/>
    <x v="390"/>
    <s v="93046-67561-AY"/>
    <s v="L-L-0.5"/>
    <n v="6"/>
    <x v="450"/>
    <s v="kcakedg@huffingtonpost.com"/>
    <x v="0"/>
    <s v="Lib"/>
    <s v="L"/>
    <x v="1"/>
    <n v="9.51"/>
    <n v="57.06"/>
    <x v="3"/>
    <x v="1"/>
    <x v="1"/>
    <x v="1"/>
  </r>
  <r>
    <s v="MIF-17920-768"/>
    <x v="391"/>
    <s v="68946-40750-LK"/>
    <s v="R-L-0.2"/>
    <n v="6"/>
    <x v="451"/>
    <s v="mhanseddh@instagram.com"/>
    <x v="1"/>
    <s v="Rob"/>
    <s v="L"/>
    <x v="3"/>
    <n v="3.5849999999999995"/>
    <n v="21.509999999999998"/>
    <x v="0"/>
    <x v="1"/>
    <x v="0"/>
    <x v="0"/>
  </r>
  <r>
    <s v="CPX-19312-088"/>
    <x v="117"/>
    <s v="38387-64959-WW"/>
    <s v="L-M-0.5"/>
    <n v="6"/>
    <x v="452"/>
    <s v="fkienleindi@trellian.com"/>
    <x v="1"/>
    <s v="Lib"/>
    <s v="M"/>
    <x v="1"/>
    <n v="8.73"/>
    <n v="52.38"/>
    <x v="3"/>
    <x v="0"/>
    <x v="0"/>
    <x v="0"/>
  </r>
  <r>
    <s v="RXI-67978-260"/>
    <x v="392"/>
    <s v="48418-60841-CC"/>
    <s v="E-D-1"/>
    <n v="6"/>
    <x v="453"/>
    <s v="kegglestonedj@sphinn.com"/>
    <x v="1"/>
    <s v="Exc"/>
    <s v="D"/>
    <x v="0"/>
    <n v="12.15"/>
    <n v="72.900000000000006"/>
    <x v="1"/>
    <x v="2"/>
    <x v="1"/>
    <x v="1"/>
  </r>
  <r>
    <s v="LKE-14821-285"/>
    <x v="393"/>
    <s v="13736-92418-JS"/>
    <s v="R-M-0.2"/>
    <n v="5"/>
    <x v="454"/>
    <s v="bsemkinsdk@unc.edu"/>
    <x v="1"/>
    <s v="Rob"/>
    <s v="M"/>
    <x v="3"/>
    <n v="2.9849999999999999"/>
    <n v="14.924999999999999"/>
    <x v="0"/>
    <x v="0"/>
    <x v="0"/>
    <x v="0"/>
  </r>
  <r>
    <s v="LRK-97117-150"/>
    <x v="394"/>
    <s v="33000-22405-LO"/>
    <s v="L-L-1"/>
    <n v="6"/>
    <x v="455"/>
    <s v="slorenzettidl@is.gd"/>
    <x v="0"/>
    <s v="Lib"/>
    <s v="L"/>
    <x v="0"/>
    <n v="15.85"/>
    <n v="95.1"/>
    <x v="3"/>
    <x v="1"/>
    <x v="1"/>
    <x v="1"/>
  </r>
  <r>
    <s v="IGK-51227-573"/>
    <x v="137"/>
    <s v="46959-60474-LT"/>
    <s v="L-D-0.5"/>
    <n v="2"/>
    <x v="456"/>
    <s v="bgiannazzidm@apple.com"/>
    <x v="0"/>
    <s v="Lib"/>
    <s v="D"/>
    <x v="1"/>
    <n v="7.77"/>
    <n v="15.54"/>
    <x v="3"/>
    <x v="2"/>
    <x v="1"/>
    <x v="1"/>
  </r>
  <r>
    <s v="ZAY-43009-775"/>
    <x v="395"/>
    <s v="73431-39823-UP"/>
    <s v="L-D-0.2"/>
    <n v="6"/>
    <x v="457"/>
    <s v=""/>
    <x v="0"/>
    <s v="Lib"/>
    <s v="D"/>
    <x v="3"/>
    <n v="3.8849999999999998"/>
    <n v="23.31"/>
    <x v="3"/>
    <x v="2"/>
    <x v="1"/>
    <x v="1"/>
  </r>
  <r>
    <s v="EMA-63190-618"/>
    <x v="396"/>
    <s v="90993-98984-JK"/>
    <s v="E-M-0.2"/>
    <n v="1"/>
    <x v="458"/>
    <s v="ulethbrigdo@hc360.com"/>
    <x v="0"/>
    <s v="Exc"/>
    <s v="M"/>
    <x v="3"/>
    <n v="4.125"/>
    <n v="4.125"/>
    <x v="1"/>
    <x v="0"/>
    <x v="0"/>
    <x v="0"/>
  </r>
  <r>
    <s v="FBI-35855-418"/>
    <x v="189"/>
    <s v="06552-04430-AG"/>
    <s v="R-M-0.5"/>
    <n v="6"/>
    <x v="459"/>
    <s v="sfarnishdp@dmoz.org"/>
    <x v="2"/>
    <s v="Rob"/>
    <s v="M"/>
    <x v="1"/>
    <n v="5.97"/>
    <n v="35.82"/>
    <x v="0"/>
    <x v="0"/>
    <x v="1"/>
    <x v="1"/>
  </r>
  <r>
    <s v="TXB-80533-417"/>
    <x v="8"/>
    <s v="54597-57004-QM"/>
    <s v="L-L-1"/>
    <n v="2"/>
    <x v="460"/>
    <s v="fjecockdq@unicef.org"/>
    <x v="0"/>
    <s v="Lib"/>
    <s v="L"/>
    <x v="0"/>
    <n v="15.85"/>
    <n v="31.7"/>
    <x v="3"/>
    <x v="1"/>
    <x v="1"/>
    <x v="1"/>
  </r>
  <r>
    <s v="MBM-00112-248"/>
    <x v="397"/>
    <s v="50238-24377-ZS"/>
    <s v="L-L-1"/>
    <n v="5"/>
    <x v="461"/>
    <s v=""/>
    <x v="0"/>
    <s v="Lib"/>
    <s v="L"/>
    <x v="0"/>
    <n v="15.85"/>
    <n v="79.25"/>
    <x v="3"/>
    <x v="1"/>
    <x v="0"/>
    <x v="0"/>
  </r>
  <r>
    <s v="EUO-69145-988"/>
    <x v="398"/>
    <s v="60370-41934-IF"/>
    <s v="E-D-0.2"/>
    <n v="3"/>
    <x v="462"/>
    <s v="hpallisterds@ning.com"/>
    <x v="0"/>
    <s v="Exc"/>
    <s v="D"/>
    <x v="3"/>
    <n v="3.645"/>
    <n v="10.935"/>
    <x v="1"/>
    <x v="2"/>
    <x v="1"/>
    <x v="1"/>
  </r>
  <r>
    <s v="GYA-80327-368"/>
    <x v="399"/>
    <s v="06899-54551-EH"/>
    <s v="A-D-1"/>
    <n v="4"/>
    <x v="463"/>
    <s v="cmershdt@drupal.org"/>
    <x v="1"/>
    <s v="Ara"/>
    <s v="D"/>
    <x v="0"/>
    <n v="9.9499999999999993"/>
    <n v="39.799999999999997"/>
    <x v="2"/>
    <x v="2"/>
    <x v="1"/>
    <x v="1"/>
  </r>
  <r>
    <s v="TNW-41601-420"/>
    <x v="400"/>
    <s v="66458-91190-YC"/>
    <s v="R-M-1"/>
    <n v="5"/>
    <x v="464"/>
    <s v="murione5@alexa.com"/>
    <x v="1"/>
    <s v="Rob"/>
    <s v="M"/>
    <x v="0"/>
    <n v="9.9499999999999993"/>
    <n v="49.75"/>
    <x v="0"/>
    <x v="0"/>
    <x v="0"/>
    <x v="0"/>
  </r>
  <r>
    <s v="ALR-62963-723"/>
    <x v="401"/>
    <s v="80463-43913-WZ"/>
    <s v="R-D-0.2"/>
    <n v="3"/>
    <x v="465"/>
    <s v=""/>
    <x v="1"/>
    <s v="Rob"/>
    <s v="D"/>
    <x v="3"/>
    <n v="2.6849999999999996"/>
    <n v="8.0549999999999997"/>
    <x v="0"/>
    <x v="2"/>
    <x v="0"/>
    <x v="0"/>
  </r>
  <r>
    <s v="JIG-27636-870"/>
    <x v="402"/>
    <s v="67204-04870-LG"/>
    <s v="R-L-1"/>
    <n v="4"/>
    <x v="466"/>
    <s v=""/>
    <x v="0"/>
    <s v="Rob"/>
    <s v="L"/>
    <x v="0"/>
    <n v="11.95"/>
    <n v="47.8"/>
    <x v="0"/>
    <x v="1"/>
    <x v="1"/>
    <x v="1"/>
  </r>
  <r>
    <s v="CTE-31437-326"/>
    <x v="6"/>
    <s v="22721-63196-UJ"/>
    <s v="R-M-0.2"/>
    <n v="4"/>
    <x v="467"/>
    <s v="gduckerdx@patch.com"/>
    <x v="2"/>
    <s v="Rob"/>
    <s v="M"/>
    <x v="3"/>
    <n v="2.9849999999999999"/>
    <n v="11.94"/>
    <x v="0"/>
    <x v="0"/>
    <x v="1"/>
    <x v="1"/>
  </r>
  <r>
    <s v="CTE-31437-326"/>
    <x v="6"/>
    <s v="22721-63196-UJ"/>
    <s v="E-M-0.2"/>
    <n v="4"/>
    <x v="467"/>
    <s v="gduckerdx@patch.com"/>
    <x v="2"/>
    <s v="Exc"/>
    <s v="M"/>
    <x v="3"/>
    <n v="4.125"/>
    <n v="16.5"/>
    <x v="1"/>
    <x v="0"/>
    <x v="1"/>
    <x v="1"/>
  </r>
  <r>
    <s v="CTE-31437-326"/>
    <x v="6"/>
    <s v="22721-63196-UJ"/>
    <s v="L-D-1"/>
    <n v="4"/>
    <x v="467"/>
    <s v="gduckerdx@patch.com"/>
    <x v="2"/>
    <s v="Lib"/>
    <s v="D"/>
    <x v="0"/>
    <n v="12.95"/>
    <n v="51.8"/>
    <x v="3"/>
    <x v="2"/>
    <x v="1"/>
    <x v="1"/>
  </r>
  <r>
    <s v="CTE-31437-326"/>
    <x v="6"/>
    <s v="22721-63196-UJ"/>
    <s v="L-L-0.2"/>
    <n v="3"/>
    <x v="467"/>
    <s v="gduckerdx@patch.com"/>
    <x v="2"/>
    <s v="Lib"/>
    <s v="L"/>
    <x v="3"/>
    <n v="4.7549999999999999"/>
    <n v="14.265000000000001"/>
    <x v="3"/>
    <x v="1"/>
    <x v="1"/>
    <x v="1"/>
  </r>
  <r>
    <s v="SLD-63003-334"/>
    <x v="403"/>
    <s v="55515-37571-RS"/>
    <s v="L-M-0.2"/>
    <n v="6"/>
    <x v="468"/>
    <s v="wstearleye1@census.gov"/>
    <x v="0"/>
    <s v="Lib"/>
    <s v="M"/>
    <x v="3"/>
    <n v="4.3650000000000002"/>
    <n v="26.19"/>
    <x v="3"/>
    <x v="0"/>
    <x v="1"/>
    <x v="1"/>
  </r>
  <r>
    <s v="BXN-64230-789"/>
    <x v="404"/>
    <s v="25598-77476-CB"/>
    <s v="A-L-1"/>
    <n v="2"/>
    <x v="469"/>
    <s v="dwincere2@marriott.com"/>
    <x v="0"/>
    <s v="Ara"/>
    <s v="L"/>
    <x v="0"/>
    <n v="12.95"/>
    <n v="25.9"/>
    <x v="2"/>
    <x v="1"/>
    <x v="0"/>
    <x v="0"/>
  </r>
  <r>
    <s v="XEE-37895-169"/>
    <x v="21"/>
    <s v="14888-85625-TM"/>
    <s v="A-L-2.5"/>
    <n v="3"/>
    <x v="470"/>
    <s v="plyfielde3@baidu.com"/>
    <x v="0"/>
    <s v="Ara"/>
    <s v="L"/>
    <x v="2"/>
    <n v="29.784999999999997"/>
    <n v="89.35499999999999"/>
    <x v="2"/>
    <x v="1"/>
    <x v="0"/>
    <x v="0"/>
  </r>
  <r>
    <s v="ZTX-80764-911"/>
    <x v="239"/>
    <s v="92793-68332-NR"/>
    <s v="L-D-0.5"/>
    <n v="6"/>
    <x v="471"/>
    <s v="hperrise4@studiopress.com"/>
    <x v="1"/>
    <s v="Lib"/>
    <s v="D"/>
    <x v="1"/>
    <n v="7.77"/>
    <n v="46.62"/>
    <x v="3"/>
    <x v="2"/>
    <x v="1"/>
    <x v="1"/>
  </r>
  <r>
    <s v="WVT-88135-549"/>
    <x v="405"/>
    <s v="66458-91190-YC"/>
    <s v="A-D-1"/>
    <n v="3"/>
    <x v="464"/>
    <s v="murione5@alexa.com"/>
    <x v="1"/>
    <s v="Ara"/>
    <s v="D"/>
    <x v="0"/>
    <n v="9.9499999999999993"/>
    <n v="29.849999999999998"/>
    <x v="2"/>
    <x v="2"/>
    <x v="0"/>
    <x v="0"/>
  </r>
  <r>
    <s v="IPA-94170-889"/>
    <x v="292"/>
    <s v="64439-27325-LG"/>
    <s v="R-L-0.2"/>
    <n v="3"/>
    <x v="472"/>
    <s v="ckide6@narod.ru"/>
    <x v="1"/>
    <s v="Rob"/>
    <s v="L"/>
    <x v="3"/>
    <n v="3.5849999999999995"/>
    <n v="10.754999999999999"/>
    <x v="0"/>
    <x v="1"/>
    <x v="0"/>
    <x v="0"/>
  </r>
  <r>
    <s v="YQL-63755-365"/>
    <x v="117"/>
    <s v="78570-76770-LB"/>
    <s v="A-M-0.2"/>
    <n v="4"/>
    <x v="473"/>
    <s v="cbeinee7@xinhuanet.com"/>
    <x v="0"/>
    <s v="Ara"/>
    <s v="M"/>
    <x v="3"/>
    <n v="3.375"/>
    <n v="13.5"/>
    <x v="2"/>
    <x v="0"/>
    <x v="0"/>
    <x v="0"/>
  </r>
  <r>
    <s v="RKW-81145-984"/>
    <x v="406"/>
    <s v="98661-69719-VI"/>
    <s v="L-L-1"/>
    <n v="3"/>
    <x v="474"/>
    <s v="cbakeupe8@globo.com"/>
    <x v="0"/>
    <s v="Lib"/>
    <s v="L"/>
    <x v="0"/>
    <n v="15.85"/>
    <n v="47.55"/>
    <x v="3"/>
    <x v="1"/>
    <x v="1"/>
    <x v="1"/>
  </r>
  <r>
    <s v="MBT-23379-866"/>
    <x v="407"/>
    <s v="82990-92703-IX"/>
    <s v="L-L-1"/>
    <n v="5"/>
    <x v="475"/>
    <s v="nhelkine9@example.com"/>
    <x v="0"/>
    <s v="Lib"/>
    <s v="L"/>
    <x v="0"/>
    <n v="15.85"/>
    <n v="79.25"/>
    <x v="3"/>
    <x v="1"/>
    <x v="1"/>
    <x v="1"/>
  </r>
  <r>
    <s v="GEJ-39834-935"/>
    <x v="408"/>
    <s v="49412-86877-VY"/>
    <s v="L-M-0.2"/>
    <n v="6"/>
    <x v="476"/>
    <s v="pwitheringtonea@networkadvertising.org"/>
    <x v="0"/>
    <s v="Lib"/>
    <s v="M"/>
    <x v="3"/>
    <n v="4.3650000000000002"/>
    <n v="26.19"/>
    <x v="3"/>
    <x v="0"/>
    <x v="0"/>
    <x v="0"/>
  </r>
  <r>
    <s v="KRW-91640-596"/>
    <x v="409"/>
    <s v="70879-00984-FJ"/>
    <s v="R-L-0.5"/>
    <n v="3"/>
    <x v="477"/>
    <s v="ttilzeyeb@hostgator.com"/>
    <x v="0"/>
    <s v="Rob"/>
    <s v="L"/>
    <x v="1"/>
    <n v="7.169999999999999"/>
    <n v="21.509999999999998"/>
    <x v="0"/>
    <x v="1"/>
    <x v="1"/>
    <x v="1"/>
  </r>
  <r>
    <s v="AOT-70449-651"/>
    <x v="410"/>
    <s v="53414-73391-CR"/>
    <s v="R-D-2.5"/>
    <n v="5"/>
    <x v="478"/>
    <s v=""/>
    <x v="0"/>
    <s v="Rob"/>
    <s v="D"/>
    <x v="2"/>
    <n v="20.584999999999997"/>
    <n v="102.92499999999998"/>
    <x v="0"/>
    <x v="2"/>
    <x v="0"/>
    <x v="0"/>
  </r>
  <r>
    <s v="DGC-21813-731"/>
    <x v="127"/>
    <s v="43606-83072-OA"/>
    <s v="L-D-0.2"/>
    <n v="2"/>
    <x v="479"/>
    <s v=""/>
    <x v="0"/>
    <s v="Lib"/>
    <s v="D"/>
    <x v="3"/>
    <n v="3.8849999999999998"/>
    <n v="7.77"/>
    <x v="3"/>
    <x v="2"/>
    <x v="1"/>
    <x v="1"/>
  </r>
  <r>
    <s v="JBE-92943-643"/>
    <x v="411"/>
    <s v="84466-22864-CE"/>
    <s v="E-D-2.5"/>
    <n v="5"/>
    <x v="480"/>
    <s v="kimortsee@alexa.com"/>
    <x v="0"/>
    <s v="Exc"/>
    <s v="D"/>
    <x v="2"/>
    <n v="27.945"/>
    <n v="139.72499999999999"/>
    <x v="1"/>
    <x v="2"/>
    <x v="1"/>
    <x v="1"/>
  </r>
  <r>
    <s v="ZIL-34948-499"/>
    <x v="112"/>
    <s v="66458-91190-YC"/>
    <s v="A-D-0.5"/>
    <n v="2"/>
    <x v="464"/>
    <s v="murione5@alexa.com"/>
    <x v="1"/>
    <s v="Ara"/>
    <s v="D"/>
    <x v="1"/>
    <n v="5.97"/>
    <n v="11.94"/>
    <x v="2"/>
    <x v="2"/>
    <x v="0"/>
    <x v="0"/>
  </r>
  <r>
    <s v="JSU-23781-256"/>
    <x v="412"/>
    <s v="76499-89100-JQ"/>
    <s v="L-D-0.2"/>
    <n v="1"/>
    <x v="481"/>
    <s v="marmisteadeg@blogtalkradio.com"/>
    <x v="0"/>
    <s v="Lib"/>
    <s v="D"/>
    <x v="3"/>
    <n v="3.8849999999999998"/>
    <n v="3.8849999999999998"/>
    <x v="3"/>
    <x v="2"/>
    <x v="1"/>
    <x v="1"/>
  </r>
  <r>
    <s v="JSU-23781-256"/>
    <x v="412"/>
    <s v="76499-89100-JQ"/>
    <s v="R-M-1"/>
    <n v="4"/>
    <x v="481"/>
    <s v="marmisteadeg@blogtalkradio.com"/>
    <x v="0"/>
    <s v="Rob"/>
    <s v="M"/>
    <x v="0"/>
    <n v="9.9499999999999993"/>
    <n v="39.799999999999997"/>
    <x v="0"/>
    <x v="0"/>
    <x v="1"/>
    <x v="1"/>
  </r>
  <r>
    <s v="VPX-44956-367"/>
    <x v="413"/>
    <s v="39582-35773-ZJ"/>
    <s v="R-M-0.5"/>
    <n v="5"/>
    <x v="482"/>
    <s v="vupstoneei@google.pl"/>
    <x v="0"/>
    <s v="Rob"/>
    <s v="M"/>
    <x v="1"/>
    <n v="5.97"/>
    <n v="29.849999999999998"/>
    <x v="0"/>
    <x v="0"/>
    <x v="1"/>
    <x v="1"/>
  </r>
  <r>
    <s v="VTB-46451-959"/>
    <x v="414"/>
    <s v="66240-46962-IO"/>
    <s v="L-D-2.5"/>
    <n v="1"/>
    <x v="483"/>
    <s v="bbeelbyej@rediff.com"/>
    <x v="1"/>
    <s v="Lib"/>
    <s v="D"/>
    <x v="2"/>
    <n v="29.784999999999997"/>
    <n v="29.784999999999997"/>
    <x v="3"/>
    <x v="2"/>
    <x v="1"/>
    <x v="1"/>
  </r>
  <r>
    <s v="DNZ-11665-950"/>
    <x v="415"/>
    <s v="10637-45522-ID"/>
    <s v="L-L-2.5"/>
    <n v="2"/>
    <x v="484"/>
    <s v=""/>
    <x v="0"/>
    <s v="Lib"/>
    <s v="L"/>
    <x v="2"/>
    <n v="36.454999999999998"/>
    <n v="72.91"/>
    <x v="3"/>
    <x v="1"/>
    <x v="1"/>
    <x v="1"/>
  </r>
  <r>
    <s v="ITR-54735-364"/>
    <x v="416"/>
    <s v="92599-58687-CS"/>
    <s v="R-D-0.2"/>
    <n v="5"/>
    <x v="485"/>
    <s v=""/>
    <x v="0"/>
    <s v="Rob"/>
    <s v="D"/>
    <x v="3"/>
    <n v="2.6849999999999996"/>
    <n v="13.424999999999997"/>
    <x v="0"/>
    <x v="2"/>
    <x v="0"/>
    <x v="0"/>
  </r>
  <r>
    <s v="YDS-02797-307"/>
    <x v="417"/>
    <s v="06058-48844-PI"/>
    <s v="E-M-2.5"/>
    <n v="4"/>
    <x v="486"/>
    <s v="wspeechlyem@amazon.com"/>
    <x v="0"/>
    <s v="Exc"/>
    <s v="M"/>
    <x v="2"/>
    <n v="31.624999999999996"/>
    <n v="126.49999999999999"/>
    <x v="1"/>
    <x v="0"/>
    <x v="0"/>
    <x v="0"/>
  </r>
  <r>
    <s v="BPG-68988-842"/>
    <x v="418"/>
    <s v="53631-24432-SY"/>
    <s v="E-M-0.5"/>
    <n v="5"/>
    <x v="487"/>
    <s v="iphillpoten@buzzfeed.com"/>
    <x v="2"/>
    <s v="Exc"/>
    <s v="M"/>
    <x v="1"/>
    <n v="8.25"/>
    <n v="41.25"/>
    <x v="1"/>
    <x v="0"/>
    <x v="1"/>
    <x v="1"/>
  </r>
  <r>
    <s v="XZG-51938-658"/>
    <x v="419"/>
    <s v="18275-73980-KL"/>
    <s v="E-L-0.5"/>
    <n v="6"/>
    <x v="488"/>
    <s v="lpennaccieo@statcounter.com"/>
    <x v="0"/>
    <s v="Exc"/>
    <s v="L"/>
    <x v="1"/>
    <n v="8.91"/>
    <n v="53.46"/>
    <x v="1"/>
    <x v="1"/>
    <x v="1"/>
    <x v="1"/>
  </r>
  <r>
    <s v="KAR-24978-271"/>
    <x v="420"/>
    <s v="23187-65750-HZ"/>
    <s v="R-M-1"/>
    <n v="6"/>
    <x v="489"/>
    <s v="sarpinep@moonfruit.com"/>
    <x v="0"/>
    <s v="Rob"/>
    <s v="M"/>
    <x v="0"/>
    <n v="9.9499999999999993"/>
    <n v="59.699999999999996"/>
    <x v="0"/>
    <x v="0"/>
    <x v="1"/>
    <x v="1"/>
  </r>
  <r>
    <s v="FQK-28730-361"/>
    <x v="421"/>
    <s v="22725-79522-GP"/>
    <s v="R-M-1"/>
    <n v="6"/>
    <x v="490"/>
    <s v="dfrieseq@cargocollective.com"/>
    <x v="0"/>
    <s v="Rob"/>
    <s v="M"/>
    <x v="0"/>
    <n v="9.9499999999999993"/>
    <n v="59.699999999999996"/>
    <x v="0"/>
    <x v="0"/>
    <x v="1"/>
    <x v="1"/>
  </r>
  <r>
    <s v="BGB-67996-089"/>
    <x v="422"/>
    <s v="06279-72603-JE"/>
    <s v="R-D-1"/>
    <n v="5"/>
    <x v="491"/>
    <s v="rsharerer@flavors.me"/>
    <x v="0"/>
    <s v="Rob"/>
    <s v="D"/>
    <x v="0"/>
    <n v="8.9499999999999993"/>
    <n v="44.75"/>
    <x v="0"/>
    <x v="2"/>
    <x v="1"/>
    <x v="1"/>
  </r>
  <r>
    <s v="XMC-20620-809"/>
    <x v="423"/>
    <s v="83543-79246-ON"/>
    <s v="E-M-0.5"/>
    <n v="2"/>
    <x v="492"/>
    <s v="nnasebyes@umich.edu"/>
    <x v="0"/>
    <s v="Exc"/>
    <s v="M"/>
    <x v="1"/>
    <n v="8.25"/>
    <n v="16.5"/>
    <x v="1"/>
    <x v="0"/>
    <x v="0"/>
    <x v="0"/>
  </r>
  <r>
    <s v="ZSO-58292-191"/>
    <x v="109"/>
    <s v="66794-66795-VW"/>
    <s v="R-D-0.5"/>
    <n v="4"/>
    <x v="493"/>
    <s v=""/>
    <x v="0"/>
    <s v="Rob"/>
    <s v="D"/>
    <x v="1"/>
    <n v="5.3699999999999992"/>
    <n v="21.479999999999997"/>
    <x v="0"/>
    <x v="2"/>
    <x v="1"/>
    <x v="1"/>
  </r>
  <r>
    <s v="LWJ-06793-303"/>
    <x v="204"/>
    <s v="95424-67020-AP"/>
    <s v="R-M-2.5"/>
    <n v="2"/>
    <x v="494"/>
    <s v="koculleneu@ca.gov"/>
    <x v="1"/>
    <s v="Rob"/>
    <s v="M"/>
    <x v="2"/>
    <n v="22.884999999999998"/>
    <n v="45.769999999999996"/>
    <x v="0"/>
    <x v="0"/>
    <x v="0"/>
    <x v="0"/>
  </r>
  <r>
    <s v="FLM-82229-989"/>
    <x v="424"/>
    <s v="73017-69644-MS"/>
    <s v="L-L-0.2"/>
    <n v="2"/>
    <x v="495"/>
    <s v=""/>
    <x v="1"/>
    <s v="Lib"/>
    <s v="L"/>
    <x v="3"/>
    <n v="4.7549999999999999"/>
    <n v="9.51"/>
    <x v="3"/>
    <x v="1"/>
    <x v="1"/>
    <x v="1"/>
  </r>
  <r>
    <s v="CPV-90280-133"/>
    <x v="13"/>
    <s v="66458-91190-YC"/>
    <s v="R-D-0.2"/>
    <n v="3"/>
    <x v="464"/>
    <s v="murione5@alexa.com"/>
    <x v="1"/>
    <s v="Rob"/>
    <s v="D"/>
    <x v="3"/>
    <n v="2.6849999999999996"/>
    <n v="8.0549999999999997"/>
    <x v="0"/>
    <x v="2"/>
    <x v="0"/>
    <x v="0"/>
  </r>
  <r>
    <s v="OGW-60685-912"/>
    <x v="224"/>
    <s v="67423-10113-LM"/>
    <s v="E-D-2.5"/>
    <n v="4"/>
    <x v="496"/>
    <s v="hbranganex@woothemes.com"/>
    <x v="0"/>
    <s v="Exc"/>
    <s v="D"/>
    <x v="2"/>
    <n v="27.945"/>
    <n v="111.78"/>
    <x v="1"/>
    <x v="2"/>
    <x v="0"/>
    <x v="0"/>
  </r>
  <r>
    <s v="DEC-11160-362"/>
    <x v="220"/>
    <s v="48582-05061-RY"/>
    <s v="R-D-0.2"/>
    <n v="4"/>
    <x v="497"/>
    <s v="agallyoney@engadget.com"/>
    <x v="0"/>
    <s v="Rob"/>
    <s v="D"/>
    <x v="3"/>
    <n v="2.6849999999999996"/>
    <n v="10.739999999999998"/>
    <x v="0"/>
    <x v="2"/>
    <x v="0"/>
    <x v="0"/>
  </r>
  <r>
    <s v="WCT-07869-499"/>
    <x v="91"/>
    <s v="32031-49093-KE"/>
    <s v="R-D-0.5"/>
    <n v="5"/>
    <x v="498"/>
    <s v="bdomangeez@yahoo.co.jp"/>
    <x v="0"/>
    <s v="Rob"/>
    <s v="D"/>
    <x v="1"/>
    <n v="5.3699999999999992"/>
    <n v="26.849999999999994"/>
    <x v="0"/>
    <x v="2"/>
    <x v="1"/>
    <x v="1"/>
  </r>
  <r>
    <s v="FHD-89872-325"/>
    <x v="425"/>
    <s v="31715-98714-OO"/>
    <s v="L-L-1"/>
    <n v="4"/>
    <x v="499"/>
    <s v="koslerf0@gmpg.org"/>
    <x v="0"/>
    <s v="Lib"/>
    <s v="L"/>
    <x v="0"/>
    <n v="15.85"/>
    <n v="63.4"/>
    <x v="3"/>
    <x v="1"/>
    <x v="0"/>
    <x v="0"/>
  </r>
  <r>
    <s v="AZF-45991-584"/>
    <x v="426"/>
    <s v="73759-17258-KA"/>
    <s v="A-D-2.5"/>
    <n v="1"/>
    <x v="500"/>
    <s v=""/>
    <x v="1"/>
    <s v="Ara"/>
    <s v="D"/>
    <x v="2"/>
    <n v="22.884999999999998"/>
    <n v="22.884999999999998"/>
    <x v="2"/>
    <x v="2"/>
    <x v="0"/>
    <x v="0"/>
  </r>
  <r>
    <s v="MDG-14481-513"/>
    <x v="427"/>
    <s v="64897-79178-MH"/>
    <s v="A-M-2.5"/>
    <n v="4"/>
    <x v="501"/>
    <s v="zpellettf2@dailymotion.com"/>
    <x v="0"/>
    <s v="Ara"/>
    <s v="M"/>
    <x v="2"/>
    <n v="25.874999999999996"/>
    <n v="103.49999999999999"/>
    <x v="2"/>
    <x v="0"/>
    <x v="1"/>
    <x v="1"/>
  </r>
  <r>
    <s v="OFN-49424-848"/>
    <x v="428"/>
    <s v="73346-85564-JB"/>
    <s v="R-L-2.5"/>
    <n v="2"/>
    <x v="502"/>
    <s v="isprakesf3@spiegel.de"/>
    <x v="0"/>
    <s v="Rob"/>
    <s v="L"/>
    <x v="2"/>
    <n v="27.484999999999996"/>
    <n v="54.969999999999992"/>
    <x v="0"/>
    <x v="1"/>
    <x v="1"/>
    <x v="1"/>
  </r>
  <r>
    <s v="NFA-03411-746"/>
    <x v="383"/>
    <s v="07476-13102-NJ"/>
    <s v="A-L-0.5"/>
    <n v="2"/>
    <x v="503"/>
    <s v="hfromantf4@ucsd.edu"/>
    <x v="0"/>
    <s v="Ara"/>
    <s v="L"/>
    <x v="1"/>
    <n v="7.77"/>
    <n v="15.54"/>
    <x v="2"/>
    <x v="1"/>
    <x v="1"/>
    <x v="1"/>
  </r>
  <r>
    <s v="CYM-74988-450"/>
    <x v="156"/>
    <s v="87223-37422-SK"/>
    <s v="L-D-0.2"/>
    <n v="4"/>
    <x v="504"/>
    <s v="rflearf5@artisteer.com"/>
    <x v="2"/>
    <s v="Lib"/>
    <s v="D"/>
    <x v="3"/>
    <n v="3.8849999999999998"/>
    <n v="15.54"/>
    <x v="3"/>
    <x v="2"/>
    <x v="1"/>
    <x v="1"/>
  </r>
  <r>
    <s v="WTV-24996-658"/>
    <x v="429"/>
    <s v="57837-15577-YK"/>
    <s v="E-D-2.5"/>
    <n v="3"/>
    <x v="505"/>
    <s v=""/>
    <x v="1"/>
    <s v="Exc"/>
    <s v="D"/>
    <x v="2"/>
    <n v="27.945"/>
    <n v="83.835000000000008"/>
    <x v="1"/>
    <x v="2"/>
    <x v="1"/>
    <x v="1"/>
  </r>
  <r>
    <s v="DSL-69915-544"/>
    <x v="103"/>
    <s v="10142-55267-YO"/>
    <s v="R-L-0.2"/>
    <n v="3"/>
    <x v="506"/>
    <s v="wlightollersf9@baidu.com"/>
    <x v="0"/>
    <s v="Rob"/>
    <s v="L"/>
    <x v="3"/>
    <n v="3.5849999999999995"/>
    <n v="10.754999999999999"/>
    <x v="0"/>
    <x v="1"/>
    <x v="0"/>
    <x v="0"/>
  </r>
  <r>
    <s v="NBT-35757-542"/>
    <x v="361"/>
    <s v="73647-66148-VM"/>
    <s v="E-L-0.2"/>
    <n v="3"/>
    <x v="507"/>
    <s v="bmundenf8@elpais.com"/>
    <x v="0"/>
    <s v="Exc"/>
    <s v="L"/>
    <x v="3"/>
    <n v="4.4550000000000001"/>
    <n v="13.365"/>
    <x v="1"/>
    <x v="1"/>
    <x v="0"/>
    <x v="0"/>
  </r>
  <r>
    <s v="OYU-25085-528"/>
    <x v="120"/>
    <s v="10142-55267-YO"/>
    <s v="E-L-0.2"/>
    <n v="4"/>
    <x v="506"/>
    <s v="wlightollersf9@baidu.com"/>
    <x v="0"/>
    <s v="Exc"/>
    <s v="L"/>
    <x v="3"/>
    <n v="4.4550000000000001"/>
    <n v="17.82"/>
    <x v="1"/>
    <x v="1"/>
    <x v="0"/>
    <x v="0"/>
  </r>
  <r>
    <s v="XCG-07109-195"/>
    <x v="430"/>
    <s v="92976-19453-DT"/>
    <s v="L-D-0.2"/>
    <n v="6"/>
    <x v="508"/>
    <s v="nbrakespearfa@rediff.com"/>
    <x v="0"/>
    <s v="Lib"/>
    <s v="D"/>
    <x v="3"/>
    <n v="3.8849999999999998"/>
    <n v="23.31"/>
    <x v="3"/>
    <x v="2"/>
    <x v="0"/>
    <x v="0"/>
  </r>
  <r>
    <s v="YZA-25234-630"/>
    <x v="125"/>
    <s v="89757-51438-HX"/>
    <s v="E-D-0.2"/>
    <n v="2"/>
    <x v="509"/>
    <s v="mglawsopfb@reverbnation.com"/>
    <x v="0"/>
    <s v="Exc"/>
    <s v="D"/>
    <x v="3"/>
    <n v="3.645"/>
    <n v="7.29"/>
    <x v="1"/>
    <x v="2"/>
    <x v="1"/>
    <x v="1"/>
  </r>
  <r>
    <s v="OKU-29966-417"/>
    <x v="431"/>
    <s v="76192-13390-HZ"/>
    <s v="E-L-0.2"/>
    <n v="4"/>
    <x v="510"/>
    <s v="galbertsfc@etsy.com"/>
    <x v="2"/>
    <s v="Exc"/>
    <s v="L"/>
    <x v="3"/>
    <n v="4.4550000000000001"/>
    <n v="17.82"/>
    <x v="1"/>
    <x v="1"/>
    <x v="0"/>
    <x v="0"/>
  </r>
  <r>
    <s v="MEX-29350-659"/>
    <x v="40"/>
    <s v="02009-87294-SY"/>
    <s v="E-M-1"/>
    <n v="5"/>
    <x v="511"/>
    <s v="vpolglasefd@about.me"/>
    <x v="0"/>
    <s v="Exc"/>
    <s v="M"/>
    <x v="0"/>
    <n v="13.75"/>
    <n v="68.75"/>
    <x v="1"/>
    <x v="0"/>
    <x v="1"/>
    <x v="1"/>
  </r>
  <r>
    <s v="NOY-99738-977"/>
    <x v="432"/>
    <s v="82872-34456-LJ"/>
    <s v="R-L-2.5"/>
    <n v="2"/>
    <x v="512"/>
    <s v=""/>
    <x v="2"/>
    <s v="Rob"/>
    <s v="L"/>
    <x v="2"/>
    <n v="27.484999999999996"/>
    <n v="54.969999999999992"/>
    <x v="0"/>
    <x v="1"/>
    <x v="0"/>
    <x v="0"/>
  </r>
  <r>
    <s v="TCR-01064-030"/>
    <x v="254"/>
    <s v="13181-04387-LI"/>
    <s v="E-M-1"/>
    <n v="6"/>
    <x v="513"/>
    <s v="sbuschff@so-net.ne.jp"/>
    <x v="1"/>
    <s v="Exc"/>
    <s v="M"/>
    <x v="0"/>
    <n v="13.75"/>
    <n v="82.5"/>
    <x v="1"/>
    <x v="0"/>
    <x v="1"/>
    <x v="1"/>
  </r>
  <r>
    <s v="YUL-42750-776"/>
    <x v="219"/>
    <s v="24845-36117-TI"/>
    <s v="L-M-0.2"/>
    <n v="2"/>
    <x v="514"/>
    <s v="craisbeckfg@webnode.com"/>
    <x v="0"/>
    <s v="Lib"/>
    <s v="M"/>
    <x v="3"/>
    <n v="4.3650000000000002"/>
    <n v="8.73"/>
    <x v="3"/>
    <x v="0"/>
    <x v="0"/>
    <x v="0"/>
  </r>
  <r>
    <s v="XQJ-86887-506"/>
    <x v="433"/>
    <s v="66458-91190-YC"/>
    <s v="E-L-1"/>
    <n v="4"/>
    <x v="464"/>
    <s v="murione5@alexa.com"/>
    <x v="1"/>
    <s v="Exc"/>
    <s v="L"/>
    <x v="0"/>
    <n v="14.85"/>
    <n v="59.4"/>
    <x v="1"/>
    <x v="1"/>
    <x v="0"/>
    <x v="0"/>
  </r>
  <r>
    <s v="CUN-90044-279"/>
    <x v="434"/>
    <s v="86646-65810-TD"/>
    <s v="L-D-0.2"/>
    <n v="4"/>
    <x v="515"/>
    <s v=""/>
    <x v="0"/>
    <s v="Lib"/>
    <s v="D"/>
    <x v="3"/>
    <n v="3.8849999999999998"/>
    <n v="15.54"/>
    <x v="3"/>
    <x v="2"/>
    <x v="0"/>
    <x v="0"/>
  </r>
  <r>
    <s v="ICC-73030-502"/>
    <x v="435"/>
    <s v="59480-02795-IU"/>
    <s v="A-L-1"/>
    <n v="3"/>
    <x v="516"/>
    <s v="raynoldfj@ustream.tv"/>
    <x v="0"/>
    <s v="Ara"/>
    <s v="L"/>
    <x v="0"/>
    <n v="12.95"/>
    <n v="38.849999999999994"/>
    <x v="2"/>
    <x v="1"/>
    <x v="0"/>
    <x v="0"/>
  </r>
  <r>
    <s v="ADP-04506-084"/>
    <x v="436"/>
    <s v="61809-87758-LJ"/>
    <s v="E-M-2.5"/>
    <n v="6"/>
    <x v="517"/>
    <s v=""/>
    <x v="0"/>
    <s v="Exc"/>
    <s v="M"/>
    <x v="2"/>
    <n v="31.624999999999996"/>
    <n v="189.74999999999997"/>
    <x v="1"/>
    <x v="0"/>
    <x v="0"/>
    <x v="0"/>
  </r>
  <r>
    <s v="PNU-22150-408"/>
    <x v="437"/>
    <s v="77408-43873-RS"/>
    <s v="A-D-0.2"/>
    <n v="6"/>
    <x v="518"/>
    <s v=""/>
    <x v="1"/>
    <s v="Ara"/>
    <s v="D"/>
    <x v="3"/>
    <n v="2.9849999999999999"/>
    <n v="17.91"/>
    <x v="2"/>
    <x v="2"/>
    <x v="0"/>
    <x v="0"/>
  </r>
  <r>
    <s v="VSQ-07182-513"/>
    <x v="438"/>
    <s v="18366-65239-WF"/>
    <s v="L-L-0.2"/>
    <n v="6"/>
    <x v="519"/>
    <s v="bgrecefm@naver.com"/>
    <x v="2"/>
    <s v="Lib"/>
    <s v="L"/>
    <x v="3"/>
    <n v="4.7549999999999999"/>
    <n v="28.53"/>
    <x v="3"/>
    <x v="1"/>
    <x v="1"/>
    <x v="1"/>
  </r>
  <r>
    <s v="SPF-31673-217"/>
    <x v="439"/>
    <s v="19485-98072-PS"/>
    <s v="E-M-1"/>
    <n v="6"/>
    <x v="520"/>
    <s v="dflintiffg1@e-recht24.de"/>
    <x v="2"/>
    <s v="Exc"/>
    <s v="M"/>
    <x v="0"/>
    <n v="13.75"/>
    <n v="82.5"/>
    <x v="1"/>
    <x v="0"/>
    <x v="1"/>
    <x v="1"/>
  </r>
  <r>
    <s v="NEX-63825-598"/>
    <x v="175"/>
    <s v="72072-33025-SD"/>
    <s v="R-L-0.5"/>
    <n v="2"/>
    <x v="521"/>
    <s v="athysfo@cdc.gov"/>
    <x v="0"/>
    <s v="Rob"/>
    <s v="L"/>
    <x v="1"/>
    <n v="7.169999999999999"/>
    <n v="14.339999999999998"/>
    <x v="0"/>
    <x v="1"/>
    <x v="1"/>
    <x v="1"/>
  </r>
  <r>
    <s v="XPG-66112-335"/>
    <x v="440"/>
    <s v="58118-22461-GC"/>
    <s v="R-D-2.5"/>
    <n v="4"/>
    <x v="522"/>
    <s v="jchuggfp@about.me"/>
    <x v="0"/>
    <s v="Rob"/>
    <s v="D"/>
    <x v="2"/>
    <n v="20.584999999999997"/>
    <n v="82.339999999999989"/>
    <x v="0"/>
    <x v="2"/>
    <x v="1"/>
    <x v="1"/>
  </r>
  <r>
    <s v="NSQ-72210-345"/>
    <x v="441"/>
    <s v="90940-63327-DJ"/>
    <s v="A-M-0.2"/>
    <n v="6"/>
    <x v="523"/>
    <s v="akelstonfq@sakura.ne.jp"/>
    <x v="0"/>
    <s v="Ara"/>
    <s v="M"/>
    <x v="3"/>
    <n v="3.375"/>
    <n v="20.25"/>
    <x v="2"/>
    <x v="0"/>
    <x v="0"/>
    <x v="0"/>
  </r>
  <r>
    <s v="XRR-28376-277"/>
    <x v="442"/>
    <s v="64481-42546-II"/>
    <s v="R-L-2.5"/>
    <n v="6"/>
    <x v="524"/>
    <s v=""/>
    <x v="1"/>
    <s v="Rob"/>
    <s v="L"/>
    <x v="2"/>
    <n v="27.484999999999996"/>
    <n v="164.90999999999997"/>
    <x v="0"/>
    <x v="1"/>
    <x v="1"/>
    <x v="1"/>
  </r>
  <r>
    <s v="WHQ-25197-475"/>
    <x v="443"/>
    <s v="27536-28463-NJ"/>
    <s v="L-L-0.2"/>
    <n v="4"/>
    <x v="525"/>
    <s v="cmottramfs@harvard.edu"/>
    <x v="0"/>
    <s v="Lib"/>
    <s v="L"/>
    <x v="3"/>
    <n v="4.7549999999999999"/>
    <n v="19.02"/>
    <x v="3"/>
    <x v="1"/>
    <x v="0"/>
    <x v="0"/>
  </r>
  <r>
    <s v="HMB-30634-745"/>
    <x v="216"/>
    <s v="19485-98072-PS"/>
    <s v="A-D-2.5"/>
    <n v="6"/>
    <x v="520"/>
    <s v="dflintiffg1@e-recht24.de"/>
    <x v="2"/>
    <s v="Ara"/>
    <s v="D"/>
    <x v="2"/>
    <n v="22.884999999999998"/>
    <n v="137.31"/>
    <x v="2"/>
    <x v="2"/>
    <x v="1"/>
    <x v="1"/>
  </r>
  <r>
    <s v="XTL-68000-371"/>
    <x v="444"/>
    <s v="70140-82812-KD"/>
    <s v="A-M-0.5"/>
    <n v="4"/>
    <x v="526"/>
    <s v="dsangwinfu@weebly.com"/>
    <x v="0"/>
    <s v="Ara"/>
    <s v="M"/>
    <x v="1"/>
    <n v="6.75"/>
    <n v="27"/>
    <x v="2"/>
    <x v="0"/>
    <x v="1"/>
    <x v="1"/>
  </r>
  <r>
    <s v="YES-51109-625"/>
    <x v="37"/>
    <s v="91895-55605-LS"/>
    <s v="E-L-0.5"/>
    <n v="4"/>
    <x v="527"/>
    <s v="eaizikowitzfv@virginia.edu"/>
    <x v="2"/>
    <s v="Exc"/>
    <s v="L"/>
    <x v="1"/>
    <n v="8.91"/>
    <n v="35.64"/>
    <x v="1"/>
    <x v="1"/>
    <x v="1"/>
    <x v="1"/>
  </r>
  <r>
    <s v="EAY-89850-211"/>
    <x v="445"/>
    <s v="43155-71724-XP"/>
    <s v="A-D-0.2"/>
    <n v="2"/>
    <x v="528"/>
    <s v=""/>
    <x v="0"/>
    <s v="Ara"/>
    <s v="D"/>
    <x v="3"/>
    <n v="2.9849999999999999"/>
    <n v="5.97"/>
    <x v="2"/>
    <x v="2"/>
    <x v="0"/>
    <x v="0"/>
  </r>
  <r>
    <s v="IOQ-84840-827"/>
    <x v="446"/>
    <s v="32038-81174-JF"/>
    <s v="A-M-1"/>
    <n v="6"/>
    <x v="529"/>
    <s v="cvenourfx@ask.com"/>
    <x v="0"/>
    <s v="Ara"/>
    <s v="M"/>
    <x v="0"/>
    <n v="11.25"/>
    <n v="67.5"/>
    <x v="2"/>
    <x v="0"/>
    <x v="1"/>
    <x v="1"/>
  </r>
  <r>
    <s v="FBD-56220-430"/>
    <x v="245"/>
    <s v="59205-20324-NB"/>
    <s v="R-L-0.2"/>
    <n v="6"/>
    <x v="530"/>
    <s v="mharbyfy@163.com"/>
    <x v="0"/>
    <s v="Rob"/>
    <s v="L"/>
    <x v="3"/>
    <n v="3.5849999999999995"/>
    <n v="21.509999999999998"/>
    <x v="0"/>
    <x v="1"/>
    <x v="0"/>
    <x v="0"/>
  </r>
  <r>
    <s v="COV-52659-202"/>
    <x v="447"/>
    <s v="99899-54612-NX"/>
    <s v="L-M-2.5"/>
    <n v="2"/>
    <x v="531"/>
    <s v="rthickpennyfz@cafepress.com"/>
    <x v="0"/>
    <s v="Lib"/>
    <s v="M"/>
    <x v="2"/>
    <n v="33.464999999999996"/>
    <n v="66.929999999999993"/>
    <x v="3"/>
    <x v="0"/>
    <x v="1"/>
    <x v="1"/>
  </r>
  <r>
    <s v="YUO-76652-814"/>
    <x v="448"/>
    <s v="26248-84194-FI"/>
    <s v="A-D-0.2"/>
    <n v="6"/>
    <x v="532"/>
    <s v="pormerodg0@redcross.org"/>
    <x v="0"/>
    <s v="Ara"/>
    <s v="D"/>
    <x v="3"/>
    <n v="2.9849999999999999"/>
    <n v="17.91"/>
    <x v="2"/>
    <x v="2"/>
    <x v="1"/>
    <x v="1"/>
  </r>
  <r>
    <s v="PBT-36926-102"/>
    <x v="344"/>
    <s v="19485-98072-PS"/>
    <s v="L-M-1"/>
    <n v="4"/>
    <x v="520"/>
    <s v="dflintiffg1@e-recht24.de"/>
    <x v="2"/>
    <s v="Lib"/>
    <s v="M"/>
    <x v="0"/>
    <n v="14.55"/>
    <n v="58.2"/>
    <x v="3"/>
    <x v="0"/>
    <x v="1"/>
    <x v="1"/>
  </r>
  <r>
    <s v="BLV-60087-454"/>
    <x v="152"/>
    <s v="84493-71314-WX"/>
    <s v="E-L-0.2"/>
    <n v="3"/>
    <x v="533"/>
    <s v="tzanettig2@gravatar.com"/>
    <x v="1"/>
    <s v="Exc"/>
    <s v="L"/>
    <x v="3"/>
    <n v="4.4550000000000001"/>
    <n v="13.365"/>
    <x v="1"/>
    <x v="1"/>
    <x v="1"/>
    <x v="1"/>
  </r>
  <r>
    <s v="BLV-60087-454"/>
    <x v="152"/>
    <s v="84493-71314-WX"/>
    <s v="A-M-0.5"/>
    <n v="5"/>
    <x v="533"/>
    <s v="tzanettig2@gravatar.com"/>
    <x v="1"/>
    <s v="Ara"/>
    <s v="M"/>
    <x v="1"/>
    <n v="6.75"/>
    <n v="33.75"/>
    <x v="2"/>
    <x v="0"/>
    <x v="1"/>
    <x v="1"/>
  </r>
  <r>
    <s v="QYC-63914-195"/>
    <x v="449"/>
    <s v="39789-43945-IV"/>
    <s v="E-L-1"/>
    <n v="3"/>
    <x v="534"/>
    <s v="rkirtleyg4@hatena.ne.jp"/>
    <x v="0"/>
    <s v="Exc"/>
    <s v="L"/>
    <x v="0"/>
    <n v="14.85"/>
    <n v="44.55"/>
    <x v="1"/>
    <x v="1"/>
    <x v="0"/>
    <x v="0"/>
  </r>
  <r>
    <s v="OIB-77163-890"/>
    <x v="450"/>
    <s v="38972-89678-ZM"/>
    <s v="E-L-0.5"/>
    <n v="5"/>
    <x v="535"/>
    <s v="cclemencetg5@weather.com"/>
    <x v="2"/>
    <s v="Exc"/>
    <s v="L"/>
    <x v="1"/>
    <n v="8.91"/>
    <n v="44.55"/>
    <x v="1"/>
    <x v="1"/>
    <x v="0"/>
    <x v="0"/>
  </r>
  <r>
    <s v="SGS-87525-238"/>
    <x v="451"/>
    <s v="91465-84526-IJ"/>
    <s v="E-D-1"/>
    <n v="5"/>
    <x v="536"/>
    <s v="rdonetg6@oakley.com"/>
    <x v="0"/>
    <s v="Exc"/>
    <s v="D"/>
    <x v="0"/>
    <n v="12.15"/>
    <n v="60.75"/>
    <x v="1"/>
    <x v="2"/>
    <x v="1"/>
    <x v="1"/>
  </r>
  <r>
    <s v="GQR-12490-152"/>
    <x v="83"/>
    <s v="22832-98538-RB"/>
    <s v="R-L-0.2"/>
    <n v="1"/>
    <x v="537"/>
    <s v="sgaweng7@creativecommons.org"/>
    <x v="0"/>
    <s v="Rob"/>
    <s v="L"/>
    <x v="3"/>
    <n v="3.5849999999999995"/>
    <n v="3.5849999999999995"/>
    <x v="0"/>
    <x v="1"/>
    <x v="0"/>
    <x v="0"/>
  </r>
  <r>
    <s v="UOJ-28238-299"/>
    <x v="452"/>
    <s v="30844-91890-ZA"/>
    <s v="R-L-0.2"/>
    <n v="6"/>
    <x v="538"/>
    <s v="rreadieg8@guardian.co.uk"/>
    <x v="0"/>
    <s v="Rob"/>
    <s v="L"/>
    <x v="3"/>
    <n v="3.5849999999999995"/>
    <n v="21.509999999999998"/>
    <x v="0"/>
    <x v="1"/>
    <x v="1"/>
    <x v="1"/>
  </r>
  <r>
    <s v="ETD-58130-674"/>
    <x v="453"/>
    <s v="05325-97750-WP"/>
    <s v="E-M-0.5"/>
    <n v="2"/>
    <x v="539"/>
    <s v="cverissimogh@theglobeandmail.com"/>
    <x v="2"/>
    <s v="Exc"/>
    <s v="M"/>
    <x v="1"/>
    <n v="8.25"/>
    <n v="16.5"/>
    <x v="1"/>
    <x v="0"/>
    <x v="0"/>
    <x v="0"/>
  </r>
  <r>
    <s v="UPF-60123-025"/>
    <x v="454"/>
    <s v="88992-49081-AT"/>
    <s v="R-L-2.5"/>
    <n v="3"/>
    <x v="540"/>
    <s v=""/>
    <x v="0"/>
    <s v="Rob"/>
    <s v="L"/>
    <x v="2"/>
    <n v="27.484999999999996"/>
    <n v="82.454999999999984"/>
    <x v="0"/>
    <x v="1"/>
    <x v="1"/>
    <x v="1"/>
  </r>
  <r>
    <s v="NQS-01613-687"/>
    <x v="455"/>
    <s v="10204-31464-SA"/>
    <s v="L-D-0.5"/>
    <n v="1"/>
    <x v="541"/>
    <s v="bogb@elpais.com"/>
    <x v="0"/>
    <s v="Lib"/>
    <s v="D"/>
    <x v="1"/>
    <n v="7.77"/>
    <n v="7.77"/>
    <x v="3"/>
    <x v="2"/>
    <x v="0"/>
    <x v="0"/>
  </r>
  <r>
    <s v="MGH-36050-573"/>
    <x v="456"/>
    <s v="75156-80911-YT"/>
    <s v="R-M-0.5"/>
    <n v="2"/>
    <x v="542"/>
    <s v="vstansburygc@unblog.fr"/>
    <x v="0"/>
    <s v="Rob"/>
    <s v="M"/>
    <x v="1"/>
    <n v="5.97"/>
    <n v="11.94"/>
    <x v="0"/>
    <x v="0"/>
    <x v="0"/>
    <x v="0"/>
  </r>
  <r>
    <s v="UVF-59322-459"/>
    <x v="373"/>
    <s v="53971-49906-PZ"/>
    <s v="E-L-2.5"/>
    <n v="6"/>
    <x v="543"/>
    <s v="dheinonengd@printfriendly.com"/>
    <x v="0"/>
    <s v="Exc"/>
    <s v="L"/>
    <x v="2"/>
    <n v="34.154999999999994"/>
    <n v="204.92999999999995"/>
    <x v="1"/>
    <x v="1"/>
    <x v="1"/>
    <x v="1"/>
  </r>
  <r>
    <s v="VET-41158-896"/>
    <x v="457"/>
    <s v="10728-17633-ST"/>
    <s v="E-M-2.5"/>
    <n v="2"/>
    <x v="544"/>
    <s v="jshentonge@google.com.hk"/>
    <x v="0"/>
    <s v="Exc"/>
    <s v="M"/>
    <x v="2"/>
    <n v="31.624999999999996"/>
    <n v="63.249999999999993"/>
    <x v="1"/>
    <x v="0"/>
    <x v="0"/>
    <x v="0"/>
  </r>
  <r>
    <s v="XYL-52196-459"/>
    <x v="458"/>
    <s v="13549-65017-VE"/>
    <s v="R-D-0.2"/>
    <n v="3"/>
    <x v="545"/>
    <s v="jwilkissongf@nba.com"/>
    <x v="0"/>
    <s v="Rob"/>
    <s v="D"/>
    <x v="3"/>
    <n v="2.6849999999999996"/>
    <n v="8.0549999999999997"/>
    <x v="0"/>
    <x v="2"/>
    <x v="0"/>
    <x v="0"/>
  </r>
  <r>
    <s v="BPZ-51283-916"/>
    <x v="264"/>
    <s v="87688-42420-TO"/>
    <s v="A-M-2.5"/>
    <n v="2"/>
    <x v="546"/>
    <s v=""/>
    <x v="0"/>
    <s v="Ara"/>
    <s v="M"/>
    <x v="2"/>
    <n v="25.874999999999996"/>
    <n v="51.749999999999993"/>
    <x v="2"/>
    <x v="0"/>
    <x v="1"/>
    <x v="1"/>
  </r>
  <r>
    <s v="VQW-91903-926"/>
    <x v="459"/>
    <s v="05325-97750-WP"/>
    <s v="E-D-2.5"/>
    <n v="1"/>
    <x v="539"/>
    <s v="cverissimogh@theglobeandmail.com"/>
    <x v="2"/>
    <s v="Exc"/>
    <s v="D"/>
    <x v="2"/>
    <n v="27.945"/>
    <n v="27.945"/>
    <x v="1"/>
    <x v="2"/>
    <x v="0"/>
    <x v="0"/>
  </r>
  <r>
    <s v="OLF-77983-457"/>
    <x v="460"/>
    <s v="51901-35210-UI"/>
    <s v="A-L-2.5"/>
    <n v="2"/>
    <x v="547"/>
    <s v="gstarcksgi@abc.net.au"/>
    <x v="0"/>
    <s v="Ara"/>
    <s v="L"/>
    <x v="2"/>
    <n v="29.784999999999997"/>
    <n v="59.569999999999993"/>
    <x v="2"/>
    <x v="1"/>
    <x v="1"/>
    <x v="1"/>
  </r>
  <r>
    <s v="MVI-04946-827"/>
    <x v="461"/>
    <s v="62483-50867-OM"/>
    <s v="E-L-1"/>
    <n v="1"/>
    <x v="548"/>
    <s v=""/>
    <x v="2"/>
    <s v="Exc"/>
    <s v="L"/>
    <x v="0"/>
    <n v="14.85"/>
    <n v="14.85"/>
    <x v="1"/>
    <x v="1"/>
    <x v="1"/>
    <x v="1"/>
  </r>
  <r>
    <s v="UOG-94188-104"/>
    <x v="219"/>
    <s v="92753-50029-SD"/>
    <s v="A-M-0.5"/>
    <n v="5"/>
    <x v="549"/>
    <s v="kscholardgk@sbwire.com"/>
    <x v="0"/>
    <s v="Ara"/>
    <s v="M"/>
    <x v="1"/>
    <n v="6.75"/>
    <n v="33.75"/>
    <x v="2"/>
    <x v="0"/>
    <x v="1"/>
    <x v="1"/>
  </r>
  <r>
    <s v="DSN-15872-519"/>
    <x v="462"/>
    <s v="53809-98498-SN"/>
    <s v="L-L-2.5"/>
    <n v="4"/>
    <x v="550"/>
    <s v="bkindleygl@wikimedia.org"/>
    <x v="0"/>
    <s v="Lib"/>
    <s v="L"/>
    <x v="2"/>
    <n v="36.454999999999998"/>
    <n v="145.82"/>
    <x v="3"/>
    <x v="1"/>
    <x v="0"/>
    <x v="0"/>
  </r>
  <r>
    <s v="OUQ-73954-002"/>
    <x v="463"/>
    <s v="66308-13503-KD"/>
    <s v="R-M-0.2"/>
    <n v="4"/>
    <x v="551"/>
    <s v="khammettgm@dmoz.org"/>
    <x v="0"/>
    <s v="Rob"/>
    <s v="M"/>
    <x v="3"/>
    <n v="2.9849999999999999"/>
    <n v="11.94"/>
    <x v="0"/>
    <x v="0"/>
    <x v="0"/>
    <x v="0"/>
  </r>
  <r>
    <s v="LGL-16843-667"/>
    <x v="464"/>
    <s v="82458-87830-JE"/>
    <s v="A-D-0.2"/>
    <n v="4"/>
    <x v="552"/>
    <s v="ahulburtgn@fda.gov"/>
    <x v="0"/>
    <s v="Ara"/>
    <s v="D"/>
    <x v="3"/>
    <n v="2.9849999999999999"/>
    <n v="11.94"/>
    <x v="2"/>
    <x v="2"/>
    <x v="0"/>
    <x v="0"/>
  </r>
  <r>
    <s v="TCC-89722-031"/>
    <x v="465"/>
    <s v="41611-34336-WT"/>
    <s v="L-D-0.5"/>
    <n v="1"/>
    <x v="553"/>
    <s v="plauritzengo@photobucket.com"/>
    <x v="0"/>
    <s v="Lib"/>
    <s v="D"/>
    <x v="1"/>
    <n v="7.77"/>
    <n v="7.77"/>
    <x v="3"/>
    <x v="2"/>
    <x v="1"/>
    <x v="1"/>
  </r>
  <r>
    <s v="TRA-79507-007"/>
    <x v="466"/>
    <s v="70089-27418-UJ"/>
    <s v="R-L-2.5"/>
    <n v="4"/>
    <x v="554"/>
    <s v="aburgwingp@redcross.org"/>
    <x v="0"/>
    <s v="Rob"/>
    <s v="L"/>
    <x v="2"/>
    <n v="27.484999999999996"/>
    <n v="109.93999999999998"/>
    <x v="0"/>
    <x v="1"/>
    <x v="0"/>
    <x v="0"/>
  </r>
  <r>
    <s v="MZJ-77284-941"/>
    <x v="467"/>
    <s v="99978-56910-BN"/>
    <s v="E-L-0.2"/>
    <n v="5"/>
    <x v="555"/>
    <s v="erolingq@google.fr"/>
    <x v="0"/>
    <s v="Exc"/>
    <s v="L"/>
    <x v="3"/>
    <n v="4.4550000000000001"/>
    <n v="22.274999999999999"/>
    <x v="1"/>
    <x v="1"/>
    <x v="0"/>
    <x v="0"/>
  </r>
  <r>
    <s v="AXN-57779-891"/>
    <x v="468"/>
    <s v="09668-23340-IC"/>
    <s v="R-M-0.2"/>
    <n v="3"/>
    <x v="556"/>
    <s v="dfowlegr@epa.gov"/>
    <x v="0"/>
    <s v="Rob"/>
    <s v="M"/>
    <x v="3"/>
    <n v="2.9849999999999999"/>
    <n v="8.9550000000000001"/>
    <x v="0"/>
    <x v="0"/>
    <x v="1"/>
    <x v="1"/>
  </r>
  <r>
    <s v="PJB-15659-994"/>
    <x v="469"/>
    <s v="39457-62611-YK"/>
    <s v="L-D-2.5"/>
    <n v="4"/>
    <x v="557"/>
    <s v=""/>
    <x v="1"/>
    <s v="Lib"/>
    <s v="D"/>
    <x v="2"/>
    <n v="29.784999999999997"/>
    <n v="119.13999999999999"/>
    <x v="3"/>
    <x v="2"/>
    <x v="1"/>
    <x v="1"/>
  </r>
  <r>
    <s v="LTS-03470-353"/>
    <x v="470"/>
    <s v="90985-89807-RW"/>
    <s v="A-L-2.5"/>
    <n v="5"/>
    <x v="558"/>
    <s v="wpowleslandgt@soundcloud.com"/>
    <x v="0"/>
    <s v="Ara"/>
    <s v="L"/>
    <x v="2"/>
    <n v="29.784999999999997"/>
    <n v="148.92499999999998"/>
    <x v="2"/>
    <x v="1"/>
    <x v="0"/>
    <x v="0"/>
  </r>
  <r>
    <s v="UMM-28497-689"/>
    <x v="471"/>
    <s v="05325-97750-WP"/>
    <s v="L-L-2.5"/>
    <n v="3"/>
    <x v="539"/>
    <s v="cverissimogh@theglobeandmail.com"/>
    <x v="2"/>
    <s v="Lib"/>
    <s v="L"/>
    <x v="2"/>
    <n v="36.454999999999998"/>
    <n v="109.36499999999999"/>
    <x v="3"/>
    <x v="1"/>
    <x v="0"/>
    <x v="0"/>
  </r>
  <r>
    <s v="MJZ-93232-402"/>
    <x v="472"/>
    <s v="17816-67941-ZS"/>
    <s v="E-D-0.2"/>
    <n v="1"/>
    <x v="559"/>
    <s v="lellinghamgv@sciencedaily.com"/>
    <x v="0"/>
    <s v="Exc"/>
    <s v="D"/>
    <x v="3"/>
    <n v="3.645"/>
    <n v="3.645"/>
    <x v="1"/>
    <x v="2"/>
    <x v="0"/>
    <x v="0"/>
  </r>
  <r>
    <s v="UHW-74617-126"/>
    <x v="173"/>
    <s v="90816-65619-LM"/>
    <s v="E-D-2.5"/>
    <n v="2"/>
    <x v="560"/>
    <s v=""/>
    <x v="0"/>
    <s v="Exc"/>
    <s v="D"/>
    <x v="2"/>
    <n v="27.945"/>
    <n v="55.89"/>
    <x v="1"/>
    <x v="2"/>
    <x v="1"/>
    <x v="1"/>
  </r>
  <r>
    <s v="RIK-61730-794"/>
    <x v="473"/>
    <s v="69761-61146-KD"/>
    <s v="L-M-0.2"/>
    <n v="6"/>
    <x v="561"/>
    <s v="afendtgx@forbes.com"/>
    <x v="0"/>
    <s v="Lib"/>
    <s v="M"/>
    <x v="3"/>
    <n v="4.3650000000000002"/>
    <n v="26.19"/>
    <x v="3"/>
    <x v="0"/>
    <x v="0"/>
    <x v="0"/>
  </r>
  <r>
    <s v="IDJ-55379-750"/>
    <x v="474"/>
    <s v="24040-20817-QB"/>
    <s v="R-M-1"/>
    <n v="4"/>
    <x v="562"/>
    <s v="acleyburngy@lycos.com"/>
    <x v="0"/>
    <s v="Rob"/>
    <s v="M"/>
    <x v="0"/>
    <n v="9.9499999999999993"/>
    <n v="39.799999999999997"/>
    <x v="0"/>
    <x v="0"/>
    <x v="1"/>
    <x v="1"/>
  </r>
  <r>
    <s v="OHX-11953-965"/>
    <x v="475"/>
    <s v="19524-21432-XP"/>
    <s v="E-L-2.5"/>
    <n v="2"/>
    <x v="563"/>
    <s v="tcastiglionegz@xing.com"/>
    <x v="0"/>
    <s v="Exc"/>
    <s v="L"/>
    <x v="2"/>
    <n v="34.154999999999994"/>
    <n v="68.309999999999988"/>
    <x v="1"/>
    <x v="1"/>
    <x v="1"/>
    <x v="1"/>
  </r>
  <r>
    <s v="TVV-42245-088"/>
    <x v="476"/>
    <s v="14398-43114-RV"/>
    <s v="A-M-0.2"/>
    <n v="4"/>
    <x v="564"/>
    <s v=""/>
    <x v="1"/>
    <s v="Ara"/>
    <s v="M"/>
    <x v="3"/>
    <n v="3.375"/>
    <n v="13.5"/>
    <x v="2"/>
    <x v="0"/>
    <x v="1"/>
    <x v="1"/>
  </r>
  <r>
    <s v="DYP-74337-787"/>
    <x v="431"/>
    <s v="41486-52502-QQ"/>
    <s v="R-M-0.5"/>
    <n v="1"/>
    <x v="565"/>
    <s v=""/>
    <x v="0"/>
    <s v="Rob"/>
    <s v="M"/>
    <x v="1"/>
    <n v="5.97"/>
    <n v="5.97"/>
    <x v="0"/>
    <x v="0"/>
    <x v="1"/>
    <x v="1"/>
  </r>
  <r>
    <s v="OKA-93124-100"/>
    <x v="477"/>
    <s v="05325-97750-WP"/>
    <s v="R-M-0.5"/>
    <n v="5"/>
    <x v="539"/>
    <s v="cverissimogh@theglobeandmail.com"/>
    <x v="2"/>
    <s v="Rob"/>
    <s v="M"/>
    <x v="1"/>
    <n v="5.97"/>
    <n v="29.849999999999998"/>
    <x v="0"/>
    <x v="0"/>
    <x v="0"/>
    <x v="0"/>
  </r>
  <r>
    <s v="IXW-20780-268"/>
    <x v="478"/>
    <s v="20236-64364-QL"/>
    <s v="L-L-2.5"/>
    <n v="2"/>
    <x v="566"/>
    <s v="scouronneh3@mozilla.org"/>
    <x v="0"/>
    <s v="Lib"/>
    <s v="L"/>
    <x v="2"/>
    <n v="36.454999999999998"/>
    <n v="72.91"/>
    <x v="3"/>
    <x v="1"/>
    <x v="0"/>
    <x v="0"/>
  </r>
  <r>
    <s v="NGG-24006-937"/>
    <x v="45"/>
    <s v="29102-40100-TZ"/>
    <s v="E-M-2.5"/>
    <n v="4"/>
    <x v="567"/>
    <s v="lflippellih4@github.io"/>
    <x v="2"/>
    <s v="Exc"/>
    <s v="M"/>
    <x v="2"/>
    <n v="31.624999999999996"/>
    <n v="126.49999999999999"/>
    <x v="1"/>
    <x v="0"/>
    <x v="1"/>
    <x v="1"/>
  </r>
  <r>
    <s v="JZC-31180-557"/>
    <x v="444"/>
    <s v="09171-42203-EB"/>
    <s v="L-M-2.5"/>
    <n v="1"/>
    <x v="568"/>
    <s v="relizabethh5@live.com"/>
    <x v="0"/>
    <s v="Lib"/>
    <s v="M"/>
    <x v="2"/>
    <n v="33.464999999999996"/>
    <n v="33.464999999999996"/>
    <x v="3"/>
    <x v="0"/>
    <x v="1"/>
    <x v="1"/>
  </r>
  <r>
    <s v="ZMU-63715-204"/>
    <x v="479"/>
    <s v="29060-75856-UI"/>
    <s v="E-D-1"/>
    <n v="6"/>
    <x v="569"/>
    <s v="irenhardh6@i2i.jp"/>
    <x v="0"/>
    <s v="Exc"/>
    <s v="D"/>
    <x v="0"/>
    <n v="12.15"/>
    <n v="72.900000000000006"/>
    <x v="1"/>
    <x v="2"/>
    <x v="0"/>
    <x v="0"/>
  </r>
  <r>
    <s v="GND-08192-056"/>
    <x v="480"/>
    <s v="17088-16989-PL"/>
    <s v="L-D-0.5"/>
    <n v="2"/>
    <x v="570"/>
    <s v="wrocheh7@xinhuanet.com"/>
    <x v="0"/>
    <s v="Lib"/>
    <s v="D"/>
    <x v="1"/>
    <n v="7.77"/>
    <n v="15.54"/>
    <x v="3"/>
    <x v="2"/>
    <x v="0"/>
    <x v="0"/>
  </r>
  <r>
    <s v="RYY-38961-093"/>
    <x v="481"/>
    <s v="14756-18321-CL"/>
    <s v="A-M-0.2"/>
    <n v="6"/>
    <x v="571"/>
    <s v="lalawayhh@weather.com"/>
    <x v="0"/>
    <s v="Ara"/>
    <s v="M"/>
    <x v="3"/>
    <n v="3.375"/>
    <n v="20.25"/>
    <x v="2"/>
    <x v="0"/>
    <x v="1"/>
    <x v="1"/>
  </r>
  <r>
    <s v="CVA-64996-969"/>
    <x v="478"/>
    <s v="13324-78688-MI"/>
    <s v="A-L-1"/>
    <n v="6"/>
    <x v="572"/>
    <s v="codgaardh9@nsw.gov.au"/>
    <x v="0"/>
    <s v="Ara"/>
    <s v="L"/>
    <x v="0"/>
    <n v="12.95"/>
    <n v="77.699999999999989"/>
    <x v="2"/>
    <x v="1"/>
    <x v="1"/>
    <x v="1"/>
  </r>
  <r>
    <s v="XTH-67276-442"/>
    <x v="482"/>
    <s v="73799-04749-BM"/>
    <s v="L-M-2.5"/>
    <n v="4"/>
    <x v="573"/>
    <s v="bbyrdha@4shared.com"/>
    <x v="0"/>
    <s v="Lib"/>
    <s v="M"/>
    <x v="2"/>
    <n v="33.464999999999996"/>
    <n v="133.85999999999999"/>
    <x v="3"/>
    <x v="0"/>
    <x v="1"/>
    <x v="1"/>
  </r>
  <r>
    <s v="PVU-02950-470"/>
    <x v="353"/>
    <s v="01927-46702-YT"/>
    <s v="E-D-1"/>
    <n v="1"/>
    <x v="574"/>
    <s v=""/>
    <x v="2"/>
    <s v="Exc"/>
    <s v="D"/>
    <x v="0"/>
    <n v="12.15"/>
    <n v="12.15"/>
    <x v="1"/>
    <x v="2"/>
    <x v="1"/>
    <x v="1"/>
  </r>
  <r>
    <s v="XSN-26809-910"/>
    <x v="199"/>
    <s v="80467-17137-TO"/>
    <s v="E-M-2.5"/>
    <n v="2"/>
    <x v="575"/>
    <s v="dchardinhc@nhs.uk"/>
    <x v="1"/>
    <s v="Exc"/>
    <s v="M"/>
    <x v="2"/>
    <n v="31.624999999999996"/>
    <n v="63.249999999999993"/>
    <x v="1"/>
    <x v="0"/>
    <x v="0"/>
    <x v="0"/>
  </r>
  <r>
    <s v="UDN-88321-005"/>
    <x v="372"/>
    <s v="14640-87215-BK"/>
    <s v="R-L-0.5"/>
    <n v="5"/>
    <x v="576"/>
    <s v="hradbonehd@newsvine.com"/>
    <x v="0"/>
    <s v="Rob"/>
    <s v="L"/>
    <x v="1"/>
    <n v="7.169999999999999"/>
    <n v="35.849999999999994"/>
    <x v="0"/>
    <x v="1"/>
    <x v="1"/>
    <x v="1"/>
  </r>
  <r>
    <s v="EXP-21628-670"/>
    <x v="267"/>
    <s v="94447-35885-HK"/>
    <s v="A-M-2.5"/>
    <n v="3"/>
    <x v="577"/>
    <s v="wbernthhe@miitbeian.gov.cn"/>
    <x v="0"/>
    <s v="Ara"/>
    <s v="M"/>
    <x v="2"/>
    <n v="25.874999999999996"/>
    <n v="77.624999999999986"/>
    <x v="2"/>
    <x v="0"/>
    <x v="1"/>
    <x v="1"/>
  </r>
  <r>
    <s v="VGM-24161-361"/>
    <x v="480"/>
    <s v="71034-49694-CS"/>
    <s v="E-M-2.5"/>
    <n v="2"/>
    <x v="578"/>
    <s v="bacarsonhf@cnn.com"/>
    <x v="0"/>
    <s v="Exc"/>
    <s v="M"/>
    <x v="2"/>
    <n v="31.624999999999996"/>
    <n v="63.249999999999993"/>
    <x v="1"/>
    <x v="0"/>
    <x v="0"/>
    <x v="0"/>
  </r>
  <r>
    <s v="PKN-19556-918"/>
    <x v="483"/>
    <s v="00445-42781-KX"/>
    <s v="E-L-0.2"/>
    <n v="6"/>
    <x v="579"/>
    <s v="fbrighamhg@blog.com"/>
    <x v="1"/>
    <s v="Exc"/>
    <s v="L"/>
    <x v="3"/>
    <n v="4.4550000000000001"/>
    <n v="26.73"/>
    <x v="1"/>
    <x v="1"/>
    <x v="0"/>
    <x v="0"/>
  </r>
  <r>
    <s v="PKN-19556-918"/>
    <x v="483"/>
    <s v="00445-42781-KX"/>
    <s v="L-D-0.5"/>
    <n v="4"/>
    <x v="579"/>
    <s v="fbrighamhg@blog.com"/>
    <x v="1"/>
    <s v="Lib"/>
    <s v="D"/>
    <x v="1"/>
    <n v="7.77"/>
    <n v="31.08"/>
    <x v="3"/>
    <x v="2"/>
    <x v="0"/>
    <x v="0"/>
  </r>
  <r>
    <s v="PKN-19556-918"/>
    <x v="483"/>
    <s v="00445-42781-KX"/>
    <s v="A-D-0.2"/>
    <n v="1"/>
    <x v="579"/>
    <s v="fbrighamhg@blog.com"/>
    <x v="1"/>
    <s v="Ara"/>
    <s v="D"/>
    <x v="3"/>
    <n v="2.9849999999999999"/>
    <n v="2.9849999999999999"/>
    <x v="2"/>
    <x v="2"/>
    <x v="0"/>
    <x v="0"/>
  </r>
  <r>
    <s v="PKN-19556-918"/>
    <x v="483"/>
    <s v="00445-42781-KX"/>
    <s v="R-D-2.5"/>
    <n v="5"/>
    <x v="579"/>
    <s v="fbrighamhg@blog.com"/>
    <x v="1"/>
    <s v="Rob"/>
    <s v="D"/>
    <x v="2"/>
    <n v="20.584999999999997"/>
    <n v="102.92499999999998"/>
    <x v="0"/>
    <x v="2"/>
    <x v="0"/>
    <x v="0"/>
  </r>
  <r>
    <s v="DXQ-44537-297"/>
    <x v="484"/>
    <s v="96116-24737-LV"/>
    <s v="E-L-0.5"/>
    <n v="4"/>
    <x v="580"/>
    <s v="myoxenhk@google.com"/>
    <x v="0"/>
    <s v="Exc"/>
    <s v="L"/>
    <x v="1"/>
    <n v="8.91"/>
    <n v="35.64"/>
    <x v="1"/>
    <x v="1"/>
    <x v="1"/>
    <x v="1"/>
  </r>
  <r>
    <s v="BPC-54727-307"/>
    <x v="485"/>
    <s v="18684-73088-YL"/>
    <s v="R-L-1"/>
    <n v="4"/>
    <x v="581"/>
    <s v="gmcgavinhl@histats.com"/>
    <x v="0"/>
    <s v="Rob"/>
    <s v="L"/>
    <x v="0"/>
    <n v="11.95"/>
    <n v="47.8"/>
    <x v="0"/>
    <x v="1"/>
    <x v="1"/>
    <x v="1"/>
  </r>
  <r>
    <s v="KSH-47717-456"/>
    <x v="486"/>
    <s v="74671-55639-TU"/>
    <s v="L-M-1"/>
    <n v="3"/>
    <x v="582"/>
    <s v="luttermarehm@engadget.com"/>
    <x v="0"/>
    <s v="Lib"/>
    <s v="M"/>
    <x v="0"/>
    <n v="14.55"/>
    <n v="43.650000000000006"/>
    <x v="3"/>
    <x v="0"/>
    <x v="1"/>
    <x v="1"/>
  </r>
  <r>
    <s v="ANK-59436-446"/>
    <x v="487"/>
    <s v="17488-65879-XL"/>
    <s v="E-L-0.5"/>
    <n v="4"/>
    <x v="583"/>
    <s v="edambrogiohn@techcrunch.com"/>
    <x v="0"/>
    <s v="Exc"/>
    <s v="L"/>
    <x v="1"/>
    <n v="8.91"/>
    <n v="35.64"/>
    <x v="1"/>
    <x v="1"/>
    <x v="0"/>
    <x v="0"/>
  </r>
  <r>
    <s v="AYY-83051-752"/>
    <x v="488"/>
    <s v="46431-09298-OU"/>
    <s v="L-L-1"/>
    <n v="6"/>
    <x v="584"/>
    <s v="cwinchcombeho@jiathis.com"/>
    <x v="0"/>
    <s v="Lib"/>
    <s v="L"/>
    <x v="0"/>
    <n v="15.85"/>
    <n v="95.1"/>
    <x v="3"/>
    <x v="1"/>
    <x v="0"/>
    <x v="0"/>
  </r>
  <r>
    <s v="CSW-59644-267"/>
    <x v="489"/>
    <s v="60378-26473-FE"/>
    <s v="E-M-2.5"/>
    <n v="1"/>
    <x v="585"/>
    <s v="bpaumierhp@umn.edu"/>
    <x v="1"/>
    <s v="Exc"/>
    <s v="M"/>
    <x v="2"/>
    <n v="31.624999999999996"/>
    <n v="31.624999999999996"/>
    <x v="1"/>
    <x v="0"/>
    <x v="0"/>
    <x v="0"/>
  </r>
  <r>
    <s v="ITY-92466-909"/>
    <x v="162"/>
    <s v="34927-68586-ZV"/>
    <s v="A-M-2.5"/>
    <n v="3"/>
    <x v="586"/>
    <s v=""/>
    <x v="1"/>
    <s v="Ara"/>
    <s v="M"/>
    <x v="2"/>
    <n v="25.874999999999996"/>
    <n v="77.624999999999986"/>
    <x v="2"/>
    <x v="0"/>
    <x v="0"/>
    <x v="0"/>
  </r>
  <r>
    <s v="IGW-04801-466"/>
    <x v="490"/>
    <s v="29051-27555-GD"/>
    <s v="L-D-0.2"/>
    <n v="1"/>
    <x v="587"/>
    <s v="jcapeyhr@bravesites.com"/>
    <x v="0"/>
    <s v="Lib"/>
    <s v="D"/>
    <x v="3"/>
    <n v="3.8849999999999998"/>
    <n v="3.8849999999999998"/>
    <x v="3"/>
    <x v="2"/>
    <x v="0"/>
    <x v="0"/>
  </r>
  <r>
    <s v="LJN-34281-921"/>
    <x v="491"/>
    <s v="52143-35672-JF"/>
    <s v="R-L-2.5"/>
    <n v="5"/>
    <x v="588"/>
    <s v="tmathonneti0@google.co.jp"/>
    <x v="0"/>
    <s v="Rob"/>
    <s v="L"/>
    <x v="2"/>
    <n v="27.484999999999996"/>
    <n v="137.42499999999998"/>
    <x v="0"/>
    <x v="1"/>
    <x v="1"/>
    <x v="1"/>
  </r>
  <r>
    <s v="BWZ-46364-547"/>
    <x v="301"/>
    <s v="64918-67725-MN"/>
    <s v="R-L-1"/>
    <n v="3"/>
    <x v="589"/>
    <s v="ybasillht@theguardian.com"/>
    <x v="0"/>
    <s v="Rob"/>
    <s v="L"/>
    <x v="0"/>
    <n v="11.95"/>
    <n v="35.849999999999994"/>
    <x v="0"/>
    <x v="1"/>
    <x v="0"/>
    <x v="0"/>
  </r>
  <r>
    <s v="SBC-95710-706"/>
    <x v="194"/>
    <s v="85634-61759-ND"/>
    <s v="E-M-0.2"/>
    <n v="2"/>
    <x v="590"/>
    <s v="mbaistowhu@i2i.jp"/>
    <x v="2"/>
    <s v="Exc"/>
    <s v="M"/>
    <x v="3"/>
    <n v="4.125"/>
    <n v="8.25"/>
    <x v="1"/>
    <x v="0"/>
    <x v="0"/>
    <x v="0"/>
  </r>
  <r>
    <s v="WRN-55114-031"/>
    <x v="26"/>
    <s v="40180-22940-QB"/>
    <s v="E-L-2.5"/>
    <n v="3"/>
    <x v="591"/>
    <s v="cpallanthv@typepad.com"/>
    <x v="0"/>
    <s v="Exc"/>
    <s v="L"/>
    <x v="2"/>
    <n v="34.154999999999994"/>
    <n v="102.46499999999997"/>
    <x v="1"/>
    <x v="1"/>
    <x v="0"/>
    <x v="0"/>
  </r>
  <r>
    <s v="TZU-64255-831"/>
    <x v="125"/>
    <s v="34666-76738-SQ"/>
    <s v="R-D-2.5"/>
    <n v="2"/>
    <x v="592"/>
    <s v=""/>
    <x v="0"/>
    <s v="Rob"/>
    <s v="D"/>
    <x v="2"/>
    <n v="20.584999999999997"/>
    <n v="41.169999999999995"/>
    <x v="0"/>
    <x v="2"/>
    <x v="1"/>
    <x v="1"/>
  </r>
  <r>
    <s v="JVF-91003-729"/>
    <x v="492"/>
    <s v="98536-88616-FF"/>
    <s v="A-D-2.5"/>
    <n v="3"/>
    <x v="593"/>
    <s v="dohx@redcross.org"/>
    <x v="0"/>
    <s v="Ara"/>
    <s v="D"/>
    <x v="2"/>
    <n v="22.884999999999998"/>
    <n v="68.655000000000001"/>
    <x v="2"/>
    <x v="2"/>
    <x v="0"/>
    <x v="0"/>
  </r>
  <r>
    <s v="MVB-22135-665"/>
    <x v="462"/>
    <s v="55621-06130-SA"/>
    <s v="A-D-1"/>
    <n v="1"/>
    <x v="594"/>
    <s v="drallinhy@howstuffworks.com"/>
    <x v="0"/>
    <s v="Ara"/>
    <s v="D"/>
    <x v="0"/>
    <n v="9.9499999999999993"/>
    <n v="9.9499999999999993"/>
    <x v="2"/>
    <x v="2"/>
    <x v="0"/>
    <x v="0"/>
  </r>
  <r>
    <s v="CKS-47815-571"/>
    <x v="493"/>
    <s v="45666-86771-EH"/>
    <s v="L-L-0.5"/>
    <n v="3"/>
    <x v="595"/>
    <s v="achillhz@epa.gov"/>
    <x v="2"/>
    <s v="Lib"/>
    <s v="L"/>
    <x v="1"/>
    <n v="9.51"/>
    <n v="28.53"/>
    <x v="3"/>
    <x v="1"/>
    <x v="0"/>
    <x v="0"/>
  </r>
  <r>
    <s v="OAW-17338-101"/>
    <x v="494"/>
    <s v="52143-35672-JF"/>
    <s v="R-D-0.2"/>
    <n v="6"/>
    <x v="588"/>
    <s v="tmathonneti0@google.co.jp"/>
    <x v="0"/>
    <s v="Rob"/>
    <s v="D"/>
    <x v="3"/>
    <n v="2.6849999999999996"/>
    <n v="16.11"/>
    <x v="0"/>
    <x v="2"/>
    <x v="1"/>
    <x v="1"/>
  </r>
  <r>
    <s v="ALP-37623-536"/>
    <x v="495"/>
    <s v="24689-69376-XX"/>
    <s v="L-L-1"/>
    <n v="6"/>
    <x v="596"/>
    <s v="cdenysi1@is.gd"/>
    <x v="2"/>
    <s v="Lib"/>
    <s v="L"/>
    <x v="0"/>
    <n v="15.85"/>
    <n v="95.1"/>
    <x v="3"/>
    <x v="1"/>
    <x v="1"/>
    <x v="1"/>
  </r>
  <r>
    <s v="WMU-87639-108"/>
    <x v="496"/>
    <s v="71891-51101-VQ"/>
    <s v="R-D-0.5"/>
    <n v="1"/>
    <x v="597"/>
    <s v="cstebbingsi2@drupal.org"/>
    <x v="0"/>
    <s v="Rob"/>
    <s v="D"/>
    <x v="1"/>
    <n v="5.3699999999999992"/>
    <n v="5.3699999999999992"/>
    <x v="0"/>
    <x v="2"/>
    <x v="0"/>
    <x v="0"/>
  </r>
  <r>
    <s v="USN-44968-231"/>
    <x v="497"/>
    <s v="71749-05400-CN"/>
    <s v="R-L-1"/>
    <n v="4"/>
    <x v="598"/>
    <s v=""/>
    <x v="0"/>
    <s v="Rob"/>
    <s v="L"/>
    <x v="0"/>
    <n v="11.95"/>
    <n v="47.8"/>
    <x v="0"/>
    <x v="1"/>
    <x v="1"/>
    <x v="1"/>
  </r>
  <r>
    <s v="YZG-20575-451"/>
    <x v="498"/>
    <s v="64845-00270-NO"/>
    <s v="L-L-1"/>
    <n v="4"/>
    <x v="599"/>
    <s v="rzywickii4@ifeng.com"/>
    <x v="1"/>
    <s v="Lib"/>
    <s v="L"/>
    <x v="0"/>
    <n v="15.85"/>
    <n v="63.4"/>
    <x v="3"/>
    <x v="1"/>
    <x v="1"/>
    <x v="1"/>
  </r>
  <r>
    <s v="HTH-52867-812"/>
    <x v="382"/>
    <s v="29851-36402-UX"/>
    <s v="A-M-2.5"/>
    <n v="4"/>
    <x v="600"/>
    <s v="aburgetti5@moonfruit.com"/>
    <x v="0"/>
    <s v="Ara"/>
    <s v="M"/>
    <x v="2"/>
    <n v="25.874999999999996"/>
    <n v="103.49999999999999"/>
    <x v="2"/>
    <x v="0"/>
    <x v="1"/>
    <x v="1"/>
  </r>
  <r>
    <s v="FWU-44971-444"/>
    <x v="499"/>
    <s v="12190-25421-WM"/>
    <s v="A-D-2.5"/>
    <n v="3"/>
    <x v="601"/>
    <s v="mmalloyi6@seattletimes.com"/>
    <x v="0"/>
    <s v="Ara"/>
    <s v="D"/>
    <x v="2"/>
    <n v="22.884999999999998"/>
    <n v="68.655000000000001"/>
    <x v="2"/>
    <x v="2"/>
    <x v="1"/>
    <x v="1"/>
  </r>
  <r>
    <s v="EQI-82205-066"/>
    <x v="500"/>
    <s v="52316-30571-GD"/>
    <s v="R-M-2.5"/>
    <n v="2"/>
    <x v="602"/>
    <s v="mmcparlandi7@w3.org"/>
    <x v="0"/>
    <s v="Rob"/>
    <s v="M"/>
    <x v="2"/>
    <n v="22.884999999999998"/>
    <n v="45.769999999999996"/>
    <x v="0"/>
    <x v="0"/>
    <x v="0"/>
    <x v="0"/>
  </r>
  <r>
    <s v="NAR-00747-074"/>
    <x v="501"/>
    <s v="23243-92649-RY"/>
    <s v="L-D-1"/>
    <n v="4"/>
    <x v="603"/>
    <s v="sjennaroyi8@purevolume.com"/>
    <x v="0"/>
    <s v="Lib"/>
    <s v="D"/>
    <x v="0"/>
    <n v="12.95"/>
    <n v="51.8"/>
    <x v="3"/>
    <x v="2"/>
    <x v="1"/>
    <x v="1"/>
  </r>
  <r>
    <s v="JYR-22052-185"/>
    <x v="502"/>
    <s v="39528-19971-OR"/>
    <s v="A-M-0.5"/>
    <n v="2"/>
    <x v="604"/>
    <s v="wplacei9@wsj.com"/>
    <x v="0"/>
    <s v="Ara"/>
    <s v="M"/>
    <x v="1"/>
    <n v="6.75"/>
    <n v="13.5"/>
    <x v="2"/>
    <x v="0"/>
    <x v="0"/>
    <x v="0"/>
  </r>
  <r>
    <s v="XKO-54097-932"/>
    <x v="503"/>
    <s v="32743-78448-KT"/>
    <s v="E-M-0.5"/>
    <n v="3"/>
    <x v="605"/>
    <s v="jmillettik@addtoany.com"/>
    <x v="0"/>
    <s v="Exc"/>
    <s v="M"/>
    <x v="1"/>
    <n v="8.25"/>
    <n v="24.75"/>
    <x v="1"/>
    <x v="0"/>
    <x v="0"/>
    <x v="0"/>
  </r>
  <r>
    <s v="HXA-72415-025"/>
    <x v="504"/>
    <s v="93417-12322-YB"/>
    <s v="A-D-2.5"/>
    <n v="2"/>
    <x v="606"/>
    <s v="dgadsdenib@google.com.hk"/>
    <x v="1"/>
    <s v="Ara"/>
    <s v="D"/>
    <x v="2"/>
    <n v="22.884999999999998"/>
    <n v="45.769999999999996"/>
    <x v="2"/>
    <x v="2"/>
    <x v="0"/>
    <x v="0"/>
  </r>
  <r>
    <s v="MJF-20065-335"/>
    <x v="497"/>
    <s v="56891-86662-UY"/>
    <s v="E-L-0.5"/>
    <n v="6"/>
    <x v="607"/>
    <s v="vwakelinic@unesco.org"/>
    <x v="0"/>
    <s v="Exc"/>
    <s v="L"/>
    <x v="1"/>
    <n v="8.91"/>
    <n v="53.46"/>
    <x v="1"/>
    <x v="1"/>
    <x v="1"/>
    <x v="1"/>
  </r>
  <r>
    <s v="GFI-83300-059"/>
    <x v="501"/>
    <s v="40414-26467-VE"/>
    <s v="A-M-0.2"/>
    <n v="6"/>
    <x v="608"/>
    <s v="acampsallid@zimbio.com"/>
    <x v="0"/>
    <s v="Ara"/>
    <s v="M"/>
    <x v="3"/>
    <n v="3.375"/>
    <n v="20.25"/>
    <x v="2"/>
    <x v="0"/>
    <x v="0"/>
    <x v="0"/>
  </r>
  <r>
    <s v="WJR-51493-682"/>
    <x v="1"/>
    <s v="87858-83734-RK"/>
    <s v="L-D-2.5"/>
    <n v="5"/>
    <x v="609"/>
    <s v="smosebyie@stanford.edu"/>
    <x v="0"/>
    <s v="Lib"/>
    <s v="D"/>
    <x v="2"/>
    <n v="29.784999999999997"/>
    <n v="148.92499999999998"/>
    <x v="3"/>
    <x v="2"/>
    <x v="1"/>
    <x v="1"/>
  </r>
  <r>
    <s v="SHP-55648-472"/>
    <x v="505"/>
    <s v="46818-20198-GB"/>
    <s v="A-M-1"/>
    <n v="6"/>
    <x v="610"/>
    <s v="cwassif@prweb.com"/>
    <x v="0"/>
    <s v="Ara"/>
    <s v="M"/>
    <x v="0"/>
    <n v="11.25"/>
    <n v="67.5"/>
    <x v="2"/>
    <x v="0"/>
    <x v="1"/>
    <x v="1"/>
  </r>
  <r>
    <s v="HYR-03455-684"/>
    <x v="506"/>
    <s v="29808-89098-XD"/>
    <s v="E-D-1"/>
    <n v="6"/>
    <x v="611"/>
    <s v="isjostromig@pbs.org"/>
    <x v="0"/>
    <s v="Exc"/>
    <s v="D"/>
    <x v="0"/>
    <n v="12.15"/>
    <n v="72.900000000000006"/>
    <x v="1"/>
    <x v="2"/>
    <x v="1"/>
    <x v="1"/>
  </r>
  <r>
    <s v="HYR-03455-684"/>
    <x v="506"/>
    <s v="29808-89098-XD"/>
    <s v="L-D-0.2"/>
    <n v="2"/>
    <x v="611"/>
    <s v="isjostromig@pbs.org"/>
    <x v="0"/>
    <s v="Lib"/>
    <s v="D"/>
    <x v="3"/>
    <n v="3.8849999999999998"/>
    <n v="7.77"/>
    <x v="3"/>
    <x v="2"/>
    <x v="1"/>
    <x v="1"/>
  </r>
  <r>
    <s v="HUG-52766-375"/>
    <x v="507"/>
    <s v="78786-77449-RQ"/>
    <s v="A-D-2.5"/>
    <n v="4"/>
    <x v="612"/>
    <s v="jbranchettii@bravesites.com"/>
    <x v="0"/>
    <s v="Ara"/>
    <s v="D"/>
    <x v="2"/>
    <n v="22.884999999999998"/>
    <n v="91.539999999999992"/>
    <x v="2"/>
    <x v="2"/>
    <x v="1"/>
    <x v="1"/>
  </r>
  <r>
    <s v="DAH-46595-917"/>
    <x v="508"/>
    <s v="27878-42224-QF"/>
    <s v="A-D-1"/>
    <n v="6"/>
    <x v="613"/>
    <s v="nrudlandij@blogs.com"/>
    <x v="1"/>
    <s v="Ara"/>
    <s v="D"/>
    <x v="0"/>
    <n v="9.9499999999999993"/>
    <n v="59.699999999999996"/>
    <x v="2"/>
    <x v="2"/>
    <x v="1"/>
    <x v="1"/>
  </r>
  <r>
    <s v="VEM-79839-466"/>
    <x v="509"/>
    <s v="32743-78448-KT"/>
    <s v="R-L-2.5"/>
    <n v="5"/>
    <x v="605"/>
    <s v="jmillettik@addtoany.com"/>
    <x v="0"/>
    <s v="Rob"/>
    <s v="L"/>
    <x v="2"/>
    <n v="27.484999999999996"/>
    <n v="137.42499999999998"/>
    <x v="0"/>
    <x v="1"/>
    <x v="0"/>
    <x v="0"/>
  </r>
  <r>
    <s v="OWH-11126-533"/>
    <x v="131"/>
    <s v="25331-13794-SB"/>
    <s v="L-M-2.5"/>
    <n v="2"/>
    <x v="614"/>
    <s v="ftourryil@google.de"/>
    <x v="0"/>
    <s v="Lib"/>
    <s v="M"/>
    <x v="2"/>
    <n v="33.464999999999996"/>
    <n v="66.929999999999993"/>
    <x v="3"/>
    <x v="0"/>
    <x v="1"/>
    <x v="1"/>
  </r>
  <r>
    <s v="UMT-26130-151"/>
    <x v="510"/>
    <s v="55864-37682-GQ"/>
    <s v="L-M-0.2"/>
    <n v="3"/>
    <x v="615"/>
    <s v="cweatherallim@toplist.cz"/>
    <x v="0"/>
    <s v="Lib"/>
    <s v="M"/>
    <x v="3"/>
    <n v="4.3650000000000002"/>
    <n v="13.095000000000001"/>
    <x v="3"/>
    <x v="0"/>
    <x v="0"/>
    <x v="0"/>
  </r>
  <r>
    <s v="JKA-27899-806"/>
    <x v="511"/>
    <s v="97005-25609-CQ"/>
    <s v="R-L-1"/>
    <n v="5"/>
    <x v="616"/>
    <s v="gheindrickin@usda.gov"/>
    <x v="0"/>
    <s v="Rob"/>
    <s v="L"/>
    <x v="0"/>
    <n v="11.95"/>
    <n v="59.75"/>
    <x v="0"/>
    <x v="1"/>
    <x v="1"/>
    <x v="1"/>
  </r>
  <r>
    <s v="ULU-07744-724"/>
    <x v="512"/>
    <s v="94058-95794-IJ"/>
    <s v="L-M-0.5"/>
    <n v="5"/>
    <x v="617"/>
    <s v="limasonio@discuz.net"/>
    <x v="0"/>
    <s v="Lib"/>
    <s v="M"/>
    <x v="1"/>
    <n v="8.73"/>
    <n v="43.650000000000006"/>
    <x v="3"/>
    <x v="0"/>
    <x v="0"/>
    <x v="0"/>
  </r>
  <r>
    <s v="NOM-56457-507"/>
    <x v="513"/>
    <s v="40214-03678-GU"/>
    <s v="E-M-1"/>
    <n v="6"/>
    <x v="618"/>
    <s v="hsaillip@odnoklassniki.ru"/>
    <x v="0"/>
    <s v="Exc"/>
    <s v="M"/>
    <x v="0"/>
    <n v="13.75"/>
    <n v="82.5"/>
    <x v="1"/>
    <x v="0"/>
    <x v="0"/>
    <x v="0"/>
  </r>
  <r>
    <s v="NZN-71683-705"/>
    <x v="514"/>
    <s v="04921-85445-SL"/>
    <s v="A-L-2.5"/>
    <n v="6"/>
    <x v="619"/>
    <s v="hlarvoriq@last.fm"/>
    <x v="0"/>
    <s v="Ara"/>
    <s v="L"/>
    <x v="2"/>
    <n v="29.784999999999997"/>
    <n v="178.70999999999998"/>
    <x v="2"/>
    <x v="1"/>
    <x v="0"/>
    <x v="0"/>
  </r>
  <r>
    <s v="WMA-34232-850"/>
    <x v="7"/>
    <s v="53386-94266-LJ"/>
    <s v="L-D-2.5"/>
    <n v="4"/>
    <x v="620"/>
    <s v=""/>
    <x v="0"/>
    <s v="Lib"/>
    <s v="D"/>
    <x v="2"/>
    <n v="29.784999999999997"/>
    <n v="119.13999999999999"/>
    <x v="3"/>
    <x v="2"/>
    <x v="0"/>
    <x v="0"/>
  </r>
  <r>
    <s v="EZL-27919-704"/>
    <x v="481"/>
    <s v="49480-85909-DG"/>
    <s v="L-L-0.5"/>
    <n v="5"/>
    <x v="621"/>
    <s v=""/>
    <x v="0"/>
    <s v="Lib"/>
    <s v="L"/>
    <x v="1"/>
    <n v="9.51"/>
    <n v="47.55"/>
    <x v="3"/>
    <x v="1"/>
    <x v="1"/>
    <x v="1"/>
  </r>
  <r>
    <s v="ZYU-11345-774"/>
    <x v="515"/>
    <s v="18293-78136-MN"/>
    <s v="L-M-0.5"/>
    <n v="5"/>
    <x v="622"/>
    <s v="cpenwardenit@mlb.com"/>
    <x v="1"/>
    <s v="Lib"/>
    <s v="M"/>
    <x v="1"/>
    <n v="8.73"/>
    <n v="43.650000000000006"/>
    <x v="3"/>
    <x v="0"/>
    <x v="1"/>
    <x v="1"/>
  </r>
  <r>
    <s v="CPW-34587-459"/>
    <x v="516"/>
    <s v="84641-67384-TD"/>
    <s v="A-L-2.5"/>
    <n v="6"/>
    <x v="623"/>
    <s v="mmiddisiu@dmoz.org"/>
    <x v="0"/>
    <s v="Ara"/>
    <s v="L"/>
    <x v="2"/>
    <n v="29.784999999999997"/>
    <n v="178.70999999999998"/>
    <x v="2"/>
    <x v="1"/>
    <x v="0"/>
    <x v="0"/>
  </r>
  <r>
    <s v="NQZ-82067-394"/>
    <x v="517"/>
    <s v="72320-29738-EB"/>
    <s v="R-L-2.5"/>
    <n v="1"/>
    <x v="624"/>
    <s v="avairowiv@studiopress.com"/>
    <x v="2"/>
    <s v="Rob"/>
    <s v="L"/>
    <x v="2"/>
    <n v="27.484999999999996"/>
    <n v="27.484999999999996"/>
    <x v="0"/>
    <x v="1"/>
    <x v="1"/>
    <x v="1"/>
  </r>
  <r>
    <s v="JBW-95055-851"/>
    <x v="518"/>
    <s v="47355-97488-XS"/>
    <s v="A-M-1"/>
    <n v="5"/>
    <x v="625"/>
    <s v="agoldieiw@goo.gl"/>
    <x v="0"/>
    <s v="Ara"/>
    <s v="M"/>
    <x v="0"/>
    <n v="11.25"/>
    <n v="56.25"/>
    <x v="2"/>
    <x v="0"/>
    <x v="1"/>
    <x v="1"/>
  </r>
  <r>
    <s v="AHY-20324-088"/>
    <x v="519"/>
    <s v="63499-24884-PP"/>
    <s v="L-L-0.2"/>
    <n v="2"/>
    <x v="626"/>
    <s v="nayrisix@t-online.de"/>
    <x v="2"/>
    <s v="Lib"/>
    <s v="L"/>
    <x v="3"/>
    <n v="4.7549999999999999"/>
    <n v="9.51"/>
    <x v="3"/>
    <x v="1"/>
    <x v="0"/>
    <x v="0"/>
  </r>
  <r>
    <s v="ZSL-66684-103"/>
    <x v="520"/>
    <s v="39193-51770-FM"/>
    <s v="E-M-0.2"/>
    <n v="2"/>
    <x v="627"/>
    <s v="lbenediktovichiy@wunderground.com"/>
    <x v="0"/>
    <s v="Exc"/>
    <s v="M"/>
    <x v="3"/>
    <n v="4.125"/>
    <n v="8.25"/>
    <x v="1"/>
    <x v="0"/>
    <x v="0"/>
    <x v="0"/>
  </r>
  <r>
    <s v="WNE-73911-475"/>
    <x v="521"/>
    <s v="61323-91967-GG"/>
    <s v="L-D-0.5"/>
    <n v="6"/>
    <x v="628"/>
    <s v="tjacobovitziz@cbc.ca"/>
    <x v="0"/>
    <s v="Lib"/>
    <s v="D"/>
    <x v="1"/>
    <n v="7.77"/>
    <n v="46.62"/>
    <x v="3"/>
    <x v="2"/>
    <x v="1"/>
    <x v="1"/>
  </r>
  <r>
    <s v="EZB-68383-559"/>
    <x v="418"/>
    <s v="90123-01967-KS"/>
    <s v="R-L-1"/>
    <n v="6"/>
    <x v="629"/>
    <s v=""/>
    <x v="0"/>
    <s v="Rob"/>
    <s v="L"/>
    <x v="0"/>
    <n v="11.95"/>
    <n v="71.699999999999989"/>
    <x v="0"/>
    <x v="1"/>
    <x v="1"/>
    <x v="1"/>
  </r>
  <r>
    <s v="OVO-01283-090"/>
    <x v="122"/>
    <s v="15958-25089-OS"/>
    <s v="L-L-2.5"/>
    <n v="2"/>
    <x v="630"/>
    <s v="jdruittj1@feedburner.com"/>
    <x v="0"/>
    <s v="Lib"/>
    <s v="L"/>
    <x v="2"/>
    <n v="36.454999999999998"/>
    <n v="72.91"/>
    <x v="3"/>
    <x v="1"/>
    <x v="0"/>
    <x v="0"/>
  </r>
  <r>
    <s v="TXH-78646-919"/>
    <x v="423"/>
    <s v="98430-37820-UV"/>
    <s v="R-D-0.2"/>
    <n v="3"/>
    <x v="631"/>
    <s v="dshortallj2@wikipedia.org"/>
    <x v="0"/>
    <s v="Rob"/>
    <s v="D"/>
    <x v="3"/>
    <n v="2.6849999999999996"/>
    <n v="8.0549999999999997"/>
    <x v="0"/>
    <x v="2"/>
    <x v="0"/>
    <x v="0"/>
  </r>
  <r>
    <s v="CYZ-37122-164"/>
    <x v="463"/>
    <s v="21798-04171-XC"/>
    <s v="E-M-0.5"/>
    <n v="2"/>
    <x v="632"/>
    <s v="wcottierj3@cafepress.com"/>
    <x v="0"/>
    <s v="Exc"/>
    <s v="M"/>
    <x v="1"/>
    <n v="8.25"/>
    <n v="16.5"/>
    <x v="1"/>
    <x v="0"/>
    <x v="1"/>
    <x v="1"/>
  </r>
  <r>
    <s v="AGQ-06534-750"/>
    <x v="273"/>
    <s v="52798-46508-HP"/>
    <s v="A-L-1"/>
    <n v="5"/>
    <x v="633"/>
    <s v="kgrinstedj4@google.com.br"/>
    <x v="1"/>
    <s v="Ara"/>
    <s v="L"/>
    <x v="0"/>
    <n v="12.95"/>
    <n v="64.75"/>
    <x v="2"/>
    <x v="1"/>
    <x v="1"/>
    <x v="1"/>
  </r>
  <r>
    <s v="QVL-32245-818"/>
    <x v="522"/>
    <s v="46478-42970-EM"/>
    <s v="A-M-0.5"/>
    <n v="5"/>
    <x v="634"/>
    <s v="dskynerj5@hubpages.com"/>
    <x v="0"/>
    <s v="Ara"/>
    <s v="M"/>
    <x v="1"/>
    <n v="6.75"/>
    <n v="33.75"/>
    <x v="2"/>
    <x v="0"/>
    <x v="1"/>
    <x v="1"/>
  </r>
  <r>
    <s v="LTD-96842-834"/>
    <x v="523"/>
    <s v="00246-15080-LE"/>
    <s v="L-D-2.5"/>
    <n v="6"/>
    <x v="635"/>
    <s v=""/>
    <x v="0"/>
    <s v="Lib"/>
    <s v="D"/>
    <x v="2"/>
    <n v="29.784999999999997"/>
    <n v="178.70999999999998"/>
    <x v="3"/>
    <x v="2"/>
    <x v="1"/>
    <x v="1"/>
  </r>
  <r>
    <s v="SEC-91807-425"/>
    <x v="260"/>
    <s v="94091-86957-HX"/>
    <s v="A-M-1"/>
    <n v="2"/>
    <x v="636"/>
    <s v="jdymokeje@prnewswire.com"/>
    <x v="1"/>
    <s v="Ara"/>
    <s v="M"/>
    <x v="0"/>
    <n v="11.25"/>
    <n v="22.5"/>
    <x v="2"/>
    <x v="0"/>
    <x v="1"/>
    <x v="1"/>
  </r>
  <r>
    <s v="MHM-44857-599"/>
    <x v="331"/>
    <s v="26295-44907-DK"/>
    <s v="L-D-1"/>
    <n v="1"/>
    <x v="637"/>
    <s v="aweinmannj8@shinystat.com"/>
    <x v="0"/>
    <s v="Lib"/>
    <s v="D"/>
    <x v="0"/>
    <n v="12.95"/>
    <n v="12.95"/>
    <x v="3"/>
    <x v="2"/>
    <x v="1"/>
    <x v="1"/>
  </r>
  <r>
    <s v="KGC-95046-911"/>
    <x v="524"/>
    <s v="95351-96177-QV"/>
    <s v="A-M-2.5"/>
    <n v="2"/>
    <x v="638"/>
    <s v="eandriessenj9@europa.eu"/>
    <x v="0"/>
    <s v="Ara"/>
    <s v="M"/>
    <x v="2"/>
    <n v="25.874999999999996"/>
    <n v="51.749999999999993"/>
    <x v="2"/>
    <x v="0"/>
    <x v="0"/>
    <x v="0"/>
  </r>
  <r>
    <s v="RZC-75150-413"/>
    <x v="525"/>
    <s v="92204-96636-BS"/>
    <s v="E-D-0.5"/>
    <n v="5"/>
    <x v="639"/>
    <s v="rdeaconsonja@archive.org"/>
    <x v="0"/>
    <s v="Exc"/>
    <s v="D"/>
    <x v="1"/>
    <n v="7.29"/>
    <n v="36.450000000000003"/>
    <x v="1"/>
    <x v="2"/>
    <x v="1"/>
    <x v="1"/>
  </r>
  <r>
    <s v="EYH-88288-452"/>
    <x v="526"/>
    <s v="03010-30348-UA"/>
    <s v="L-L-2.5"/>
    <n v="5"/>
    <x v="640"/>
    <s v="dcarojb@twitter.com"/>
    <x v="0"/>
    <s v="Lib"/>
    <s v="L"/>
    <x v="2"/>
    <n v="36.454999999999998"/>
    <n v="182.27499999999998"/>
    <x v="3"/>
    <x v="1"/>
    <x v="0"/>
    <x v="0"/>
  </r>
  <r>
    <s v="NYQ-24237-772"/>
    <x v="104"/>
    <s v="13441-34686-SW"/>
    <s v="L-D-0.5"/>
    <n v="4"/>
    <x v="641"/>
    <s v="jbluckjc@imageshack.us"/>
    <x v="0"/>
    <s v="Lib"/>
    <s v="D"/>
    <x v="1"/>
    <n v="7.77"/>
    <n v="31.08"/>
    <x v="3"/>
    <x v="2"/>
    <x v="1"/>
    <x v="1"/>
  </r>
  <r>
    <s v="WKB-21680-566"/>
    <x v="491"/>
    <s v="96612-41722-VJ"/>
    <s v="A-M-0.5"/>
    <n v="3"/>
    <x v="642"/>
    <s v=""/>
    <x v="1"/>
    <s v="Ara"/>
    <s v="M"/>
    <x v="1"/>
    <n v="6.75"/>
    <n v="20.25"/>
    <x v="2"/>
    <x v="0"/>
    <x v="1"/>
    <x v="1"/>
  </r>
  <r>
    <s v="THE-61147-027"/>
    <x v="157"/>
    <s v="94091-86957-HX"/>
    <s v="L-D-1"/>
    <n v="2"/>
    <x v="636"/>
    <s v="jdymokeje@prnewswire.com"/>
    <x v="1"/>
    <s v="Lib"/>
    <s v="D"/>
    <x v="0"/>
    <n v="12.95"/>
    <n v="25.9"/>
    <x v="3"/>
    <x v="2"/>
    <x v="1"/>
    <x v="1"/>
  </r>
  <r>
    <s v="PTY-86420-119"/>
    <x v="527"/>
    <s v="25504-41681-WA"/>
    <s v="A-D-0.5"/>
    <n v="4"/>
    <x v="643"/>
    <s v="otadmanjf@ft.com"/>
    <x v="0"/>
    <s v="Ara"/>
    <s v="D"/>
    <x v="1"/>
    <n v="5.97"/>
    <n v="23.88"/>
    <x v="2"/>
    <x v="2"/>
    <x v="0"/>
    <x v="0"/>
  </r>
  <r>
    <s v="QHL-27188-431"/>
    <x v="528"/>
    <s v="75443-07820-DZ"/>
    <s v="L-L-0.5"/>
    <n v="2"/>
    <x v="644"/>
    <s v="bguddejg@dailymotion.com"/>
    <x v="0"/>
    <s v="Lib"/>
    <s v="L"/>
    <x v="1"/>
    <n v="9.51"/>
    <n v="19.02"/>
    <x v="3"/>
    <x v="1"/>
    <x v="1"/>
    <x v="1"/>
  </r>
  <r>
    <s v="MIS-54381-047"/>
    <x v="99"/>
    <s v="39276-95489-XV"/>
    <s v="A-D-0.5"/>
    <n v="5"/>
    <x v="645"/>
    <s v="nsictornesjh@buzzfeed.com"/>
    <x v="1"/>
    <s v="Ara"/>
    <s v="D"/>
    <x v="1"/>
    <n v="5.97"/>
    <n v="29.849999999999998"/>
    <x v="2"/>
    <x v="2"/>
    <x v="0"/>
    <x v="0"/>
  </r>
  <r>
    <s v="TBB-29780-459"/>
    <x v="529"/>
    <s v="61437-83623-PZ"/>
    <s v="A-L-0.5"/>
    <n v="1"/>
    <x v="646"/>
    <s v="vdunningji@independent.co.uk"/>
    <x v="0"/>
    <s v="Ara"/>
    <s v="L"/>
    <x v="1"/>
    <n v="7.77"/>
    <n v="7.77"/>
    <x v="2"/>
    <x v="1"/>
    <x v="0"/>
    <x v="0"/>
  </r>
  <r>
    <s v="QLC-52637-305"/>
    <x v="530"/>
    <s v="34317-87258-HQ"/>
    <s v="L-D-2.5"/>
    <n v="4"/>
    <x v="647"/>
    <s v=""/>
    <x v="1"/>
    <s v="Lib"/>
    <s v="D"/>
    <x v="2"/>
    <n v="29.784999999999997"/>
    <n v="119.13999999999999"/>
    <x v="3"/>
    <x v="2"/>
    <x v="0"/>
    <x v="0"/>
  </r>
  <r>
    <s v="CWT-27056-328"/>
    <x v="531"/>
    <s v="18570-80998-ZS"/>
    <s v="E-D-0.2"/>
    <n v="6"/>
    <x v="648"/>
    <s v=""/>
    <x v="0"/>
    <s v="Exc"/>
    <s v="D"/>
    <x v="3"/>
    <n v="3.645"/>
    <n v="21.87"/>
    <x v="1"/>
    <x v="2"/>
    <x v="0"/>
    <x v="0"/>
  </r>
  <r>
    <s v="ASS-05878-128"/>
    <x v="210"/>
    <s v="66580-33745-OQ"/>
    <s v="E-L-0.5"/>
    <n v="2"/>
    <x v="649"/>
    <s v="sgehringjl@gnu.org"/>
    <x v="0"/>
    <s v="Exc"/>
    <s v="L"/>
    <x v="1"/>
    <n v="8.91"/>
    <n v="17.82"/>
    <x v="1"/>
    <x v="1"/>
    <x v="1"/>
    <x v="1"/>
  </r>
  <r>
    <s v="EGK-03027-418"/>
    <x v="532"/>
    <s v="19820-29285-FD"/>
    <s v="E-M-0.2"/>
    <n v="3"/>
    <x v="650"/>
    <s v="bfallowesjm@purevolume.com"/>
    <x v="0"/>
    <s v="Exc"/>
    <s v="M"/>
    <x v="3"/>
    <n v="4.125"/>
    <n v="12.375"/>
    <x v="1"/>
    <x v="0"/>
    <x v="1"/>
    <x v="1"/>
  </r>
  <r>
    <s v="KCY-61732-849"/>
    <x v="533"/>
    <s v="11349-55147-SN"/>
    <s v="L-D-1"/>
    <n v="2"/>
    <x v="651"/>
    <s v=""/>
    <x v="1"/>
    <s v="Lib"/>
    <s v="D"/>
    <x v="0"/>
    <n v="12.95"/>
    <n v="25.9"/>
    <x v="3"/>
    <x v="2"/>
    <x v="1"/>
    <x v="1"/>
  </r>
  <r>
    <s v="BLI-21697-702"/>
    <x v="534"/>
    <s v="21141-12455-VB"/>
    <s v="A-M-0.5"/>
    <n v="2"/>
    <x v="652"/>
    <s v="sdejo@newsvine.com"/>
    <x v="0"/>
    <s v="Ara"/>
    <s v="M"/>
    <x v="1"/>
    <n v="6.75"/>
    <n v="13.5"/>
    <x v="2"/>
    <x v="0"/>
    <x v="0"/>
    <x v="0"/>
  </r>
  <r>
    <s v="KFJ-46568-890"/>
    <x v="535"/>
    <s v="71003-85639-HB"/>
    <s v="E-L-0.5"/>
    <n v="2"/>
    <x v="653"/>
    <s v=""/>
    <x v="0"/>
    <s v="Exc"/>
    <s v="L"/>
    <x v="1"/>
    <n v="8.91"/>
    <n v="17.82"/>
    <x v="1"/>
    <x v="1"/>
    <x v="0"/>
    <x v="0"/>
  </r>
  <r>
    <s v="SOK-43535-680"/>
    <x v="536"/>
    <s v="58443-95866-YO"/>
    <s v="E-M-0.5"/>
    <n v="3"/>
    <x v="654"/>
    <s v="scountjq@nba.com"/>
    <x v="0"/>
    <s v="Exc"/>
    <s v="M"/>
    <x v="1"/>
    <n v="8.25"/>
    <n v="24.75"/>
    <x v="1"/>
    <x v="0"/>
    <x v="1"/>
    <x v="1"/>
  </r>
  <r>
    <s v="XUE-87260-201"/>
    <x v="537"/>
    <s v="89646-21249-OH"/>
    <s v="R-M-0.2"/>
    <n v="6"/>
    <x v="655"/>
    <s v="sraglesjr@blogtalkradio.com"/>
    <x v="0"/>
    <s v="Rob"/>
    <s v="M"/>
    <x v="3"/>
    <n v="2.9849999999999999"/>
    <n v="17.91"/>
    <x v="0"/>
    <x v="0"/>
    <x v="1"/>
    <x v="1"/>
  </r>
  <r>
    <s v="CZF-40873-691"/>
    <x v="61"/>
    <s v="64988-20636-XQ"/>
    <s v="E-M-0.5"/>
    <n v="2"/>
    <x v="656"/>
    <s v=""/>
    <x v="2"/>
    <s v="Exc"/>
    <s v="M"/>
    <x v="1"/>
    <n v="8.25"/>
    <n v="16.5"/>
    <x v="1"/>
    <x v="0"/>
    <x v="1"/>
    <x v="1"/>
  </r>
  <r>
    <s v="AIA-98989-755"/>
    <x v="242"/>
    <s v="34704-83143-KS"/>
    <s v="R-M-0.2"/>
    <n v="1"/>
    <x v="657"/>
    <s v="sbruunjt@blogtalkradio.com"/>
    <x v="0"/>
    <s v="Rob"/>
    <s v="M"/>
    <x v="3"/>
    <n v="2.9849999999999999"/>
    <n v="2.9849999999999999"/>
    <x v="0"/>
    <x v="0"/>
    <x v="1"/>
    <x v="1"/>
  </r>
  <r>
    <s v="ITZ-21793-986"/>
    <x v="299"/>
    <s v="67388-17544-XX"/>
    <s v="E-D-0.2"/>
    <n v="4"/>
    <x v="658"/>
    <s v="aplluju@dagondesign.com"/>
    <x v="1"/>
    <s v="Exc"/>
    <s v="D"/>
    <x v="3"/>
    <n v="3.645"/>
    <n v="14.58"/>
    <x v="1"/>
    <x v="2"/>
    <x v="0"/>
    <x v="0"/>
  </r>
  <r>
    <s v="YOK-93322-608"/>
    <x v="343"/>
    <s v="69411-48470-ID"/>
    <s v="E-L-1"/>
    <n v="6"/>
    <x v="659"/>
    <s v="gcornierjv@techcrunch.com"/>
    <x v="0"/>
    <s v="Exc"/>
    <s v="L"/>
    <x v="0"/>
    <n v="14.85"/>
    <n v="89.1"/>
    <x v="1"/>
    <x v="1"/>
    <x v="1"/>
    <x v="1"/>
  </r>
  <r>
    <s v="LXK-00634-611"/>
    <x v="538"/>
    <s v="94091-86957-HX"/>
    <s v="R-L-1"/>
    <n v="3"/>
    <x v="636"/>
    <s v="jdymokeje@prnewswire.com"/>
    <x v="1"/>
    <s v="Rob"/>
    <s v="L"/>
    <x v="0"/>
    <n v="11.95"/>
    <n v="35.849999999999994"/>
    <x v="0"/>
    <x v="1"/>
    <x v="1"/>
    <x v="1"/>
  </r>
  <r>
    <s v="CQW-37388-302"/>
    <x v="539"/>
    <s v="97741-98924-KT"/>
    <s v="A-D-2.5"/>
    <n v="3"/>
    <x v="660"/>
    <s v="wharvisonjx@gizmodo.com"/>
    <x v="0"/>
    <s v="Ara"/>
    <s v="D"/>
    <x v="2"/>
    <n v="22.884999999999998"/>
    <n v="68.655000000000001"/>
    <x v="2"/>
    <x v="2"/>
    <x v="1"/>
    <x v="1"/>
  </r>
  <r>
    <s v="SPA-79365-334"/>
    <x v="27"/>
    <s v="79857-78167-KO"/>
    <s v="L-D-1"/>
    <n v="3"/>
    <x v="661"/>
    <s v="dheafordjy@twitpic.com"/>
    <x v="0"/>
    <s v="Lib"/>
    <s v="D"/>
    <x v="0"/>
    <n v="12.95"/>
    <n v="38.849999999999994"/>
    <x v="3"/>
    <x v="2"/>
    <x v="1"/>
    <x v="1"/>
  </r>
  <r>
    <s v="VPX-08817-517"/>
    <x v="540"/>
    <s v="46963-10322-ZA"/>
    <s v="L-L-1"/>
    <n v="5"/>
    <x v="662"/>
    <s v="gfanthamjz@hexun.com"/>
    <x v="0"/>
    <s v="Lib"/>
    <s v="L"/>
    <x v="0"/>
    <n v="15.85"/>
    <n v="79.25"/>
    <x v="3"/>
    <x v="1"/>
    <x v="0"/>
    <x v="0"/>
  </r>
  <r>
    <s v="PBP-87115-410"/>
    <x v="541"/>
    <s v="93812-74772-MV"/>
    <s v="E-D-0.5"/>
    <n v="5"/>
    <x v="663"/>
    <s v="rcrookshanksk0@unc.edu"/>
    <x v="0"/>
    <s v="Exc"/>
    <s v="D"/>
    <x v="1"/>
    <n v="7.29"/>
    <n v="36.450000000000003"/>
    <x v="1"/>
    <x v="2"/>
    <x v="0"/>
    <x v="0"/>
  </r>
  <r>
    <s v="SFB-93752-440"/>
    <x v="390"/>
    <s v="48203-23480-UB"/>
    <s v="R-M-0.2"/>
    <n v="3"/>
    <x v="664"/>
    <s v="nleakek1@cmu.edu"/>
    <x v="0"/>
    <s v="Rob"/>
    <s v="M"/>
    <x v="3"/>
    <n v="2.9849999999999999"/>
    <n v="8.9550000000000001"/>
    <x v="0"/>
    <x v="0"/>
    <x v="0"/>
    <x v="0"/>
  </r>
  <r>
    <s v="TBU-65158-068"/>
    <x v="396"/>
    <s v="60357-65386-RD"/>
    <s v="E-D-1"/>
    <n v="2"/>
    <x v="665"/>
    <s v=""/>
    <x v="0"/>
    <s v="Exc"/>
    <s v="D"/>
    <x v="0"/>
    <n v="12.15"/>
    <n v="24.3"/>
    <x v="1"/>
    <x v="2"/>
    <x v="1"/>
    <x v="1"/>
  </r>
  <r>
    <s v="TEH-08414-216"/>
    <x v="185"/>
    <s v="35099-13971-JI"/>
    <s v="E-M-2.5"/>
    <n v="2"/>
    <x v="666"/>
    <s v="geilhersenk3@networksolutions.com"/>
    <x v="0"/>
    <s v="Exc"/>
    <s v="M"/>
    <x v="2"/>
    <n v="31.624999999999996"/>
    <n v="63.249999999999993"/>
    <x v="1"/>
    <x v="0"/>
    <x v="1"/>
    <x v="1"/>
  </r>
  <r>
    <s v="MAY-77231-536"/>
    <x v="542"/>
    <s v="01304-59807-OB"/>
    <s v="A-M-0.2"/>
    <n v="2"/>
    <x v="667"/>
    <s v=""/>
    <x v="0"/>
    <s v="Ara"/>
    <s v="M"/>
    <x v="3"/>
    <n v="3.375"/>
    <n v="6.75"/>
    <x v="2"/>
    <x v="0"/>
    <x v="0"/>
    <x v="0"/>
  </r>
  <r>
    <s v="ATY-28980-884"/>
    <x v="117"/>
    <s v="50705-17295-NK"/>
    <s v="A-L-0.2"/>
    <n v="6"/>
    <x v="668"/>
    <s v="caleixok5@globo.com"/>
    <x v="0"/>
    <s v="Ara"/>
    <s v="L"/>
    <x v="3"/>
    <n v="3.8849999999999998"/>
    <n v="23.31"/>
    <x v="2"/>
    <x v="1"/>
    <x v="1"/>
    <x v="1"/>
  </r>
  <r>
    <s v="SWP-88281-918"/>
    <x v="543"/>
    <s v="77657-61366-FY"/>
    <s v="L-L-2.5"/>
    <n v="4"/>
    <x v="669"/>
    <s v=""/>
    <x v="0"/>
    <s v="Lib"/>
    <s v="L"/>
    <x v="2"/>
    <n v="36.454999999999998"/>
    <n v="145.82"/>
    <x v="3"/>
    <x v="1"/>
    <x v="1"/>
    <x v="1"/>
  </r>
  <r>
    <s v="VCE-56531-986"/>
    <x v="544"/>
    <s v="57192-13428-PL"/>
    <s v="R-M-0.5"/>
    <n v="5"/>
    <x v="670"/>
    <s v="rtomkowiczk7@bravesites.com"/>
    <x v="1"/>
    <s v="Rob"/>
    <s v="M"/>
    <x v="1"/>
    <n v="5.97"/>
    <n v="29.849999999999998"/>
    <x v="0"/>
    <x v="0"/>
    <x v="0"/>
    <x v="0"/>
  </r>
  <r>
    <s v="FVV-75700-005"/>
    <x v="545"/>
    <s v="24891-77957-LU"/>
    <s v="E-D-0.5"/>
    <n v="3"/>
    <x v="671"/>
    <s v="rhuscroftk8@jimdo.com"/>
    <x v="0"/>
    <s v="Exc"/>
    <s v="D"/>
    <x v="1"/>
    <n v="7.29"/>
    <n v="21.87"/>
    <x v="1"/>
    <x v="2"/>
    <x v="0"/>
    <x v="0"/>
  </r>
  <r>
    <s v="CFZ-53492-600"/>
    <x v="546"/>
    <s v="64896-18468-BT"/>
    <s v="L-M-0.2"/>
    <n v="1"/>
    <x v="672"/>
    <s v="sscurrerk9@flavors.me"/>
    <x v="2"/>
    <s v="Lib"/>
    <s v="M"/>
    <x v="3"/>
    <n v="4.3650000000000002"/>
    <n v="4.3650000000000002"/>
    <x v="3"/>
    <x v="0"/>
    <x v="1"/>
    <x v="1"/>
  </r>
  <r>
    <s v="LDK-71031-121"/>
    <x v="420"/>
    <s v="84761-40784-SV"/>
    <s v="L-L-2.5"/>
    <n v="1"/>
    <x v="673"/>
    <s v="arudramka@prnewswire.com"/>
    <x v="0"/>
    <s v="Lib"/>
    <s v="L"/>
    <x v="2"/>
    <n v="36.454999999999998"/>
    <n v="36.454999999999998"/>
    <x v="3"/>
    <x v="1"/>
    <x v="1"/>
    <x v="1"/>
  </r>
  <r>
    <s v="EBA-82404-343"/>
    <x v="547"/>
    <s v="20236-42322-CM"/>
    <s v="L-D-0.2"/>
    <n v="4"/>
    <x v="674"/>
    <s v=""/>
    <x v="0"/>
    <s v="Lib"/>
    <s v="D"/>
    <x v="3"/>
    <n v="3.8849999999999998"/>
    <n v="15.54"/>
    <x v="3"/>
    <x v="2"/>
    <x v="0"/>
    <x v="0"/>
  </r>
  <r>
    <s v="USA-42811-560"/>
    <x v="548"/>
    <s v="49671-11547-WG"/>
    <s v="E-L-0.2"/>
    <n v="2"/>
    <x v="675"/>
    <s v="jmahakc@cyberchimps.com"/>
    <x v="0"/>
    <s v="Exc"/>
    <s v="L"/>
    <x v="3"/>
    <n v="4.4550000000000001"/>
    <n v="8.91"/>
    <x v="1"/>
    <x v="1"/>
    <x v="1"/>
    <x v="1"/>
  </r>
  <r>
    <s v="SNL-83703-516"/>
    <x v="549"/>
    <s v="57976-33535-WK"/>
    <s v="L-M-2.5"/>
    <n v="3"/>
    <x v="676"/>
    <s v="gclemonkd@networksolutions.com"/>
    <x v="0"/>
    <s v="Lib"/>
    <s v="M"/>
    <x v="2"/>
    <n v="33.464999999999996"/>
    <n v="100.39499999999998"/>
    <x v="3"/>
    <x v="0"/>
    <x v="0"/>
    <x v="0"/>
  </r>
  <r>
    <s v="SUZ-83036-175"/>
    <x v="550"/>
    <s v="55915-19477-MK"/>
    <s v="R-D-0.2"/>
    <n v="5"/>
    <x v="677"/>
    <s v=""/>
    <x v="0"/>
    <s v="Rob"/>
    <s v="D"/>
    <x v="3"/>
    <n v="2.6849999999999996"/>
    <n v="13.424999999999997"/>
    <x v="0"/>
    <x v="2"/>
    <x v="1"/>
    <x v="1"/>
  </r>
  <r>
    <s v="RGM-01187-513"/>
    <x v="551"/>
    <s v="28121-11641-UA"/>
    <s v="E-D-0.2"/>
    <n v="6"/>
    <x v="678"/>
    <s v="bpollinskf@shinystat.com"/>
    <x v="0"/>
    <s v="Exc"/>
    <s v="D"/>
    <x v="3"/>
    <n v="3.645"/>
    <n v="21.87"/>
    <x v="1"/>
    <x v="2"/>
    <x v="1"/>
    <x v="1"/>
  </r>
  <r>
    <s v="CZG-01299-952"/>
    <x v="552"/>
    <s v="09540-70637-EV"/>
    <s v="L-D-1"/>
    <n v="2"/>
    <x v="679"/>
    <s v="jtoyekg@pinterest.com"/>
    <x v="1"/>
    <s v="Lib"/>
    <s v="D"/>
    <x v="0"/>
    <n v="12.95"/>
    <n v="25.9"/>
    <x v="3"/>
    <x v="2"/>
    <x v="0"/>
    <x v="0"/>
  </r>
  <r>
    <s v="KLD-88731-484"/>
    <x v="553"/>
    <s v="17775-77072-PP"/>
    <s v="A-M-1"/>
    <n v="5"/>
    <x v="680"/>
    <s v="clinskillkh@sphinn.com"/>
    <x v="0"/>
    <s v="Ara"/>
    <s v="M"/>
    <x v="0"/>
    <n v="11.25"/>
    <n v="56.25"/>
    <x v="2"/>
    <x v="0"/>
    <x v="1"/>
    <x v="1"/>
  </r>
  <r>
    <s v="BQK-38412-229"/>
    <x v="554"/>
    <s v="90392-73338-BC"/>
    <s v="R-L-0.2"/>
    <n v="3"/>
    <x v="681"/>
    <s v="nvigrasski@ezinearticles.com"/>
    <x v="2"/>
    <s v="Rob"/>
    <s v="L"/>
    <x v="3"/>
    <n v="3.5849999999999995"/>
    <n v="10.754999999999999"/>
    <x v="0"/>
    <x v="1"/>
    <x v="1"/>
    <x v="1"/>
  </r>
  <r>
    <s v="TCX-76953-071"/>
    <x v="555"/>
    <s v="94091-86957-HX"/>
    <s v="E-D-0.2"/>
    <n v="5"/>
    <x v="636"/>
    <s v="jdymokeje@prnewswire.com"/>
    <x v="1"/>
    <s v="Exc"/>
    <s v="D"/>
    <x v="3"/>
    <n v="3.645"/>
    <n v="18.225000000000001"/>
    <x v="1"/>
    <x v="2"/>
    <x v="1"/>
    <x v="1"/>
  </r>
  <r>
    <s v="LIN-88046-551"/>
    <x v="150"/>
    <s v="10725-45724-CO"/>
    <s v="R-L-0.5"/>
    <n v="4"/>
    <x v="682"/>
    <s v="kcragellkk@google.com"/>
    <x v="1"/>
    <s v="Rob"/>
    <s v="L"/>
    <x v="1"/>
    <n v="7.169999999999999"/>
    <n v="28.679999999999996"/>
    <x v="0"/>
    <x v="1"/>
    <x v="1"/>
    <x v="1"/>
  </r>
  <r>
    <s v="PMV-54491-220"/>
    <x v="556"/>
    <s v="87242-18006-IR"/>
    <s v="L-M-0.2"/>
    <n v="2"/>
    <x v="683"/>
    <s v="libertkl@huffingtonpost.com"/>
    <x v="0"/>
    <s v="Lib"/>
    <s v="M"/>
    <x v="3"/>
    <n v="4.3650000000000002"/>
    <n v="8.73"/>
    <x v="3"/>
    <x v="0"/>
    <x v="1"/>
    <x v="1"/>
  </r>
  <r>
    <s v="SKA-73676-005"/>
    <x v="327"/>
    <s v="36572-91896-PP"/>
    <s v="L-M-1"/>
    <n v="4"/>
    <x v="684"/>
    <s v="rlidgeykm@vimeo.com"/>
    <x v="0"/>
    <s v="Lib"/>
    <s v="M"/>
    <x v="0"/>
    <n v="14.55"/>
    <n v="58.2"/>
    <x v="3"/>
    <x v="0"/>
    <x v="1"/>
    <x v="1"/>
  </r>
  <r>
    <s v="TKH-62197-239"/>
    <x v="557"/>
    <s v="25181-97933-UX"/>
    <s v="A-D-0.5"/>
    <n v="3"/>
    <x v="685"/>
    <s v="tcastagnekn@wikia.com"/>
    <x v="0"/>
    <s v="Ara"/>
    <s v="D"/>
    <x v="1"/>
    <n v="5.97"/>
    <n v="17.91"/>
    <x v="2"/>
    <x v="2"/>
    <x v="1"/>
    <x v="1"/>
  </r>
  <r>
    <s v="YXF-57218-272"/>
    <x v="333"/>
    <s v="55374-03175-IA"/>
    <s v="R-M-0.2"/>
    <n v="6"/>
    <x v="686"/>
    <s v=""/>
    <x v="0"/>
    <s v="Rob"/>
    <s v="M"/>
    <x v="3"/>
    <n v="2.9849999999999999"/>
    <n v="17.91"/>
    <x v="0"/>
    <x v="0"/>
    <x v="0"/>
    <x v="0"/>
  </r>
  <r>
    <s v="PKJ-30083-501"/>
    <x v="558"/>
    <s v="76948-43532-JS"/>
    <s v="E-D-0.5"/>
    <n v="2"/>
    <x v="687"/>
    <s v="jhaldenkp@comcast.net"/>
    <x v="1"/>
    <s v="Exc"/>
    <s v="D"/>
    <x v="1"/>
    <n v="7.29"/>
    <n v="14.58"/>
    <x v="1"/>
    <x v="2"/>
    <x v="1"/>
    <x v="1"/>
  </r>
  <r>
    <s v="WTT-91832-645"/>
    <x v="559"/>
    <s v="24344-88599-PP"/>
    <s v="A-M-1"/>
    <n v="3"/>
    <x v="688"/>
    <s v="holliffkq@sciencedirect.com"/>
    <x v="1"/>
    <s v="Ara"/>
    <s v="M"/>
    <x v="0"/>
    <n v="11.25"/>
    <n v="33.75"/>
    <x v="2"/>
    <x v="0"/>
    <x v="1"/>
    <x v="1"/>
  </r>
  <r>
    <s v="TRZ-94735-865"/>
    <x v="310"/>
    <s v="54462-58311-YF"/>
    <s v="L-M-0.5"/>
    <n v="4"/>
    <x v="689"/>
    <s v="tquadrikr@opensource.org"/>
    <x v="1"/>
    <s v="Lib"/>
    <s v="M"/>
    <x v="1"/>
    <n v="8.73"/>
    <n v="34.92"/>
    <x v="3"/>
    <x v="0"/>
    <x v="0"/>
    <x v="0"/>
  </r>
  <r>
    <s v="UDB-09651-780"/>
    <x v="560"/>
    <s v="90767-92589-LV"/>
    <s v="E-D-0.5"/>
    <n v="2"/>
    <x v="690"/>
    <s v="feshmadeks@umn.edu"/>
    <x v="0"/>
    <s v="Exc"/>
    <s v="D"/>
    <x v="1"/>
    <n v="7.29"/>
    <n v="14.58"/>
    <x v="1"/>
    <x v="2"/>
    <x v="1"/>
    <x v="1"/>
  </r>
  <r>
    <s v="EHJ-82097-549"/>
    <x v="561"/>
    <s v="27517-43747-YD"/>
    <s v="R-D-0.2"/>
    <n v="2"/>
    <x v="691"/>
    <s v="moilierkt@paginegialle.it"/>
    <x v="1"/>
    <s v="Rob"/>
    <s v="D"/>
    <x v="3"/>
    <n v="2.6849999999999996"/>
    <n v="5.3699999999999992"/>
    <x v="0"/>
    <x v="2"/>
    <x v="0"/>
    <x v="0"/>
  </r>
  <r>
    <s v="ZFR-79447-696"/>
    <x v="562"/>
    <s v="77828-66867-KH"/>
    <s v="R-M-0.5"/>
    <n v="1"/>
    <x v="692"/>
    <s v=""/>
    <x v="0"/>
    <s v="Rob"/>
    <s v="M"/>
    <x v="1"/>
    <n v="5.97"/>
    <n v="5.97"/>
    <x v="0"/>
    <x v="0"/>
    <x v="0"/>
    <x v="0"/>
  </r>
  <r>
    <s v="NUU-03893-975"/>
    <x v="563"/>
    <s v="41054-59693-XE"/>
    <s v="L-L-0.5"/>
    <n v="2"/>
    <x v="693"/>
    <s v="vshoebothamkv@redcross.org"/>
    <x v="0"/>
    <s v="Lib"/>
    <s v="L"/>
    <x v="1"/>
    <n v="9.51"/>
    <n v="19.02"/>
    <x v="3"/>
    <x v="1"/>
    <x v="1"/>
    <x v="1"/>
  </r>
  <r>
    <s v="GVG-59542-307"/>
    <x v="564"/>
    <s v="26314-66792-VP"/>
    <s v="E-M-1"/>
    <n v="2"/>
    <x v="694"/>
    <s v="bsterkekw@biblegateway.com"/>
    <x v="0"/>
    <s v="Exc"/>
    <s v="M"/>
    <x v="0"/>
    <n v="13.75"/>
    <n v="27.5"/>
    <x v="1"/>
    <x v="0"/>
    <x v="0"/>
    <x v="0"/>
  </r>
  <r>
    <s v="YLY-35287-172"/>
    <x v="565"/>
    <s v="69410-04668-MA"/>
    <s v="A-D-0.5"/>
    <n v="5"/>
    <x v="695"/>
    <s v="scaponkx@craigslist.org"/>
    <x v="0"/>
    <s v="Ara"/>
    <s v="D"/>
    <x v="1"/>
    <n v="5.97"/>
    <n v="29.849999999999998"/>
    <x v="2"/>
    <x v="2"/>
    <x v="1"/>
    <x v="1"/>
  </r>
  <r>
    <s v="DCI-96254-548"/>
    <x v="566"/>
    <s v="94091-86957-HX"/>
    <s v="A-D-0.2"/>
    <n v="6"/>
    <x v="636"/>
    <s v="jdymokeje@prnewswire.com"/>
    <x v="1"/>
    <s v="Ara"/>
    <s v="D"/>
    <x v="3"/>
    <n v="2.9849999999999999"/>
    <n v="17.91"/>
    <x v="2"/>
    <x v="2"/>
    <x v="1"/>
    <x v="1"/>
  </r>
  <r>
    <s v="KHZ-26264-253"/>
    <x v="160"/>
    <s v="24972-55878-KX"/>
    <s v="L-L-0.2"/>
    <n v="6"/>
    <x v="696"/>
    <s v="fconstancekz@ifeng.com"/>
    <x v="0"/>
    <s v="Lib"/>
    <s v="L"/>
    <x v="3"/>
    <n v="4.7549999999999999"/>
    <n v="28.53"/>
    <x v="3"/>
    <x v="1"/>
    <x v="1"/>
    <x v="1"/>
  </r>
  <r>
    <s v="AAQ-13644-699"/>
    <x v="567"/>
    <s v="46296-42617-OQ"/>
    <s v="R-D-1"/>
    <n v="4"/>
    <x v="697"/>
    <s v="fsulmanl0@washington.edu"/>
    <x v="0"/>
    <s v="Rob"/>
    <s v="D"/>
    <x v="0"/>
    <n v="8.9499999999999993"/>
    <n v="35.799999999999997"/>
    <x v="0"/>
    <x v="2"/>
    <x v="0"/>
    <x v="0"/>
  </r>
  <r>
    <s v="LWL-68108-794"/>
    <x v="568"/>
    <s v="44494-89923-UW"/>
    <s v="A-D-0.5"/>
    <n v="3"/>
    <x v="698"/>
    <s v="dhollymanl1@ibm.com"/>
    <x v="0"/>
    <s v="Ara"/>
    <s v="D"/>
    <x v="1"/>
    <n v="5.97"/>
    <n v="17.91"/>
    <x v="2"/>
    <x v="2"/>
    <x v="0"/>
    <x v="0"/>
  </r>
  <r>
    <s v="JQT-14347-517"/>
    <x v="569"/>
    <s v="11621-09964-ID"/>
    <s v="R-D-1"/>
    <n v="1"/>
    <x v="699"/>
    <s v="lnardonil2@hao123.com"/>
    <x v="0"/>
    <s v="Rob"/>
    <s v="D"/>
    <x v="0"/>
    <n v="8.9499999999999993"/>
    <n v="8.9499999999999993"/>
    <x v="0"/>
    <x v="2"/>
    <x v="1"/>
    <x v="1"/>
  </r>
  <r>
    <s v="BMM-86471-923"/>
    <x v="570"/>
    <s v="76319-80715-II"/>
    <s v="L-D-2.5"/>
    <n v="1"/>
    <x v="700"/>
    <s v="dyarhaml3@moonfruit.com"/>
    <x v="0"/>
    <s v="Lib"/>
    <s v="D"/>
    <x v="2"/>
    <n v="29.784999999999997"/>
    <n v="29.784999999999997"/>
    <x v="3"/>
    <x v="2"/>
    <x v="0"/>
    <x v="0"/>
  </r>
  <r>
    <s v="IXU-67272-326"/>
    <x v="571"/>
    <s v="91654-79216-IC"/>
    <s v="E-L-0.5"/>
    <n v="5"/>
    <x v="701"/>
    <s v="aferreal4@wikia.com"/>
    <x v="0"/>
    <s v="Exc"/>
    <s v="L"/>
    <x v="1"/>
    <n v="8.91"/>
    <n v="44.55"/>
    <x v="1"/>
    <x v="1"/>
    <x v="1"/>
    <x v="1"/>
  </r>
  <r>
    <s v="ITE-28312-615"/>
    <x v="139"/>
    <s v="56450-21890-HK"/>
    <s v="E-L-1"/>
    <n v="6"/>
    <x v="702"/>
    <s v="ckendrickl5@webnode.com"/>
    <x v="0"/>
    <s v="Exc"/>
    <s v="L"/>
    <x v="0"/>
    <n v="14.85"/>
    <n v="89.1"/>
    <x v="1"/>
    <x v="1"/>
    <x v="0"/>
    <x v="0"/>
  </r>
  <r>
    <s v="ZHQ-30471-635"/>
    <x v="303"/>
    <s v="40600-58915-WZ"/>
    <s v="L-M-0.5"/>
    <n v="5"/>
    <x v="703"/>
    <s v="sdanilchikl6@mit.edu"/>
    <x v="2"/>
    <s v="Lib"/>
    <s v="M"/>
    <x v="1"/>
    <n v="8.73"/>
    <n v="43.650000000000006"/>
    <x v="3"/>
    <x v="0"/>
    <x v="1"/>
    <x v="1"/>
  </r>
  <r>
    <s v="LTP-31133-134"/>
    <x v="572"/>
    <s v="66527-94478-PB"/>
    <s v="A-L-0.5"/>
    <n v="3"/>
    <x v="704"/>
    <s v=""/>
    <x v="0"/>
    <s v="Ara"/>
    <s v="L"/>
    <x v="1"/>
    <n v="7.77"/>
    <n v="23.31"/>
    <x v="2"/>
    <x v="1"/>
    <x v="1"/>
    <x v="1"/>
  </r>
  <r>
    <s v="ZVQ-26122-859"/>
    <x v="573"/>
    <s v="77154-45038-IH"/>
    <s v="A-L-2.5"/>
    <n v="6"/>
    <x v="705"/>
    <s v="bfolomkinl8@yolasite.com"/>
    <x v="0"/>
    <s v="Ara"/>
    <s v="L"/>
    <x v="2"/>
    <n v="29.784999999999997"/>
    <n v="178.70999999999998"/>
    <x v="2"/>
    <x v="1"/>
    <x v="0"/>
    <x v="0"/>
  </r>
  <r>
    <s v="MIU-01481-194"/>
    <x v="574"/>
    <s v="08439-55669-AI"/>
    <s v="R-M-1"/>
    <n v="6"/>
    <x v="706"/>
    <s v="rpursglovel9@biblegateway.com"/>
    <x v="0"/>
    <s v="Rob"/>
    <s v="M"/>
    <x v="0"/>
    <n v="9.9499999999999993"/>
    <n v="59.699999999999996"/>
    <x v="0"/>
    <x v="0"/>
    <x v="0"/>
    <x v="0"/>
  </r>
  <r>
    <s v="MIU-01481-194"/>
    <x v="574"/>
    <s v="08439-55669-AI"/>
    <s v="A-L-0.5"/>
    <n v="2"/>
    <x v="706"/>
    <s v="rpursglovel9@biblegateway.com"/>
    <x v="0"/>
    <s v="Ara"/>
    <s v="L"/>
    <x v="1"/>
    <n v="7.77"/>
    <n v="15.54"/>
    <x v="2"/>
    <x v="1"/>
    <x v="0"/>
    <x v="0"/>
  </r>
  <r>
    <s v="UEA-72681-629"/>
    <x v="455"/>
    <s v="24972-55878-KX"/>
    <s v="A-L-2.5"/>
    <n v="3"/>
    <x v="696"/>
    <s v="fconstancekz@ifeng.com"/>
    <x v="0"/>
    <s v="Ara"/>
    <s v="L"/>
    <x v="2"/>
    <n v="29.784999999999997"/>
    <n v="89.35499999999999"/>
    <x v="2"/>
    <x v="1"/>
    <x v="1"/>
    <x v="1"/>
  </r>
  <r>
    <s v="CVE-15042-481"/>
    <x v="575"/>
    <s v="24972-55878-KX"/>
    <s v="R-L-1"/>
    <n v="2"/>
    <x v="696"/>
    <s v="fconstancekz@ifeng.com"/>
    <x v="0"/>
    <s v="Rob"/>
    <s v="L"/>
    <x v="0"/>
    <n v="11.95"/>
    <n v="23.9"/>
    <x v="0"/>
    <x v="1"/>
    <x v="1"/>
    <x v="1"/>
  </r>
  <r>
    <s v="EJA-79176-833"/>
    <x v="576"/>
    <s v="91509-62250-GN"/>
    <s v="R-M-2.5"/>
    <n v="6"/>
    <x v="707"/>
    <s v="deburahld@google.co.jp"/>
    <x v="2"/>
    <s v="Rob"/>
    <s v="M"/>
    <x v="2"/>
    <n v="22.884999999999998"/>
    <n v="137.31"/>
    <x v="0"/>
    <x v="0"/>
    <x v="1"/>
    <x v="1"/>
  </r>
  <r>
    <s v="AHQ-40440-522"/>
    <x v="577"/>
    <s v="83833-46106-ZC"/>
    <s v="A-D-1"/>
    <n v="1"/>
    <x v="708"/>
    <s v="mbrimilcombele@cnn.com"/>
    <x v="0"/>
    <s v="Ara"/>
    <s v="D"/>
    <x v="0"/>
    <n v="9.9499999999999993"/>
    <n v="9.9499999999999993"/>
    <x v="2"/>
    <x v="2"/>
    <x v="1"/>
    <x v="1"/>
  </r>
  <r>
    <s v="TID-21626-411"/>
    <x v="578"/>
    <s v="19383-33606-PW"/>
    <s v="R-L-0.5"/>
    <n v="3"/>
    <x v="709"/>
    <s v="sbollamlf@list-manage.com"/>
    <x v="0"/>
    <s v="Rob"/>
    <s v="L"/>
    <x v="1"/>
    <n v="7.169999999999999"/>
    <n v="21.509999999999998"/>
    <x v="0"/>
    <x v="1"/>
    <x v="1"/>
    <x v="1"/>
  </r>
  <r>
    <s v="RSR-96390-187"/>
    <x v="579"/>
    <s v="67052-76184-CB"/>
    <s v="E-M-1"/>
    <n v="6"/>
    <x v="710"/>
    <s v=""/>
    <x v="0"/>
    <s v="Exc"/>
    <s v="M"/>
    <x v="0"/>
    <n v="13.75"/>
    <n v="82.5"/>
    <x v="1"/>
    <x v="0"/>
    <x v="1"/>
    <x v="1"/>
  </r>
  <r>
    <s v="BZE-96093-118"/>
    <x v="91"/>
    <s v="43452-18035-DH"/>
    <s v="L-M-0.2"/>
    <n v="2"/>
    <x v="711"/>
    <s v="afilipczaklh@ning.com"/>
    <x v="1"/>
    <s v="Lib"/>
    <s v="M"/>
    <x v="3"/>
    <n v="4.3650000000000002"/>
    <n v="8.73"/>
    <x v="3"/>
    <x v="0"/>
    <x v="1"/>
    <x v="1"/>
  </r>
  <r>
    <s v="LOU-41819-242"/>
    <x v="272"/>
    <s v="88060-50676-MV"/>
    <s v="R-M-1"/>
    <n v="2"/>
    <x v="712"/>
    <s v=""/>
    <x v="0"/>
    <s v="Rob"/>
    <s v="M"/>
    <x v="0"/>
    <n v="9.9499999999999993"/>
    <n v="19.899999999999999"/>
    <x v="0"/>
    <x v="0"/>
    <x v="0"/>
    <x v="0"/>
  </r>
  <r>
    <s v="FND-99527-640"/>
    <x v="65"/>
    <s v="89574-96203-EP"/>
    <s v="E-L-0.5"/>
    <n v="2"/>
    <x v="713"/>
    <s v="relnaughlj@comsenz.com"/>
    <x v="0"/>
    <s v="Exc"/>
    <s v="L"/>
    <x v="1"/>
    <n v="8.91"/>
    <n v="17.82"/>
    <x v="1"/>
    <x v="1"/>
    <x v="0"/>
    <x v="0"/>
  </r>
  <r>
    <s v="ASG-27179-958"/>
    <x v="580"/>
    <s v="12607-75113-UV"/>
    <s v="A-M-0.5"/>
    <n v="3"/>
    <x v="714"/>
    <s v="jdeehanlk@about.me"/>
    <x v="0"/>
    <s v="Ara"/>
    <s v="M"/>
    <x v="1"/>
    <n v="6.75"/>
    <n v="20.25"/>
    <x v="2"/>
    <x v="0"/>
    <x v="1"/>
    <x v="1"/>
  </r>
  <r>
    <s v="YKX-23510-272"/>
    <x v="581"/>
    <s v="56991-05510-PR"/>
    <s v="A-L-2.5"/>
    <n v="2"/>
    <x v="715"/>
    <s v="jedenll@e-recht24.de"/>
    <x v="0"/>
    <s v="Ara"/>
    <s v="L"/>
    <x v="2"/>
    <n v="29.784999999999997"/>
    <n v="59.569999999999993"/>
    <x v="2"/>
    <x v="1"/>
    <x v="1"/>
    <x v="1"/>
  </r>
  <r>
    <s v="FSA-98650-921"/>
    <x v="489"/>
    <s v="01841-48191-NL"/>
    <s v="L-L-0.5"/>
    <n v="2"/>
    <x v="716"/>
    <s v="cjewsterlu@moonfruit.com"/>
    <x v="0"/>
    <s v="Lib"/>
    <s v="L"/>
    <x v="1"/>
    <n v="9.51"/>
    <n v="19.02"/>
    <x v="3"/>
    <x v="1"/>
    <x v="0"/>
    <x v="0"/>
  </r>
  <r>
    <s v="ZUR-55774-294"/>
    <x v="234"/>
    <s v="33269-10023-CO"/>
    <s v="L-D-1"/>
    <n v="6"/>
    <x v="717"/>
    <s v="usoutherdenln@hao123.com"/>
    <x v="0"/>
    <s v="Lib"/>
    <s v="D"/>
    <x v="0"/>
    <n v="12.95"/>
    <n v="77.699999999999989"/>
    <x v="3"/>
    <x v="2"/>
    <x v="0"/>
    <x v="0"/>
  </r>
  <r>
    <s v="FUO-99821-974"/>
    <x v="175"/>
    <s v="31245-81098-PJ"/>
    <s v="E-M-1"/>
    <n v="3"/>
    <x v="718"/>
    <s v=""/>
    <x v="0"/>
    <s v="Exc"/>
    <s v="M"/>
    <x v="0"/>
    <n v="13.75"/>
    <n v="41.25"/>
    <x v="1"/>
    <x v="0"/>
    <x v="1"/>
    <x v="1"/>
  </r>
  <r>
    <s v="YVH-19865-819"/>
    <x v="582"/>
    <s v="08946-56610-IH"/>
    <s v="L-L-2.5"/>
    <n v="4"/>
    <x v="719"/>
    <s v="lburtenshawlp@shinystat.com"/>
    <x v="0"/>
    <s v="Lib"/>
    <s v="L"/>
    <x v="2"/>
    <n v="36.454999999999998"/>
    <n v="145.82"/>
    <x v="3"/>
    <x v="1"/>
    <x v="1"/>
    <x v="1"/>
  </r>
  <r>
    <s v="NNF-47422-501"/>
    <x v="583"/>
    <s v="20260-32948-EB"/>
    <s v="E-L-0.2"/>
    <n v="6"/>
    <x v="720"/>
    <s v="agregorattilq@vistaprint.com"/>
    <x v="1"/>
    <s v="Exc"/>
    <s v="L"/>
    <x v="3"/>
    <n v="4.4550000000000001"/>
    <n v="26.73"/>
    <x v="1"/>
    <x v="1"/>
    <x v="1"/>
    <x v="1"/>
  </r>
  <r>
    <s v="RJI-71409-490"/>
    <x v="548"/>
    <s v="31613-41626-KX"/>
    <s v="L-M-0.5"/>
    <n v="5"/>
    <x v="721"/>
    <s v="ccrosterlr@gov.uk"/>
    <x v="0"/>
    <s v="Lib"/>
    <s v="M"/>
    <x v="1"/>
    <n v="8.73"/>
    <n v="43.650000000000006"/>
    <x v="3"/>
    <x v="0"/>
    <x v="0"/>
    <x v="0"/>
  </r>
  <r>
    <s v="UZL-46108-213"/>
    <x v="584"/>
    <s v="75961-20170-RD"/>
    <s v="L-L-1"/>
    <n v="2"/>
    <x v="722"/>
    <s v="gwhiteheadls@hp.com"/>
    <x v="0"/>
    <s v="Lib"/>
    <s v="L"/>
    <x v="0"/>
    <n v="15.85"/>
    <n v="31.7"/>
    <x v="3"/>
    <x v="1"/>
    <x v="1"/>
    <x v="1"/>
  </r>
  <r>
    <s v="AOX-44467-109"/>
    <x v="64"/>
    <s v="72524-06410-KD"/>
    <s v="A-D-2.5"/>
    <n v="1"/>
    <x v="723"/>
    <s v="hjodrellelt@samsung.com"/>
    <x v="0"/>
    <s v="Ara"/>
    <s v="D"/>
    <x v="2"/>
    <n v="22.884999999999998"/>
    <n v="22.884999999999998"/>
    <x v="2"/>
    <x v="2"/>
    <x v="1"/>
    <x v="1"/>
  </r>
  <r>
    <s v="TZD-67261-174"/>
    <x v="585"/>
    <s v="01841-48191-NL"/>
    <s v="E-D-2.5"/>
    <n v="1"/>
    <x v="716"/>
    <s v="cjewsterlu@moonfruit.com"/>
    <x v="0"/>
    <s v="Exc"/>
    <s v="D"/>
    <x v="2"/>
    <n v="27.945"/>
    <n v="27.945"/>
    <x v="1"/>
    <x v="2"/>
    <x v="0"/>
    <x v="0"/>
  </r>
  <r>
    <s v="TBU-64277-625"/>
    <x v="32"/>
    <s v="98918-34330-GY"/>
    <s v="E-M-1"/>
    <n v="6"/>
    <x v="724"/>
    <s v=""/>
    <x v="0"/>
    <s v="Exc"/>
    <s v="M"/>
    <x v="0"/>
    <n v="13.75"/>
    <n v="82.5"/>
    <x v="1"/>
    <x v="0"/>
    <x v="0"/>
    <x v="0"/>
  </r>
  <r>
    <s v="TYP-85767-944"/>
    <x v="586"/>
    <s v="51497-50894-WU"/>
    <s v="R-M-2.5"/>
    <n v="2"/>
    <x v="725"/>
    <s v="knottramlw@odnoklassniki.ru"/>
    <x v="1"/>
    <s v="Rob"/>
    <s v="M"/>
    <x v="2"/>
    <n v="22.884999999999998"/>
    <n v="45.769999999999996"/>
    <x v="0"/>
    <x v="0"/>
    <x v="0"/>
    <x v="0"/>
  </r>
  <r>
    <s v="GTT-73214-334"/>
    <x v="535"/>
    <s v="98636-90072-YE"/>
    <s v="A-L-1"/>
    <n v="6"/>
    <x v="726"/>
    <s v="nbuneylx@jugem.jp"/>
    <x v="0"/>
    <s v="Ara"/>
    <s v="L"/>
    <x v="0"/>
    <n v="12.95"/>
    <n v="77.699999999999989"/>
    <x v="2"/>
    <x v="1"/>
    <x v="1"/>
    <x v="1"/>
  </r>
  <r>
    <s v="WAI-89905-069"/>
    <x v="587"/>
    <s v="47011-57815-HJ"/>
    <s v="A-L-0.5"/>
    <n v="3"/>
    <x v="727"/>
    <s v="smcshealy@photobucket.com"/>
    <x v="0"/>
    <s v="Ara"/>
    <s v="L"/>
    <x v="1"/>
    <n v="7.77"/>
    <n v="23.31"/>
    <x v="2"/>
    <x v="1"/>
    <x v="1"/>
    <x v="1"/>
  </r>
  <r>
    <s v="OJL-96844-459"/>
    <x v="393"/>
    <s v="61253-98356-VD"/>
    <s v="L-L-0.2"/>
    <n v="5"/>
    <x v="728"/>
    <s v="khuddartlz@about.com"/>
    <x v="0"/>
    <s v="Lib"/>
    <s v="L"/>
    <x v="3"/>
    <n v="4.7549999999999999"/>
    <n v="23.774999999999999"/>
    <x v="3"/>
    <x v="1"/>
    <x v="0"/>
    <x v="0"/>
  </r>
  <r>
    <s v="VGI-33205-360"/>
    <x v="588"/>
    <s v="96762-10814-DA"/>
    <s v="L-M-0.5"/>
    <n v="6"/>
    <x v="729"/>
    <s v="jgippesm0@cloudflare.com"/>
    <x v="2"/>
    <s v="Lib"/>
    <s v="M"/>
    <x v="1"/>
    <n v="8.73"/>
    <n v="52.38"/>
    <x v="3"/>
    <x v="0"/>
    <x v="0"/>
    <x v="0"/>
  </r>
  <r>
    <s v="PCA-14081-576"/>
    <x v="15"/>
    <s v="63112-10870-LC"/>
    <s v="R-L-0.2"/>
    <n v="5"/>
    <x v="730"/>
    <s v="lwhittleseem1@e-recht24.de"/>
    <x v="0"/>
    <s v="Rob"/>
    <s v="L"/>
    <x v="3"/>
    <n v="3.5849999999999995"/>
    <n v="17.924999999999997"/>
    <x v="0"/>
    <x v="1"/>
    <x v="1"/>
    <x v="1"/>
  </r>
  <r>
    <s v="SCS-67069-962"/>
    <x v="507"/>
    <s v="21403-49423-PD"/>
    <s v="A-L-2.5"/>
    <n v="5"/>
    <x v="731"/>
    <s v="gtrengrovem2@elpais.com"/>
    <x v="0"/>
    <s v="Ara"/>
    <s v="L"/>
    <x v="2"/>
    <n v="29.784999999999997"/>
    <n v="148.92499999999998"/>
    <x v="2"/>
    <x v="1"/>
    <x v="1"/>
    <x v="1"/>
  </r>
  <r>
    <s v="BDM-03174-485"/>
    <x v="533"/>
    <s v="29581-13303-VB"/>
    <s v="R-L-0.5"/>
    <n v="4"/>
    <x v="732"/>
    <s v="wcalderom3@stumbleupon.com"/>
    <x v="0"/>
    <s v="Rob"/>
    <s v="L"/>
    <x v="1"/>
    <n v="7.169999999999999"/>
    <n v="28.679999999999996"/>
    <x v="0"/>
    <x v="1"/>
    <x v="1"/>
    <x v="1"/>
  </r>
  <r>
    <s v="UJV-32333-364"/>
    <x v="589"/>
    <s v="86110-83695-YS"/>
    <s v="L-L-0.5"/>
    <n v="1"/>
    <x v="733"/>
    <s v=""/>
    <x v="0"/>
    <s v="Lib"/>
    <s v="L"/>
    <x v="1"/>
    <n v="9.51"/>
    <n v="9.51"/>
    <x v="3"/>
    <x v="1"/>
    <x v="1"/>
    <x v="1"/>
  </r>
  <r>
    <s v="FLI-11493-954"/>
    <x v="590"/>
    <s v="80454-42225-FT"/>
    <s v="A-L-0.5"/>
    <n v="4"/>
    <x v="734"/>
    <s v="jkennicottm5@yahoo.co.jp"/>
    <x v="0"/>
    <s v="Ara"/>
    <s v="L"/>
    <x v="1"/>
    <n v="7.77"/>
    <n v="31.08"/>
    <x v="2"/>
    <x v="1"/>
    <x v="1"/>
    <x v="1"/>
  </r>
  <r>
    <s v="IWL-13117-537"/>
    <x v="457"/>
    <s v="29129-60664-KO"/>
    <s v="R-D-0.2"/>
    <n v="3"/>
    <x v="735"/>
    <s v="gruggenm6@nymag.com"/>
    <x v="0"/>
    <s v="Rob"/>
    <s v="D"/>
    <x v="3"/>
    <n v="2.6849999999999996"/>
    <n v="8.0549999999999997"/>
    <x v="0"/>
    <x v="2"/>
    <x v="0"/>
    <x v="0"/>
  </r>
  <r>
    <s v="OAM-76916-748"/>
    <x v="591"/>
    <s v="63025-62939-AN"/>
    <s v="E-D-1"/>
    <n v="3"/>
    <x v="736"/>
    <s v=""/>
    <x v="0"/>
    <s v="Exc"/>
    <s v="D"/>
    <x v="0"/>
    <n v="12.15"/>
    <n v="36.450000000000003"/>
    <x v="1"/>
    <x v="2"/>
    <x v="0"/>
    <x v="0"/>
  </r>
  <r>
    <s v="UMB-11223-710"/>
    <x v="592"/>
    <s v="49012-12987-QT"/>
    <s v="R-D-0.2"/>
    <n v="6"/>
    <x v="737"/>
    <s v="mfrightm8@harvard.edu"/>
    <x v="1"/>
    <s v="Rob"/>
    <s v="D"/>
    <x v="3"/>
    <n v="2.6849999999999996"/>
    <n v="16.11"/>
    <x v="0"/>
    <x v="2"/>
    <x v="1"/>
    <x v="1"/>
  </r>
  <r>
    <s v="LXR-09892-726"/>
    <x v="402"/>
    <s v="50924-94200-SQ"/>
    <s v="R-D-2.5"/>
    <n v="2"/>
    <x v="738"/>
    <s v="btartem9@aol.com"/>
    <x v="0"/>
    <s v="Rob"/>
    <s v="D"/>
    <x v="2"/>
    <n v="20.584999999999997"/>
    <n v="41.169999999999995"/>
    <x v="0"/>
    <x v="2"/>
    <x v="0"/>
    <x v="0"/>
  </r>
  <r>
    <s v="QXX-89943-393"/>
    <x v="593"/>
    <s v="15673-18812-IU"/>
    <s v="R-D-0.2"/>
    <n v="4"/>
    <x v="739"/>
    <s v="ckrzysztofiakma@skyrock.com"/>
    <x v="0"/>
    <s v="Rob"/>
    <s v="D"/>
    <x v="3"/>
    <n v="2.6849999999999996"/>
    <n v="10.739999999999998"/>
    <x v="0"/>
    <x v="2"/>
    <x v="1"/>
    <x v="1"/>
  </r>
  <r>
    <s v="WVS-57822-366"/>
    <x v="594"/>
    <s v="52151-75971-YY"/>
    <s v="E-M-2.5"/>
    <n v="4"/>
    <x v="740"/>
    <s v="dpenquetmb@diigo.com"/>
    <x v="0"/>
    <s v="Exc"/>
    <s v="M"/>
    <x v="2"/>
    <n v="31.624999999999996"/>
    <n v="126.49999999999999"/>
    <x v="1"/>
    <x v="0"/>
    <x v="1"/>
    <x v="1"/>
  </r>
  <r>
    <s v="CLJ-23403-689"/>
    <x v="77"/>
    <s v="19413-02045-CG"/>
    <s v="R-L-1"/>
    <n v="2"/>
    <x v="741"/>
    <s v=""/>
    <x v="2"/>
    <s v="Rob"/>
    <s v="L"/>
    <x v="0"/>
    <n v="11.95"/>
    <n v="23.9"/>
    <x v="0"/>
    <x v="1"/>
    <x v="1"/>
    <x v="1"/>
  </r>
  <r>
    <s v="XNU-83276-288"/>
    <x v="595"/>
    <s v="98185-92775-KT"/>
    <s v="R-M-0.5"/>
    <n v="1"/>
    <x v="742"/>
    <s v=""/>
    <x v="0"/>
    <s v="Rob"/>
    <s v="M"/>
    <x v="1"/>
    <n v="5.97"/>
    <n v="5.97"/>
    <x v="0"/>
    <x v="0"/>
    <x v="1"/>
    <x v="1"/>
  </r>
  <r>
    <s v="YOG-94666-679"/>
    <x v="596"/>
    <s v="86991-53901-AT"/>
    <s v="L-D-0.2"/>
    <n v="2"/>
    <x v="743"/>
    <s v=""/>
    <x v="2"/>
    <s v="Lib"/>
    <s v="D"/>
    <x v="3"/>
    <n v="3.8849999999999998"/>
    <n v="7.77"/>
    <x v="3"/>
    <x v="2"/>
    <x v="0"/>
    <x v="0"/>
  </r>
  <r>
    <s v="KHG-33953-115"/>
    <x v="514"/>
    <s v="78226-97287-JI"/>
    <s v="L-D-0.5"/>
    <n v="3"/>
    <x v="744"/>
    <s v="kferrettimf@huffingtonpost.com"/>
    <x v="1"/>
    <s v="Lib"/>
    <s v="D"/>
    <x v="1"/>
    <n v="7.77"/>
    <n v="23.31"/>
    <x v="3"/>
    <x v="2"/>
    <x v="1"/>
    <x v="1"/>
  </r>
  <r>
    <s v="MHD-95615-696"/>
    <x v="54"/>
    <s v="27930-59250-JT"/>
    <s v="R-L-2.5"/>
    <n v="5"/>
    <x v="745"/>
    <s v=""/>
    <x v="0"/>
    <s v="Rob"/>
    <s v="L"/>
    <x v="2"/>
    <n v="27.484999999999996"/>
    <n v="137.42499999999998"/>
    <x v="0"/>
    <x v="1"/>
    <x v="1"/>
    <x v="1"/>
  </r>
  <r>
    <s v="HBH-64794-080"/>
    <x v="597"/>
    <s v="40560-18556-YE"/>
    <s v="R-D-0.2"/>
    <n v="3"/>
    <x v="746"/>
    <s v=""/>
    <x v="0"/>
    <s v="Rob"/>
    <s v="D"/>
    <x v="3"/>
    <n v="2.6849999999999996"/>
    <n v="8.0549999999999997"/>
    <x v="0"/>
    <x v="2"/>
    <x v="0"/>
    <x v="0"/>
  </r>
  <r>
    <s v="CNJ-56058-223"/>
    <x v="105"/>
    <s v="40780-22081-LX"/>
    <s v="L-L-0.5"/>
    <n v="3"/>
    <x v="747"/>
    <s v="abalsdonemi@toplist.cz"/>
    <x v="0"/>
    <s v="Lib"/>
    <s v="L"/>
    <x v="1"/>
    <n v="9.51"/>
    <n v="28.53"/>
    <x v="3"/>
    <x v="1"/>
    <x v="1"/>
    <x v="1"/>
  </r>
  <r>
    <s v="KHO-27106-786"/>
    <x v="210"/>
    <s v="01603-43789-TN"/>
    <s v="A-M-1"/>
    <n v="6"/>
    <x v="748"/>
    <s v="bromeramj@list-manage.com"/>
    <x v="1"/>
    <s v="Ara"/>
    <s v="M"/>
    <x v="0"/>
    <n v="11.25"/>
    <n v="67.5"/>
    <x v="2"/>
    <x v="0"/>
    <x v="0"/>
    <x v="0"/>
  </r>
  <r>
    <s v="KHO-27106-786"/>
    <x v="210"/>
    <s v="01603-43789-TN"/>
    <s v="L-D-2.5"/>
    <n v="6"/>
    <x v="748"/>
    <s v="bromeramj@list-manage.com"/>
    <x v="1"/>
    <s v="Lib"/>
    <s v="D"/>
    <x v="2"/>
    <n v="29.784999999999997"/>
    <n v="178.70999999999998"/>
    <x v="3"/>
    <x v="2"/>
    <x v="0"/>
    <x v="0"/>
  </r>
  <r>
    <s v="YAC-50329-982"/>
    <x v="598"/>
    <s v="75419-92838-TI"/>
    <s v="E-M-2.5"/>
    <n v="1"/>
    <x v="749"/>
    <s v="cbrydeml@tuttocitta.it"/>
    <x v="0"/>
    <s v="Exc"/>
    <s v="M"/>
    <x v="2"/>
    <n v="31.624999999999996"/>
    <n v="31.624999999999996"/>
    <x v="1"/>
    <x v="0"/>
    <x v="0"/>
    <x v="0"/>
  </r>
  <r>
    <s v="VVL-95291-039"/>
    <x v="360"/>
    <s v="96516-97464-MF"/>
    <s v="E-L-0.2"/>
    <n v="2"/>
    <x v="750"/>
    <s v="senefermm@blog.com"/>
    <x v="0"/>
    <s v="Exc"/>
    <s v="L"/>
    <x v="3"/>
    <n v="4.4550000000000001"/>
    <n v="8.91"/>
    <x v="1"/>
    <x v="1"/>
    <x v="1"/>
    <x v="1"/>
  </r>
  <r>
    <s v="VUT-20974-364"/>
    <x v="62"/>
    <s v="90285-56295-PO"/>
    <s v="R-M-0.5"/>
    <n v="6"/>
    <x v="751"/>
    <s v="lhaggerstonemn@independent.co.uk"/>
    <x v="0"/>
    <s v="Rob"/>
    <s v="M"/>
    <x v="1"/>
    <n v="5.97"/>
    <n v="35.82"/>
    <x v="0"/>
    <x v="0"/>
    <x v="1"/>
    <x v="1"/>
  </r>
  <r>
    <s v="SFC-34054-213"/>
    <x v="599"/>
    <s v="08100-71102-HQ"/>
    <s v="L-L-0.5"/>
    <n v="4"/>
    <x v="752"/>
    <s v="mgundrymo@omniture.com"/>
    <x v="1"/>
    <s v="Lib"/>
    <s v="L"/>
    <x v="1"/>
    <n v="9.51"/>
    <n v="38.04"/>
    <x v="3"/>
    <x v="1"/>
    <x v="1"/>
    <x v="1"/>
  </r>
  <r>
    <s v="UDS-04807-593"/>
    <x v="600"/>
    <s v="84074-28110-OV"/>
    <s v="L-D-0.5"/>
    <n v="2"/>
    <x v="753"/>
    <s v="bwellanmp@cafepress.com"/>
    <x v="0"/>
    <s v="Lib"/>
    <s v="D"/>
    <x v="1"/>
    <n v="7.77"/>
    <n v="15.54"/>
    <x v="3"/>
    <x v="2"/>
    <x v="1"/>
    <x v="1"/>
  </r>
  <r>
    <s v="FWE-98471-488"/>
    <x v="601"/>
    <s v="27930-59250-JT"/>
    <s v="L-L-1"/>
    <n v="5"/>
    <x v="745"/>
    <s v=""/>
    <x v="0"/>
    <s v="Lib"/>
    <s v="L"/>
    <x v="0"/>
    <n v="15.85"/>
    <n v="79.25"/>
    <x v="3"/>
    <x v="1"/>
    <x v="1"/>
    <x v="1"/>
  </r>
  <r>
    <s v="RAU-17060-674"/>
    <x v="602"/>
    <s v="12747-63766-EU"/>
    <s v="L-L-0.2"/>
    <n v="1"/>
    <x v="754"/>
    <s v="catchesonmr@xinhuanet.com"/>
    <x v="0"/>
    <s v="Lib"/>
    <s v="L"/>
    <x v="3"/>
    <n v="4.7549999999999999"/>
    <n v="4.7549999999999999"/>
    <x v="3"/>
    <x v="1"/>
    <x v="0"/>
    <x v="0"/>
  </r>
  <r>
    <s v="AOL-13866-711"/>
    <x v="603"/>
    <s v="83490-88357-LJ"/>
    <s v="E-M-1"/>
    <n v="4"/>
    <x v="755"/>
    <s v="estentonms@google.it"/>
    <x v="0"/>
    <s v="Exc"/>
    <s v="M"/>
    <x v="0"/>
    <n v="13.75"/>
    <n v="55"/>
    <x v="1"/>
    <x v="0"/>
    <x v="0"/>
    <x v="0"/>
  </r>
  <r>
    <s v="NOA-79645-377"/>
    <x v="604"/>
    <s v="53729-30320-XZ"/>
    <s v="R-D-0.5"/>
    <n v="5"/>
    <x v="756"/>
    <s v="etrippmt@wp.com"/>
    <x v="0"/>
    <s v="Rob"/>
    <s v="D"/>
    <x v="1"/>
    <n v="5.3699999999999992"/>
    <n v="26.849999999999994"/>
    <x v="0"/>
    <x v="2"/>
    <x v="1"/>
    <x v="1"/>
  </r>
  <r>
    <s v="KMS-49214-806"/>
    <x v="605"/>
    <s v="50384-52703-LA"/>
    <s v="E-L-2.5"/>
    <n v="4"/>
    <x v="757"/>
    <s v="lmacmanusmu@imdb.com"/>
    <x v="0"/>
    <s v="Exc"/>
    <s v="L"/>
    <x v="2"/>
    <n v="34.154999999999994"/>
    <n v="136.61999999999998"/>
    <x v="1"/>
    <x v="1"/>
    <x v="1"/>
    <x v="1"/>
  </r>
  <r>
    <s v="ABK-08091-531"/>
    <x v="606"/>
    <s v="53864-36201-FG"/>
    <s v="L-L-1"/>
    <n v="3"/>
    <x v="758"/>
    <s v="tbenediktovichmv@ebay.com"/>
    <x v="0"/>
    <s v="Lib"/>
    <s v="L"/>
    <x v="0"/>
    <n v="15.85"/>
    <n v="47.55"/>
    <x v="3"/>
    <x v="1"/>
    <x v="0"/>
    <x v="0"/>
  </r>
  <r>
    <s v="GPT-67705-953"/>
    <x v="446"/>
    <s v="70631-33225-MZ"/>
    <s v="A-M-0.2"/>
    <n v="5"/>
    <x v="759"/>
    <s v="cbournermw@chronoengine.com"/>
    <x v="0"/>
    <s v="Ara"/>
    <s v="M"/>
    <x v="3"/>
    <n v="3.375"/>
    <n v="16.875"/>
    <x v="2"/>
    <x v="0"/>
    <x v="0"/>
    <x v="0"/>
  </r>
  <r>
    <s v="JNA-21450-177"/>
    <x v="18"/>
    <s v="54798-14109-HC"/>
    <s v="A-D-1"/>
    <n v="3"/>
    <x v="760"/>
    <s v="oskermen3@hatena.ne.jp"/>
    <x v="0"/>
    <s v="Ara"/>
    <s v="D"/>
    <x v="0"/>
    <n v="9.9499999999999993"/>
    <n v="29.849999999999998"/>
    <x v="2"/>
    <x v="2"/>
    <x v="0"/>
    <x v="0"/>
  </r>
  <r>
    <s v="MPQ-23421-608"/>
    <x v="180"/>
    <s v="08023-52962-ET"/>
    <s v="E-M-0.5"/>
    <n v="5"/>
    <x v="761"/>
    <s v="kheddanmy@icq.com"/>
    <x v="0"/>
    <s v="Exc"/>
    <s v="M"/>
    <x v="1"/>
    <n v="8.25"/>
    <n v="41.25"/>
    <x v="1"/>
    <x v="0"/>
    <x v="0"/>
    <x v="0"/>
  </r>
  <r>
    <s v="NLI-63891-565"/>
    <x v="580"/>
    <s v="41899-00283-VK"/>
    <s v="E-M-0.2"/>
    <n v="5"/>
    <x v="762"/>
    <s v="ichartersmz@abc.net.au"/>
    <x v="0"/>
    <s v="Exc"/>
    <s v="M"/>
    <x v="3"/>
    <n v="4.125"/>
    <n v="20.625"/>
    <x v="1"/>
    <x v="0"/>
    <x v="1"/>
    <x v="1"/>
  </r>
  <r>
    <s v="HHF-36647-854"/>
    <x v="453"/>
    <s v="39011-18412-GR"/>
    <s v="A-D-2.5"/>
    <n v="6"/>
    <x v="763"/>
    <s v="aroubertn0@tmall.com"/>
    <x v="0"/>
    <s v="Ara"/>
    <s v="D"/>
    <x v="2"/>
    <n v="22.884999999999998"/>
    <n v="137.31"/>
    <x v="2"/>
    <x v="2"/>
    <x v="0"/>
    <x v="0"/>
  </r>
  <r>
    <s v="SBN-16537-046"/>
    <x v="259"/>
    <s v="60255-12579-PZ"/>
    <s v="A-D-0.2"/>
    <n v="1"/>
    <x v="764"/>
    <s v="hmairsn1@so-net.ne.jp"/>
    <x v="0"/>
    <s v="Ara"/>
    <s v="D"/>
    <x v="3"/>
    <n v="2.9849999999999999"/>
    <n v="2.9849999999999999"/>
    <x v="2"/>
    <x v="2"/>
    <x v="1"/>
    <x v="1"/>
  </r>
  <r>
    <s v="XZD-44484-632"/>
    <x v="607"/>
    <s v="80541-38332-BP"/>
    <s v="E-M-1"/>
    <n v="2"/>
    <x v="765"/>
    <s v="hrainforthn2@blog.com"/>
    <x v="0"/>
    <s v="Exc"/>
    <s v="M"/>
    <x v="0"/>
    <n v="13.75"/>
    <n v="27.5"/>
    <x v="1"/>
    <x v="0"/>
    <x v="1"/>
    <x v="1"/>
  </r>
  <r>
    <s v="XZD-44484-632"/>
    <x v="607"/>
    <s v="80541-38332-BP"/>
    <s v="A-D-0.2"/>
    <n v="2"/>
    <x v="765"/>
    <s v="hrainforthn2@blog.com"/>
    <x v="0"/>
    <s v="Ara"/>
    <s v="D"/>
    <x v="3"/>
    <n v="2.9849999999999999"/>
    <n v="5.97"/>
    <x v="2"/>
    <x v="2"/>
    <x v="1"/>
    <x v="1"/>
  </r>
  <r>
    <s v="IKQ-39946-768"/>
    <x v="385"/>
    <s v="72778-50968-UQ"/>
    <s v="R-M-1"/>
    <n v="6"/>
    <x v="766"/>
    <s v="ijespern4@theglobeandmail.com"/>
    <x v="0"/>
    <s v="Rob"/>
    <s v="M"/>
    <x v="0"/>
    <n v="9.9499999999999993"/>
    <n v="59.699999999999996"/>
    <x v="0"/>
    <x v="0"/>
    <x v="1"/>
    <x v="1"/>
  </r>
  <r>
    <s v="KMB-95211-174"/>
    <x v="608"/>
    <s v="23941-30203-MO"/>
    <s v="R-D-2.5"/>
    <n v="4"/>
    <x v="767"/>
    <s v="ldwerryhousen5@gravatar.com"/>
    <x v="0"/>
    <s v="Rob"/>
    <s v="D"/>
    <x v="2"/>
    <n v="20.584999999999997"/>
    <n v="82.339999999999989"/>
    <x v="0"/>
    <x v="2"/>
    <x v="0"/>
    <x v="0"/>
  </r>
  <r>
    <s v="QWY-99467-368"/>
    <x v="609"/>
    <s v="96434-50068-DZ"/>
    <s v="A-D-2.5"/>
    <n v="1"/>
    <x v="768"/>
    <s v="nbroomern6@examiner.com"/>
    <x v="0"/>
    <s v="Ara"/>
    <s v="D"/>
    <x v="2"/>
    <n v="22.884999999999998"/>
    <n v="22.884999999999998"/>
    <x v="2"/>
    <x v="2"/>
    <x v="1"/>
    <x v="1"/>
  </r>
  <r>
    <s v="SRG-76791-614"/>
    <x v="147"/>
    <s v="11729-74102-XB"/>
    <s v="E-L-0.5"/>
    <n v="1"/>
    <x v="769"/>
    <s v="kthoumassonn7@bloglovin.com"/>
    <x v="0"/>
    <s v="Exc"/>
    <s v="L"/>
    <x v="1"/>
    <n v="8.91"/>
    <n v="8.91"/>
    <x v="1"/>
    <x v="1"/>
    <x v="0"/>
    <x v="0"/>
  </r>
  <r>
    <s v="VSN-94485-621"/>
    <x v="172"/>
    <s v="88116-12604-TE"/>
    <s v="A-D-0.2"/>
    <n v="4"/>
    <x v="770"/>
    <s v="fhabberghamn8@discovery.com"/>
    <x v="0"/>
    <s v="Ara"/>
    <s v="D"/>
    <x v="3"/>
    <n v="2.9849999999999999"/>
    <n v="11.94"/>
    <x v="2"/>
    <x v="2"/>
    <x v="1"/>
    <x v="1"/>
  </r>
  <r>
    <s v="UFZ-24348-219"/>
    <x v="610"/>
    <s v="27930-59250-JT"/>
    <s v="L-M-2.5"/>
    <n v="3"/>
    <x v="745"/>
    <s v=""/>
    <x v="0"/>
    <s v="Lib"/>
    <s v="M"/>
    <x v="2"/>
    <n v="33.464999999999996"/>
    <n v="100.39499999999998"/>
    <x v="3"/>
    <x v="0"/>
    <x v="1"/>
    <x v="1"/>
  </r>
  <r>
    <s v="UKS-93055-397"/>
    <x v="611"/>
    <s v="13082-41034-PD"/>
    <s v="A-D-2.5"/>
    <n v="5"/>
    <x v="771"/>
    <s v="ravrashinna@tamu.edu"/>
    <x v="0"/>
    <s v="Ara"/>
    <s v="D"/>
    <x v="2"/>
    <n v="22.884999999999998"/>
    <n v="114.42499999999998"/>
    <x v="2"/>
    <x v="2"/>
    <x v="1"/>
    <x v="1"/>
  </r>
  <r>
    <s v="AVH-56062-335"/>
    <x v="612"/>
    <s v="18082-74419-QH"/>
    <s v="E-M-0.5"/>
    <n v="5"/>
    <x v="772"/>
    <s v="mdoidgenb@etsy.com"/>
    <x v="0"/>
    <s v="Exc"/>
    <s v="M"/>
    <x v="1"/>
    <n v="8.25"/>
    <n v="41.25"/>
    <x v="1"/>
    <x v="0"/>
    <x v="1"/>
    <x v="1"/>
  </r>
  <r>
    <s v="HGE-19842-613"/>
    <x v="613"/>
    <s v="49401-45041-ZU"/>
    <s v="R-L-0.5"/>
    <n v="4"/>
    <x v="773"/>
    <s v="jedinboronc@reverbnation.com"/>
    <x v="0"/>
    <s v="Rob"/>
    <s v="L"/>
    <x v="1"/>
    <n v="7.169999999999999"/>
    <n v="28.679999999999996"/>
    <x v="0"/>
    <x v="1"/>
    <x v="0"/>
    <x v="0"/>
  </r>
  <r>
    <s v="WBA-85905-175"/>
    <x v="611"/>
    <s v="41252-45992-VS"/>
    <s v="L-M-0.2"/>
    <n v="1"/>
    <x v="774"/>
    <s v="ttewelsonnd@cdbaby.com"/>
    <x v="0"/>
    <s v="Lib"/>
    <s v="M"/>
    <x v="3"/>
    <n v="4.3650000000000002"/>
    <n v="4.3650000000000002"/>
    <x v="3"/>
    <x v="0"/>
    <x v="1"/>
    <x v="1"/>
  </r>
  <r>
    <s v="DZI-35365-596"/>
    <x v="493"/>
    <s v="54798-14109-HC"/>
    <s v="E-M-0.2"/>
    <n v="2"/>
    <x v="760"/>
    <s v="oskermen3@hatena.ne.jp"/>
    <x v="0"/>
    <s v="Exc"/>
    <s v="M"/>
    <x v="3"/>
    <n v="4.125"/>
    <n v="8.25"/>
    <x v="1"/>
    <x v="0"/>
    <x v="0"/>
    <x v="0"/>
  </r>
  <r>
    <s v="XIR-88982-743"/>
    <x v="614"/>
    <s v="00852-54571-WP"/>
    <s v="E-M-0.2"/>
    <n v="2"/>
    <x v="775"/>
    <s v="ddrewittnf@mapquest.com"/>
    <x v="0"/>
    <s v="Exc"/>
    <s v="M"/>
    <x v="3"/>
    <n v="4.125"/>
    <n v="8.25"/>
    <x v="1"/>
    <x v="0"/>
    <x v="0"/>
    <x v="0"/>
  </r>
  <r>
    <s v="VUC-72395-865"/>
    <x v="151"/>
    <s v="13321-57602-GK"/>
    <s v="A-D-0.5"/>
    <n v="6"/>
    <x v="776"/>
    <s v="agladhillng@stanford.edu"/>
    <x v="0"/>
    <s v="Ara"/>
    <s v="D"/>
    <x v="1"/>
    <n v="5.97"/>
    <n v="35.82"/>
    <x v="2"/>
    <x v="2"/>
    <x v="0"/>
    <x v="0"/>
  </r>
  <r>
    <s v="BQJ-44755-910"/>
    <x v="489"/>
    <s v="75006-89922-VW"/>
    <s v="E-D-2.5"/>
    <n v="6"/>
    <x v="777"/>
    <s v="mlorineznh@whitehouse.gov"/>
    <x v="0"/>
    <s v="Exc"/>
    <s v="D"/>
    <x v="2"/>
    <n v="27.945"/>
    <n v="167.67000000000002"/>
    <x v="1"/>
    <x v="2"/>
    <x v="1"/>
    <x v="1"/>
  </r>
  <r>
    <s v="JKC-64636-831"/>
    <x v="615"/>
    <s v="52098-80103-FD"/>
    <s v="A-M-2.5"/>
    <n v="2"/>
    <x v="778"/>
    <s v=""/>
    <x v="0"/>
    <s v="Ara"/>
    <s v="M"/>
    <x v="2"/>
    <n v="25.874999999999996"/>
    <n v="51.749999999999993"/>
    <x v="2"/>
    <x v="0"/>
    <x v="0"/>
    <x v="0"/>
  </r>
  <r>
    <s v="ZKI-78561-066"/>
    <x v="616"/>
    <s v="60121-12432-VU"/>
    <s v="A-D-0.2"/>
    <n v="3"/>
    <x v="779"/>
    <s v="mvannj@wikipedia.org"/>
    <x v="0"/>
    <s v="Ara"/>
    <s v="D"/>
    <x v="3"/>
    <n v="2.9849999999999999"/>
    <n v="8.9550000000000001"/>
    <x v="2"/>
    <x v="2"/>
    <x v="0"/>
    <x v="0"/>
  </r>
  <r>
    <s v="IMP-12563-728"/>
    <x v="578"/>
    <s v="68346-14810-UA"/>
    <s v="E-L-0.5"/>
    <n v="6"/>
    <x v="780"/>
    <s v=""/>
    <x v="0"/>
    <s v="Exc"/>
    <s v="L"/>
    <x v="1"/>
    <n v="8.91"/>
    <n v="53.46"/>
    <x v="1"/>
    <x v="1"/>
    <x v="1"/>
    <x v="1"/>
  </r>
  <r>
    <s v="MZL-81126-390"/>
    <x v="617"/>
    <s v="48464-99723-HK"/>
    <s v="A-L-0.2"/>
    <n v="6"/>
    <x v="781"/>
    <s v="jethelstonnl@creativecommons.org"/>
    <x v="0"/>
    <s v="Ara"/>
    <s v="L"/>
    <x v="3"/>
    <n v="3.8849999999999998"/>
    <n v="23.31"/>
    <x v="2"/>
    <x v="1"/>
    <x v="0"/>
    <x v="0"/>
  </r>
  <r>
    <s v="MZL-81126-390"/>
    <x v="617"/>
    <s v="48464-99723-HK"/>
    <s v="A-M-0.2"/>
    <n v="2"/>
    <x v="781"/>
    <s v="jethelstonnl@creativecommons.org"/>
    <x v="0"/>
    <s v="Ara"/>
    <s v="M"/>
    <x v="3"/>
    <n v="3.375"/>
    <n v="6.75"/>
    <x v="2"/>
    <x v="0"/>
    <x v="0"/>
    <x v="0"/>
  </r>
  <r>
    <s v="TVF-57766-608"/>
    <x v="155"/>
    <s v="88420-46464-XE"/>
    <s v="L-D-0.5"/>
    <n v="1"/>
    <x v="782"/>
    <s v="peberznn@woothemes.com"/>
    <x v="0"/>
    <s v="Lib"/>
    <s v="D"/>
    <x v="1"/>
    <n v="7.77"/>
    <n v="7.77"/>
    <x v="3"/>
    <x v="2"/>
    <x v="0"/>
    <x v="0"/>
  </r>
  <r>
    <s v="RUX-37995-892"/>
    <x v="461"/>
    <s v="37762-09530-MP"/>
    <s v="L-D-2.5"/>
    <n v="4"/>
    <x v="783"/>
    <s v="bgaishno@altervista.org"/>
    <x v="0"/>
    <s v="Lib"/>
    <s v="D"/>
    <x v="2"/>
    <n v="29.784999999999997"/>
    <n v="119.13999999999999"/>
    <x v="3"/>
    <x v="2"/>
    <x v="0"/>
    <x v="0"/>
  </r>
  <r>
    <s v="AVK-76526-953"/>
    <x v="87"/>
    <s v="47268-50127-XY"/>
    <s v="A-D-1"/>
    <n v="2"/>
    <x v="784"/>
    <s v="ldantonnp@miitbeian.gov.cn"/>
    <x v="0"/>
    <s v="Ara"/>
    <s v="D"/>
    <x v="0"/>
    <n v="9.9499999999999993"/>
    <n v="19.899999999999999"/>
    <x v="2"/>
    <x v="2"/>
    <x v="1"/>
    <x v="1"/>
  </r>
  <r>
    <s v="RIU-02231-623"/>
    <x v="618"/>
    <s v="25544-84179-QC"/>
    <s v="R-L-0.5"/>
    <n v="5"/>
    <x v="785"/>
    <s v="smorrallnq@answers.com"/>
    <x v="0"/>
    <s v="Rob"/>
    <s v="L"/>
    <x v="1"/>
    <n v="7.169999999999999"/>
    <n v="35.849999999999994"/>
    <x v="0"/>
    <x v="1"/>
    <x v="0"/>
    <x v="0"/>
  </r>
  <r>
    <s v="WFK-99317-827"/>
    <x v="619"/>
    <s v="32058-76765-ZL"/>
    <s v="L-D-2.5"/>
    <n v="3"/>
    <x v="786"/>
    <s v="dcrownshawnr@photobucket.com"/>
    <x v="0"/>
    <s v="Lib"/>
    <s v="D"/>
    <x v="2"/>
    <n v="29.784999999999997"/>
    <n v="89.35499999999999"/>
    <x v="3"/>
    <x v="2"/>
    <x v="1"/>
    <x v="1"/>
  </r>
  <r>
    <s v="SFD-00372-284"/>
    <x v="440"/>
    <s v="54798-14109-HC"/>
    <s v="L-M-0.2"/>
    <n v="2"/>
    <x v="760"/>
    <s v="oskermen3@hatena.ne.jp"/>
    <x v="0"/>
    <s v="Lib"/>
    <s v="M"/>
    <x v="3"/>
    <n v="4.3650000000000002"/>
    <n v="8.73"/>
    <x v="3"/>
    <x v="0"/>
    <x v="0"/>
    <x v="0"/>
  </r>
  <r>
    <s v="SXC-62166-515"/>
    <x v="489"/>
    <s v="69171-65646-UC"/>
    <s v="R-L-2.5"/>
    <n v="5"/>
    <x v="787"/>
    <s v="jreddochnt@sun.com"/>
    <x v="0"/>
    <s v="Rob"/>
    <s v="L"/>
    <x v="2"/>
    <n v="27.484999999999996"/>
    <n v="137.42499999999998"/>
    <x v="0"/>
    <x v="1"/>
    <x v="1"/>
    <x v="1"/>
  </r>
  <r>
    <s v="YIE-87008-621"/>
    <x v="620"/>
    <s v="22503-52799-MI"/>
    <s v="L-M-0.5"/>
    <n v="4"/>
    <x v="788"/>
    <s v="stitleynu@whitehouse.gov"/>
    <x v="0"/>
    <s v="Lib"/>
    <s v="M"/>
    <x v="1"/>
    <n v="8.73"/>
    <n v="34.92"/>
    <x v="3"/>
    <x v="0"/>
    <x v="1"/>
    <x v="1"/>
  </r>
  <r>
    <s v="HRM-94548-288"/>
    <x v="621"/>
    <s v="08934-65581-ZI"/>
    <s v="A-L-2.5"/>
    <n v="6"/>
    <x v="789"/>
    <s v="rsimaonv@simplemachines.org"/>
    <x v="0"/>
    <s v="Ara"/>
    <s v="L"/>
    <x v="2"/>
    <n v="29.784999999999997"/>
    <n v="178.70999999999998"/>
    <x v="2"/>
    <x v="1"/>
    <x v="1"/>
    <x v="1"/>
  </r>
  <r>
    <s v="UJG-34731-295"/>
    <x v="374"/>
    <s v="15764-22559-ZT"/>
    <s v="A-M-2.5"/>
    <n v="1"/>
    <x v="790"/>
    <s v=""/>
    <x v="0"/>
    <s v="Ara"/>
    <s v="M"/>
    <x v="2"/>
    <n v="25.874999999999996"/>
    <n v="25.874999999999996"/>
    <x v="2"/>
    <x v="0"/>
    <x v="1"/>
    <x v="1"/>
  </r>
  <r>
    <s v="TWD-70988-853"/>
    <x v="345"/>
    <s v="87519-68847-ZG"/>
    <s v="L-D-1"/>
    <n v="6"/>
    <x v="791"/>
    <s v="nchisholmnx@example.com"/>
    <x v="0"/>
    <s v="Lib"/>
    <s v="D"/>
    <x v="0"/>
    <n v="12.95"/>
    <n v="77.699999999999989"/>
    <x v="3"/>
    <x v="2"/>
    <x v="0"/>
    <x v="0"/>
  </r>
  <r>
    <s v="CIX-22904-641"/>
    <x v="622"/>
    <s v="78012-56878-UB"/>
    <s v="R-M-1"/>
    <n v="1"/>
    <x v="792"/>
    <s v="goatsny@live.com"/>
    <x v="0"/>
    <s v="Rob"/>
    <s v="M"/>
    <x v="0"/>
    <n v="9.9499999999999993"/>
    <n v="9.9499999999999993"/>
    <x v="0"/>
    <x v="0"/>
    <x v="0"/>
    <x v="0"/>
  </r>
  <r>
    <s v="DLV-65840-759"/>
    <x v="623"/>
    <s v="77192-72145-RG"/>
    <s v="L-M-1"/>
    <n v="2"/>
    <x v="793"/>
    <s v="mbirkinnz@java.com"/>
    <x v="0"/>
    <s v="Lib"/>
    <s v="M"/>
    <x v="0"/>
    <n v="14.55"/>
    <n v="29.1"/>
    <x v="3"/>
    <x v="0"/>
    <x v="0"/>
    <x v="0"/>
  </r>
  <r>
    <s v="RXN-55491-201"/>
    <x v="354"/>
    <s v="86071-79238-CX"/>
    <s v="R-L-0.2"/>
    <n v="6"/>
    <x v="794"/>
    <s v="rpysono0@constantcontact.com"/>
    <x v="1"/>
    <s v="Rob"/>
    <s v="L"/>
    <x v="3"/>
    <n v="3.5849999999999995"/>
    <n v="21.509999999999998"/>
    <x v="0"/>
    <x v="1"/>
    <x v="1"/>
    <x v="1"/>
  </r>
  <r>
    <s v="UHK-63283-868"/>
    <x v="624"/>
    <s v="16809-16936-WF"/>
    <s v="A-M-0.5"/>
    <n v="1"/>
    <x v="795"/>
    <s v="mmacconnechieo9@reuters.com"/>
    <x v="0"/>
    <s v="Ara"/>
    <s v="M"/>
    <x v="1"/>
    <n v="6.75"/>
    <n v="6.75"/>
    <x v="2"/>
    <x v="0"/>
    <x v="0"/>
    <x v="0"/>
  </r>
  <r>
    <s v="PJC-31401-893"/>
    <x v="561"/>
    <s v="11212-69985-ZJ"/>
    <s v="A-D-0.5"/>
    <n v="3"/>
    <x v="796"/>
    <s v="rtreachero2@usa.gov"/>
    <x v="1"/>
    <s v="Ara"/>
    <s v="D"/>
    <x v="1"/>
    <n v="5.97"/>
    <n v="17.91"/>
    <x v="2"/>
    <x v="2"/>
    <x v="1"/>
    <x v="1"/>
  </r>
  <r>
    <s v="HHO-79903-185"/>
    <x v="42"/>
    <s v="53893-01719-CL"/>
    <s v="A-L-2.5"/>
    <n v="1"/>
    <x v="797"/>
    <s v="bfattorinio3@quantcast.com"/>
    <x v="1"/>
    <s v="Ara"/>
    <s v="L"/>
    <x v="2"/>
    <n v="29.784999999999997"/>
    <n v="29.784999999999997"/>
    <x v="2"/>
    <x v="1"/>
    <x v="0"/>
    <x v="0"/>
  </r>
  <r>
    <s v="YWM-07310-594"/>
    <x v="267"/>
    <s v="66028-99867-WJ"/>
    <s v="E-M-0.5"/>
    <n v="5"/>
    <x v="798"/>
    <s v="mpalleskeo4@nyu.edu"/>
    <x v="0"/>
    <s v="Exc"/>
    <s v="M"/>
    <x v="1"/>
    <n v="8.25"/>
    <n v="41.25"/>
    <x v="1"/>
    <x v="0"/>
    <x v="0"/>
    <x v="0"/>
  </r>
  <r>
    <s v="FHD-94983-982"/>
    <x v="625"/>
    <s v="62839-56723-CH"/>
    <s v="R-M-0.5"/>
    <n v="3"/>
    <x v="799"/>
    <s v=""/>
    <x v="0"/>
    <s v="Rob"/>
    <s v="M"/>
    <x v="1"/>
    <n v="5.97"/>
    <n v="17.91"/>
    <x v="0"/>
    <x v="0"/>
    <x v="0"/>
    <x v="0"/>
  </r>
  <r>
    <s v="WQK-10857-119"/>
    <x v="616"/>
    <s v="96849-52854-CR"/>
    <s v="E-D-0.5"/>
    <n v="1"/>
    <x v="800"/>
    <s v="fantcliffeo6@amazon.co.jp"/>
    <x v="1"/>
    <s v="Exc"/>
    <s v="D"/>
    <x v="1"/>
    <n v="7.29"/>
    <n v="7.29"/>
    <x v="1"/>
    <x v="2"/>
    <x v="0"/>
    <x v="0"/>
  </r>
  <r>
    <s v="DXA-50313-073"/>
    <x v="626"/>
    <s v="19755-55847-VW"/>
    <s v="E-L-1"/>
    <n v="2"/>
    <x v="801"/>
    <s v="pmatignono7@harvard.edu"/>
    <x v="2"/>
    <s v="Exc"/>
    <s v="L"/>
    <x v="0"/>
    <n v="14.85"/>
    <n v="29.7"/>
    <x v="1"/>
    <x v="1"/>
    <x v="0"/>
    <x v="0"/>
  </r>
  <r>
    <s v="ONW-00560-570"/>
    <x v="52"/>
    <s v="32900-82606-BO"/>
    <s v="A-M-1"/>
    <n v="2"/>
    <x v="802"/>
    <s v="cweondo8@theglobeandmail.com"/>
    <x v="0"/>
    <s v="Ara"/>
    <s v="M"/>
    <x v="0"/>
    <n v="11.25"/>
    <n v="22.5"/>
    <x v="2"/>
    <x v="0"/>
    <x v="1"/>
    <x v="1"/>
  </r>
  <r>
    <s v="BRJ-19414-277"/>
    <x v="622"/>
    <s v="16809-16936-WF"/>
    <s v="R-M-0.2"/>
    <n v="4"/>
    <x v="795"/>
    <s v="mmacconnechieo9@reuters.com"/>
    <x v="0"/>
    <s v="Rob"/>
    <s v="M"/>
    <x v="3"/>
    <n v="2.9849999999999999"/>
    <n v="11.94"/>
    <x v="0"/>
    <x v="0"/>
    <x v="0"/>
    <x v="0"/>
  </r>
  <r>
    <s v="MIQ-16322-908"/>
    <x v="627"/>
    <s v="20118-28138-QD"/>
    <s v="A-L-1"/>
    <n v="2"/>
    <x v="803"/>
    <s v="jskentelberyoa@paypal.com"/>
    <x v="0"/>
    <s v="Ara"/>
    <s v="L"/>
    <x v="0"/>
    <n v="12.95"/>
    <n v="25.9"/>
    <x v="2"/>
    <x v="1"/>
    <x v="1"/>
    <x v="1"/>
  </r>
  <r>
    <s v="MVO-39328-830"/>
    <x v="628"/>
    <s v="84057-45461-AH"/>
    <s v="L-M-0.5"/>
    <n v="5"/>
    <x v="804"/>
    <s v="ocomberob@goo.gl"/>
    <x v="1"/>
    <s v="Lib"/>
    <s v="M"/>
    <x v="1"/>
    <n v="8.73"/>
    <n v="43.650000000000006"/>
    <x v="3"/>
    <x v="0"/>
    <x v="1"/>
    <x v="1"/>
  </r>
  <r>
    <s v="MVO-39328-830"/>
    <x v="628"/>
    <s v="84057-45461-AH"/>
    <s v="A-L-0.5"/>
    <n v="6"/>
    <x v="804"/>
    <s v="ocomberob@goo.gl"/>
    <x v="1"/>
    <s v="Ara"/>
    <s v="L"/>
    <x v="1"/>
    <n v="7.77"/>
    <n v="46.62"/>
    <x v="2"/>
    <x v="1"/>
    <x v="1"/>
    <x v="1"/>
  </r>
  <r>
    <s v="NTJ-88319-746"/>
    <x v="629"/>
    <s v="90882-88130-KQ"/>
    <s v="L-L-0.5"/>
    <n v="3"/>
    <x v="805"/>
    <s v="ztramelod@netlog.com"/>
    <x v="0"/>
    <s v="Lib"/>
    <s v="L"/>
    <x v="1"/>
    <n v="9.51"/>
    <n v="28.53"/>
    <x v="3"/>
    <x v="1"/>
    <x v="1"/>
    <x v="1"/>
  </r>
  <r>
    <s v="LCY-24377-948"/>
    <x v="630"/>
    <s v="21617-79890-DD"/>
    <s v="R-L-2.5"/>
    <n v="1"/>
    <x v="806"/>
    <s v=""/>
    <x v="0"/>
    <s v="Rob"/>
    <s v="L"/>
    <x v="2"/>
    <n v="27.484999999999996"/>
    <n v="27.484999999999996"/>
    <x v="0"/>
    <x v="1"/>
    <x v="0"/>
    <x v="0"/>
  </r>
  <r>
    <s v="FWD-85967-769"/>
    <x v="631"/>
    <s v="20256-54689-LO"/>
    <s v="E-D-0.2"/>
    <n v="3"/>
    <x v="807"/>
    <s v=""/>
    <x v="0"/>
    <s v="Exc"/>
    <s v="D"/>
    <x v="3"/>
    <n v="3.645"/>
    <n v="10.935"/>
    <x v="1"/>
    <x v="2"/>
    <x v="1"/>
    <x v="1"/>
  </r>
  <r>
    <s v="KTO-53793-109"/>
    <x v="229"/>
    <s v="17572-27091-AA"/>
    <s v="R-L-0.2"/>
    <n v="2"/>
    <x v="808"/>
    <s v="chatfullog@ebay.com"/>
    <x v="0"/>
    <s v="Rob"/>
    <s v="L"/>
    <x v="3"/>
    <n v="3.5849999999999995"/>
    <n v="7.169999999999999"/>
    <x v="0"/>
    <x v="1"/>
    <x v="1"/>
    <x v="1"/>
  </r>
  <r>
    <s v="OCK-89033-348"/>
    <x v="632"/>
    <s v="82300-88786-UE"/>
    <s v="A-L-0.2"/>
    <n v="6"/>
    <x v="809"/>
    <s v=""/>
    <x v="0"/>
    <s v="Ara"/>
    <s v="L"/>
    <x v="3"/>
    <n v="3.8849999999999998"/>
    <n v="23.31"/>
    <x v="2"/>
    <x v="1"/>
    <x v="0"/>
    <x v="0"/>
  </r>
  <r>
    <s v="GPZ-36017-366"/>
    <x v="633"/>
    <s v="65732-22589-OW"/>
    <s v="A-D-2.5"/>
    <n v="5"/>
    <x v="810"/>
    <s v="kmarrisonoq@dropbox.com"/>
    <x v="0"/>
    <s v="Ara"/>
    <s v="D"/>
    <x v="2"/>
    <n v="22.884999999999998"/>
    <n v="114.42499999999998"/>
    <x v="2"/>
    <x v="2"/>
    <x v="0"/>
    <x v="0"/>
  </r>
  <r>
    <s v="BZP-33213-637"/>
    <x v="95"/>
    <s v="77175-09826-SF"/>
    <s v="A-M-2.5"/>
    <n v="3"/>
    <x v="811"/>
    <s v="lagnolooj@pinterest.com"/>
    <x v="0"/>
    <s v="Ara"/>
    <s v="M"/>
    <x v="2"/>
    <n v="25.874999999999996"/>
    <n v="77.624999999999986"/>
    <x v="2"/>
    <x v="0"/>
    <x v="0"/>
    <x v="0"/>
  </r>
  <r>
    <s v="WFH-21507-708"/>
    <x v="521"/>
    <s v="07237-32539-NB"/>
    <s v="R-D-0.5"/>
    <n v="1"/>
    <x v="812"/>
    <s v="dkiddyok@fda.gov"/>
    <x v="0"/>
    <s v="Rob"/>
    <s v="D"/>
    <x v="1"/>
    <n v="5.3699999999999992"/>
    <n v="5.3699999999999992"/>
    <x v="0"/>
    <x v="2"/>
    <x v="0"/>
    <x v="0"/>
  </r>
  <r>
    <s v="HST-96923-073"/>
    <x v="76"/>
    <s v="54722-76431-EX"/>
    <s v="R-D-2.5"/>
    <n v="6"/>
    <x v="813"/>
    <s v="hpetroulisol@state.tx.us"/>
    <x v="1"/>
    <s v="Rob"/>
    <s v="D"/>
    <x v="2"/>
    <n v="20.584999999999997"/>
    <n v="123.50999999999999"/>
    <x v="0"/>
    <x v="2"/>
    <x v="1"/>
    <x v="1"/>
  </r>
  <r>
    <s v="ENN-79947-323"/>
    <x v="634"/>
    <s v="67847-82662-TE"/>
    <s v="L-M-0.5"/>
    <n v="2"/>
    <x v="814"/>
    <s v="mschollom@taobao.com"/>
    <x v="0"/>
    <s v="Lib"/>
    <s v="M"/>
    <x v="1"/>
    <n v="8.73"/>
    <n v="17.46"/>
    <x v="3"/>
    <x v="0"/>
    <x v="1"/>
    <x v="1"/>
  </r>
  <r>
    <s v="BHA-47429-889"/>
    <x v="635"/>
    <s v="51114-51191-EW"/>
    <s v="E-L-0.2"/>
    <n v="3"/>
    <x v="815"/>
    <s v="kfersonon@g.co"/>
    <x v="0"/>
    <s v="Exc"/>
    <s v="L"/>
    <x v="3"/>
    <n v="4.4550000000000001"/>
    <n v="13.365"/>
    <x v="1"/>
    <x v="1"/>
    <x v="1"/>
    <x v="1"/>
  </r>
  <r>
    <s v="SZY-63017-318"/>
    <x v="636"/>
    <s v="91809-58808-TV"/>
    <s v="A-L-0.2"/>
    <n v="2"/>
    <x v="816"/>
    <s v="bkellowayoo@omniture.com"/>
    <x v="0"/>
    <s v="Ara"/>
    <s v="L"/>
    <x v="3"/>
    <n v="3.8849999999999998"/>
    <n v="7.77"/>
    <x v="2"/>
    <x v="1"/>
    <x v="0"/>
    <x v="0"/>
  </r>
  <r>
    <s v="LCU-93317-340"/>
    <x v="637"/>
    <s v="84996-26826-DK"/>
    <s v="R-D-0.2"/>
    <n v="1"/>
    <x v="817"/>
    <s v="soliffeop@yellowbook.com"/>
    <x v="0"/>
    <s v="Rob"/>
    <s v="D"/>
    <x v="3"/>
    <n v="2.6849999999999996"/>
    <n v="2.6849999999999996"/>
    <x v="0"/>
    <x v="2"/>
    <x v="0"/>
    <x v="0"/>
  </r>
  <r>
    <s v="UOM-71431-481"/>
    <x v="182"/>
    <s v="65732-22589-OW"/>
    <s v="R-D-2.5"/>
    <n v="1"/>
    <x v="810"/>
    <s v="kmarrisonoq@dropbox.com"/>
    <x v="0"/>
    <s v="Rob"/>
    <s v="D"/>
    <x v="2"/>
    <n v="20.584999999999997"/>
    <n v="20.584999999999997"/>
    <x v="0"/>
    <x v="2"/>
    <x v="0"/>
    <x v="0"/>
  </r>
  <r>
    <s v="PJH-42618-877"/>
    <x v="479"/>
    <s v="93676-95250-XJ"/>
    <s v="A-D-2.5"/>
    <n v="5"/>
    <x v="818"/>
    <s v="cdolohuntyor@dailymail.co.uk"/>
    <x v="0"/>
    <s v="Ara"/>
    <s v="D"/>
    <x v="2"/>
    <n v="22.884999999999998"/>
    <n v="114.42499999999998"/>
    <x v="2"/>
    <x v="2"/>
    <x v="0"/>
    <x v="0"/>
  </r>
  <r>
    <s v="XED-90333-402"/>
    <x v="638"/>
    <s v="28300-14355-GF"/>
    <s v="E-M-0.2"/>
    <n v="5"/>
    <x v="819"/>
    <s v="pvasilenkoos@addtoany.com"/>
    <x v="2"/>
    <s v="Exc"/>
    <s v="M"/>
    <x v="3"/>
    <n v="4.125"/>
    <n v="20.625"/>
    <x v="1"/>
    <x v="0"/>
    <x v="1"/>
    <x v="1"/>
  </r>
  <r>
    <s v="IKK-62234-199"/>
    <x v="639"/>
    <s v="91190-84826-IQ"/>
    <s v="L-L-0.5"/>
    <n v="6"/>
    <x v="820"/>
    <s v="rschankelborgot@ameblo.jp"/>
    <x v="0"/>
    <s v="Lib"/>
    <s v="L"/>
    <x v="1"/>
    <n v="9.51"/>
    <n v="57.06"/>
    <x v="3"/>
    <x v="1"/>
    <x v="0"/>
    <x v="0"/>
  </r>
  <r>
    <s v="KAW-95195-329"/>
    <x v="640"/>
    <s v="34570-99384-AF"/>
    <s v="R-D-2.5"/>
    <n v="4"/>
    <x v="821"/>
    <s v=""/>
    <x v="1"/>
    <s v="Rob"/>
    <s v="D"/>
    <x v="2"/>
    <n v="20.584999999999997"/>
    <n v="82.339999999999989"/>
    <x v="0"/>
    <x v="2"/>
    <x v="0"/>
    <x v="0"/>
  </r>
  <r>
    <s v="QDO-57268-842"/>
    <x v="612"/>
    <s v="57808-90533-UE"/>
    <s v="E-M-2.5"/>
    <n v="5"/>
    <x v="822"/>
    <s v=""/>
    <x v="0"/>
    <s v="Exc"/>
    <s v="M"/>
    <x v="2"/>
    <n v="31.624999999999996"/>
    <n v="158.12499999999997"/>
    <x v="1"/>
    <x v="0"/>
    <x v="1"/>
    <x v="1"/>
  </r>
  <r>
    <s v="IIZ-24416-212"/>
    <x v="641"/>
    <s v="76060-30540-LB"/>
    <s v="R-D-0.5"/>
    <n v="6"/>
    <x v="823"/>
    <s v="bcargenow@geocities.jp"/>
    <x v="0"/>
    <s v="Rob"/>
    <s v="D"/>
    <x v="1"/>
    <n v="5.3699999999999992"/>
    <n v="32.22"/>
    <x v="0"/>
    <x v="2"/>
    <x v="0"/>
    <x v="0"/>
  </r>
  <r>
    <s v="AWP-11469-510"/>
    <x v="36"/>
    <s v="76730-63769-ND"/>
    <s v="E-D-1"/>
    <n v="2"/>
    <x v="824"/>
    <s v="rsticklerox@printfriendly.com"/>
    <x v="2"/>
    <s v="Exc"/>
    <s v="D"/>
    <x v="0"/>
    <n v="12.15"/>
    <n v="24.3"/>
    <x v="1"/>
    <x v="2"/>
    <x v="1"/>
    <x v="1"/>
  </r>
  <r>
    <s v="KXA-27983-918"/>
    <x v="642"/>
    <s v="96042-27290-EQ"/>
    <s v="R-L-0.5"/>
    <n v="5"/>
    <x v="825"/>
    <s v=""/>
    <x v="0"/>
    <s v="Rob"/>
    <s v="L"/>
    <x v="1"/>
    <n v="7.169999999999999"/>
    <n v="35.849999999999994"/>
    <x v="0"/>
    <x v="1"/>
    <x v="1"/>
    <x v="1"/>
  </r>
  <r>
    <s v="VKQ-39009-292"/>
    <x v="219"/>
    <s v="57808-90533-UE"/>
    <s v="L-M-1"/>
    <n v="5"/>
    <x v="822"/>
    <s v=""/>
    <x v="0"/>
    <s v="Lib"/>
    <s v="M"/>
    <x v="0"/>
    <n v="14.55"/>
    <n v="72.75"/>
    <x v="3"/>
    <x v="0"/>
    <x v="1"/>
    <x v="1"/>
  </r>
  <r>
    <s v="PDB-98743-282"/>
    <x v="643"/>
    <s v="51940-02669-OR"/>
    <s v="L-L-1"/>
    <n v="3"/>
    <x v="826"/>
    <s v=""/>
    <x v="1"/>
    <s v="Lib"/>
    <s v="L"/>
    <x v="0"/>
    <n v="15.85"/>
    <n v="47.55"/>
    <x v="3"/>
    <x v="1"/>
    <x v="1"/>
    <x v="1"/>
  </r>
  <r>
    <s v="SXW-34014-556"/>
    <x v="644"/>
    <s v="99144-98314-GN"/>
    <s v="R-L-0.2"/>
    <n v="1"/>
    <x v="827"/>
    <s v="djevonp1@ibm.com"/>
    <x v="0"/>
    <s v="Rob"/>
    <s v="L"/>
    <x v="3"/>
    <n v="3.5849999999999995"/>
    <n v="3.5849999999999995"/>
    <x v="0"/>
    <x v="1"/>
    <x v="0"/>
    <x v="0"/>
  </r>
  <r>
    <s v="QOJ-38788-727"/>
    <x v="136"/>
    <s v="16358-63919-CE"/>
    <s v="E-M-2.5"/>
    <n v="5"/>
    <x v="828"/>
    <s v="hrannerp2@omniture.com"/>
    <x v="0"/>
    <s v="Exc"/>
    <s v="M"/>
    <x v="2"/>
    <n v="31.624999999999996"/>
    <n v="158.12499999999997"/>
    <x v="1"/>
    <x v="0"/>
    <x v="1"/>
    <x v="1"/>
  </r>
  <r>
    <s v="TGF-38649-658"/>
    <x v="645"/>
    <s v="67743-54817-UT"/>
    <s v="L-M-0.5"/>
    <n v="2"/>
    <x v="829"/>
    <s v="bimriep3@addtoany.com"/>
    <x v="0"/>
    <s v="Lib"/>
    <s v="M"/>
    <x v="1"/>
    <n v="8.73"/>
    <n v="17.46"/>
    <x v="3"/>
    <x v="0"/>
    <x v="1"/>
    <x v="1"/>
  </r>
  <r>
    <s v="EAI-25194-209"/>
    <x v="646"/>
    <s v="44601-51441-BH"/>
    <s v="A-L-2.5"/>
    <n v="5"/>
    <x v="830"/>
    <s v="dsopperp4@eventbrite.com"/>
    <x v="0"/>
    <s v="Ara"/>
    <s v="L"/>
    <x v="2"/>
    <n v="29.784999999999997"/>
    <n v="148.92499999999998"/>
    <x v="2"/>
    <x v="1"/>
    <x v="1"/>
    <x v="1"/>
  </r>
  <r>
    <s v="IJK-34441-720"/>
    <x v="647"/>
    <s v="97201-58870-WB"/>
    <s v="A-M-0.5"/>
    <n v="6"/>
    <x v="831"/>
    <s v=""/>
    <x v="0"/>
    <s v="Ara"/>
    <s v="M"/>
    <x v="1"/>
    <n v="6.75"/>
    <n v="40.5"/>
    <x v="2"/>
    <x v="0"/>
    <x v="0"/>
    <x v="0"/>
  </r>
  <r>
    <s v="ZMC-00336-619"/>
    <x v="591"/>
    <s v="19849-12926-QF"/>
    <s v="A-M-0.5"/>
    <n v="4"/>
    <x v="832"/>
    <s v="lledgleyp6@de.vu"/>
    <x v="0"/>
    <s v="Ara"/>
    <s v="M"/>
    <x v="1"/>
    <n v="6.75"/>
    <n v="27"/>
    <x v="2"/>
    <x v="0"/>
    <x v="0"/>
    <x v="0"/>
  </r>
  <r>
    <s v="UPX-54529-618"/>
    <x v="648"/>
    <s v="40535-56770-UM"/>
    <s v="L-D-1"/>
    <n v="3"/>
    <x v="833"/>
    <s v="tmenaryp7@phoca.cz"/>
    <x v="0"/>
    <s v="Lib"/>
    <s v="D"/>
    <x v="0"/>
    <n v="12.95"/>
    <n v="38.849999999999994"/>
    <x v="3"/>
    <x v="2"/>
    <x v="1"/>
    <x v="1"/>
  </r>
  <r>
    <s v="DLX-01059-899"/>
    <x v="191"/>
    <s v="74940-09646-MU"/>
    <s v="R-L-1"/>
    <n v="5"/>
    <x v="834"/>
    <s v="gciccottip8@so-net.ne.jp"/>
    <x v="0"/>
    <s v="Rob"/>
    <s v="L"/>
    <x v="0"/>
    <n v="11.95"/>
    <n v="59.75"/>
    <x v="0"/>
    <x v="1"/>
    <x v="1"/>
    <x v="1"/>
  </r>
  <r>
    <s v="MEK-85120-243"/>
    <x v="649"/>
    <s v="06623-54610-HC"/>
    <s v="R-L-0.2"/>
    <n v="3"/>
    <x v="835"/>
    <s v=""/>
    <x v="0"/>
    <s v="Rob"/>
    <s v="L"/>
    <x v="3"/>
    <n v="3.5849999999999995"/>
    <n v="10.754999999999999"/>
    <x v="0"/>
    <x v="1"/>
    <x v="1"/>
    <x v="1"/>
  </r>
  <r>
    <s v="NFI-37188-246"/>
    <x v="553"/>
    <s v="89490-75361-AF"/>
    <s v="A-D-2.5"/>
    <n v="4"/>
    <x v="836"/>
    <s v="wjallinpa@pcworld.com"/>
    <x v="0"/>
    <s v="Ara"/>
    <s v="D"/>
    <x v="2"/>
    <n v="22.884999999999998"/>
    <n v="91.539999999999992"/>
    <x v="2"/>
    <x v="2"/>
    <x v="1"/>
    <x v="1"/>
  </r>
  <r>
    <s v="BXH-62195-013"/>
    <x v="584"/>
    <s v="94526-79230-GZ"/>
    <s v="A-M-1"/>
    <n v="4"/>
    <x v="837"/>
    <s v="mbogeypb@thetimes.co.uk"/>
    <x v="0"/>
    <s v="Ara"/>
    <s v="M"/>
    <x v="0"/>
    <n v="11.25"/>
    <n v="45"/>
    <x v="2"/>
    <x v="0"/>
    <x v="0"/>
    <x v="0"/>
  </r>
  <r>
    <s v="YLK-78851-470"/>
    <x v="650"/>
    <s v="58559-08254-UY"/>
    <s v="R-M-2.5"/>
    <n v="6"/>
    <x v="838"/>
    <s v=""/>
    <x v="0"/>
    <s v="Rob"/>
    <s v="M"/>
    <x v="2"/>
    <n v="22.884999999999998"/>
    <n v="137.31"/>
    <x v="0"/>
    <x v="0"/>
    <x v="0"/>
    <x v="0"/>
  </r>
  <r>
    <s v="DXY-76225-633"/>
    <x v="121"/>
    <s v="88574-37083-WX"/>
    <s v="A-M-0.5"/>
    <n v="1"/>
    <x v="839"/>
    <s v="mcobbledickpd@ucsd.edu"/>
    <x v="0"/>
    <s v="Ara"/>
    <s v="M"/>
    <x v="1"/>
    <n v="6.75"/>
    <n v="6.75"/>
    <x v="2"/>
    <x v="0"/>
    <x v="1"/>
    <x v="1"/>
  </r>
  <r>
    <s v="UHP-24614-199"/>
    <x v="472"/>
    <s v="67953-79896-AC"/>
    <s v="A-M-1"/>
    <n v="4"/>
    <x v="840"/>
    <s v="alewrype@whitehouse.gov"/>
    <x v="0"/>
    <s v="Ara"/>
    <s v="M"/>
    <x v="0"/>
    <n v="11.25"/>
    <n v="45"/>
    <x v="2"/>
    <x v="0"/>
    <x v="1"/>
    <x v="1"/>
  </r>
  <r>
    <s v="HBY-35655-049"/>
    <x v="594"/>
    <s v="69207-93422-CQ"/>
    <s v="E-D-2.5"/>
    <n v="3"/>
    <x v="841"/>
    <s v="ihesselpf@ox.ac.uk"/>
    <x v="0"/>
    <s v="Exc"/>
    <s v="D"/>
    <x v="2"/>
    <n v="27.945"/>
    <n v="83.835000000000008"/>
    <x v="1"/>
    <x v="2"/>
    <x v="0"/>
    <x v="0"/>
  </r>
  <r>
    <s v="DCE-22886-861"/>
    <x v="89"/>
    <s v="56060-17602-RG"/>
    <s v="E-D-0.2"/>
    <n v="1"/>
    <x v="842"/>
    <s v=""/>
    <x v="1"/>
    <s v="Exc"/>
    <s v="D"/>
    <x v="3"/>
    <n v="3.645"/>
    <n v="3.645"/>
    <x v="1"/>
    <x v="2"/>
    <x v="0"/>
    <x v="0"/>
  </r>
  <r>
    <s v="QTG-93823-843"/>
    <x v="651"/>
    <s v="46859-14212-FI"/>
    <s v="A-M-0.5"/>
    <n v="1"/>
    <x v="843"/>
    <s v="csorrellph@amazon.com"/>
    <x v="2"/>
    <s v="Ara"/>
    <s v="M"/>
    <x v="1"/>
    <n v="6.75"/>
    <n v="6.75"/>
    <x v="2"/>
    <x v="0"/>
    <x v="1"/>
    <x v="1"/>
  </r>
  <r>
    <s v="QTG-93823-843"/>
    <x v="651"/>
    <s v="46859-14212-FI"/>
    <s v="E-D-0.5"/>
    <n v="3"/>
    <x v="843"/>
    <s v="csorrellph@amazon.com"/>
    <x v="2"/>
    <s v="Exc"/>
    <s v="D"/>
    <x v="1"/>
    <n v="7.29"/>
    <n v="21.87"/>
    <x v="1"/>
    <x v="2"/>
    <x v="1"/>
    <x v="1"/>
  </r>
  <r>
    <s v="WFT-16178-396"/>
    <x v="249"/>
    <s v="33555-01585-RP"/>
    <s v="R-D-0.2"/>
    <n v="5"/>
    <x v="844"/>
    <s v="qheavysidepj@unc.edu"/>
    <x v="0"/>
    <s v="Rob"/>
    <s v="D"/>
    <x v="3"/>
    <n v="2.6849999999999996"/>
    <n v="13.424999999999997"/>
    <x v="0"/>
    <x v="2"/>
    <x v="0"/>
    <x v="0"/>
  </r>
  <r>
    <s v="ERC-54560-934"/>
    <x v="652"/>
    <s v="11932-85629-CU"/>
    <s v="R-D-2.5"/>
    <n v="6"/>
    <x v="845"/>
    <s v="hreuvenpk@whitehouse.gov"/>
    <x v="0"/>
    <s v="Rob"/>
    <s v="D"/>
    <x v="2"/>
    <n v="20.584999999999997"/>
    <n v="123.50999999999999"/>
    <x v="0"/>
    <x v="2"/>
    <x v="1"/>
    <x v="1"/>
  </r>
  <r>
    <s v="RUK-78200-416"/>
    <x v="653"/>
    <s v="36192-07175-XC"/>
    <s v="L-D-0.2"/>
    <n v="2"/>
    <x v="846"/>
    <s v="mattwoolpl@nba.com"/>
    <x v="0"/>
    <s v="Lib"/>
    <s v="D"/>
    <x v="3"/>
    <n v="3.8849999999999998"/>
    <n v="7.77"/>
    <x v="3"/>
    <x v="2"/>
    <x v="1"/>
    <x v="1"/>
  </r>
  <r>
    <s v="KHK-13105-388"/>
    <x v="177"/>
    <s v="46242-54946-ZW"/>
    <s v="A-M-1"/>
    <n v="6"/>
    <x v="847"/>
    <s v=""/>
    <x v="0"/>
    <s v="Ara"/>
    <s v="M"/>
    <x v="0"/>
    <n v="11.25"/>
    <n v="67.5"/>
    <x v="2"/>
    <x v="0"/>
    <x v="0"/>
    <x v="0"/>
  </r>
  <r>
    <s v="NJR-03699-189"/>
    <x v="22"/>
    <s v="95152-82155-VQ"/>
    <s v="E-D-2.5"/>
    <n v="1"/>
    <x v="848"/>
    <s v="gwynespn@dagondesign.com"/>
    <x v="0"/>
    <s v="Exc"/>
    <s v="D"/>
    <x v="2"/>
    <n v="27.945"/>
    <n v="27.945"/>
    <x v="1"/>
    <x v="2"/>
    <x v="1"/>
    <x v="1"/>
  </r>
  <r>
    <s v="PJV-20427-019"/>
    <x v="508"/>
    <s v="13404-39127-WQ"/>
    <s v="A-L-2.5"/>
    <n v="3"/>
    <x v="849"/>
    <s v="cmaccourtpo@amazon.com"/>
    <x v="0"/>
    <s v="Ara"/>
    <s v="L"/>
    <x v="2"/>
    <n v="29.784999999999997"/>
    <n v="89.35499999999999"/>
    <x v="2"/>
    <x v="1"/>
    <x v="1"/>
    <x v="1"/>
  </r>
  <r>
    <s v="UGK-07613-982"/>
    <x v="654"/>
    <s v="57808-90533-UE"/>
    <s v="A-M-0.5"/>
    <n v="3"/>
    <x v="822"/>
    <s v=""/>
    <x v="0"/>
    <s v="Ara"/>
    <s v="M"/>
    <x v="1"/>
    <n v="6.75"/>
    <n v="20.25"/>
    <x v="2"/>
    <x v="0"/>
    <x v="1"/>
    <x v="1"/>
  </r>
  <r>
    <s v="OLA-68289-577"/>
    <x v="524"/>
    <s v="40226-52317-IO"/>
    <s v="A-M-0.5"/>
    <n v="5"/>
    <x v="850"/>
    <s v="ewilsonepq@eepurl.com"/>
    <x v="0"/>
    <s v="Ara"/>
    <s v="M"/>
    <x v="1"/>
    <n v="6.75"/>
    <n v="33.75"/>
    <x v="2"/>
    <x v="0"/>
    <x v="0"/>
    <x v="0"/>
  </r>
  <r>
    <s v="TNR-84447-052"/>
    <x v="655"/>
    <s v="34419-18068-AG"/>
    <s v="E-D-2.5"/>
    <n v="4"/>
    <x v="851"/>
    <s v="dduffiepr@time.com"/>
    <x v="0"/>
    <s v="Exc"/>
    <s v="D"/>
    <x v="2"/>
    <n v="27.945"/>
    <n v="111.78"/>
    <x v="1"/>
    <x v="2"/>
    <x v="1"/>
    <x v="1"/>
  </r>
  <r>
    <s v="FBZ-64200-586"/>
    <x v="523"/>
    <s v="51738-61457-RS"/>
    <s v="E-M-2.5"/>
    <n v="2"/>
    <x v="852"/>
    <s v="mmatiasekps@ucoz.ru"/>
    <x v="0"/>
    <s v="Exc"/>
    <s v="M"/>
    <x v="2"/>
    <n v="31.624999999999996"/>
    <n v="63.249999999999993"/>
    <x v="1"/>
    <x v="0"/>
    <x v="0"/>
    <x v="0"/>
  </r>
  <r>
    <s v="OBN-66334-505"/>
    <x v="656"/>
    <s v="86757-52367-ON"/>
    <s v="E-L-0.2"/>
    <n v="2"/>
    <x v="853"/>
    <s v="jcamillopt@shinystat.com"/>
    <x v="0"/>
    <s v="Exc"/>
    <s v="L"/>
    <x v="3"/>
    <n v="4.4550000000000001"/>
    <n v="8.91"/>
    <x v="1"/>
    <x v="1"/>
    <x v="0"/>
    <x v="0"/>
  </r>
  <r>
    <s v="NXM-89323-646"/>
    <x v="657"/>
    <s v="28158-93383-CK"/>
    <s v="E-D-1"/>
    <n v="1"/>
    <x v="854"/>
    <s v="kphilbrickpu@cdc.gov"/>
    <x v="0"/>
    <s v="Exc"/>
    <s v="D"/>
    <x v="0"/>
    <n v="12.15"/>
    <n v="12.15"/>
    <x v="1"/>
    <x v="2"/>
    <x v="0"/>
    <x v="0"/>
  </r>
  <r>
    <s v="NHI-23264-055"/>
    <x v="658"/>
    <s v="44799-09711-XW"/>
    <s v="A-D-0.5"/>
    <n v="4"/>
    <x v="855"/>
    <s v=""/>
    <x v="0"/>
    <s v="Ara"/>
    <s v="D"/>
    <x v="1"/>
    <n v="5.97"/>
    <n v="23.88"/>
    <x v="2"/>
    <x v="2"/>
    <x v="0"/>
    <x v="0"/>
  </r>
  <r>
    <s v="EQH-53569-934"/>
    <x v="659"/>
    <s v="53667-91553-LT"/>
    <s v="E-M-1"/>
    <n v="4"/>
    <x v="856"/>
    <s v="bsillispw@istockphoto.com"/>
    <x v="0"/>
    <s v="Exc"/>
    <s v="M"/>
    <x v="0"/>
    <n v="13.75"/>
    <n v="55"/>
    <x v="1"/>
    <x v="0"/>
    <x v="1"/>
    <x v="1"/>
  </r>
  <r>
    <s v="XKK-06692-189"/>
    <x v="558"/>
    <s v="86579-92122-OC"/>
    <s v="R-D-1"/>
    <n v="3"/>
    <x v="857"/>
    <s v=""/>
    <x v="0"/>
    <s v="Rob"/>
    <s v="D"/>
    <x v="0"/>
    <n v="8.9499999999999993"/>
    <n v="26.849999999999998"/>
    <x v="0"/>
    <x v="2"/>
    <x v="0"/>
    <x v="0"/>
  </r>
  <r>
    <s v="BYP-16005-016"/>
    <x v="660"/>
    <s v="01474-63436-TP"/>
    <s v="R-M-2.5"/>
    <n v="5"/>
    <x v="858"/>
    <s v="rcuttspy@techcrunch.com"/>
    <x v="0"/>
    <s v="Rob"/>
    <s v="M"/>
    <x v="2"/>
    <n v="22.884999999999998"/>
    <n v="114.42499999999998"/>
    <x v="0"/>
    <x v="0"/>
    <x v="1"/>
    <x v="1"/>
  </r>
  <r>
    <s v="LWS-13938-905"/>
    <x v="661"/>
    <s v="90533-82440-EE"/>
    <s v="A-M-2.5"/>
    <n v="6"/>
    <x v="859"/>
    <s v="mdelvespz@nature.com"/>
    <x v="0"/>
    <s v="Ara"/>
    <s v="M"/>
    <x v="2"/>
    <n v="25.874999999999996"/>
    <n v="155.24999999999997"/>
    <x v="2"/>
    <x v="0"/>
    <x v="0"/>
    <x v="0"/>
  </r>
  <r>
    <s v="OLH-95722-362"/>
    <x v="662"/>
    <s v="48553-69225-VX"/>
    <s v="L-D-0.5"/>
    <n v="3"/>
    <x v="860"/>
    <s v="dgrittonq0@nydailynews.com"/>
    <x v="0"/>
    <s v="Lib"/>
    <s v="D"/>
    <x v="1"/>
    <n v="7.77"/>
    <n v="23.31"/>
    <x v="3"/>
    <x v="2"/>
    <x v="0"/>
    <x v="0"/>
  </r>
  <r>
    <s v="OLH-95722-362"/>
    <x v="662"/>
    <s v="48553-69225-VX"/>
    <s v="R-M-2.5"/>
    <n v="4"/>
    <x v="860"/>
    <s v="dgrittonq0@nydailynews.com"/>
    <x v="0"/>
    <s v="Rob"/>
    <s v="M"/>
    <x v="2"/>
    <n v="22.884999999999998"/>
    <n v="91.539999999999992"/>
    <x v="0"/>
    <x v="0"/>
    <x v="0"/>
    <x v="0"/>
  </r>
  <r>
    <s v="KCW-50949-318"/>
    <x v="184"/>
    <s v="52374-27313-IV"/>
    <s v="E-L-1"/>
    <n v="5"/>
    <x v="861"/>
    <s v="dgutq2@umich.edu"/>
    <x v="0"/>
    <s v="Exc"/>
    <s v="L"/>
    <x v="0"/>
    <n v="14.85"/>
    <n v="74.25"/>
    <x v="1"/>
    <x v="1"/>
    <x v="0"/>
    <x v="0"/>
  </r>
  <r>
    <s v="JGZ-16947-591"/>
    <x v="663"/>
    <s v="14264-41252-SL"/>
    <s v="L-L-0.2"/>
    <n v="6"/>
    <x v="862"/>
    <s v="wpummeryq3@topsy.com"/>
    <x v="0"/>
    <s v="Lib"/>
    <s v="L"/>
    <x v="3"/>
    <n v="4.7549999999999999"/>
    <n v="28.53"/>
    <x v="3"/>
    <x v="1"/>
    <x v="1"/>
    <x v="1"/>
  </r>
  <r>
    <s v="LXS-63326-144"/>
    <x v="334"/>
    <s v="35367-50483-AR"/>
    <s v="R-L-0.5"/>
    <n v="2"/>
    <x v="863"/>
    <s v="gsiudaq4@nytimes.com"/>
    <x v="0"/>
    <s v="Rob"/>
    <s v="L"/>
    <x v="1"/>
    <n v="7.169999999999999"/>
    <n v="14.339999999999998"/>
    <x v="0"/>
    <x v="1"/>
    <x v="0"/>
    <x v="0"/>
  </r>
  <r>
    <s v="CZG-86544-655"/>
    <x v="664"/>
    <s v="69443-77665-QW"/>
    <s v="A-L-0.5"/>
    <n v="2"/>
    <x v="864"/>
    <s v="hcrowneq5@wufoo.com"/>
    <x v="1"/>
    <s v="Ara"/>
    <s v="L"/>
    <x v="1"/>
    <n v="7.77"/>
    <n v="15.54"/>
    <x v="2"/>
    <x v="1"/>
    <x v="0"/>
    <x v="0"/>
  </r>
  <r>
    <s v="WFV-88138-247"/>
    <x v="24"/>
    <s v="63411-51758-QC"/>
    <s v="R-L-1"/>
    <n v="3"/>
    <x v="865"/>
    <s v="vpawseyq6@tiny.cc"/>
    <x v="0"/>
    <s v="Rob"/>
    <s v="L"/>
    <x v="0"/>
    <n v="11.95"/>
    <n v="35.849999999999994"/>
    <x v="0"/>
    <x v="1"/>
    <x v="1"/>
    <x v="1"/>
  </r>
  <r>
    <s v="RFG-28227-288"/>
    <x v="12"/>
    <s v="68605-21835-UF"/>
    <s v="A-L-0.5"/>
    <n v="6"/>
    <x v="866"/>
    <s v="awaterhouseq7@istockphoto.com"/>
    <x v="0"/>
    <s v="Ara"/>
    <s v="L"/>
    <x v="1"/>
    <n v="7.77"/>
    <n v="46.62"/>
    <x v="2"/>
    <x v="1"/>
    <x v="1"/>
    <x v="1"/>
  </r>
  <r>
    <s v="QAK-77286-758"/>
    <x v="105"/>
    <s v="34786-30419-XY"/>
    <s v="R-L-0.5"/>
    <n v="5"/>
    <x v="867"/>
    <s v="fhaughianq8@1688.com"/>
    <x v="0"/>
    <s v="Rob"/>
    <s v="L"/>
    <x v="1"/>
    <n v="7.169999999999999"/>
    <n v="35.849999999999994"/>
    <x v="0"/>
    <x v="1"/>
    <x v="1"/>
    <x v="1"/>
  </r>
  <r>
    <s v="CZD-56716-840"/>
    <x v="665"/>
    <s v="15456-29250-RU"/>
    <s v="L-D-2.5"/>
    <n v="4"/>
    <x v="868"/>
    <s v=""/>
    <x v="0"/>
    <s v="Lib"/>
    <s v="D"/>
    <x v="2"/>
    <n v="29.784999999999997"/>
    <n v="119.13999999999999"/>
    <x v="3"/>
    <x v="2"/>
    <x v="1"/>
    <x v="1"/>
  </r>
  <r>
    <s v="UBI-59229-277"/>
    <x v="44"/>
    <s v="00886-35803-FG"/>
    <s v="L-D-0.5"/>
    <n v="3"/>
    <x v="869"/>
    <s v=""/>
    <x v="0"/>
    <s v="Lib"/>
    <s v="D"/>
    <x v="1"/>
    <n v="7.77"/>
    <n v="23.31"/>
    <x v="3"/>
    <x v="2"/>
    <x v="1"/>
    <x v="1"/>
  </r>
  <r>
    <s v="WJJ-37489-898"/>
    <x v="171"/>
    <s v="31599-82152-AD"/>
    <s v="A-M-1"/>
    <n v="1"/>
    <x v="870"/>
    <s v="rfaltinqb@topsy.com"/>
    <x v="1"/>
    <s v="Ara"/>
    <s v="M"/>
    <x v="0"/>
    <n v="11.25"/>
    <n v="11.25"/>
    <x v="2"/>
    <x v="0"/>
    <x v="1"/>
    <x v="1"/>
  </r>
  <r>
    <s v="ORX-57454-917"/>
    <x v="328"/>
    <s v="76209-39601-ZR"/>
    <s v="E-D-2.5"/>
    <n v="3"/>
    <x v="871"/>
    <s v="gcheekeqc@sitemeter.com"/>
    <x v="2"/>
    <s v="Exc"/>
    <s v="D"/>
    <x v="2"/>
    <n v="27.945"/>
    <n v="83.835000000000008"/>
    <x v="1"/>
    <x v="2"/>
    <x v="0"/>
    <x v="0"/>
  </r>
  <r>
    <s v="GRB-68838-629"/>
    <x v="648"/>
    <s v="15064-65241-HB"/>
    <s v="R-L-2.5"/>
    <n v="4"/>
    <x v="872"/>
    <s v="grattqd@phpbb.com"/>
    <x v="1"/>
    <s v="Rob"/>
    <s v="L"/>
    <x v="2"/>
    <n v="27.484999999999996"/>
    <n v="109.93999999999998"/>
    <x v="0"/>
    <x v="1"/>
    <x v="1"/>
    <x v="1"/>
  </r>
  <r>
    <s v="SHT-04865-419"/>
    <x v="666"/>
    <s v="69215-90789-DL"/>
    <s v="R-L-0.2"/>
    <n v="4"/>
    <x v="873"/>
    <s v=""/>
    <x v="0"/>
    <s v="Rob"/>
    <s v="L"/>
    <x v="3"/>
    <n v="3.5849999999999995"/>
    <n v="14.339999999999998"/>
    <x v="0"/>
    <x v="1"/>
    <x v="0"/>
    <x v="0"/>
  </r>
  <r>
    <s v="UQI-28177-865"/>
    <x v="577"/>
    <s v="04317-46176-TB"/>
    <s v="R-L-0.2"/>
    <n v="6"/>
    <x v="874"/>
    <s v="ieberleinqf@hc360.com"/>
    <x v="0"/>
    <s v="Rob"/>
    <s v="L"/>
    <x v="3"/>
    <n v="3.5849999999999995"/>
    <n v="21.509999999999998"/>
    <x v="0"/>
    <x v="1"/>
    <x v="1"/>
    <x v="1"/>
  </r>
  <r>
    <s v="OIB-13664-879"/>
    <x v="114"/>
    <s v="04713-57765-KR"/>
    <s v="A-M-1"/>
    <n v="2"/>
    <x v="875"/>
    <s v="jdrengqg@uiuc.edu"/>
    <x v="1"/>
    <s v="Ara"/>
    <s v="M"/>
    <x v="0"/>
    <n v="11.25"/>
    <n v="22.5"/>
    <x v="2"/>
    <x v="0"/>
    <x v="0"/>
    <x v="0"/>
  </r>
  <r>
    <s v="PJS-30996-485"/>
    <x v="4"/>
    <s v="86579-92122-OC"/>
    <s v="A-L-0.2"/>
    <n v="1"/>
    <x v="857"/>
    <s v=""/>
    <x v="0"/>
    <s v="Ara"/>
    <s v="L"/>
    <x v="3"/>
    <n v="3.8849999999999998"/>
    <n v="3.8849999999999998"/>
    <x v="2"/>
    <x v="1"/>
    <x v="0"/>
    <x v="0"/>
  </r>
  <r>
    <s v="HEL-86709-449"/>
    <x v="667"/>
    <s v="86579-92122-OC"/>
    <s v="E-D-2.5"/>
    <n v="1"/>
    <x v="857"/>
    <s v=""/>
    <x v="0"/>
    <s v="Exc"/>
    <s v="D"/>
    <x v="2"/>
    <n v="27.945"/>
    <n v="27.945"/>
    <x v="1"/>
    <x v="2"/>
    <x v="0"/>
    <x v="0"/>
  </r>
  <r>
    <s v="NCH-55389-562"/>
    <x v="110"/>
    <s v="86579-92122-OC"/>
    <s v="E-L-2.5"/>
    <n v="5"/>
    <x v="857"/>
    <s v=""/>
    <x v="0"/>
    <s v="Exc"/>
    <s v="L"/>
    <x v="2"/>
    <n v="34.154999999999994"/>
    <n v="170.77499999999998"/>
    <x v="1"/>
    <x v="1"/>
    <x v="0"/>
    <x v="0"/>
  </r>
  <r>
    <s v="NCH-55389-562"/>
    <x v="110"/>
    <s v="86579-92122-OC"/>
    <s v="R-L-2.5"/>
    <n v="2"/>
    <x v="857"/>
    <s v=""/>
    <x v="0"/>
    <s v="Rob"/>
    <s v="L"/>
    <x v="2"/>
    <n v="27.484999999999996"/>
    <n v="54.969999999999992"/>
    <x v="0"/>
    <x v="1"/>
    <x v="0"/>
    <x v="0"/>
  </r>
  <r>
    <s v="NCH-55389-562"/>
    <x v="110"/>
    <s v="86579-92122-OC"/>
    <s v="E-L-1"/>
    <n v="1"/>
    <x v="857"/>
    <s v=""/>
    <x v="0"/>
    <s v="Exc"/>
    <s v="L"/>
    <x v="0"/>
    <n v="14.85"/>
    <n v="14.85"/>
    <x v="1"/>
    <x v="1"/>
    <x v="0"/>
    <x v="0"/>
  </r>
  <r>
    <s v="NCH-55389-562"/>
    <x v="110"/>
    <s v="86579-92122-OC"/>
    <s v="A-L-0.2"/>
    <n v="2"/>
    <x v="857"/>
    <s v=""/>
    <x v="0"/>
    <s v="Ara"/>
    <s v="L"/>
    <x v="3"/>
    <n v="3.8849999999999998"/>
    <n v="7.77"/>
    <x v="2"/>
    <x v="1"/>
    <x v="0"/>
    <x v="0"/>
  </r>
  <r>
    <s v="GUG-45603-775"/>
    <x v="668"/>
    <s v="40959-32642-DN"/>
    <s v="L-L-0.2"/>
    <n v="5"/>
    <x v="876"/>
    <s v="rstrathernqn@devhub.com"/>
    <x v="0"/>
    <s v="Lib"/>
    <s v="L"/>
    <x v="3"/>
    <n v="4.7549999999999999"/>
    <n v="23.774999999999999"/>
    <x v="3"/>
    <x v="1"/>
    <x v="0"/>
    <x v="0"/>
  </r>
  <r>
    <s v="KJB-98240-098"/>
    <x v="422"/>
    <s v="77746-08153-PM"/>
    <s v="L-L-1"/>
    <n v="5"/>
    <x v="877"/>
    <s v="cmiguelqo@exblog.jp"/>
    <x v="0"/>
    <s v="Lib"/>
    <s v="L"/>
    <x v="0"/>
    <n v="15.85"/>
    <n v="79.25"/>
    <x v="3"/>
    <x v="1"/>
    <x v="0"/>
    <x v="0"/>
  </r>
  <r>
    <s v="JMS-48374-462"/>
    <x v="669"/>
    <s v="49667-96708-JL"/>
    <s v="A-D-2.5"/>
    <n v="2"/>
    <x v="878"/>
    <s v=""/>
    <x v="0"/>
    <s v="Ara"/>
    <s v="D"/>
    <x v="2"/>
    <n v="22.884999999999998"/>
    <n v="45.769999999999996"/>
    <x v="2"/>
    <x v="2"/>
    <x v="0"/>
    <x v="0"/>
  </r>
  <r>
    <s v="YIT-15877-117"/>
    <x v="670"/>
    <s v="24155-79322-EQ"/>
    <s v="R-D-1"/>
    <n v="1"/>
    <x v="879"/>
    <s v="mrocksqq@exblog.jp"/>
    <x v="1"/>
    <s v="Rob"/>
    <s v="D"/>
    <x v="0"/>
    <n v="8.9499999999999993"/>
    <n v="8.9499999999999993"/>
    <x v="0"/>
    <x v="2"/>
    <x v="0"/>
    <x v="0"/>
  </r>
  <r>
    <s v="YVK-82679-655"/>
    <x v="341"/>
    <s v="95342-88311-SF"/>
    <s v="R-M-0.5"/>
    <n v="4"/>
    <x v="880"/>
    <s v="yburrellsqr@vinaora.com"/>
    <x v="0"/>
    <s v="Rob"/>
    <s v="M"/>
    <x v="1"/>
    <n v="5.97"/>
    <n v="23.88"/>
    <x v="0"/>
    <x v="0"/>
    <x v="0"/>
    <x v="0"/>
  </r>
  <r>
    <s v="TYH-81940-054"/>
    <x v="671"/>
    <s v="69374-08133-RI"/>
    <s v="E-L-0.2"/>
    <n v="5"/>
    <x v="881"/>
    <s v="cgoodrumqs@goodreads.com"/>
    <x v="0"/>
    <s v="Exc"/>
    <s v="L"/>
    <x v="3"/>
    <n v="4.4550000000000001"/>
    <n v="22.274999999999999"/>
    <x v="1"/>
    <x v="1"/>
    <x v="1"/>
    <x v="1"/>
  </r>
  <r>
    <s v="HTY-30660-254"/>
    <x v="672"/>
    <s v="83844-95908-RX"/>
    <s v="R-M-1"/>
    <n v="3"/>
    <x v="882"/>
    <s v="jjefferysqt@blog.com"/>
    <x v="0"/>
    <s v="Rob"/>
    <s v="M"/>
    <x v="0"/>
    <n v="9.9499999999999993"/>
    <n v="29.849999999999998"/>
    <x v="0"/>
    <x v="0"/>
    <x v="0"/>
    <x v="0"/>
  </r>
  <r>
    <s v="GPW-43956-761"/>
    <x v="673"/>
    <s v="09667-09231-YM"/>
    <s v="E-L-0.5"/>
    <n v="6"/>
    <x v="883"/>
    <s v="bwardellqu@adobe.com"/>
    <x v="0"/>
    <s v="Exc"/>
    <s v="L"/>
    <x v="1"/>
    <n v="8.91"/>
    <n v="53.46"/>
    <x v="1"/>
    <x v="1"/>
    <x v="0"/>
    <x v="0"/>
  </r>
  <r>
    <s v="DWY-56352-412"/>
    <x v="674"/>
    <s v="55427-08059-DF"/>
    <s v="R-D-0.2"/>
    <n v="1"/>
    <x v="884"/>
    <s v="zwalisiakqv@ucsd.edu"/>
    <x v="1"/>
    <s v="Rob"/>
    <s v="D"/>
    <x v="3"/>
    <n v="2.6849999999999996"/>
    <n v="2.6849999999999996"/>
    <x v="0"/>
    <x v="2"/>
    <x v="0"/>
    <x v="0"/>
  </r>
  <r>
    <s v="PUH-55647-976"/>
    <x v="675"/>
    <s v="06624-54037-BQ"/>
    <s v="R-M-0.2"/>
    <n v="2"/>
    <x v="885"/>
    <s v="wleopoldqw@blogspot.com"/>
    <x v="0"/>
    <s v="Rob"/>
    <s v="M"/>
    <x v="3"/>
    <n v="2.9849999999999999"/>
    <n v="5.97"/>
    <x v="0"/>
    <x v="0"/>
    <x v="1"/>
    <x v="1"/>
  </r>
  <r>
    <s v="DTB-71371-705"/>
    <x v="539"/>
    <s v="48544-90737-AZ"/>
    <s v="L-D-1"/>
    <n v="1"/>
    <x v="886"/>
    <s v="cshaldersqx@cisco.com"/>
    <x v="0"/>
    <s v="Lib"/>
    <s v="D"/>
    <x v="0"/>
    <n v="12.95"/>
    <n v="12.95"/>
    <x v="3"/>
    <x v="2"/>
    <x v="0"/>
    <x v="0"/>
  </r>
  <r>
    <s v="ZDC-64769-740"/>
    <x v="676"/>
    <s v="79463-01597-FQ"/>
    <s v="E-M-0.5"/>
    <n v="1"/>
    <x v="887"/>
    <s v=""/>
    <x v="0"/>
    <s v="Exc"/>
    <s v="M"/>
    <x v="1"/>
    <n v="8.25"/>
    <n v="8.25"/>
    <x v="1"/>
    <x v="0"/>
    <x v="1"/>
    <x v="1"/>
  </r>
  <r>
    <s v="TED-81959-419"/>
    <x v="677"/>
    <s v="27702-50024-XC"/>
    <s v="A-L-2.5"/>
    <n v="5"/>
    <x v="888"/>
    <s v="nfurberqz@jugem.jp"/>
    <x v="0"/>
    <s v="Ara"/>
    <s v="L"/>
    <x v="2"/>
    <n v="29.784999999999997"/>
    <n v="148.92499999999998"/>
    <x v="2"/>
    <x v="1"/>
    <x v="1"/>
    <x v="1"/>
  </r>
  <r>
    <s v="FDO-25756-141"/>
    <x v="629"/>
    <s v="57360-46846-NS"/>
    <s v="A-L-2.5"/>
    <n v="3"/>
    <x v="889"/>
    <s v=""/>
    <x v="1"/>
    <s v="Ara"/>
    <s v="L"/>
    <x v="2"/>
    <n v="29.784999999999997"/>
    <n v="89.35499999999999"/>
    <x v="2"/>
    <x v="1"/>
    <x v="0"/>
    <x v="0"/>
  </r>
  <r>
    <s v="HKN-31467-517"/>
    <x v="662"/>
    <s v="84045-66771-SL"/>
    <s v="L-M-1"/>
    <n v="6"/>
    <x v="890"/>
    <s v="ckeaver1@ucoz.com"/>
    <x v="0"/>
    <s v="Lib"/>
    <s v="M"/>
    <x v="0"/>
    <n v="14.55"/>
    <n v="87.300000000000011"/>
    <x v="3"/>
    <x v="0"/>
    <x v="1"/>
    <x v="1"/>
  </r>
  <r>
    <s v="POF-29666-012"/>
    <x v="102"/>
    <s v="46885-00260-TL"/>
    <s v="R-D-0.5"/>
    <n v="1"/>
    <x v="891"/>
    <s v="sroseboroughr2@virginia.edu"/>
    <x v="0"/>
    <s v="Rob"/>
    <s v="D"/>
    <x v="1"/>
    <n v="5.3699999999999992"/>
    <n v="5.3699999999999992"/>
    <x v="0"/>
    <x v="2"/>
    <x v="0"/>
    <x v="0"/>
  </r>
  <r>
    <s v="IRX-59256-644"/>
    <x v="678"/>
    <s v="96446-62142-EN"/>
    <s v="A-D-0.2"/>
    <n v="3"/>
    <x v="892"/>
    <s v="ckingwellr3@squarespace.com"/>
    <x v="1"/>
    <s v="Ara"/>
    <s v="D"/>
    <x v="3"/>
    <n v="2.9849999999999999"/>
    <n v="8.9550000000000001"/>
    <x v="2"/>
    <x v="2"/>
    <x v="0"/>
    <x v="0"/>
  </r>
  <r>
    <s v="LTN-89139-350"/>
    <x v="679"/>
    <s v="07756-71018-GU"/>
    <s v="R-L-2.5"/>
    <n v="5"/>
    <x v="893"/>
    <s v="kcantor4@gmpg.org"/>
    <x v="0"/>
    <s v="Rob"/>
    <s v="L"/>
    <x v="2"/>
    <n v="27.484999999999996"/>
    <n v="137.42499999999998"/>
    <x v="0"/>
    <x v="1"/>
    <x v="0"/>
    <x v="0"/>
  </r>
  <r>
    <s v="TXF-79780-017"/>
    <x v="112"/>
    <s v="92048-47813-QB"/>
    <s v="R-L-1"/>
    <n v="5"/>
    <x v="894"/>
    <s v="mblakemorer5@nsw.gov.au"/>
    <x v="0"/>
    <s v="Rob"/>
    <s v="L"/>
    <x v="0"/>
    <n v="11.95"/>
    <n v="59.75"/>
    <x v="0"/>
    <x v="1"/>
    <x v="1"/>
    <x v="1"/>
  </r>
  <r>
    <s v="ALM-80762-974"/>
    <x v="55"/>
    <s v="84045-66771-SL"/>
    <s v="A-L-0.5"/>
    <n v="3"/>
    <x v="890"/>
    <s v="ckeaver1@ucoz.com"/>
    <x v="0"/>
    <s v="Ara"/>
    <s v="L"/>
    <x v="1"/>
    <n v="7.77"/>
    <n v="23.31"/>
    <x v="2"/>
    <x v="1"/>
    <x v="1"/>
    <x v="1"/>
  </r>
  <r>
    <s v="NXF-15738-707"/>
    <x v="680"/>
    <s v="28699-16256-XV"/>
    <s v="R-D-0.5"/>
    <n v="2"/>
    <x v="895"/>
    <s v=""/>
    <x v="0"/>
    <s v="Rob"/>
    <s v="D"/>
    <x v="1"/>
    <n v="5.3699999999999992"/>
    <n v="10.739999999999998"/>
    <x v="0"/>
    <x v="2"/>
    <x v="1"/>
    <x v="1"/>
  </r>
  <r>
    <s v="MVV-19034-198"/>
    <x v="94"/>
    <s v="98476-63654-CG"/>
    <s v="E-D-2.5"/>
    <n v="6"/>
    <x v="896"/>
    <s v=""/>
    <x v="0"/>
    <s v="Exc"/>
    <s v="D"/>
    <x v="2"/>
    <n v="27.945"/>
    <n v="167.67000000000002"/>
    <x v="1"/>
    <x v="2"/>
    <x v="0"/>
    <x v="0"/>
  </r>
  <r>
    <s v="KUX-19632-830"/>
    <x v="160"/>
    <s v="55409-07759-YG"/>
    <s v="E-D-0.2"/>
    <n v="6"/>
    <x v="897"/>
    <s v="cbernardotr9@wix.com"/>
    <x v="0"/>
    <s v="Exc"/>
    <s v="D"/>
    <x v="3"/>
    <n v="3.645"/>
    <n v="21.87"/>
    <x v="1"/>
    <x v="2"/>
    <x v="0"/>
    <x v="0"/>
  </r>
  <r>
    <s v="SNZ-44595-152"/>
    <x v="681"/>
    <s v="06136-65250-PG"/>
    <s v="R-L-1"/>
    <n v="2"/>
    <x v="898"/>
    <s v="kkemeryra@t.co"/>
    <x v="0"/>
    <s v="Rob"/>
    <s v="L"/>
    <x v="0"/>
    <n v="11.95"/>
    <n v="23.9"/>
    <x v="0"/>
    <x v="1"/>
    <x v="0"/>
    <x v="0"/>
  </r>
  <r>
    <s v="GQA-37241-629"/>
    <x v="502"/>
    <s v="08405-33165-BS"/>
    <s v="A-M-0.2"/>
    <n v="2"/>
    <x v="899"/>
    <s v="fparlotrb@forbes.com"/>
    <x v="0"/>
    <s v="Ara"/>
    <s v="M"/>
    <x v="3"/>
    <n v="3.375"/>
    <n v="6.75"/>
    <x v="2"/>
    <x v="0"/>
    <x v="0"/>
    <x v="0"/>
  </r>
  <r>
    <s v="WVV-79948-067"/>
    <x v="682"/>
    <s v="66070-30559-WI"/>
    <s v="E-M-2.5"/>
    <n v="1"/>
    <x v="900"/>
    <s v="rcheakrc@tripadvisor.com"/>
    <x v="1"/>
    <s v="Exc"/>
    <s v="M"/>
    <x v="2"/>
    <n v="31.624999999999996"/>
    <n v="31.624999999999996"/>
    <x v="1"/>
    <x v="0"/>
    <x v="0"/>
    <x v="0"/>
  </r>
  <r>
    <s v="LHX-81117-166"/>
    <x v="683"/>
    <s v="01282-28364-RZ"/>
    <s v="R-L-1"/>
    <n v="4"/>
    <x v="901"/>
    <s v="kogeneayrd@utexas.edu"/>
    <x v="0"/>
    <s v="Rob"/>
    <s v="L"/>
    <x v="0"/>
    <n v="11.95"/>
    <n v="47.8"/>
    <x v="0"/>
    <x v="1"/>
    <x v="1"/>
    <x v="1"/>
  </r>
  <r>
    <s v="GCD-75444-320"/>
    <x v="594"/>
    <s v="51277-93873-RP"/>
    <s v="L-M-2.5"/>
    <n v="1"/>
    <x v="902"/>
    <s v="cayrere@symantec.com"/>
    <x v="0"/>
    <s v="Lib"/>
    <s v="M"/>
    <x v="2"/>
    <n v="33.464999999999996"/>
    <n v="33.464999999999996"/>
    <x v="3"/>
    <x v="0"/>
    <x v="1"/>
    <x v="1"/>
  </r>
  <r>
    <s v="SGA-30059-217"/>
    <x v="389"/>
    <s v="84405-83364-DG"/>
    <s v="A-D-0.5"/>
    <n v="5"/>
    <x v="903"/>
    <s v="lkynetonrf@macromedia.com"/>
    <x v="2"/>
    <s v="Ara"/>
    <s v="D"/>
    <x v="1"/>
    <n v="5.97"/>
    <n v="29.849999999999998"/>
    <x v="2"/>
    <x v="2"/>
    <x v="0"/>
    <x v="0"/>
  </r>
  <r>
    <s v="GNL-98714-885"/>
    <x v="583"/>
    <s v="83731-53280-YC"/>
    <s v="R-M-1"/>
    <n v="3"/>
    <x v="904"/>
    <s v=""/>
    <x v="2"/>
    <s v="Rob"/>
    <s v="M"/>
    <x v="0"/>
    <n v="9.9499999999999993"/>
    <n v="29.849999999999998"/>
    <x v="0"/>
    <x v="0"/>
    <x v="0"/>
    <x v="0"/>
  </r>
  <r>
    <s v="OQA-93249-841"/>
    <x v="647"/>
    <s v="03917-13632-KC"/>
    <s v="A-M-2.5"/>
    <n v="6"/>
    <x v="905"/>
    <s v=""/>
    <x v="0"/>
    <s v="Ara"/>
    <s v="M"/>
    <x v="2"/>
    <n v="25.874999999999996"/>
    <n v="155.24999999999997"/>
    <x v="2"/>
    <x v="0"/>
    <x v="0"/>
    <x v="0"/>
  </r>
  <r>
    <s v="DUV-12075-132"/>
    <x v="366"/>
    <s v="62494-09113-RP"/>
    <s v="E-D-0.2"/>
    <n v="5"/>
    <x v="906"/>
    <s v=""/>
    <x v="0"/>
    <s v="Exc"/>
    <s v="D"/>
    <x v="3"/>
    <n v="3.645"/>
    <n v="18.225000000000001"/>
    <x v="1"/>
    <x v="2"/>
    <x v="1"/>
    <x v="1"/>
  </r>
  <r>
    <s v="DUV-12075-132"/>
    <x v="366"/>
    <s v="62494-09113-RP"/>
    <s v="L-D-0.5"/>
    <n v="2"/>
    <x v="906"/>
    <s v=""/>
    <x v="0"/>
    <s v="Lib"/>
    <s v="D"/>
    <x v="1"/>
    <n v="7.77"/>
    <n v="15.54"/>
    <x v="3"/>
    <x v="2"/>
    <x v="1"/>
    <x v="1"/>
  </r>
  <r>
    <s v="KPO-24942-184"/>
    <x v="684"/>
    <s v="70567-65133-CN"/>
    <s v="L-L-2.5"/>
    <n v="3"/>
    <x v="907"/>
    <s v=""/>
    <x v="1"/>
    <s v="Lib"/>
    <s v="L"/>
    <x v="2"/>
    <n v="36.454999999999998"/>
    <n v="109.36499999999999"/>
    <x v="3"/>
    <x v="1"/>
    <x v="1"/>
    <x v="1"/>
  </r>
  <r>
    <s v="SRJ-79353-838"/>
    <x v="506"/>
    <s v="77869-81373-AY"/>
    <s v="A-L-1"/>
    <n v="6"/>
    <x v="908"/>
    <s v=""/>
    <x v="0"/>
    <s v="Ara"/>
    <s v="L"/>
    <x v="0"/>
    <n v="12.95"/>
    <n v="77.699999999999989"/>
    <x v="2"/>
    <x v="1"/>
    <x v="1"/>
    <x v="1"/>
  </r>
  <r>
    <s v="XBV-40336-071"/>
    <x v="685"/>
    <s v="38536-98293-JZ"/>
    <s v="A-D-0.2"/>
    <n v="3"/>
    <x v="909"/>
    <s v=""/>
    <x v="1"/>
    <s v="Ara"/>
    <s v="D"/>
    <x v="3"/>
    <n v="2.9849999999999999"/>
    <n v="8.9550000000000001"/>
    <x v="2"/>
    <x v="2"/>
    <x v="1"/>
    <x v="1"/>
  </r>
  <r>
    <s v="RLM-96511-467"/>
    <x v="191"/>
    <s v="43014-53743-XK"/>
    <s v="R-L-2.5"/>
    <n v="1"/>
    <x v="910"/>
    <s v="jtewelsonrn@samsung.com"/>
    <x v="0"/>
    <s v="Rob"/>
    <s v="L"/>
    <x v="2"/>
    <n v="27.484999999999996"/>
    <n v="27.484999999999996"/>
    <x v="0"/>
    <x v="1"/>
    <x v="1"/>
    <x v="1"/>
  </r>
  <r>
    <s v="AEZ-13242-456"/>
    <x v="686"/>
    <s v="62494-09113-RP"/>
    <s v="R-M-0.5"/>
    <n v="5"/>
    <x v="906"/>
    <s v=""/>
    <x v="0"/>
    <s v="Rob"/>
    <s v="M"/>
    <x v="1"/>
    <n v="5.97"/>
    <n v="29.849999999999998"/>
    <x v="0"/>
    <x v="0"/>
    <x v="1"/>
    <x v="1"/>
  </r>
  <r>
    <s v="UME-75640-698"/>
    <x v="687"/>
    <s v="62494-09113-RP"/>
    <s v="A-M-0.5"/>
    <n v="4"/>
    <x v="906"/>
    <s v=""/>
    <x v="0"/>
    <s v="Ara"/>
    <s v="M"/>
    <x v="1"/>
    <n v="6.75"/>
    <n v="27"/>
    <x v="2"/>
    <x v="0"/>
    <x v="1"/>
    <x v="1"/>
  </r>
  <r>
    <s v="GJC-66474-557"/>
    <x v="629"/>
    <s v="64965-78386-MY"/>
    <s v="A-D-1"/>
    <n v="1"/>
    <x v="911"/>
    <s v="njennyrq@bigcartel.com"/>
    <x v="0"/>
    <s v="Ara"/>
    <s v="D"/>
    <x v="0"/>
    <n v="9.9499999999999993"/>
    <n v="9.9499999999999993"/>
    <x v="2"/>
    <x v="2"/>
    <x v="1"/>
    <x v="1"/>
  </r>
  <r>
    <s v="IRV-20769-219"/>
    <x v="688"/>
    <s v="77131-58092-GE"/>
    <s v="E-M-0.2"/>
    <n v="3"/>
    <x v="912"/>
    <s v=""/>
    <x v="2"/>
    <s v="Exc"/>
    <s v="M"/>
    <x v="3"/>
    <n v="4.125"/>
    <n v="12.375"/>
    <x v="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E1F1B4-782F-4238-893C-1E02ADBA1CDA}" name="Total Sales" cacheId="7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9">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81"/>
    </i>
    <i>
      <x v="266"/>
    </i>
    <i>
      <x v="657"/>
    </i>
    <i>
      <x v="787"/>
    </i>
    <i>
      <x v="884"/>
    </i>
  </rowItems>
  <colItems count="1">
    <i/>
  </colItems>
  <dataFields count="1">
    <dataField name="Sum of Sales" fld="12" baseField="0" baseItem="0" numFmtId="171"/>
  </dataFields>
  <formats count="4">
    <format dxfId="701">
      <pivotArea field="13" type="button" dataOnly="0" labelOnly="1" outline="0"/>
    </format>
    <format dxfId="702">
      <pivotArea type="topRight" dataOnly="0" labelOnly="1" outline="0" fieldPosition="0"/>
    </format>
    <format dxfId="703">
      <pivotArea dataOnly="0" labelOnly="1" outline="0" axis="axisValues" fieldPosition="0"/>
    </format>
    <format dxfId="699">
      <pivotArea outline="0" collapsedLevelsAreSubtotals="1" fieldPosition="0"/>
    </format>
  </formats>
  <chartFormats count="4">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739E92-51A2-469D-8B32-66308A511C0B}" name="Total Sales" cacheId="7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9">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71"/>
  </dataFields>
  <formats count="4">
    <format dxfId="705">
      <pivotArea field="13" type="button" dataOnly="0" labelOnly="1" outline="0"/>
    </format>
    <format dxfId="706">
      <pivotArea type="topRight" dataOnly="0" labelOnly="1" outline="0" fieldPosition="0"/>
    </format>
    <format dxfId="704">
      <pivotArea dataOnly="0" labelOnly="1" outline="0" axis="axisValues" fieldPosition="0"/>
    </format>
    <format dxfId="700">
      <pivotArea outline="0" collapsedLevelsAreSubtotals="1" fieldPosition="0"/>
    </format>
  </formats>
  <chartFormats count="5">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EDB76F-67E6-4361-832B-BF59E259F26E}" name="Total Sales" cacheId="7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9">
    <pivotField compact="0" outline="0" showAll="0" defaultSubtotal="0"/>
    <pivotField compact="0" numFmtId="168"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31">
    <format dxfId="664">
      <pivotArea outline="0" fieldPosition="0">
        <references count="3">
          <reference field="13" count="1" selected="0">
            <x v="0"/>
          </reference>
          <reference field="17" count="1" selected="0">
            <x v="1"/>
          </reference>
          <reference field="18" count="1" selected="0">
            <x v="1"/>
          </reference>
        </references>
      </pivotArea>
    </format>
    <format dxfId="665">
      <pivotArea outline="0" collapsedLevelsAreSubtotals="1" fieldPosition="0"/>
    </format>
    <format dxfId="666">
      <pivotArea field="13" type="button" dataOnly="0" labelOnly="1" outline="0" axis="axisCol" fieldPosition="0"/>
    </format>
    <format dxfId="667">
      <pivotArea type="topRight" dataOnly="0" labelOnly="1" outline="0" fieldPosition="0"/>
    </format>
    <format dxfId="668">
      <pivotArea dataOnly="0" labelOnly="1" outline="0" fieldPosition="0">
        <references count="1">
          <reference field="13" count="0"/>
        </references>
      </pivotArea>
    </format>
    <format dxfId="669">
      <pivotArea type="all" dataOnly="0" outline="0" fieldPosition="0"/>
    </format>
    <format dxfId="670">
      <pivotArea outline="0" collapsedLevelsAreSubtotals="1" fieldPosition="0"/>
    </format>
    <format dxfId="671">
      <pivotArea type="origin" dataOnly="0" labelOnly="1" outline="0" fieldPosition="0"/>
    </format>
    <format dxfId="672">
      <pivotArea field="13" type="button" dataOnly="0" labelOnly="1" outline="0" axis="axisCol" fieldPosition="0"/>
    </format>
    <format dxfId="673">
      <pivotArea type="topRight" dataOnly="0" labelOnly="1" outline="0" fieldPosition="0"/>
    </format>
    <format dxfId="674">
      <pivotArea field="18" type="button" dataOnly="0" labelOnly="1" outline="0" axis="axisRow" fieldPosition="0"/>
    </format>
    <format dxfId="675">
      <pivotArea field="17" type="button" dataOnly="0" labelOnly="1" outline="0" axis="axisRow" fieldPosition="1"/>
    </format>
    <format dxfId="676">
      <pivotArea dataOnly="0" labelOnly="1" outline="0" fieldPosition="0">
        <references count="1">
          <reference field="18" count="4">
            <x v="1"/>
            <x v="2"/>
            <x v="3"/>
            <x v="4"/>
          </reference>
        </references>
      </pivotArea>
    </format>
    <format dxfId="677">
      <pivotArea dataOnly="0" labelOnly="1" outline="0" fieldPosition="0">
        <references count="2">
          <reference field="17" count="12">
            <x v="1"/>
            <x v="2"/>
            <x v="3"/>
            <x v="4"/>
            <x v="5"/>
            <x v="6"/>
            <x v="7"/>
            <x v="8"/>
            <x v="9"/>
            <x v="10"/>
            <x v="11"/>
            <x v="12"/>
          </reference>
          <reference field="18" count="1" selected="0">
            <x v="1"/>
          </reference>
        </references>
      </pivotArea>
    </format>
    <format dxfId="678">
      <pivotArea dataOnly="0" labelOnly="1" outline="0" fieldPosition="0">
        <references count="2">
          <reference field="17" count="12">
            <x v="1"/>
            <x v="2"/>
            <x v="3"/>
            <x v="4"/>
            <x v="5"/>
            <x v="6"/>
            <x v="7"/>
            <x v="8"/>
            <x v="9"/>
            <x v="10"/>
            <x v="11"/>
            <x v="12"/>
          </reference>
          <reference field="18" count="1" selected="0">
            <x v="2"/>
          </reference>
        </references>
      </pivotArea>
    </format>
    <format dxfId="679">
      <pivotArea dataOnly="0" labelOnly="1" outline="0" fieldPosition="0">
        <references count="2">
          <reference field="17" count="12">
            <x v="1"/>
            <x v="2"/>
            <x v="3"/>
            <x v="4"/>
            <x v="5"/>
            <x v="6"/>
            <x v="7"/>
            <x v="8"/>
            <x v="9"/>
            <x v="10"/>
            <x v="11"/>
            <x v="12"/>
          </reference>
          <reference field="18" count="1" selected="0">
            <x v="3"/>
          </reference>
        </references>
      </pivotArea>
    </format>
    <format dxfId="680">
      <pivotArea dataOnly="0" labelOnly="1" outline="0" fieldPosition="0">
        <references count="2">
          <reference field="17" count="8">
            <x v="1"/>
            <x v="2"/>
            <x v="3"/>
            <x v="4"/>
            <x v="5"/>
            <x v="6"/>
            <x v="7"/>
            <x v="8"/>
          </reference>
          <reference field="18" count="1" selected="0">
            <x v="4"/>
          </reference>
        </references>
      </pivotArea>
    </format>
    <format dxfId="681">
      <pivotArea dataOnly="0" labelOnly="1" outline="0" fieldPosition="0">
        <references count="1">
          <reference field="13" count="0"/>
        </references>
      </pivotArea>
    </format>
    <format dxfId="682">
      <pivotArea type="all" dataOnly="0" outline="0" fieldPosition="0"/>
    </format>
    <format dxfId="683">
      <pivotArea outline="0" collapsedLevelsAreSubtotals="1" fieldPosition="0"/>
    </format>
    <format dxfId="684">
      <pivotArea type="origin" dataOnly="0" labelOnly="1" outline="0" fieldPosition="0"/>
    </format>
    <format dxfId="685">
      <pivotArea field="13" type="button" dataOnly="0" labelOnly="1" outline="0" axis="axisCol" fieldPosition="0"/>
    </format>
    <format dxfId="686">
      <pivotArea type="topRight" dataOnly="0" labelOnly="1" outline="0" fieldPosition="0"/>
    </format>
    <format dxfId="687">
      <pivotArea field="18" type="button" dataOnly="0" labelOnly="1" outline="0" axis="axisRow" fieldPosition="0"/>
    </format>
    <format dxfId="688">
      <pivotArea field="17" type="button" dataOnly="0" labelOnly="1" outline="0" axis="axisRow" fieldPosition="1"/>
    </format>
    <format dxfId="689">
      <pivotArea dataOnly="0" labelOnly="1" outline="0" fieldPosition="0">
        <references count="1">
          <reference field="18" count="4">
            <x v="1"/>
            <x v="2"/>
            <x v="3"/>
            <x v="4"/>
          </reference>
        </references>
      </pivotArea>
    </format>
    <format dxfId="690">
      <pivotArea dataOnly="0" labelOnly="1" outline="0" fieldPosition="0">
        <references count="2">
          <reference field="17" count="12">
            <x v="1"/>
            <x v="2"/>
            <x v="3"/>
            <x v="4"/>
            <x v="5"/>
            <x v="6"/>
            <x v="7"/>
            <x v="8"/>
            <x v="9"/>
            <x v="10"/>
            <x v="11"/>
            <x v="12"/>
          </reference>
          <reference field="18" count="1" selected="0">
            <x v="1"/>
          </reference>
        </references>
      </pivotArea>
    </format>
    <format dxfId="691">
      <pivotArea dataOnly="0" labelOnly="1" outline="0" fieldPosition="0">
        <references count="2">
          <reference field="17" count="12">
            <x v="1"/>
            <x v="2"/>
            <x v="3"/>
            <x v="4"/>
            <x v="5"/>
            <x v="6"/>
            <x v="7"/>
            <x v="8"/>
            <x v="9"/>
            <x v="10"/>
            <x v="11"/>
            <x v="12"/>
          </reference>
          <reference field="18" count="1" selected="0">
            <x v="2"/>
          </reference>
        </references>
      </pivotArea>
    </format>
    <format dxfId="692">
      <pivotArea dataOnly="0" labelOnly="1" outline="0" fieldPosition="0">
        <references count="2">
          <reference field="17" count="12">
            <x v="1"/>
            <x v="2"/>
            <x v="3"/>
            <x v="4"/>
            <x v="5"/>
            <x v="6"/>
            <x v="7"/>
            <x v="8"/>
            <x v="9"/>
            <x v="10"/>
            <x v="11"/>
            <x v="12"/>
          </reference>
          <reference field="18" count="1" selected="0">
            <x v="3"/>
          </reference>
        </references>
      </pivotArea>
    </format>
    <format dxfId="693">
      <pivotArea dataOnly="0" labelOnly="1" outline="0" fieldPosition="0">
        <references count="2">
          <reference field="17" count="8">
            <x v="1"/>
            <x v="2"/>
            <x v="3"/>
            <x v="4"/>
            <x v="5"/>
            <x v="6"/>
            <x v="7"/>
            <x v="8"/>
          </reference>
          <reference field="18" count="1" selected="0">
            <x v="4"/>
          </reference>
        </references>
      </pivotArea>
    </format>
    <format dxfId="694">
      <pivotArea dataOnly="0" labelOnly="1" outline="0" fieldPosition="0">
        <references count="1">
          <reference field="13" count="0"/>
        </references>
      </pivotArea>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6DB668E-7372-4F29-BBA6-1A6C5C3134FE}" sourceName="Size">
  <pivotTables>
    <pivotTable tabId="18" name="Total Sales"/>
    <pivotTable tabId="19" name="Total Sales"/>
    <pivotTable tabId="20" name="Total Sales"/>
  </pivotTables>
  <data>
    <tabular pivotCacheId="14797967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pe_Name" xr10:uid="{CC9F0869-C08E-4F2A-9103-A3B753F6DC0B}" sourceName="Roast Tpe Name">
  <pivotTables>
    <pivotTable tabId="18" name="Total Sales"/>
    <pivotTable tabId="19" name="Total Sales"/>
    <pivotTable tabId="20" name="Total Sales"/>
  </pivotTables>
  <data>
    <tabular pivotCacheId="14797967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0871D90-7904-4864-B028-8AC9E5FD1DCA}" sourceName="Loyalty card">
  <pivotTables>
    <pivotTable tabId="18" name="Total Sales"/>
    <pivotTable tabId="19" name="Total Sales"/>
    <pivotTable tabId="20" name="Total Sales"/>
  </pivotTables>
  <data>
    <tabular pivotCacheId="1479796796"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0F12081-DB40-4ED2-A990-9E0055867531}" cache="Slicer_Size" caption="Size" style="Slicer Style modify" rowHeight="241300"/>
  <slicer name="Roast Tpe Name" xr10:uid="{CC512FE2-2832-4269-A72D-7772A2339B0E}" cache="Slicer_Roast_Tpe_Name" caption="Roast Tpe Name" style="Slicer Style modify" rowHeight="241300"/>
  <slicer name="Loyalty card" xr10:uid="{559B162C-E26A-4731-906C-9E97BDBA7EE8}" cache="Slicer_Loyalty_card" caption="Loyalty card" style="Slicer Style modif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FB253538-C736-42DE-B32B-50863359D590}" cache="Slicer_Size" caption="Size" style="Slicer Style modify" rowHeight="396000"/>
  <slicer name="Roast Tpe Name 1" xr10:uid="{28CFB186-BFD6-4D1C-ACBB-759E52A9B49A}" cache="Slicer_Roast_Tpe_Name" caption="Roast Tpe Name" columnCount="3" style="Slicer Style modify" rowHeight="241300"/>
  <slicer name="Loyalty card 1" xr10:uid="{986F31B2-DD8D-4DF5-84B0-080BBCF327D1}" cache="Slicer_Loyalty_card" caption="Loyalty card" columnCount="2" style="Slicer Style modif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7139A-388B-4624-81D0-664933708EB6}" name="Table3" displayName="Table3" ref="A1:Q1001" totalsRowShown="0">
  <autoFilter ref="A1:Q1001" xr:uid="{BC97139A-388B-4624-81D0-664933708EB6}"/>
  <tableColumns count="17">
    <tableColumn id="1" xr3:uid="{893B11E6-2EEF-481D-9160-E2ED26C77174}" name="Order ID" dataDxfId="722"/>
    <tableColumn id="2" xr3:uid="{65652D8F-39E7-4080-A6FC-18905C768BD3}" name="Order Date" dataDxfId="721"/>
    <tableColumn id="3" xr3:uid="{C7E9FF1A-ED71-4B7B-9CFB-038E2BABBF8E}" name="Customer ID" dataDxfId="720"/>
    <tableColumn id="4" xr3:uid="{5F5CA061-4F10-43A9-939D-6022E04364E2}" name="Product ID"/>
    <tableColumn id="5" xr3:uid="{976FD69B-A918-4143-8A57-C7A54B7E9136}" name="Quantity" dataDxfId="719"/>
    <tableColumn id="6" xr3:uid="{279582F1-C2CD-4C08-814B-B72CB15F0799}" name="Customer Name" dataDxfId="718">
      <calculatedColumnFormula>_xlfn.XLOOKUP(C2,customers!$A$1:$A$1001,customers!$B$1:$B$1001,,0)</calculatedColumnFormula>
    </tableColumn>
    <tableColumn id="7" xr3:uid="{3E2C96EC-0454-4020-811B-6E5406BC7C0C}" name="Email" dataDxfId="717">
      <calculatedColumnFormula>IF(_xlfn.XLOOKUP(C2,customers!$A$1:$A$1001,customers!$C$1:$C$1001,,0)=0,"",_xlfn.XLOOKUP(C2,customers!$A$1:$A$1001,customers!$C$1:$C$1001,,0))</calculatedColumnFormula>
    </tableColumn>
    <tableColumn id="8" xr3:uid="{64764264-2BE5-4239-A75E-65B24C6381D7}" name="Country" dataDxfId="716">
      <calculatedColumnFormula>_xlfn.XLOOKUP(C2,customers!$A$1:$A$1001,customers!$G$1:$G$1001,,0)</calculatedColumnFormula>
    </tableColumn>
    <tableColumn id="9" xr3:uid="{0B59C6CD-3F60-426D-B318-2A425D269DED}" name="Coffee Type">
      <calculatedColumnFormula>INDEX(products!$A$1:$G$49,MATCH(orders!$D2,products!$A$1:$A$49,0),MATCH(orders!I$1,products!$A$1:$G$1,0))</calculatedColumnFormula>
    </tableColumn>
    <tableColumn id="10" xr3:uid="{0BE66051-769F-4A36-92D7-F05E4183604C}" name="Roast Type">
      <calculatedColumnFormula>INDEX(products!$A$1:$G$49,MATCH(orders!$D2,products!$A$1:$A$49,0),MATCH(orders!J$1,products!$A$1:$G$1,0))</calculatedColumnFormula>
    </tableColumn>
    <tableColumn id="11" xr3:uid="{BE621AE7-E37F-4755-92B3-C91866DB9890}" name="Size" dataDxfId="715">
      <calculatedColumnFormula>INDEX(products!$A$1:$G$49,MATCH(orders!$D2,products!$A$1:$A$49,0),MATCH(orders!K$1,products!$A$1:$G$1,0))</calculatedColumnFormula>
    </tableColumn>
    <tableColumn id="12" xr3:uid="{A24C980F-1B98-484D-AEA4-4D81B24DD0C5}" name="Unit Price" dataDxfId="714">
      <calculatedColumnFormula>INDEX(products!$A$1:$G$49,MATCH(orders!$D2,products!$A$1:$A$49,0),MATCH(orders!L$1,products!$A$1:$G$1,0))</calculatedColumnFormula>
    </tableColumn>
    <tableColumn id="13" xr3:uid="{5BD58025-2185-42F9-A838-4317ABA07E87}" name="Sales" dataDxfId="713">
      <calculatedColumnFormula>L2*E2</calculatedColumnFormula>
    </tableColumn>
    <tableColumn id="14" xr3:uid="{82EE0365-FE93-4481-8BE9-8A54E9F346F5}" name="Coffee Type Name">
      <calculatedColumnFormula>IF(I2="Rob","Robusta",IF(I2="Exc","Excelsa",IF(orders!I2="Ara","Arabica",IF(orders!I2="Lib","Liberica",""))))</calculatedColumnFormula>
    </tableColumn>
    <tableColumn id="15" xr3:uid="{7D24C84E-B649-453E-A606-0EA4F5DA58C2}" name="Roast Tpe Name" dataDxfId="695">
      <calculatedColumnFormula>IF(J2="M","Medium",IF(J2="L","Light",IF(orders!J2="D","Dark","")))</calculatedColumnFormula>
    </tableColumn>
    <tableColumn id="16" xr3:uid="{795ACDAF-7E78-4F63-A609-2CF6694D2F78}" name="Loyalty card" dataDxfId="696">
      <calculatedColumnFormula>_xlfn.XLOOKUP(Table3[[#This Row],[Customer ID]],customers!$A$1:$A$1001,customers!$I$1:$I$1001,"")</calculatedColumnFormula>
    </tableColumn>
    <tableColumn id="17" xr3:uid="{D50F8D4C-A58A-4312-AE7D-D8E51BA12FA5}" name="Loyalty Card2" dataDxfId="663">
      <calculatedColumnFormula>REPT(CHAR(160),5)&amp;Table3[[#This Row],[Loyalty card]]</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7569A49-8F0D-491D-8566-128B53E82D71}" sourceName="Order Date">
  <pivotTables>
    <pivotTable tabId="18" name="Total Sales"/>
    <pivotTable tabId="19" name="Total Sales"/>
    <pivotTable tabId="20" name="Total Sales"/>
  </pivotTables>
  <state minimalRefreshVersion="6" lastRefreshVersion="6" pivotCacheId="14797967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50F4045-FA36-470C-BC6B-B7B123EE11FD}" cache="NativeTimeline_Order_Date" caption="Order Date" level="2" selectionLevel="2" scrollPosition="2019-01-01T00:00:00" style="TimeSlicerStyleDark modify"/>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0872962-F0CE-46FC-BF26-88118BFE058E}" cache="NativeTimeline_Order_Date" caption="Order Date" level="2" selectionLevel="0" scrollPosition="2021-11-02T00:00:00" style="TimeSlicerStyleDark modify"/>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6A03B-E2FF-466C-A398-85AF478048B9}">
  <dimension ref="A3:F916"/>
  <sheetViews>
    <sheetView workbookViewId="0">
      <selection activeCell="L26" sqref="L26"/>
    </sheetView>
  </sheetViews>
  <sheetFormatPr defaultRowHeight="15" x14ac:dyDescent="0.25"/>
  <cols>
    <col min="1" max="1" width="17.7109375" bestFit="1" customWidth="1"/>
    <col min="2" max="2" width="12.140625" style="11" bestFit="1" customWidth="1"/>
    <col min="3" max="3" width="12.140625" style="10" bestFit="1" customWidth="1"/>
    <col min="4" max="4" width="7.85546875" style="10" bestFit="1" customWidth="1"/>
    <col min="5" max="6" width="8.140625" style="10" bestFit="1" customWidth="1"/>
  </cols>
  <sheetData>
    <row r="3" spans="1:6" x14ac:dyDescent="0.25">
      <c r="A3" s="9" t="s">
        <v>4</v>
      </c>
      <c r="B3" s="11" t="s">
        <v>6220</v>
      </c>
      <c r="C3"/>
      <c r="D3"/>
      <c r="E3"/>
      <c r="F3"/>
    </row>
    <row r="4" spans="1:6" x14ac:dyDescent="0.25">
      <c r="A4" t="s">
        <v>2587</v>
      </c>
      <c r="B4" s="13">
        <v>289.11</v>
      </c>
      <c r="C4"/>
      <c r="D4"/>
      <c r="E4"/>
      <c r="F4"/>
    </row>
    <row r="5" spans="1:6" x14ac:dyDescent="0.25">
      <c r="A5" t="s">
        <v>1598</v>
      </c>
      <c r="B5" s="13">
        <v>281.67499999999995</v>
      </c>
      <c r="C5"/>
      <c r="D5"/>
      <c r="E5"/>
      <c r="F5"/>
    </row>
    <row r="6" spans="1:6" x14ac:dyDescent="0.25">
      <c r="A6" t="s">
        <v>3753</v>
      </c>
      <c r="B6" s="13">
        <v>278.01</v>
      </c>
      <c r="C6"/>
      <c r="D6"/>
      <c r="E6"/>
      <c r="F6"/>
    </row>
    <row r="7" spans="1:6" x14ac:dyDescent="0.25">
      <c r="A7" t="s">
        <v>5765</v>
      </c>
      <c r="B7" s="13">
        <v>307.04499999999996</v>
      </c>
      <c r="C7"/>
      <c r="D7"/>
      <c r="E7"/>
      <c r="F7"/>
    </row>
    <row r="8" spans="1:6" x14ac:dyDescent="0.25">
      <c r="A8" t="s">
        <v>5114</v>
      </c>
      <c r="B8" s="13">
        <v>317.06999999999994</v>
      </c>
      <c r="C8"/>
      <c r="D8"/>
      <c r="E8"/>
      <c r="F8"/>
    </row>
    <row r="9" spans="1:6" x14ac:dyDescent="0.25">
      <c r="B9"/>
      <c r="C9"/>
      <c r="D9"/>
      <c r="E9"/>
      <c r="F9"/>
    </row>
    <row r="10" spans="1:6" x14ac:dyDescent="0.25">
      <c r="B10"/>
      <c r="C10"/>
      <c r="D10"/>
      <c r="E10"/>
      <c r="F10"/>
    </row>
    <row r="11" spans="1:6" x14ac:dyDescent="0.25">
      <c r="B11"/>
      <c r="C11"/>
      <c r="D11"/>
      <c r="E11"/>
      <c r="F11"/>
    </row>
    <row r="12" spans="1:6" x14ac:dyDescent="0.25">
      <c r="B12"/>
      <c r="C12"/>
      <c r="D12"/>
      <c r="E12"/>
      <c r="F12"/>
    </row>
    <row r="13" spans="1:6" x14ac:dyDescent="0.25">
      <c r="B13"/>
      <c r="C13"/>
      <c r="D13"/>
      <c r="E13"/>
      <c r="F13"/>
    </row>
    <row r="14" spans="1:6" x14ac:dyDescent="0.25">
      <c r="B14"/>
      <c r="C14"/>
      <c r="D14"/>
      <c r="E14"/>
      <c r="F14"/>
    </row>
    <row r="15" spans="1:6" x14ac:dyDescent="0.25">
      <c r="B15"/>
      <c r="C15"/>
      <c r="D15"/>
      <c r="E15"/>
      <c r="F15"/>
    </row>
    <row r="16" spans="1:6" x14ac:dyDescent="0.25">
      <c r="B16"/>
      <c r="C16"/>
      <c r="D16"/>
      <c r="E16"/>
      <c r="F16"/>
    </row>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x14ac:dyDescent="0.25"/>
    <row r="47" customFormat="1" x14ac:dyDescent="0.25"/>
    <row r="48" customFormat="1" x14ac:dyDescent="0.25"/>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row r="148" spans="2:3" x14ac:dyDescent="0.25">
      <c r="B148"/>
      <c r="C148"/>
    </row>
    <row r="149" spans="2:3" x14ac:dyDescent="0.25">
      <c r="B149"/>
      <c r="C149"/>
    </row>
    <row r="150" spans="2:3" x14ac:dyDescent="0.25">
      <c r="B150"/>
      <c r="C150"/>
    </row>
    <row r="151" spans="2:3" x14ac:dyDescent="0.25">
      <c r="B151"/>
      <c r="C151"/>
    </row>
    <row r="152" spans="2:3" x14ac:dyDescent="0.25">
      <c r="B152"/>
      <c r="C152"/>
    </row>
    <row r="153" spans="2:3" x14ac:dyDescent="0.25">
      <c r="B153"/>
      <c r="C153"/>
    </row>
    <row r="154" spans="2:3" x14ac:dyDescent="0.25">
      <c r="B154"/>
      <c r="C154"/>
    </row>
    <row r="155" spans="2:3" x14ac:dyDescent="0.25">
      <c r="B155"/>
      <c r="C155"/>
    </row>
    <row r="156" spans="2:3" x14ac:dyDescent="0.25">
      <c r="B156"/>
      <c r="C156"/>
    </row>
    <row r="157" spans="2:3" x14ac:dyDescent="0.25">
      <c r="B157"/>
      <c r="C157"/>
    </row>
    <row r="158" spans="2:3" x14ac:dyDescent="0.25">
      <c r="B158"/>
      <c r="C158"/>
    </row>
    <row r="159" spans="2:3" x14ac:dyDescent="0.25">
      <c r="B159"/>
      <c r="C159"/>
    </row>
    <row r="160" spans="2:3" x14ac:dyDescent="0.25">
      <c r="B160"/>
      <c r="C160"/>
    </row>
    <row r="161" spans="2:3" x14ac:dyDescent="0.25">
      <c r="B161"/>
      <c r="C161"/>
    </row>
    <row r="162" spans="2:3" x14ac:dyDescent="0.25">
      <c r="B162"/>
      <c r="C162"/>
    </row>
    <row r="163" spans="2:3" x14ac:dyDescent="0.25">
      <c r="B163"/>
      <c r="C163"/>
    </row>
    <row r="164" spans="2:3" x14ac:dyDescent="0.25">
      <c r="B164"/>
      <c r="C164"/>
    </row>
    <row r="165" spans="2:3" x14ac:dyDescent="0.25">
      <c r="B165"/>
      <c r="C165"/>
    </row>
    <row r="166" spans="2:3" x14ac:dyDescent="0.25">
      <c r="B166"/>
      <c r="C166"/>
    </row>
    <row r="167" spans="2:3" x14ac:dyDescent="0.25">
      <c r="B167"/>
      <c r="C167"/>
    </row>
    <row r="168" spans="2:3" x14ac:dyDescent="0.25">
      <c r="B168"/>
      <c r="C168"/>
    </row>
    <row r="169" spans="2:3" x14ac:dyDescent="0.25">
      <c r="B169"/>
      <c r="C169"/>
    </row>
    <row r="170" spans="2:3" x14ac:dyDescent="0.25">
      <c r="B170"/>
      <c r="C170"/>
    </row>
    <row r="171" spans="2:3" x14ac:dyDescent="0.25">
      <c r="B171"/>
      <c r="C171"/>
    </row>
    <row r="172" spans="2:3" x14ac:dyDescent="0.25">
      <c r="B172"/>
      <c r="C172"/>
    </row>
    <row r="173" spans="2:3" x14ac:dyDescent="0.25">
      <c r="B173"/>
      <c r="C173"/>
    </row>
    <row r="174" spans="2:3" x14ac:dyDescent="0.25">
      <c r="B174"/>
      <c r="C174"/>
    </row>
    <row r="175" spans="2:3" x14ac:dyDescent="0.25">
      <c r="B175"/>
      <c r="C175"/>
    </row>
    <row r="176" spans="2:3" x14ac:dyDescent="0.25">
      <c r="B176"/>
      <c r="C176"/>
    </row>
    <row r="177" spans="2:3" x14ac:dyDescent="0.25">
      <c r="B177"/>
      <c r="C177"/>
    </row>
    <row r="178" spans="2:3" x14ac:dyDescent="0.25">
      <c r="B178"/>
      <c r="C178"/>
    </row>
    <row r="179" spans="2:3" x14ac:dyDescent="0.25">
      <c r="B179"/>
      <c r="C179"/>
    </row>
    <row r="180" spans="2:3" x14ac:dyDescent="0.25">
      <c r="B180"/>
      <c r="C180"/>
    </row>
    <row r="181" spans="2:3" x14ac:dyDescent="0.25">
      <c r="B181"/>
      <c r="C181"/>
    </row>
    <row r="182" spans="2:3" x14ac:dyDescent="0.25">
      <c r="B182"/>
      <c r="C182"/>
    </row>
    <row r="183" spans="2:3" x14ac:dyDescent="0.25">
      <c r="B183"/>
      <c r="C183"/>
    </row>
    <row r="184" spans="2:3" x14ac:dyDescent="0.25">
      <c r="B184"/>
      <c r="C184"/>
    </row>
    <row r="185" spans="2:3" x14ac:dyDescent="0.25">
      <c r="B185"/>
      <c r="C185"/>
    </row>
    <row r="186" spans="2:3" x14ac:dyDescent="0.25">
      <c r="B186"/>
      <c r="C186"/>
    </row>
    <row r="187" spans="2:3" x14ac:dyDescent="0.25">
      <c r="B187"/>
      <c r="C187"/>
    </row>
    <row r="188" spans="2:3" x14ac:dyDescent="0.25">
      <c r="B188"/>
      <c r="C188"/>
    </row>
    <row r="189" spans="2:3" x14ac:dyDescent="0.25">
      <c r="B189"/>
      <c r="C189"/>
    </row>
    <row r="190" spans="2:3" x14ac:dyDescent="0.25">
      <c r="B190"/>
      <c r="C190"/>
    </row>
    <row r="191" spans="2:3" x14ac:dyDescent="0.25">
      <c r="B191"/>
      <c r="C191"/>
    </row>
    <row r="192" spans="2:3" x14ac:dyDescent="0.25">
      <c r="B192"/>
      <c r="C192"/>
    </row>
    <row r="193" spans="2:3" x14ac:dyDescent="0.25">
      <c r="B193"/>
      <c r="C193"/>
    </row>
    <row r="194" spans="2:3" x14ac:dyDescent="0.25">
      <c r="B194"/>
      <c r="C194"/>
    </row>
    <row r="195" spans="2:3" x14ac:dyDescent="0.25">
      <c r="B195"/>
      <c r="C195"/>
    </row>
    <row r="196" spans="2:3" x14ac:dyDescent="0.25">
      <c r="B196"/>
      <c r="C196"/>
    </row>
    <row r="197" spans="2:3" x14ac:dyDescent="0.25">
      <c r="B197"/>
      <c r="C197"/>
    </row>
    <row r="198" spans="2:3" x14ac:dyDescent="0.25">
      <c r="B198"/>
      <c r="C198"/>
    </row>
    <row r="199" spans="2:3" x14ac:dyDescent="0.25">
      <c r="B199"/>
      <c r="C199"/>
    </row>
    <row r="200" spans="2:3" x14ac:dyDescent="0.25">
      <c r="B200"/>
      <c r="C200"/>
    </row>
    <row r="201" spans="2:3" x14ac:dyDescent="0.25">
      <c r="B201"/>
      <c r="C201"/>
    </row>
    <row r="202" spans="2:3" x14ac:dyDescent="0.25">
      <c r="B202"/>
      <c r="C202"/>
    </row>
    <row r="203" spans="2:3" x14ac:dyDescent="0.25">
      <c r="B203"/>
      <c r="C203"/>
    </row>
    <row r="204" spans="2:3" x14ac:dyDescent="0.25">
      <c r="B204"/>
      <c r="C204"/>
    </row>
    <row r="205" spans="2:3" x14ac:dyDescent="0.25">
      <c r="B205"/>
      <c r="C205"/>
    </row>
    <row r="206" spans="2:3" x14ac:dyDescent="0.25">
      <c r="B206"/>
      <c r="C206"/>
    </row>
    <row r="207" spans="2:3" x14ac:dyDescent="0.25">
      <c r="B207"/>
      <c r="C207"/>
    </row>
    <row r="208" spans="2:3" x14ac:dyDescent="0.25">
      <c r="B208"/>
      <c r="C208"/>
    </row>
    <row r="209" spans="2:3" x14ac:dyDescent="0.25">
      <c r="B209"/>
      <c r="C209"/>
    </row>
    <row r="210" spans="2:3" x14ac:dyDescent="0.25">
      <c r="B210"/>
      <c r="C210"/>
    </row>
    <row r="211" spans="2:3" x14ac:dyDescent="0.25">
      <c r="B211"/>
      <c r="C211"/>
    </row>
    <row r="212" spans="2:3" x14ac:dyDescent="0.25">
      <c r="B212"/>
      <c r="C212"/>
    </row>
    <row r="213" spans="2:3" x14ac:dyDescent="0.25">
      <c r="B213"/>
      <c r="C213"/>
    </row>
    <row r="214" spans="2:3" x14ac:dyDescent="0.25">
      <c r="B214"/>
      <c r="C214"/>
    </row>
    <row r="215" spans="2:3" x14ac:dyDescent="0.25">
      <c r="B215"/>
      <c r="C215"/>
    </row>
    <row r="216" spans="2:3" x14ac:dyDescent="0.25">
      <c r="B216"/>
      <c r="C216"/>
    </row>
    <row r="217" spans="2:3" x14ac:dyDescent="0.25">
      <c r="B217"/>
      <c r="C217"/>
    </row>
    <row r="218" spans="2:3" x14ac:dyDescent="0.25">
      <c r="B218"/>
      <c r="C218"/>
    </row>
    <row r="219" spans="2:3" x14ac:dyDescent="0.25">
      <c r="B219"/>
      <c r="C219"/>
    </row>
    <row r="220" spans="2:3" x14ac:dyDescent="0.25">
      <c r="B220"/>
      <c r="C220"/>
    </row>
    <row r="221" spans="2:3" x14ac:dyDescent="0.25">
      <c r="B221"/>
      <c r="C221"/>
    </row>
    <row r="222" spans="2:3" x14ac:dyDescent="0.25">
      <c r="B222"/>
      <c r="C222"/>
    </row>
    <row r="223" spans="2:3" x14ac:dyDescent="0.25">
      <c r="B223"/>
      <c r="C223"/>
    </row>
    <row r="224" spans="2:3" x14ac:dyDescent="0.25">
      <c r="B224"/>
      <c r="C224"/>
    </row>
    <row r="225" spans="2:3" x14ac:dyDescent="0.25">
      <c r="B225"/>
      <c r="C225"/>
    </row>
    <row r="226" spans="2:3" x14ac:dyDescent="0.25">
      <c r="B226"/>
      <c r="C226"/>
    </row>
    <row r="227" spans="2:3" x14ac:dyDescent="0.25">
      <c r="B227"/>
      <c r="C227"/>
    </row>
    <row r="228" spans="2:3" x14ac:dyDescent="0.25">
      <c r="B228"/>
      <c r="C228"/>
    </row>
    <row r="229" spans="2:3" x14ac:dyDescent="0.25">
      <c r="B229"/>
      <c r="C229"/>
    </row>
    <row r="230" spans="2:3" x14ac:dyDescent="0.25">
      <c r="B230"/>
      <c r="C230"/>
    </row>
    <row r="231" spans="2:3" x14ac:dyDescent="0.25">
      <c r="B231"/>
      <c r="C231"/>
    </row>
    <row r="232" spans="2:3" x14ac:dyDescent="0.25">
      <c r="B232"/>
      <c r="C232"/>
    </row>
    <row r="233" spans="2:3" x14ac:dyDescent="0.25">
      <c r="B233"/>
      <c r="C233"/>
    </row>
    <row r="234" spans="2:3" x14ac:dyDescent="0.25">
      <c r="B234"/>
      <c r="C234"/>
    </row>
    <row r="235" spans="2:3" x14ac:dyDescent="0.25">
      <c r="B235"/>
      <c r="C235"/>
    </row>
    <row r="236" spans="2:3" x14ac:dyDescent="0.25">
      <c r="B236"/>
      <c r="C236"/>
    </row>
    <row r="237" spans="2:3" x14ac:dyDescent="0.25">
      <c r="B237"/>
      <c r="C237"/>
    </row>
    <row r="238" spans="2:3" x14ac:dyDescent="0.25">
      <c r="B238"/>
      <c r="C238"/>
    </row>
    <row r="239" spans="2:3" x14ac:dyDescent="0.25">
      <c r="B239"/>
      <c r="C239"/>
    </row>
    <row r="240" spans="2:3" x14ac:dyDescent="0.25">
      <c r="B240"/>
      <c r="C240"/>
    </row>
    <row r="241" spans="2:3" x14ac:dyDescent="0.25">
      <c r="B241"/>
      <c r="C241"/>
    </row>
    <row r="242" spans="2:3" x14ac:dyDescent="0.25">
      <c r="B242"/>
      <c r="C242"/>
    </row>
    <row r="243" spans="2:3" x14ac:dyDescent="0.25">
      <c r="B243"/>
      <c r="C243"/>
    </row>
    <row r="244" spans="2:3" x14ac:dyDescent="0.25">
      <c r="B244"/>
      <c r="C244"/>
    </row>
    <row r="245" spans="2:3" x14ac:dyDescent="0.25">
      <c r="B245"/>
      <c r="C245"/>
    </row>
    <row r="246" spans="2:3" x14ac:dyDescent="0.25">
      <c r="B246"/>
      <c r="C246"/>
    </row>
    <row r="247" spans="2:3" x14ac:dyDescent="0.25">
      <c r="B247"/>
      <c r="C247"/>
    </row>
    <row r="248" spans="2:3" x14ac:dyDescent="0.25">
      <c r="B248"/>
      <c r="C248"/>
    </row>
    <row r="249" spans="2:3" x14ac:dyDescent="0.25">
      <c r="B249"/>
      <c r="C249"/>
    </row>
    <row r="250" spans="2:3" x14ac:dyDescent="0.25">
      <c r="B250"/>
      <c r="C250"/>
    </row>
    <row r="251" spans="2:3" x14ac:dyDescent="0.25">
      <c r="B251"/>
      <c r="C251"/>
    </row>
    <row r="252" spans="2:3" x14ac:dyDescent="0.25">
      <c r="B252"/>
      <c r="C252"/>
    </row>
    <row r="253" spans="2:3" x14ac:dyDescent="0.25">
      <c r="B253"/>
      <c r="C253"/>
    </row>
    <row r="254" spans="2:3" x14ac:dyDescent="0.25">
      <c r="B254"/>
      <c r="C254"/>
    </row>
    <row r="255" spans="2:3" x14ac:dyDescent="0.25">
      <c r="B255"/>
      <c r="C255"/>
    </row>
    <row r="256" spans="2:3" x14ac:dyDescent="0.25">
      <c r="B256"/>
      <c r="C256"/>
    </row>
    <row r="257" spans="2:3" x14ac:dyDescent="0.25">
      <c r="B257"/>
      <c r="C257"/>
    </row>
    <row r="258" spans="2:3" x14ac:dyDescent="0.25">
      <c r="B258"/>
      <c r="C258"/>
    </row>
    <row r="259" spans="2:3" x14ac:dyDescent="0.25">
      <c r="B259"/>
      <c r="C259"/>
    </row>
    <row r="260" spans="2:3" x14ac:dyDescent="0.25">
      <c r="B260"/>
      <c r="C260"/>
    </row>
    <row r="261" spans="2:3" x14ac:dyDescent="0.25">
      <c r="B261"/>
      <c r="C261"/>
    </row>
    <row r="262" spans="2:3" x14ac:dyDescent="0.25">
      <c r="B262"/>
      <c r="C262"/>
    </row>
    <row r="263" spans="2:3" x14ac:dyDescent="0.25">
      <c r="B263"/>
      <c r="C263"/>
    </row>
    <row r="264" spans="2:3" x14ac:dyDescent="0.25">
      <c r="B264"/>
      <c r="C264"/>
    </row>
    <row r="265" spans="2:3" x14ac:dyDescent="0.25">
      <c r="B265"/>
      <c r="C265"/>
    </row>
    <row r="266" spans="2:3" x14ac:dyDescent="0.25">
      <c r="B266"/>
      <c r="C266"/>
    </row>
    <row r="267" spans="2:3" x14ac:dyDescent="0.25">
      <c r="B267"/>
      <c r="C267"/>
    </row>
    <row r="268" spans="2:3" x14ac:dyDescent="0.25">
      <c r="B268"/>
      <c r="C268"/>
    </row>
    <row r="269" spans="2:3" x14ac:dyDescent="0.25">
      <c r="B269"/>
      <c r="C269"/>
    </row>
    <row r="270" spans="2:3" x14ac:dyDescent="0.25">
      <c r="B270"/>
      <c r="C270"/>
    </row>
    <row r="271" spans="2:3" x14ac:dyDescent="0.25">
      <c r="B271"/>
      <c r="C271"/>
    </row>
    <row r="272" spans="2:3" x14ac:dyDescent="0.25">
      <c r="B272"/>
      <c r="C272"/>
    </row>
    <row r="273" spans="2:3" x14ac:dyDescent="0.25">
      <c r="B273"/>
      <c r="C273"/>
    </row>
    <row r="274" spans="2:3" x14ac:dyDescent="0.25">
      <c r="B274"/>
      <c r="C274"/>
    </row>
    <row r="275" spans="2:3" x14ac:dyDescent="0.25">
      <c r="B275"/>
      <c r="C275"/>
    </row>
    <row r="276" spans="2:3" x14ac:dyDescent="0.25">
      <c r="B276"/>
      <c r="C276"/>
    </row>
    <row r="277" spans="2:3" x14ac:dyDescent="0.25">
      <c r="B277"/>
      <c r="C277"/>
    </row>
    <row r="278" spans="2:3" x14ac:dyDescent="0.25">
      <c r="B278"/>
      <c r="C278"/>
    </row>
    <row r="279" spans="2:3" x14ac:dyDescent="0.25">
      <c r="B279"/>
      <c r="C279"/>
    </row>
    <row r="280" spans="2:3" x14ac:dyDescent="0.25">
      <c r="B280"/>
      <c r="C280"/>
    </row>
    <row r="281" spans="2:3" x14ac:dyDescent="0.25">
      <c r="B281"/>
      <c r="C281"/>
    </row>
    <row r="282" spans="2:3" x14ac:dyDescent="0.25">
      <c r="B282"/>
      <c r="C282"/>
    </row>
    <row r="283" spans="2:3" x14ac:dyDescent="0.25">
      <c r="B283"/>
      <c r="C283"/>
    </row>
    <row r="284" spans="2:3" x14ac:dyDescent="0.25">
      <c r="B284"/>
      <c r="C284"/>
    </row>
    <row r="285" spans="2:3" x14ac:dyDescent="0.25">
      <c r="B285"/>
      <c r="C285"/>
    </row>
    <row r="286" spans="2:3" x14ac:dyDescent="0.25">
      <c r="B286"/>
      <c r="C286"/>
    </row>
    <row r="287" spans="2:3" x14ac:dyDescent="0.25">
      <c r="B287"/>
      <c r="C287"/>
    </row>
    <row r="288" spans="2:3" x14ac:dyDescent="0.25">
      <c r="B288"/>
      <c r="C288"/>
    </row>
    <row r="289" spans="2:3" x14ac:dyDescent="0.25">
      <c r="B289"/>
      <c r="C289"/>
    </row>
    <row r="290" spans="2:3" x14ac:dyDescent="0.25">
      <c r="B290"/>
      <c r="C290"/>
    </row>
    <row r="291" spans="2:3" x14ac:dyDescent="0.25">
      <c r="B291"/>
      <c r="C291"/>
    </row>
    <row r="292" spans="2:3" x14ac:dyDescent="0.25">
      <c r="B292"/>
      <c r="C292"/>
    </row>
    <row r="293" spans="2:3" x14ac:dyDescent="0.25">
      <c r="B293"/>
      <c r="C293"/>
    </row>
    <row r="294" spans="2:3" x14ac:dyDescent="0.25">
      <c r="B294"/>
      <c r="C294"/>
    </row>
    <row r="295" spans="2:3" x14ac:dyDescent="0.25">
      <c r="B295"/>
      <c r="C295"/>
    </row>
    <row r="296" spans="2:3" x14ac:dyDescent="0.25">
      <c r="B296"/>
      <c r="C296"/>
    </row>
    <row r="297" spans="2:3" x14ac:dyDescent="0.25">
      <c r="B297"/>
      <c r="C297"/>
    </row>
    <row r="298" spans="2:3" x14ac:dyDescent="0.25">
      <c r="B298"/>
      <c r="C298"/>
    </row>
    <row r="299" spans="2:3" x14ac:dyDescent="0.25">
      <c r="B299"/>
      <c r="C299"/>
    </row>
    <row r="300" spans="2:3" x14ac:dyDescent="0.25">
      <c r="B300"/>
      <c r="C300"/>
    </row>
    <row r="301" spans="2:3" x14ac:dyDescent="0.25">
      <c r="B301"/>
      <c r="C301"/>
    </row>
    <row r="302" spans="2:3" x14ac:dyDescent="0.25">
      <c r="B302"/>
      <c r="C302"/>
    </row>
    <row r="303" spans="2:3" x14ac:dyDescent="0.25">
      <c r="B303"/>
      <c r="C303"/>
    </row>
    <row r="304" spans="2:3" x14ac:dyDescent="0.25">
      <c r="B304"/>
      <c r="C304"/>
    </row>
    <row r="305" spans="2:3" x14ac:dyDescent="0.25">
      <c r="B305"/>
      <c r="C305"/>
    </row>
    <row r="306" spans="2:3" x14ac:dyDescent="0.25">
      <c r="B306"/>
      <c r="C306"/>
    </row>
    <row r="307" spans="2:3" x14ac:dyDescent="0.25">
      <c r="B307"/>
      <c r="C307"/>
    </row>
    <row r="308" spans="2:3" x14ac:dyDescent="0.25">
      <c r="B308"/>
      <c r="C308"/>
    </row>
    <row r="309" spans="2:3" x14ac:dyDescent="0.25">
      <c r="B309"/>
      <c r="C309"/>
    </row>
    <row r="310" spans="2:3" x14ac:dyDescent="0.25">
      <c r="B310"/>
      <c r="C310"/>
    </row>
    <row r="311" spans="2:3" x14ac:dyDescent="0.25">
      <c r="B311"/>
      <c r="C311"/>
    </row>
    <row r="312" spans="2:3" x14ac:dyDescent="0.25">
      <c r="B312"/>
      <c r="C312"/>
    </row>
    <row r="313" spans="2:3" x14ac:dyDescent="0.25">
      <c r="B313"/>
      <c r="C313"/>
    </row>
    <row r="314" spans="2:3" x14ac:dyDescent="0.25">
      <c r="B314"/>
      <c r="C314"/>
    </row>
    <row r="315" spans="2:3" x14ac:dyDescent="0.25">
      <c r="B315"/>
      <c r="C315"/>
    </row>
    <row r="316" spans="2:3" x14ac:dyDescent="0.25">
      <c r="B316"/>
      <c r="C316"/>
    </row>
    <row r="317" spans="2:3" x14ac:dyDescent="0.25">
      <c r="B317"/>
      <c r="C317"/>
    </row>
    <row r="318" spans="2:3" x14ac:dyDescent="0.25">
      <c r="B318"/>
      <c r="C318"/>
    </row>
    <row r="319" spans="2:3" x14ac:dyDescent="0.25">
      <c r="B319"/>
      <c r="C319"/>
    </row>
    <row r="320" spans="2:3" x14ac:dyDescent="0.25">
      <c r="B320"/>
      <c r="C320"/>
    </row>
    <row r="321" spans="2:3" x14ac:dyDescent="0.25">
      <c r="B321"/>
      <c r="C321"/>
    </row>
    <row r="322" spans="2:3" x14ac:dyDescent="0.25">
      <c r="B322"/>
      <c r="C322"/>
    </row>
    <row r="323" spans="2:3" x14ac:dyDescent="0.25">
      <c r="B323"/>
      <c r="C323"/>
    </row>
    <row r="324" spans="2:3" x14ac:dyDescent="0.25">
      <c r="B324"/>
      <c r="C324"/>
    </row>
    <row r="325" spans="2:3" x14ac:dyDescent="0.25">
      <c r="B325"/>
      <c r="C325"/>
    </row>
    <row r="326" spans="2:3" x14ac:dyDescent="0.25">
      <c r="B326"/>
      <c r="C326"/>
    </row>
    <row r="327" spans="2:3" x14ac:dyDescent="0.25">
      <c r="B327"/>
      <c r="C327"/>
    </row>
    <row r="328" spans="2:3" x14ac:dyDescent="0.25">
      <c r="B328"/>
      <c r="C328"/>
    </row>
    <row r="329" spans="2:3" x14ac:dyDescent="0.25">
      <c r="B329"/>
      <c r="C329"/>
    </row>
    <row r="330" spans="2:3" x14ac:dyDescent="0.25">
      <c r="B330"/>
      <c r="C330"/>
    </row>
    <row r="331" spans="2:3" x14ac:dyDescent="0.25">
      <c r="B331"/>
      <c r="C331"/>
    </row>
    <row r="332" spans="2:3" x14ac:dyDescent="0.25">
      <c r="B332"/>
      <c r="C332"/>
    </row>
    <row r="333" spans="2:3" x14ac:dyDescent="0.25">
      <c r="B333"/>
      <c r="C333"/>
    </row>
    <row r="334" spans="2:3" x14ac:dyDescent="0.25">
      <c r="B334"/>
      <c r="C334"/>
    </row>
    <row r="335" spans="2:3" x14ac:dyDescent="0.25">
      <c r="B335"/>
      <c r="C335"/>
    </row>
    <row r="336" spans="2:3" x14ac:dyDescent="0.25">
      <c r="B336"/>
      <c r="C336"/>
    </row>
    <row r="337" spans="2:3" x14ac:dyDescent="0.25">
      <c r="B337"/>
      <c r="C337"/>
    </row>
    <row r="338" spans="2:3" x14ac:dyDescent="0.25">
      <c r="B338"/>
      <c r="C338"/>
    </row>
    <row r="339" spans="2:3" x14ac:dyDescent="0.25">
      <c r="B339"/>
      <c r="C339"/>
    </row>
    <row r="340" spans="2:3" x14ac:dyDescent="0.25">
      <c r="B340"/>
      <c r="C340"/>
    </row>
    <row r="341" spans="2:3" x14ac:dyDescent="0.25">
      <c r="B341"/>
      <c r="C341"/>
    </row>
    <row r="342" spans="2:3" x14ac:dyDescent="0.25">
      <c r="B342"/>
      <c r="C342"/>
    </row>
    <row r="343" spans="2:3" x14ac:dyDescent="0.25">
      <c r="B343"/>
      <c r="C343"/>
    </row>
    <row r="344" spans="2:3" x14ac:dyDescent="0.25">
      <c r="B344"/>
      <c r="C344"/>
    </row>
    <row r="345" spans="2:3" x14ac:dyDescent="0.25">
      <c r="B345"/>
      <c r="C345"/>
    </row>
    <row r="346" spans="2:3" x14ac:dyDescent="0.25">
      <c r="B346"/>
      <c r="C346"/>
    </row>
    <row r="347" spans="2:3" x14ac:dyDescent="0.25">
      <c r="B347"/>
      <c r="C347"/>
    </row>
    <row r="348" spans="2:3" x14ac:dyDescent="0.25">
      <c r="B348"/>
      <c r="C348"/>
    </row>
    <row r="349" spans="2:3" x14ac:dyDescent="0.25">
      <c r="B349"/>
      <c r="C349"/>
    </row>
    <row r="350" spans="2:3" x14ac:dyDescent="0.25">
      <c r="B350"/>
      <c r="C350"/>
    </row>
    <row r="351" spans="2:3" x14ac:dyDescent="0.25">
      <c r="B351"/>
      <c r="C351"/>
    </row>
    <row r="352" spans="2:3" x14ac:dyDescent="0.25">
      <c r="B352"/>
      <c r="C352"/>
    </row>
    <row r="353" spans="2:3" x14ac:dyDescent="0.25">
      <c r="B353"/>
      <c r="C353"/>
    </row>
    <row r="354" spans="2:3" x14ac:dyDescent="0.25">
      <c r="B354"/>
      <c r="C354"/>
    </row>
    <row r="355" spans="2:3" x14ac:dyDescent="0.25">
      <c r="B355"/>
      <c r="C355"/>
    </row>
    <row r="356" spans="2:3" x14ac:dyDescent="0.25">
      <c r="B356"/>
      <c r="C356"/>
    </row>
    <row r="357" spans="2:3" x14ac:dyDescent="0.25">
      <c r="B357"/>
      <c r="C357"/>
    </row>
    <row r="358" spans="2:3" x14ac:dyDescent="0.25">
      <c r="B358"/>
      <c r="C358"/>
    </row>
    <row r="359" spans="2:3" x14ac:dyDescent="0.25">
      <c r="B359"/>
      <c r="C359"/>
    </row>
    <row r="360" spans="2:3" x14ac:dyDescent="0.25">
      <c r="B360"/>
      <c r="C360"/>
    </row>
    <row r="361" spans="2:3" x14ac:dyDescent="0.25">
      <c r="B361"/>
      <c r="C361"/>
    </row>
    <row r="362" spans="2:3" x14ac:dyDescent="0.25">
      <c r="B362"/>
      <c r="C362"/>
    </row>
    <row r="363" spans="2:3" x14ac:dyDescent="0.25">
      <c r="B363"/>
      <c r="C363"/>
    </row>
    <row r="364" spans="2:3" x14ac:dyDescent="0.25">
      <c r="B364"/>
      <c r="C364"/>
    </row>
    <row r="365" spans="2:3" x14ac:dyDescent="0.25">
      <c r="B365"/>
      <c r="C365"/>
    </row>
    <row r="366" spans="2:3" x14ac:dyDescent="0.25">
      <c r="B366"/>
      <c r="C366"/>
    </row>
    <row r="367" spans="2:3" x14ac:dyDescent="0.25">
      <c r="B367"/>
      <c r="C367"/>
    </row>
    <row r="368" spans="2:3" x14ac:dyDescent="0.25">
      <c r="B368"/>
      <c r="C368"/>
    </row>
    <row r="369" spans="2:3" x14ac:dyDescent="0.25">
      <c r="B369"/>
      <c r="C369"/>
    </row>
    <row r="370" spans="2:3" x14ac:dyDescent="0.25">
      <c r="B370"/>
      <c r="C370"/>
    </row>
    <row r="371" spans="2:3" x14ac:dyDescent="0.25">
      <c r="B371"/>
      <c r="C371"/>
    </row>
    <row r="372" spans="2:3" x14ac:dyDescent="0.25">
      <c r="B372"/>
      <c r="C372"/>
    </row>
    <row r="373" spans="2:3" x14ac:dyDescent="0.25">
      <c r="B373"/>
      <c r="C373"/>
    </row>
    <row r="374" spans="2:3" x14ac:dyDescent="0.25">
      <c r="B374"/>
      <c r="C374"/>
    </row>
    <row r="375" spans="2:3" x14ac:dyDescent="0.25">
      <c r="B375"/>
      <c r="C375"/>
    </row>
    <row r="376" spans="2:3" x14ac:dyDescent="0.25">
      <c r="B376"/>
      <c r="C376"/>
    </row>
    <row r="377" spans="2:3" x14ac:dyDescent="0.25">
      <c r="B377"/>
      <c r="C377"/>
    </row>
    <row r="378" spans="2:3" x14ac:dyDescent="0.25">
      <c r="B378"/>
      <c r="C378"/>
    </row>
    <row r="379" spans="2:3" x14ac:dyDescent="0.25">
      <c r="B379"/>
      <c r="C379"/>
    </row>
    <row r="380" spans="2:3" x14ac:dyDescent="0.25">
      <c r="B380"/>
      <c r="C380"/>
    </row>
    <row r="381" spans="2:3" x14ac:dyDescent="0.25">
      <c r="B381"/>
      <c r="C381"/>
    </row>
    <row r="382" spans="2:3" x14ac:dyDescent="0.25">
      <c r="B382"/>
      <c r="C382"/>
    </row>
    <row r="383" spans="2:3" x14ac:dyDescent="0.25">
      <c r="B383"/>
      <c r="C383"/>
    </row>
    <row r="384" spans="2:3" x14ac:dyDescent="0.25">
      <c r="B384"/>
      <c r="C384"/>
    </row>
    <row r="385" spans="2:3" x14ac:dyDescent="0.25">
      <c r="B385"/>
      <c r="C385"/>
    </row>
    <row r="386" spans="2:3" x14ac:dyDescent="0.25">
      <c r="B386"/>
      <c r="C386"/>
    </row>
    <row r="387" spans="2:3" x14ac:dyDescent="0.25">
      <c r="B387"/>
      <c r="C387"/>
    </row>
    <row r="388" spans="2:3" x14ac:dyDescent="0.25">
      <c r="B388"/>
      <c r="C388"/>
    </row>
    <row r="389" spans="2:3" x14ac:dyDescent="0.25">
      <c r="B389"/>
      <c r="C389"/>
    </row>
    <row r="390" spans="2:3" x14ac:dyDescent="0.25">
      <c r="B390"/>
      <c r="C390"/>
    </row>
    <row r="391" spans="2:3" x14ac:dyDescent="0.25">
      <c r="B391"/>
      <c r="C391"/>
    </row>
    <row r="392" spans="2:3" x14ac:dyDescent="0.25">
      <c r="B392"/>
      <c r="C392"/>
    </row>
    <row r="393" spans="2:3" x14ac:dyDescent="0.25">
      <c r="B393"/>
      <c r="C393"/>
    </row>
    <row r="394" spans="2:3" x14ac:dyDescent="0.25">
      <c r="B394"/>
      <c r="C394"/>
    </row>
    <row r="395" spans="2:3" x14ac:dyDescent="0.25">
      <c r="B395"/>
      <c r="C395"/>
    </row>
    <row r="396" spans="2:3" x14ac:dyDescent="0.25">
      <c r="B396"/>
      <c r="C396"/>
    </row>
    <row r="397" spans="2:3" x14ac:dyDescent="0.25">
      <c r="B397"/>
      <c r="C397"/>
    </row>
    <row r="398" spans="2:3" x14ac:dyDescent="0.25">
      <c r="B398"/>
      <c r="C398"/>
    </row>
    <row r="399" spans="2:3" x14ac:dyDescent="0.25">
      <c r="B399"/>
      <c r="C399"/>
    </row>
    <row r="400" spans="2:3" x14ac:dyDescent="0.25">
      <c r="B400"/>
      <c r="C400"/>
    </row>
    <row r="401" spans="2:3" x14ac:dyDescent="0.25">
      <c r="B401"/>
      <c r="C401"/>
    </row>
    <row r="402" spans="2:3" x14ac:dyDescent="0.25">
      <c r="B402"/>
      <c r="C402"/>
    </row>
    <row r="403" spans="2:3" x14ac:dyDescent="0.25">
      <c r="B403"/>
      <c r="C403"/>
    </row>
    <row r="404" spans="2:3" x14ac:dyDescent="0.25">
      <c r="B404"/>
      <c r="C404"/>
    </row>
    <row r="405" spans="2:3" x14ac:dyDescent="0.25">
      <c r="B405"/>
      <c r="C405"/>
    </row>
    <row r="406" spans="2:3" x14ac:dyDescent="0.25">
      <c r="B406"/>
      <c r="C406"/>
    </row>
    <row r="407" spans="2:3" x14ac:dyDescent="0.25">
      <c r="B407"/>
      <c r="C407"/>
    </row>
    <row r="408" spans="2:3" x14ac:dyDescent="0.25">
      <c r="B408"/>
      <c r="C408"/>
    </row>
    <row r="409" spans="2:3" x14ac:dyDescent="0.25">
      <c r="B409"/>
      <c r="C409"/>
    </row>
    <row r="410" spans="2:3" x14ac:dyDescent="0.25">
      <c r="B410"/>
      <c r="C410"/>
    </row>
    <row r="411" spans="2:3" x14ac:dyDescent="0.25">
      <c r="B411"/>
      <c r="C411"/>
    </row>
    <row r="412" spans="2:3" x14ac:dyDescent="0.25">
      <c r="B412"/>
      <c r="C412"/>
    </row>
    <row r="413" spans="2:3" x14ac:dyDescent="0.25">
      <c r="B413"/>
      <c r="C413"/>
    </row>
    <row r="414" spans="2:3" x14ac:dyDescent="0.25">
      <c r="B414"/>
      <c r="C414"/>
    </row>
    <row r="415" spans="2:3" x14ac:dyDescent="0.25">
      <c r="B415"/>
      <c r="C415"/>
    </row>
    <row r="416" spans="2:3" x14ac:dyDescent="0.25">
      <c r="B416"/>
      <c r="C416"/>
    </row>
    <row r="417" spans="2:3" x14ac:dyDescent="0.25">
      <c r="B417"/>
      <c r="C417"/>
    </row>
    <row r="418" spans="2:3" x14ac:dyDescent="0.25">
      <c r="B418"/>
      <c r="C418"/>
    </row>
    <row r="419" spans="2:3" x14ac:dyDescent="0.25">
      <c r="B419"/>
      <c r="C419"/>
    </row>
    <row r="420" spans="2:3" x14ac:dyDescent="0.25">
      <c r="B420"/>
      <c r="C420"/>
    </row>
    <row r="421" spans="2:3" x14ac:dyDescent="0.25">
      <c r="B421"/>
      <c r="C421"/>
    </row>
    <row r="422" spans="2:3" x14ac:dyDescent="0.25">
      <c r="B422"/>
      <c r="C422"/>
    </row>
    <row r="423" spans="2:3" x14ac:dyDescent="0.25">
      <c r="B423"/>
      <c r="C423"/>
    </row>
    <row r="424" spans="2:3" x14ac:dyDescent="0.25">
      <c r="B424"/>
      <c r="C424"/>
    </row>
    <row r="425" spans="2:3" x14ac:dyDescent="0.25">
      <c r="B425"/>
      <c r="C425"/>
    </row>
    <row r="426" spans="2:3" x14ac:dyDescent="0.25">
      <c r="B426"/>
      <c r="C426"/>
    </row>
    <row r="427" spans="2:3" x14ac:dyDescent="0.25">
      <c r="B427"/>
      <c r="C427"/>
    </row>
    <row r="428" spans="2:3" x14ac:dyDescent="0.25">
      <c r="B428"/>
      <c r="C428"/>
    </row>
    <row r="429" spans="2:3" x14ac:dyDescent="0.25">
      <c r="B429"/>
      <c r="C429"/>
    </row>
    <row r="430" spans="2:3" x14ac:dyDescent="0.25">
      <c r="B430"/>
      <c r="C430"/>
    </row>
    <row r="431" spans="2:3" x14ac:dyDescent="0.25">
      <c r="B431"/>
      <c r="C431"/>
    </row>
    <row r="432" spans="2:3" x14ac:dyDescent="0.25">
      <c r="B432"/>
      <c r="C432"/>
    </row>
    <row r="433" spans="2:3" x14ac:dyDescent="0.25">
      <c r="B433"/>
      <c r="C433"/>
    </row>
    <row r="434" spans="2:3" x14ac:dyDescent="0.25">
      <c r="B434"/>
      <c r="C434"/>
    </row>
    <row r="435" spans="2:3" x14ac:dyDescent="0.25">
      <c r="B435"/>
      <c r="C435"/>
    </row>
    <row r="436" spans="2:3" x14ac:dyDescent="0.25">
      <c r="B436"/>
      <c r="C436"/>
    </row>
    <row r="437" spans="2:3" x14ac:dyDescent="0.25">
      <c r="B437"/>
      <c r="C437"/>
    </row>
    <row r="438" spans="2:3" x14ac:dyDescent="0.25">
      <c r="B438"/>
      <c r="C438"/>
    </row>
    <row r="439" spans="2:3" x14ac:dyDescent="0.25">
      <c r="B439"/>
      <c r="C439"/>
    </row>
    <row r="440" spans="2:3" x14ac:dyDescent="0.25">
      <c r="B440"/>
      <c r="C440"/>
    </row>
    <row r="441" spans="2:3" x14ac:dyDescent="0.25">
      <c r="B441"/>
      <c r="C441"/>
    </row>
    <row r="442" spans="2:3" x14ac:dyDescent="0.25">
      <c r="B442"/>
      <c r="C442"/>
    </row>
    <row r="443" spans="2:3" x14ac:dyDescent="0.25">
      <c r="B443"/>
      <c r="C443"/>
    </row>
    <row r="444" spans="2:3" x14ac:dyDescent="0.25">
      <c r="B444"/>
      <c r="C444"/>
    </row>
    <row r="445" spans="2:3" x14ac:dyDescent="0.25">
      <c r="B445"/>
      <c r="C445"/>
    </row>
    <row r="446" spans="2:3" x14ac:dyDescent="0.25">
      <c r="B446"/>
      <c r="C446"/>
    </row>
    <row r="447" spans="2:3" x14ac:dyDescent="0.25">
      <c r="B447"/>
      <c r="C447"/>
    </row>
    <row r="448" spans="2:3" x14ac:dyDescent="0.25">
      <c r="B448"/>
      <c r="C448"/>
    </row>
    <row r="449" spans="2:3" x14ac:dyDescent="0.25">
      <c r="B449"/>
      <c r="C449"/>
    </row>
    <row r="450" spans="2:3" x14ac:dyDescent="0.25">
      <c r="B450"/>
      <c r="C450"/>
    </row>
    <row r="451" spans="2:3" x14ac:dyDescent="0.25">
      <c r="B451"/>
      <c r="C451"/>
    </row>
    <row r="452" spans="2:3" x14ac:dyDescent="0.25">
      <c r="B452"/>
      <c r="C452"/>
    </row>
    <row r="453" spans="2:3" x14ac:dyDescent="0.25">
      <c r="B453"/>
      <c r="C453"/>
    </row>
    <row r="454" spans="2:3" x14ac:dyDescent="0.25">
      <c r="B454"/>
      <c r="C454"/>
    </row>
    <row r="455" spans="2:3" x14ac:dyDescent="0.25">
      <c r="B455"/>
      <c r="C455"/>
    </row>
    <row r="456" spans="2:3" x14ac:dyDescent="0.25">
      <c r="B456"/>
      <c r="C456"/>
    </row>
    <row r="457" spans="2:3" x14ac:dyDescent="0.25">
      <c r="B457"/>
      <c r="C457"/>
    </row>
    <row r="458" spans="2:3" x14ac:dyDescent="0.25">
      <c r="B458"/>
      <c r="C458"/>
    </row>
    <row r="459" spans="2:3" x14ac:dyDescent="0.25">
      <c r="B459"/>
      <c r="C459"/>
    </row>
    <row r="460" spans="2:3" x14ac:dyDescent="0.25">
      <c r="B460"/>
      <c r="C460"/>
    </row>
    <row r="461" spans="2:3" x14ac:dyDescent="0.25">
      <c r="B461"/>
      <c r="C461"/>
    </row>
    <row r="462" spans="2:3" x14ac:dyDescent="0.25">
      <c r="B462"/>
      <c r="C462"/>
    </row>
    <row r="463" spans="2:3" x14ac:dyDescent="0.25">
      <c r="B463"/>
      <c r="C463"/>
    </row>
    <row r="464" spans="2:3" x14ac:dyDescent="0.25">
      <c r="B464"/>
      <c r="C464"/>
    </row>
    <row r="465" spans="2:3" x14ac:dyDescent="0.25">
      <c r="B465"/>
      <c r="C465"/>
    </row>
    <row r="466" spans="2:3" x14ac:dyDescent="0.25">
      <c r="B466"/>
      <c r="C466"/>
    </row>
    <row r="467" spans="2:3" x14ac:dyDescent="0.25">
      <c r="B467"/>
      <c r="C467"/>
    </row>
    <row r="468" spans="2:3" x14ac:dyDescent="0.25">
      <c r="B468"/>
      <c r="C468"/>
    </row>
    <row r="469" spans="2:3" x14ac:dyDescent="0.25">
      <c r="B469"/>
      <c r="C469"/>
    </row>
    <row r="470" spans="2:3" x14ac:dyDescent="0.25">
      <c r="B470"/>
      <c r="C470"/>
    </row>
    <row r="471" spans="2:3" x14ac:dyDescent="0.25">
      <c r="B471"/>
      <c r="C471"/>
    </row>
    <row r="472" spans="2:3" x14ac:dyDescent="0.25">
      <c r="B472"/>
      <c r="C472"/>
    </row>
    <row r="473" spans="2:3" x14ac:dyDescent="0.25">
      <c r="B473"/>
      <c r="C473"/>
    </row>
    <row r="474" spans="2:3" x14ac:dyDescent="0.25">
      <c r="B474"/>
      <c r="C474"/>
    </row>
    <row r="475" spans="2:3" x14ac:dyDescent="0.25">
      <c r="B475"/>
      <c r="C475"/>
    </row>
    <row r="476" spans="2:3" x14ac:dyDescent="0.25">
      <c r="B476"/>
      <c r="C476"/>
    </row>
    <row r="477" spans="2:3" x14ac:dyDescent="0.25">
      <c r="B477"/>
      <c r="C477"/>
    </row>
    <row r="478" spans="2:3" x14ac:dyDescent="0.25">
      <c r="B478"/>
      <c r="C478"/>
    </row>
    <row r="479" spans="2:3" x14ac:dyDescent="0.25">
      <c r="B479"/>
      <c r="C479"/>
    </row>
    <row r="480" spans="2:3" x14ac:dyDescent="0.25">
      <c r="B480"/>
      <c r="C480"/>
    </row>
    <row r="481" spans="2:3" x14ac:dyDescent="0.25">
      <c r="B481"/>
      <c r="C481"/>
    </row>
    <row r="482" spans="2:3" x14ac:dyDescent="0.25">
      <c r="B482"/>
      <c r="C482"/>
    </row>
    <row r="483" spans="2:3" x14ac:dyDescent="0.25">
      <c r="B483"/>
      <c r="C483"/>
    </row>
    <row r="484" spans="2:3" x14ac:dyDescent="0.25">
      <c r="B484"/>
      <c r="C484"/>
    </row>
    <row r="485" spans="2:3" x14ac:dyDescent="0.25">
      <c r="B485"/>
      <c r="C485"/>
    </row>
    <row r="486" spans="2:3" x14ac:dyDescent="0.25">
      <c r="B486"/>
      <c r="C486"/>
    </row>
    <row r="487" spans="2:3" x14ac:dyDescent="0.25">
      <c r="B487"/>
      <c r="C487"/>
    </row>
    <row r="488" spans="2:3" x14ac:dyDescent="0.25">
      <c r="B488"/>
      <c r="C488"/>
    </row>
    <row r="489" spans="2:3" x14ac:dyDescent="0.25">
      <c r="B489"/>
      <c r="C489"/>
    </row>
    <row r="490" spans="2:3" x14ac:dyDescent="0.25">
      <c r="B490"/>
      <c r="C490"/>
    </row>
    <row r="491" spans="2:3" x14ac:dyDescent="0.25">
      <c r="B491"/>
      <c r="C491"/>
    </row>
    <row r="492" spans="2:3" x14ac:dyDescent="0.25">
      <c r="B492"/>
      <c r="C492"/>
    </row>
    <row r="493" spans="2:3" x14ac:dyDescent="0.25">
      <c r="B493"/>
      <c r="C493"/>
    </row>
    <row r="494" spans="2:3" x14ac:dyDescent="0.25">
      <c r="B494"/>
      <c r="C494"/>
    </row>
    <row r="495" spans="2:3" x14ac:dyDescent="0.25">
      <c r="B495"/>
      <c r="C495"/>
    </row>
    <row r="496" spans="2:3" x14ac:dyDescent="0.25">
      <c r="B496"/>
      <c r="C496"/>
    </row>
    <row r="497" spans="2:3" x14ac:dyDescent="0.25">
      <c r="B497"/>
      <c r="C497"/>
    </row>
    <row r="498" spans="2:3" x14ac:dyDescent="0.25">
      <c r="B498"/>
      <c r="C498"/>
    </row>
    <row r="499" spans="2:3" x14ac:dyDescent="0.25">
      <c r="B499"/>
      <c r="C499"/>
    </row>
    <row r="500" spans="2:3" x14ac:dyDescent="0.25">
      <c r="B500"/>
      <c r="C500"/>
    </row>
    <row r="501" spans="2:3" x14ac:dyDescent="0.25">
      <c r="B501"/>
      <c r="C501"/>
    </row>
    <row r="502" spans="2:3" x14ac:dyDescent="0.25">
      <c r="B502"/>
      <c r="C502"/>
    </row>
    <row r="503" spans="2:3" x14ac:dyDescent="0.25">
      <c r="B503"/>
      <c r="C503"/>
    </row>
    <row r="504" spans="2:3" x14ac:dyDescent="0.25">
      <c r="B504"/>
      <c r="C504"/>
    </row>
    <row r="505" spans="2:3" x14ac:dyDescent="0.25">
      <c r="B505"/>
      <c r="C505"/>
    </row>
    <row r="506" spans="2:3" x14ac:dyDescent="0.25">
      <c r="B506"/>
      <c r="C506"/>
    </row>
    <row r="507" spans="2:3" x14ac:dyDescent="0.25">
      <c r="B507"/>
      <c r="C507"/>
    </row>
    <row r="508" spans="2:3" x14ac:dyDescent="0.25">
      <c r="B508"/>
      <c r="C508"/>
    </row>
    <row r="509" spans="2:3" x14ac:dyDescent="0.25">
      <c r="B509"/>
      <c r="C509"/>
    </row>
    <row r="510" spans="2:3" x14ac:dyDescent="0.25">
      <c r="B510"/>
      <c r="C510"/>
    </row>
    <row r="511" spans="2:3" x14ac:dyDescent="0.25">
      <c r="B511"/>
      <c r="C511"/>
    </row>
    <row r="512" spans="2:3" x14ac:dyDescent="0.25">
      <c r="B512"/>
      <c r="C512"/>
    </row>
    <row r="513" spans="2:3" x14ac:dyDescent="0.25">
      <c r="B513"/>
      <c r="C513"/>
    </row>
    <row r="514" spans="2:3" x14ac:dyDescent="0.25">
      <c r="B514"/>
      <c r="C514"/>
    </row>
    <row r="515" spans="2:3" x14ac:dyDescent="0.25">
      <c r="B515"/>
      <c r="C515"/>
    </row>
    <row r="516" spans="2:3" x14ac:dyDescent="0.25">
      <c r="B516"/>
      <c r="C516"/>
    </row>
    <row r="517" spans="2:3" x14ac:dyDescent="0.25">
      <c r="B517"/>
      <c r="C517"/>
    </row>
    <row r="518" spans="2:3" x14ac:dyDescent="0.25">
      <c r="B518"/>
      <c r="C518"/>
    </row>
    <row r="519" spans="2:3" x14ac:dyDescent="0.25">
      <c r="B519"/>
      <c r="C519"/>
    </row>
    <row r="520" spans="2:3" x14ac:dyDescent="0.25">
      <c r="B520"/>
      <c r="C520"/>
    </row>
    <row r="521" spans="2:3" x14ac:dyDescent="0.25">
      <c r="B521"/>
      <c r="C521"/>
    </row>
    <row r="522" spans="2:3" x14ac:dyDescent="0.25">
      <c r="B522"/>
      <c r="C522"/>
    </row>
    <row r="523" spans="2:3" x14ac:dyDescent="0.25">
      <c r="B523"/>
      <c r="C523"/>
    </row>
    <row r="524" spans="2:3" x14ac:dyDescent="0.25">
      <c r="B524"/>
      <c r="C524"/>
    </row>
    <row r="525" spans="2:3" x14ac:dyDescent="0.25">
      <c r="B525"/>
      <c r="C525"/>
    </row>
    <row r="526" spans="2:3" x14ac:dyDescent="0.25">
      <c r="B526"/>
      <c r="C526"/>
    </row>
    <row r="527" spans="2:3" x14ac:dyDescent="0.25">
      <c r="B527"/>
      <c r="C527"/>
    </row>
    <row r="528" spans="2:3" x14ac:dyDescent="0.25">
      <c r="B528"/>
      <c r="C528"/>
    </row>
    <row r="529" spans="2:3" x14ac:dyDescent="0.25">
      <c r="B529"/>
      <c r="C529"/>
    </row>
    <row r="530" spans="2:3" x14ac:dyDescent="0.25">
      <c r="B530"/>
      <c r="C530"/>
    </row>
    <row r="531" spans="2:3" x14ac:dyDescent="0.25">
      <c r="B531"/>
      <c r="C531"/>
    </row>
    <row r="532" spans="2:3" x14ac:dyDescent="0.25">
      <c r="B532"/>
      <c r="C532"/>
    </row>
    <row r="533" spans="2:3" x14ac:dyDescent="0.25">
      <c r="B533"/>
      <c r="C533"/>
    </row>
    <row r="534" spans="2:3" x14ac:dyDescent="0.25">
      <c r="B534"/>
      <c r="C534"/>
    </row>
    <row r="535" spans="2:3" x14ac:dyDescent="0.25">
      <c r="B535"/>
      <c r="C535"/>
    </row>
    <row r="536" spans="2:3" x14ac:dyDescent="0.25">
      <c r="B536"/>
      <c r="C536"/>
    </row>
    <row r="537" spans="2:3" x14ac:dyDescent="0.25">
      <c r="B537"/>
      <c r="C537"/>
    </row>
    <row r="538" spans="2:3" x14ac:dyDescent="0.25">
      <c r="B538"/>
      <c r="C538"/>
    </row>
    <row r="539" spans="2:3" x14ac:dyDescent="0.25">
      <c r="B539"/>
      <c r="C539"/>
    </row>
    <row r="540" spans="2:3" x14ac:dyDescent="0.25">
      <c r="B540"/>
      <c r="C540"/>
    </row>
    <row r="541" spans="2:3" x14ac:dyDescent="0.25">
      <c r="B541"/>
      <c r="C541"/>
    </row>
    <row r="542" spans="2:3" x14ac:dyDescent="0.25">
      <c r="B542"/>
      <c r="C542"/>
    </row>
    <row r="543" spans="2:3" x14ac:dyDescent="0.25">
      <c r="B543"/>
      <c r="C543"/>
    </row>
    <row r="544" spans="2:3" x14ac:dyDescent="0.25">
      <c r="B544"/>
      <c r="C544"/>
    </row>
    <row r="545" spans="2:3" x14ac:dyDescent="0.25">
      <c r="B545"/>
      <c r="C545"/>
    </row>
    <row r="546" spans="2:3" x14ac:dyDescent="0.25">
      <c r="B546"/>
      <c r="C546"/>
    </row>
    <row r="547" spans="2:3" x14ac:dyDescent="0.25">
      <c r="B547"/>
      <c r="C547"/>
    </row>
    <row r="548" spans="2:3" x14ac:dyDescent="0.25">
      <c r="B548"/>
      <c r="C548"/>
    </row>
    <row r="549" spans="2:3" x14ac:dyDescent="0.25">
      <c r="B549"/>
      <c r="C549"/>
    </row>
    <row r="550" spans="2:3" x14ac:dyDescent="0.25">
      <c r="B550"/>
      <c r="C550"/>
    </row>
    <row r="551" spans="2:3" x14ac:dyDescent="0.25">
      <c r="B551"/>
      <c r="C551"/>
    </row>
    <row r="552" spans="2:3" x14ac:dyDescent="0.25">
      <c r="B552"/>
      <c r="C552"/>
    </row>
    <row r="553" spans="2:3" x14ac:dyDescent="0.25">
      <c r="B553"/>
      <c r="C553"/>
    </row>
    <row r="554" spans="2:3" x14ac:dyDescent="0.25">
      <c r="B554"/>
      <c r="C554"/>
    </row>
    <row r="555" spans="2:3" x14ac:dyDescent="0.25">
      <c r="B555"/>
      <c r="C555"/>
    </row>
    <row r="556" spans="2:3" x14ac:dyDescent="0.25">
      <c r="B556"/>
      <c r="C556"/>
    </row>
    <row r="557" spans="2:3" x14ac:dyDescent="0.25">
      <c r="B557"/>
      <c r="C557"/>
    </row>
    <row r="558" spans="2:3" x14ac:dyDescent="0.25">
      <c r="B558"/>
      <c r="C558"/>
    </row>
    <row r="559" spans="2:3" x14ac:dyDescent="0.25">
      <c r="B559"/>
      <c r="C559"/>
    </row>
    <row r="560" spans="2:3" x14ac:dyDescent="0.25">
      <c r="B560"/>
      <c r="C560"/>
    </row>
    <row r="561" spans="2:3" x14ac:dyDescent="0.25">
      <c r="B561"/>
      <c r="C561"/>
    </row>
    <row r="562" spans="2:3" x14ac:dyDescent="0.25">
      <c r="B562"/>
      <c r="C562"/>
    </row>
    <row r="563" spans="2:3" x14ac:dyDescent="0.25">
      <c r="B563"/>
      <c r="C563"/>
    </row>
    <row r="564" spans="2:3" x14ac:dyDescent="0.25">
      <c r="B564"/>
      <c r="C564"/>
    </row>
    <row r="565" spans="2:3" x14ac:dyDescent="0.25">
      <c r="B565"/>
      <c r="C565"/>
    </row>
    <row r="566" spans="2:3" x14ac:dyDescent="0.25">
      <c r="B566"/>
      <c r="C566"/>
    </row>
    <row r="567" spans="2:3" x14ac:dyDescent="0.25">
      <c r="B567"/>
      <c r="C567"/>
    </row>
    <row r="568" spans="2:3" x14ac:dyDescent="0.25">
      <c r="B568"/>
      <c r="C568"/>
    </row>
    <row r="569" spans="2:3" x14ac:dyDescent="0.25">
      <c r="B569"/>
      <c r="C569"/>
    </row>
    <row r="570" spans="2:3" x14ac:dyDescent="0.25">
      <c r="B570"/>
      <c r="C570"/>
    </row>
    <row r="571" spans="2:3" x14ac:dyDescent="0.25">
      <c r="B571"/>
      <c r="C571"/>
    </row>
    <row r="572" spans="2:3" x14ac:dyDescent="0.25">
      <c r="B572"/>
      <c r="C572"/>
    </row>
    <row r="573" spans="2:3" x14ac:dyDescent="0.25">
      <c r="B573"/>
      <c r="C573"/>
    </row>
    <row r="574" spans="2:3" x14ac:dyDescent="0.25">
      <c r="B574"/>
      <c r="C574"/>
    </row>
    <row r="575" spans="2:3" x14ac:dyDescent="0.25">
      <c r="B575"/>
      <c r="C575"/>
    </row>
    <row r="576" spans="2:3" x14ac:dyDescent="0.25">
      <c r="B576"/>
      <c r="C576"/>
    </row>
    <row r="577" spans="2:3" x14ac:dyDescent="0.25">
      <c r="B577"/>
      <c r="C577"/>
    </row>
    <row r="578" spans="2:3" x14ac:dyDescent="0.25">
      <c r="B578"/>
      <c r="C578"/>
    </row>
    <row r="579" spans="2:3" x14ac:dyDescent="0.25">
      <c r="B579"/>
      <c r="C579"/>
    </row>
    <row r="580" spans="2:3" x14ac:dyDescent="0.25">
      <c r="B580"/>
      <c r="C580"/>
    </row>
    <row r="581" spans="2:3" x14ac:dyDescent="0.25">
      <c r="B581"/>
      <c r="C581"/>
    </row>
    <row r="582" spans="2:3" x14ac:dyDescent="0.25">
      <c r="B582"/>
      <c r="C582"/>
    </row>
    <row r="583" spans="2:3" x14ac:dyDescent="0.25">
      <c r="B583"/>
      <c r="C583"/>
    </row>
    <row r="584" spans="2:3" x14ac:dyDescent="0.25">
      <c r="B584"/>
      <c r="C584"/>
    </row>
    <row r="585" spans="2:3" x14ac:dyDescent="0.25">
      <c r="B585"/>
      <c r="C585"/>
    </row>
    <row r="586" spans="2:3" x14ac:dyDescent="0.25">
      <c r="B586"/>
      <c r="C586"/>
    </row>
    <row r="587" spans="2:3" x14ac:dyDescent="0.25">
      <c r="B587"/>
      <c r="C587"/>
    </row>
    <row r="588" spans="2:3" x14ac:dyDescent="0.25">
      <c r="B588"/>
      <c r="C588"/>
    </row>
    <row r="589" spans="2:3" x14ac:dyDescent="0.25">
      <c r="B589"/>
      <c r="C589"/>
    </row>
    <row r="590" spans="2:3" x14ac:dyDescent="0.25">
      <c r="B590"/>
      <c r="C590"/>
    </row>
    <row r="591" spans="2:3" x14ac:dyDescent="0.25">
      <c r="B591"/>
      <c r="C591"/>
    </row>
    <row r="592" spans="2:3" x14ac:dyDescent="0.25">
      <c r="B592"/>
      <c r="C592"/>
    </row>
    <row r="593" spans="2:3" x14ac:dyDescent="0.25">
      <c r="B593"/>
      <c r="C593"/>
    </row>
    <row r="594" spans="2:3" x14ac:dyDescent="0.25">
      <c r="B594"/>
      <c r="C594"/>
    </row>
    <row r="595" spans="2:3" x14ac:dyDescent="0.25">
      <c r="B595"/>
      <c r="C595"/>
    </row>
    <row r="596" spans="2:3" x14ac:dyDescent="0.25">
      <c r="B596"/>
      <c r="C596"/>
    </row>
    <row r="597" spans="2:3" x14ac:dyDescent="0.25">
      <c r="B597"/>
      <c r="C597"/>
    </row>
    <row r="598" spans="2:3" x14ac:dyDescent="0.25">
      <c r="B598"/>
      <c r="C598"/>
    </row>
    <row r="599" spans="2:3" x14ac:dyDescent="0.25">
      <c r="B599"/>
      <c r="C599"/>
    </row>
    <row r="600" spans="2:3" x14ac:dyDescent="0.25">
      <c r="B600"/>
      <c r="C600"/>
    </row>
    <row r="601" spans="2:3" x14ac:dyDescent="0.25">
      <c r="B601"/>
      <c r="C601"/>
    </row>
    <row r="602" spans="2:3" x14ac:dyDescent="0.25">
      <c r="B602"/>
      <c r="C602"/>
    </row>
    <row r="603" spans="2:3" x14ac:dyDescent="0.25">
      <c r="B603"/>
      <c r="C603"/>
    </row>
    <row r="604" spans="2:3" x14ac:dyDescent="0.25">
      <c r="B604"/>
      <c r="C604"/>
    </row>
    <row r="605" spans="2:3" x14ac:dyDescent="0.25">
      <c r="B605"/>
      <c r="C605"/>
    </row>
    <row r="606" spans="2:3" x14ac:dyDescent="0.25">
      <c r="B606"/>
      <c r="C606"/>
    </row>
    <row r="607" spans="2:3" x14ac:dyDescent="0.25">
      <c r="B607"/>
      <c r="C607"/>
    </row>
    <row r="608" spans="2:3" x14ac:dyDescent="0.25">
      <c r="B608"/>
      <c r="C608"/>
    </row>
    <row r="609" spans="2:3" x14ac:dyDescent="0.25">
      <c r="B609"/>
      <c r="C609"/>
    </row>
    <row r="610" spans="2:3" x14ac:dyDescent="0.25">
      <c r="B610"/>
      <c r="C610"/>
    </row>
    <row r="611" spans="2:3" x14ac:dyDescent="0.25">
      <c r="B611"/>
      <c r="C611"/>
    </row>
    <row r="612" spans="2:3" x14ac:dyDescent="0.25">
      <c r="B612"/>
      <c r="C612"/>
    </row>
    <row r="613" spans="2:3" x14ac:dyDescent="0.25">
      <c r="B613"/>
      <c r="C613"/>
    </row>
    <row r="614" spans="2:3" x14ac:dyDescent="0.25">
      <c r="B614"/>
      <c r="C614"/>
    </row>
    <row r="615" spans="2:3" x14ac:dyDescent="0.25">
      <c r="B615"/>
      <c r="C615"/>
    </row>
    <row r="616" spans="2:3" x14ac:dyDescent="0.25">
      <c r="B616"/>
      <c r="C616"/>
    </row>
    <row r="617" spans="2:3" x14ac:dyDescent="0.25">
      <c r="B617"/>
      <c r="C617"/>
    </row>
    <row r="618" spans="2:3" x14ac:dyDescent="0.25">
      <c r="B618"/>
      <c r="C618"/>
    </row>
    <row r="619" spans="2:3" x14ac:dyDescent="0.25">
      <c r="B619"/>
      <c r="C619"/>
    </row>
    <row r="620" spans="2:3" x14ac:dyDescent="0.25">
      <c r="B620"/>
      <c r="C620"/>
    </row>
    <row r="621" spans="2:3" x14ac:dyDescent="0.25">
      <c r="B621"/>
      <c r="C621"/>
    </row>
    <row r="622" spans="2:3" x14ac:dyDescent="0.25">
      <c r="B622"/>
      <c r="C622"/>
    </row>
    <row r="623" spans="2:3" x14ac:dyDescent="0.25">
      <c r="B623"/>
      <c r="C623"/>
    </row>
    <row r="624" spans="2:3" x14ac:dyDescent="0.25">
      <c r="B624"/>
      <c r="C624"/>
    </row>
    <row r="625" spans="2:3" x14ac:dyDescent="0.25">
      <c r="B625"/>
      <c r="C625"/>
    </row>
    <row r="626" spans="2:3" x14ac:dyDescent="0.25">
      <c r="B626"/>
      <c r="C626"/>
    </row>
    <row r="627" spans="2:3" x14ac:dyDescent="0.25">
      <c r="B627"/>
      <c r="C627"/>
    </row>
    <row r="628" spans="2:3" x14ac:dyDescent="0.25">
      <c r="B628"/>
      <c r="C628"/>
    </row>
    <row r="629" spans="2:3" x14ac:dyDescent="0.25">
      <c r="B629"/>
      <c r="C629"/>
    </row>
    <row r="630" spans="2:3" x14ac:dyDescent="0.25">
      <c r="B630"/>
      <c r="C630"/>
    </row>
    <row r="631" spans="2:3" x14ac:dyDescent="0.25">
      <c r="B631"/>
      <c r="C631"/>
    </row>
    <row r="632" spans="2:3" x14ac:dyDescent="0.25">
      <c r="B632"/>
      <c r="C632"/>
    </row>
    <row r="633" spans="2:3" x14ac:dyDescent="0.25">
      <c r="B633"/>
      <c r="C633"/>
    </row>
    <row r="634" spans="2:3" x14ac:dyDescent="0.25">
      <c r="B634"/>
      <c r="C634"/>
    </row>
    <row r="635" spans="2:3" x14ac:dyDescent="0.25">
      <c r="B635"/>
      <c r="C635"/>
    </row>
    <row r="636" spans="2:3" x14ac:dyDescent="0.25">
      <c r="B636"/>
      <c r="C636"/>
    </row>
    <row r="637" spans="2:3" x14ac:dyDescent="0.25">
      <c r="B637"/>
      <c r="C637"/>
    </row>
    <row r="638" spans="2:3" x14ac:dyDescent="0.25">
      <c r="B638"/>
      <c r="C638"/>
    </row>
    <row r="639" spans="2:3" x14ac:dyDescent="0.25">
      <c r="B639"/>
      <c r="C639"/>
    </row>
    <row r="640" spans="2:3" x14ac:dyDescent="0.25">
      <c r="B640"/>
      <c r="C640"/>
    </row>
    <row r="641" spans="2:3" x14ac:dyDescent="0.25">
      <c r="B641"/>
      <c r="C641"/>
    </row>
    <row r="642" spans="2:3" x14ac:dyDescent="0.25">
      <c r="B642"/>
      <c r="C642"/>
    </row>
    <row r="643" spans="2:3" x14ac:dyDescent="0.25">
      <c r="B643"/>
      <c r="C643"/>
    </row>
    <row r="644" spans="2:3" x14ac:dyDescent="0.25">
      <c r="B644"/>
      <c r="C644"/>
    </row>
    <row r="645" spans="2:3" x14ac:dyDescent="0.25">
      <c r="B645"/>
      <c r="C645"/>
    </row>
    <row r="646" spans="2:3" x14ac:dyDescent="0.25">
      <c r="B646"/>
      <c r="C646"/>
    </row>
    <row r="647" spans="2:3" x14ac:dyDescent="0.25">
      <c r="B647"/>
      <c r="C647"/>
    </row>
    <row r="648" spans="2:3" x14ac:dyDescent="0.25">
      <c r="B648"/>
      <c r="C648"/>
    </row>
    <row r="649" spans="2:3" x14ac:dyDescent="0.25">
      <c r="B649"/>
      <c r="C649"/>
    </row>
    <row r="650" spans="2:3" x14ac:dyDescent="0.25">
      <c r="B650"/>
      <c r="C650"/>
    </row>
    <row r="651" spans="2:3" x14ac:dyDescent="0.25">
      <c r="B651"/>
      <c r="C651"/>
    </row>
    <row r="652" spans="2:3" x14ac:dyDescent="0.25">
      <c r="B652"/>
      <c r="C652"/>
    </row>
    <row r="653" spans="2:3" x14ac:dyDescent="0.25">
      <c r="B653"/>
      <c r="C653"/>
    </row>
    <row r="654" spans="2:3" x14ac:dyDescent="0.25">
      <c r="B654"/>
      <c r="C654"/>
    </row>
    <row r="655" spans="2:3" x14ac:dyDescent="0.25">
      <c r="B655"/>
      <c r="C655"/>
    </row>
    <row r="656" spans="2:3" x14ac:dyDescent="0.25">
      <c r="B656"/>
      <c r="C656"/>
    </row>
    <row r="657" spans="2:3" x14ac:dyDescent="0.25">
      <c r="B657"/>
      <c r="C657"/>
    </row>
    <row r="658" spans="2:3" x14ac:dyDescent="0.25">
      <c r="B658"/>
      <c r="C658"/>
    </row>
    <row r="659" spans="2:3" x14ac:dyDescent="0.25">
      <c r="B659"/>
      <c r="C659"/>
    </row>
    <row r="660" spans="2:3" x14ac:dyDescent="0.25">
      <c r="B660"/>
      <c r="C660"/>
    </row>
    <row r="661" spans="2:3" x14ac:dyDescent="0.25">
      <c r="B661"/>
      <c r="C661"/>
    </row>
    <row r="662" spans="2:3" x14ac:dyDescent="0.25">
      <c r="B662"/>
      <c r="C662"/>
    </row>
    <row r="663" spans="2:3" x14ac:dyDescent="0.25">
      <c r="B663"/>
      <c r="C663"/>
    </row>
    <row r="664" spans="2:3" x14ac:dyDescent="0.25">
      <c r="B664"/>
      <c r="C664"/>
    </row>
    <row r="665" spans="2:3" x14ac:dyDescent="0.25">
      <c r="B665"/>
      <c r="C665"/>
    </row>
    <row r="666" spans="2:3" x14ac:dyDescent="0.25">
      <c r="B666"/>
      <c r="C666"/>
    </row>
    <row r="667" spans="2:3" x14ac:dyDescent="0.25">
      <c r="B667"/>
      <c r="C667"/>
    </row>
    <row r="668" spans="2:3" x14ac:dyDescent="0.25">
      <c r="B668"/>
      <c r="C668"/>
    </row>
    <row r="669" spans="2:3" x14ac:dyDescent="0.25">
      <c r="B669"/>
      <c r="C669"/>
    </row>
    <row r="670" spans="2:3" x14ac:dyDescent="0.25">
      <c r="B670"/>
      <c r="C670"/>
    </row>
    <row r="671" spans="2:3" x14ac:dyDescent="0.25">
      <c r="B671"/>
      <c r="C671"/>
    </row>
    <row r="672" spans="2:3" x14ac:dyDescent="0.25">
      <c r="B672"/>
      <c r="C672"/>
    </row>
    <row r="673" spans="2:3" x14ac:dyDescent="0.25">
      <c r="B673"/>
      <c r="C673"/>
    </row>
    <row r="674" spans="2:3" x14ac:dyDescent="0.25">
      <c r="B674"/>
      <c r="C674"/>
    </row>
    <row r="675" spans="2:3" x14ac:dyDescent="0.25">
      <c r="B675"/>
      <c r="C675"/>
    </row>
    <row r="676" spans="2:3" x14ac:dyDescent="0.25">
      <c r="B676"/>
      <c r="C676"/>
    </row>
    <row r="677" spans="2:3" x14ac:dyDescent="0.25">
      <c r="B677"/>
      <c r="C677"/>
    </row>
    <row r="678" spans="2:3" x14ac:dyDescent="0.25">
      <c r="B678"/>
      <c r="C678"/>
    </row>
    <row r="679" spans="2:3" x14ac:dyDescent="0.25">
      <c r="B679"/>
      <c r="C679"/>
    </row>
    <row r="680" spans="2:3" x14ac:dyDescent="0.25">
      <c r="B680"/>
      <c r="C680"/>
    </row>
    <row r="681" spans="2:3" x14ac:dyDescent="0.25">
      <c r="B681"/>
      <c r="C681"/>
    </row>
    <row r="682" spans="2:3" x14ac:dyDescent="0.25">
      <c r="B682"/>
      <c r="C682"/>
    </row>
    <row r="683" spans="2:3" x14ac:dyDescent="0.25">
      <c r="B683"/>
      <c r="C683"/>
    </row>
    <row r="684" spans="2:3" x14ac:dyDescent="0.25">
      <c r="B684"/>
      <c r="C684"/>
    </row>
    <row r="685" spans="2:3" x14ac:dyDescent="0.25">
      <c r="B685"/>
      <c r="C685"/>
    </row>
    <row r="686" spans="2:3" x14ac:dyDescent="0.25">
      <c r="B686"/>
      <c r="C686"/>
    </row>
    <row r="687" spans="2:3" x14ac:dyDescent="0.25">
      <c r="B687"/>
      <c r="C687"/>
    </row>
    <row r="688" spans="2:3" x14ac:dyDescent="0.25">
      <c r="B688"/>
      <c r="C688"/>
    </row>
    <row r="689" spans="2:3" x14ac:dyDescent="0.25">
      <c r="B689"/>
      <c r="C689"/>
    </row>
    <row r="690" spans="2:3" x14ac:dyDescent="0.25">
      <c r="B690"/>
      <c r="C690"/>
    </row>
    <row r="691" spans="2:3" x14ac:dyDescent="0.25">
      <c r="B691"/>
      <c r="C691"/>
    </row>
    <row r="692" spans="2:3" x14ac:dyDescent="0.25">
      <c r="B692"/>
      <c r="C692"/>
    </row>
    <row r="693" spans="2:3" x14ac:dyDescent="0.25">
      <c r="B693"/>
      <c r="C693"/>
    </row>
    <row r="694" spans="2:3" x14ac:dyDescent="0.25">
      <c r="B694"/>
      <c r="C694"/>
    </row>
    <row r="695" spans="2:3" x14ac:dyDescent="0.25">
      <c r="B695"/>
      <c r="C695"/>
    </row>
    <row r="696" spans="2:3" x14ac:dyDescent="0.25">
      <c r="B696"/>
      <c r="C696"/>
    </row>
    <row r="697" spans="2:3" x14ac:dyDescent="0.25">
      <c r="B697"/>
      <c r="C697"/>
    </row>
    <row r="698" spans="2:3" x14ac:dyDescent="0.25">
      <c r="B698"/>
      <c r="C698"/>
    </row>
    <row r="699" spans="2:3" x14ac:dyDescent="0.25">
      <c r="B699"/>
      <c r="C699"/>
    </row>
    <row r="700" spans="2:3" x14ac:dyDescent="0.25">
      <c r="B700"/>
      <c r="C700"/>
    </row>
    <row r="701" spans="2:3" x14ac:dyDescent="0.25">
      <c r="B701"/>
      <c r="C701"/>
    </row>
    <row r="702" spans="2:3" x14ac:dyDescent="0.25">
      <c r="B702"/>
      <c r="C702"/>
    </row>
    <row r="703" spans="2:3" x14ac:dyDescent="0.25">
      <c r="B703"/>
      <c r="C703"/>
    </row>
    <row r="704" spans="2:3" x14ac:dyDescent="0.25">
      <c r="B704"/>
      <c r="C704"/>
    </row>
    <row r="705" spans="2:3" x14ac:dyDescent="0.25">
      <c r="B705"/>
      <c r="C705"/>
    </row>
    <row r="706" spans="2:3" x14ac:dyDescent="0.25">
      <c r="B706"/>
      <c r="C706"/>
    </row>
    <row r="707" spans="2:3" x14ac:dyDescent="0.25">
      <c r="B707"/>
      <c r="C707"/>
    </row>
    <row r="708" spans="2:3" x14ac:dyDescent="0.25">
      <c r="B708"/>
      <c r="C708"/>
    </row>
    <row r="709" spans="2:3" x14ac:dyDescent="0.25">
      <c r="B709"/>
      <c r="C709"/>
    </row>
    <row r="710" spans="2:3" x14ac:dyDescent="0.25">
      <c r="B710"/>
      <c r="C710"/>
    </row>
    <row r="711" spans="2:3" x14ac:dyDescent="0.25">
      <c r="B711"/>
      <c r="C711"/>
    </row>
    <row r="712" spans="2:3" x14ac:dyDescent="0.25">
      <c r="B712"/>
      <c r="C712"/>
    </row>
    <row r="713" spans="2:3" x14ac:dyDescent="0.25">
      <c r="B713"/>
      <c r="C713"/>
    </row>
    <row r="714" spans="2:3" x14ac:dyDescent="0.25">
      <c r="B714"/>
      <c r="C714"/>
    </row>
    <row r="715" spans="2:3" x14ac:dyDescent="0.25">
      <c r="B715"/>
      <c r="C715"/>
    </row>
    <row r="716" spans="2:3" x14ac:dyDescent="0.25">
      <c r="B716"/>
      <c r="C716"/>
    </row>
    <row r="717" spans="2:3" x14ac:dyDescent="0.25">
      <c r="B717"/>
      <c r="C717"/>
    </row>
    <row r="718" spans="2:3" x14ac:dyDescent="0.25">
      <c r="B718"/>
      <c r="C718"/>
    </row>
    <row r="719" spans="2:3" x14ac:dyDescent="0.25">
      <c r="B719"/>
      <c r="C719"/>
    </row>
    <row r="720" spans="2:3" x14ac:dyDescent="0.25">
      <c r="B720"/>
      <c r="C720"/>
    </row>
    <row r="721" spans="2:3" x14ac:dyDescent="0.25">
      <c r="B721"/>
      <c r="C721"/>
    </row>
    <row r="722" spans="2:3" x14ac:dyDescent="0.25">
      <c r="B722"/>
      <c r="C722"/>
    </row>
    <row r="723" spans="2:3" x14ac:dyDescent="0.25">
      <c r="B723"/>
      <c r="C723"/>
    </row>
    <row r="724" spans="2:3" x14ac:dyDescent="0.25">
      <c r="B724"/>
      <c r="C724"/>
    </row>
    <row r="725" spans="2:3" x14ac:dyDescent="0.25">
      <c r="B725"/>
      <c r="C725"/>
    </row>
    <row r="726" spans="2:3" x14ac:dyDescent="0.25">
      <c r="B726"/>
      <c r="C726"/>
    </row>
    <row r="727" spans="2:3" x14ac:dyDescent="0.25">
      <c r="B727"/>
      <c r="C727"/>
    </row>
    <row r="728" spans="2:3" x14ac:dyDescent="0.25">
      <c r="B728"/>
      <c r="C728"/>
    </row>
    <row r="729" spans="2:3" x14ac:dyDescent="0.25">
      <c r="B729"/>
      <c r="C729"/>
    </row>
    <row r="730" spans="2:3" x14ac:dyDescent="0.25">
      <c r="B730"/>
      <c r="C730"/>
    </row>
    <row r="731" spans="2:3" x14ac:dyDescent="0.25">
      <c r="B731"/>
      <c r="C731"/>
    </row>
    <row r="732" spans="2:3" x14ac:dyDescent="0.25">
      <c r="B732"/>
      <c r="C732"/>
    </row>
    <row r="733" spans="2:3" x14ac:dyDescent="0.25">
      <c r="B733"/>
      <c r="C733"/>
    </row>
    <row r="734" spans="2:3" x14ac:dyDescent="0.25">
      <c r="B734"/>
      <c r="C734"/>
    </row>
    <row r="735" spans="2:3" x14ac:dyDescent="0.25">
      <c r="B735"/>
      <c r="C735"/>
    </row>
    <row r="736" spans="2:3" x14ac:dyDescent="0.25">
      <c r="B736"/>
      <c r="C736"/>
    </row>
    <row r="737" spans="2:3" x14ac:dyDescent="0.25">
      <c r="B737"/>
      <c r="C737"/>
    </row>
    <row r="738" spans="2:3" x14ac:dyDescent="0.25">
      <c r="B738"/>
      <c r="C738"/>
    </row>
    <row r="739" spans="2:3" x14ac:dyDescent="0.25">
      <c r="B739"/>
      <c r="C739"/>
    </row>
    <row r="740" spans="2:3" x14ac:dyDescent="0.25">
      <c r="B740"/>
      <c r="C740"/>
    </row>
    <row r="741" spans="2:3" x14ac:dyDescent="0.25">
      <c r="B741"/>
      <c r="C741"/>
    </row>
    <row r="742" spans="2:3" x14ac:dyDescent="0.25">
      <c r="B742"/>
      <c r="C742"/>
    </row>
    <row r="743" spans="2:3" x14ac:dyDescent="0.25">
      <c r="B743"/>
      <c r="C743"/>
    </row>
    <row r="744" spans="2:3" x14ac:dyDescent="0.25">
      <c r="B744"/>
      <c r="C744"/>
    </row>
    <row r="745" spans="2:3" x14ac:dyDescent="0.25">
      <c r="B745"/>
      <c r="C745"/>
    </row>
    <row r="746" spans="2:3" x14ac:dyDescent="0.25">
      <c r="B746"/>
      <c r="C746"/>
    </row>
    <row r="747" spans="2:3" x14ac:dyDescent="0.25">
      <c r="B747"/>
      <c r="C747"/>
    </row>
    <row r="748" spans="2:3" x14ac:dyDescent="0.25">
      <c r="B748"/>
      <c r="C748"/>
    </row>
    <row r="749" spans="2:3" x14ac:dyDescent="0.25">
      <c r="B749"/>
      <c r="C749"/>
    </row>
    <row r="750" spans="2:3" x14ac:dyDescent="0.25">
      <c r="B750"/>
      <c r="C750"/>
    </row>
    <row r="751" spans="2:3" x14ac:dyDescent="0.25">
      <c r="B751"/>
      <c r="C751"/>
    </row>
    <row r="752" spans="2:3" x14ac:dyDescent="0.25">
      <c r="B752"/>
      <c r="C752"/>
    </row>
    <row r="753" spans="2:3" x14ac:dyDescent="0.25">
      <c r="B753"/>
      <c r="C753"/>
    </row>
    <row r="754" spans="2:3" x14ac:dyDescent="0.25">
      <c r="B754"/>
      <c r="C754"/>
    </row>
    <row r="755" spans="2:3" x14ac:dyDescent="0.25">
      <c r="B755"/>
      <c r="C755"/>
    </row>
    <row r="756" spans="2:3" x14ac:dyDescent="0.25">
      <c r="B756"/>
      <c r="C756"/>
    </row>
    <row r="757" spans="2:3" x14ac:dyDescent="0.25">
      <c r="B757"/>
      <c r="C757"/>
    </row>
    <row r="758" spans="2:3" x14ac:dyDescent="0.25">
      <c r="B758"/>
      <c r="C758"/>
    </row>
    <row r="759" spans="2:3" x14ac:dyDescent="0.25">
      <c r="B759"/>
      <c r="C759"/>
    </row>
    <row r="760" spans="2:3" x14ac:dyDescent="0.25">
      <c r="B760"/>
      <c r="C760"/>
    </row>
    <row r="761" spans="2:3" x14ac:dyDescent="0.25">
      <c r="B761"/>
      <c r="C761"/>
    </row>
    <row r="762" spans="2:3" x14ac:dyDescent="0.25">
      <c r="B762"/>
      <c r="C762"/>
    </row>
    <row r="763" spans="2:3" x14ac:dyDescent="0.25">
      <c r="B763"/>
      <c r="C763"/>
    </row>
    <row r="764" spans="2:3" x14ac:dyDescent="0.25">
      <c r="B764"/>
      <c r="C764"/>
    </row>
    <row r="765" spans="2:3" x14ac:dyDescent="0.25">
      <c r="B765"/>
      <c r="C765"/>
    </row>
    <row r="766" spans="2:3" x14ac:dyDescent="0.25">
      <c r="B766"/>
      <c r="C766"/>
    </row>
    <row r="767" spans="2:3" x14ac:dyDescent="0.25">
      <c r="B767"/>
      <c r="C767"/>
    </row>
    <row r="768" spans="2:3" x14ac:dyDescent="0.25">
      <c r="B768"/>
      <c r="C768"/>
    </row>
    <row r="769" spans="2:3" x14ac:dyDescent="0.25">
      <c r="B769"/>
      <c r="C769"/>
    </row>
    <row r="770" spans="2:3" x14ac:dyDescent="0.25">
      <c r="B770"/>
      <c r="C770"/>
    </row>
    <row r="771" spans="2:3" x14ac:dyDescent="0.25">
      <c r="B771"/>
      <c r="C771"/>
    </row>
    <row r="772" spans="2:3" x14ac:dyDescent="0.25">
      <c r="B772"/>
      <c r="C772"/>
    </row>
    <row r="773" spans="2:3" x14ac:dyDescent="0.25">
      <c r="B773"/>
      <c r="C773"/>
    </row>
    <row r="774" spans="2:3" x14ac:dyDescent="0.25">
      <c r="B774"/>
      <c r="C774"/>
    </row>
    <row r="775" spans="2:3" x14ac:dyDescent="0.25">
      <c r="B775"/>
      <c r="C775"/>
    </row>
    <row r="776" spans="2:3" x14ac:dyDescent="0.25">
      <c r="B776"/>
      <c r="C776"/>
    </row>
    <row r="777" spans="2:3" x14ac:dyDescent="0.25">
      <c r="B777"/>
      <c r="C777"/>
    </row>
    <row r="778" spans="2:3" x14ac:dyDescent="0.25">
      <c r="B778"/>
      <c r="C778"/>
    </row>
    <row r="779" spans="2:3" x14ac:dyDescent="0.25">
      <c r="B779"/>
      <c r="C779"/>
    </row>
    <row r="780" spans="2:3" x14ac:dyDescent="0.25">
      <c r="B780"/>
      <c r="C780"/>
    </row>
    <row r="781" spans="2:3" x14ac:dyDescent="0.25">
      <c r="B781"/>
      <c r="C781"/>
    </row>
    <row r="782" spans="2:3" x14ac:dyDescent="0.25">
      <c r="B782"/>
      <c r="C782"/>
    </row>
    <row r="783" spans="2:3" x14ac:dyDescent="0.25">
      <c r="B783"/>
      <c r="C783"/>
    </row>
    <row r="784" spans="2:3" x14ac:dyDescent="0.25">
      <c r="B784"/>
      <c r="C784"/>
    </row>
    <row r="785" spans="2:3" x14ac:dyDescent="0.25">
      <c r="B785"/>
      <c r="C785"/>
    </row>
    <row r="786" spans="2:3" x14ac:dyDescent="0.25">
      <c r="B786"/>
      <c r="C786"/>
    </row>
    <row r="787" spans="2:3" x14ac:dyDescent="0.25">
      <c r="B787"/>
      <c r="C787"/>
    </row>
    <row r="788" spans="2:3" x14ac:dyDescent="0.25">
      <c r="B788"/>
      <c r="C788"/>
    </row>
    <row r="789" spans="2:3" x14ac:dyDescent="0.25">
      <c r="B789"/>
      <c r="C789"/>
    </row>
    <row r="790" spans="2:3" x14ac:dyDescent="0.25">
      <c r="B790"/>
      <c r="C790"/>
    </row>
    <row r="791" spans="2:3" x14ac:dyDescent="0.25">
      <c r="B791"/>
      <c r="C791"/>
    </row>
    <row r="792" spans="2:3" x14ac:dyDescent="0.25">
      <c r="B792"/>
      <c r="C792"/>
    </row>
    <row r="793" spans="2:3" x14ac:dyDescent="0.25">
      <c r="B793"/>
      <c r="C793"/>
    </row>
    <row r="794" spans="2:3" x14ac:dyDescent="0.25">
      <c r="B794"/>
      <c r="C794"/>
    </row>
    <row r="795" spans="2:3" x14ac:dyDescent="0.25">
      <c r="B795"/>
      <c r="C795"/>
    </row>
    <row r="796" spans="2:3" x14ac:dyDescent="0.25">
      <c r="B796"/>
      <c r="C796"/>
    </row>
    <row r="797" spans="2:3" x14ac:dyDescent="0.25">
      <c r="B797"/>
      <c r="C797"/>
    </row>
    <row r="798" spans="2:3" x14ac:dyDescent="0.25">
      <c r="B798"/>
      <c r="C798"/>
    </row>
    <row r="799" spans="2:3" x14ac:dyDescent="0.25">
      <c r="B799"/>
      <c r="C799"/>
    </row>
    <row r="800" spans="2:3" x14ac:dyDescent="0.25">
      <c r="B800"/>
      <c r="C800"/>
    </row>
    <row r="801" spans="2:3" x14ac:dyDescent="0.25">
      <c r="B801"/>
      <c r="C801"/>
    </row>
    <row r="802" spans="2:3" x14ac:dyDescent="0.25">
      <c r="B802"/>
      <c r="C802"/>
    </row>
    <row r="803" spans="2:3" x14ac:dyDescent="0.25">
      <c r="B803"/>
      <c r="C803"/>
    </row>
    <row r="804" spans="2:3" x14ac:dyDescent="0.25">
      <c r="B804"/>
      <c r="C804"/>
    </row>
    <row r="805" spans="2:3" x14ac:dyDescent="0.25">
      <c r="B805"/>
      <c r="C805"/>
    </row>
    <row r="806" spans="2:3" x14ac:dyDescent="0.25">
      <c r="B806"/>
      <c r="C806"/>
    </row>
    <row r="807" spans="2:3" x14ac:dyDescent="0.25">
      <c r="B807"/>
      <c r="C807"/>
    </row>
    <row r="808" spans="2:3" x14ac:dyDescent="0.25">
      <c r="B808"/>
      <c r="C808"/>
    </row>
    <row r="809" spans="2:3" x14ac:dyDescent="0.25">
      <c r="B809"/>
      <c r="C809"/>
    </row>
    <row r="810" spans="2:3" x14ac:dyDescent="0.25">
      <c r="B810"/>
      <c r="C810"/>
    </row>
    <row r="811" spans="2:3" x14ac:dyDescent="0.25">
      <c r="B811"/>
      <c r="C811"/>
    </row>
    <row r="812" spans="2:3" x14ac:dyDescent="0.25">
      <c r="B812"/>
      <c r="C812"/>
    </row>
    <row r="813" spans="2:3" x14ac:dyDescent="0.25">
      <c r="B813"/>
      <c r="C813"/>
    </row>
    <row r="814" spans="2:3" x14ac:dyDescent="0.25">
      <c r="B814"/>
      <c r="C814"/>
    </row>
    <row r="815" spans="2:3" x14ac:dyDescent="0.25">
      <c r="B815"/>
      <c r="C815"/>
    </row>
    <row r="816" spans="2:3" x14ac:dyDescent="0.25">
      <c r="B816"/>
      <c r="C816"/>
    </row>
    <row r="817" spans="2:3" x14ac:dyDescent="0.25">
      <c r="B817"/>
      <c r="C817"/>
    </row>
    <row r="818" spans="2:3" x14ac:dyDescent="0.25">
      <c r="B818"/>
      <c r="C818"/>
    </row>
    <row r="819" spans="2:3" x14ac:dyDescent="0.25">
      <c r="B819"/>
      <c r="C819"/>
    </row>
    <row r="820" spans="2:3" x14ac:dyDescent="0.25">
      <c r="B820"/>
      <c r="C820"/>
    </row>
    <row r="821" spans="2:3" x14ac:dyDescent="0.25">
      <c r="B821"/>
      <c r="C821"/>
    </row>
    <row r="822" spans="2:3" x14ac:dyDescent="0.25">
      <c r="B822"/>
      <c r="C822"/>
    </row>
    <row r="823" spans="2:3" x14ac:dyDescent="0.25">
      <c r="B823"/>
      <c r="C823"/>
    </row>
    <row r="824" spans="2:3" x14ac:dyDescent="0.25">
      <c r="B824"/>
      <c r="C824"/>
    </row>
    <row r="825" spans="2:3" x14ac:dyDescent="0.25">
      <c r="B825"/>
      <c r="C825"/>
    </row>
    <row r="826" spans="2:3" x14ac:dyDescent="0.25">
      <c r="B826"/>
      <c r="C826"/>
    </row>
    <row r="827" spans="2:3" x14ac:dyDescent="0.25">
      <c r="B827"/>
      <c r="C827"/>
    </row>
    <row r="828" spans="2:3" x14ac:dyDescent="0.25">
      <c r="B828"/>
      <c r="C828"/>
    </row>
    <row r="829" spans="2:3" x14ac:dyDescent="0.25">
      <c r="B829"/>
      <c r="C829"/>
    </row>
    <row r="830" spans="2:3" x14ac:dyDescent="0.25">
      <c r="B830"/>
      <c r="C830"/>
    </row>
    <row r="831" spans="2:3" x14ac:dyDescent="0.25">
      <c r="B831"/>
      <c r="C831"/>
    </row>
    <row r="832" spans="2:3" x14ac:dyDescent="0.25">
      <c r="B832"/>
      <c r="C832"/>
    </row>
    <row r="833" spans="2:3" x14ac:dyDescent="0.25">
      <c r="B833"/>
      <c r="C833"/>
    </row>
    <row r="834" spans="2:3" x14ac:dyDescent="0.25">
      <c r="B834"/>
      <c r="C834"/>
    </row>
    <row r="835" spans="2:3" x14ac:dyDescent="0.25">
      <c r="B835"/>
      <c r="C835"/>
    </row>
    <row r="836" spans="2:3" x14ac:dyDescent="0.25">
      <c r="B836"/>
      <c r="C836"/>
    </row>
    <row r="837" spans="2:3" x14ac:dyDescent="0.25">
      <c r="B837"/>
      <c r="C837"/>
    </row>
    <row r="838" spans="2:3" x14ac:dyDescent="0.25">
      <c r="B838"/>
      <c r="C838"/>
    </row>
    <row r="839" spans="2:3" x14ac:dyDescent="0.25">
      <c r="B839"/>
      <c r="C839"/>
    </row>
    <row r="840" spans="2:3" x14ac:dyDescent="0.25">
      <c r="B840"/>
      <c r="C840"/>
    </row>
    <row r="841" spans="2:3" x14ac:dyDescent="0.25">
      <c r="B841"/>
      <c r="C841"/>
    </row>
    <row r="842" spans="2:3" x14ac:dyDescent="0.25">
      <c r="B842"/>
      <c r="C842"/>
    </row>
    <row r="843" spans="2:3" x14ac:dyDescent="0.25">
      <c r="B843"/>
      <c r="C843"/>
    </row>
    <row r="844" spans="2:3" x14ac:dyDescent="0.25">
      <c r="B844"/>
      <c r="C844"/>
    </row>
    <row r="845" spans="2:3" x14ac:dyDescent="0.25">
      <c r="B845"/>
      <c r="C845"/>
    </row>
    <row r="846" spans="2:3" x14ac:dyDescent="0.25">
      <c r="B846"/>
      <c r="C846"/>
    </row>
    <row r="847" spans="2:3" x14ac:dyDescent="0.25">
      <c r="B847"/>
      <c r="C847"/>
    </row>
    <row r="848" spans="2:3" x14ac:dyDescent="0.25">
      <c r="B848"/>
      <c r="C848"/>
    </row>
    <row r="849" spans="2:3" x14ac:dyDescent="0.25">
      <c r="B849"/>
      <c r="C849"/>
    </row>
    <row r="850" spans="2:3" x14ac:dyDescent="0.25">
      <c r="B850"/>
      <c r="C850"/>
    </row>
    <row r="851" spans="2:3" x14ac:dyDescent="0.25">
      <c r="B851"/>
      <c r="C851"/>
    </row>
    <row r="852" spans="2:3" x14ac:dyDescent="0.25">
      <c r="B852"/>
      <c r="C852"/>
    </row>
    <row r="853" spans="2:3" x14ac:dyDescent="0.25">
      <c r="B853"/>
      <c r="C853"/>
    </row>
    <row r="854" spans="2:3" x14ac:dyDescent="0.25">
      <c r="B854"/>
      <c r="C854"/>
    </row>
    <row r="855" spans="2:3" x14ac:dyDescent="0.25">
      <c r="B855"/>
      <c r="C855"/>
    </row>
    <row r="856" spans="2:3" x14ac:dyDescent="0.25">
      <c r="B856"/>
      <c r="C856"/>
    </row>
    <row r="857" spans="2:3" x14ac:dyDescent="0.25">
      <c r="B857"/>
      <c r="C857"/>
    </row>
    <row r="858" spans="2:3" x14ac:dyDescent="0.25">
      <c r="B858"/>
      <c r="C858"/>
    </row>
    <row r="859" spans="2:3" x14ac:dyDescent="0.25">
      <c r="B859"/>
      <c r="C859"/>
    </row>
    <row r="860" spans="2:3" x14ac:dyDescent="0.25">
      <c r="B860"/>
      <c r="C860"/>
    </row>
    <row r="861" spans="2:3" x14ac:dyDescent="0.25">
      <c r="B861"/>
      <c r="C861"/>
    </row>
    <row r="862" spans="2:3" x14ac:dyDescent="0.25">
      <c r="B862"/>
      <c r="C862"/>
    </row>
    <row r="863" spans="2:3" x14ac:dyDescent="0.25">
      <c r="B863"/>
      <c r="C863"/>
    </row>
    <row r="864" spans="2:3" x14ac:dyDescent="0.25">
      <c r="B864"/>
      <c r="C864"/>
    </row>
    <row r="865" spans="2:3" x14ac:dyDescent="0.25">
      <c r="B865"/>
      <c r="C865"/>
    </row>
    <row r="866" spans="2:3" x14ac:dyDescent="0.25">
      <c r="B866"/>
      <c r="C866"/>
    </row>
    <row r="867" spans="2:3" x14ac:dyDescent="0.25">
      <c r="B867"/>
      <c r="C867"/>
    </row>
    <row r="868" spans="2:3" x14ac:dyDescent="0.25">
      <c r="B868"/>
      <c r="C868"/>
    </row>
    <row r="869" spans="2:3" x14ac:dyDescent="0.25">
      <c r="B869"/>
      <c r="C869"/>
    </row>
    <row r="870" spans="2:3" x14ac:dyDescent="0.25">
      <c r="B870"/>
      <c r="C870"/>
    </row>
    <row r="871" spans="2:3" x14ac:dyDescent="0.25">
      <c r="B871"/>
      <c r="C871"/>
    </row>
    <row r="872" spans="2:3" x14ac:dyDescent="0.25">
      <c r="B872"/>
      <c r="C872"/>
    </row>
    <row r="873" spans="2:3" x14ac:dyDescent="0.25">
      <c r="B873"/>
      <c r="C873"/>
    </row>
    <row r="874" spans="2:3" x14ac:dyDescent="0.25">
      <c r="B874"/>
      <c r="C874"/>
    </row>
    <row r="875" spans="2:3" x14ac:dyDescent="0.25">
      <c r="B875"/>
      <c r="C875"/>
    </row>
    <row r="876" spans="2:3" x14ac:dyDescent="0.25">
      <c r="B876"/>
      <c r="C876"/>
    </row>
    <row r="877" spans="2:3" x14ac:dyDescent="0.25">
      <c r="B877"/>
      <c r="C877"/>
    </row>
    <row r="878" spans="2:3" x14ac:dyDescent="0.25">
      <c r="B878"/>
      <c r="C878"/>
    </row>
    <row r="879" spans="2:3" x14ac:dyDescent="0.25">
      <c r="B879"/>
      <c r="C879"/>
    </row>
    <row r="880" spans="2:3" x14ac:dyDescent="0.25">
      <c r="B880"/>
      <c r="C880"/>
    </row>
    <row r="881" spans="2:3" x14ac:dyDescent="0.25">
      <c r="B881"/>
      <c r="C881"/>
    </row>
    <row r="882" spans="2:3" x14ac:dyDescent="0.25">
      <c r="B882"/>
      <c r="C882"/>
    </row>
    <row r="883" spans="2:3" x14ac:dyDescent="0.25">
      <c r="B883"/>
      <c r="C883"/>
    </row>
    <row r="884" spans="2:3" x14ac:dyDescent="0.25">
      <c r="B884"/>
      <c r="C884"/>
    </row>
    <row r="885" spans="2:3" x14ac:dyDescent="0.25">
      <c r="B885"/>
      <c r="C885"/>
    </row>
    <row r="886" spans="2:3" x14ac:dyDescent="0.25">
      <c r="B886"/>
      <c r="C886"/>
    </row>
    <row r="887" spans="2:3" x14ac:dyDescent="0.25">
      <c r="B887"/>
      <c r="C887"/>
    </row>
    <row r="888" spans="2:3" x14ac:dyDescent="0.25">
      <c r="B888"/>
      <c r="C888"/>
    </row>
    <row r="889" spans="2:3" x14ac:dyDescent="0.25">
      <c r="B889"/>
      <c r="C889"/>
    </row>
    <row r="890" spans="2:3" x14ac:dyDescent="0.25">
      <c r="B890"/>
      <c r="C890"/>
    </row>
    <row r="891" spans="2:3" x14ac:dyDescent="0.25">
      <c r="B891"/>
      <c r="C891"/>
    </row>
    <row r="892" spans="2:3" x14ac:dyDescent="0.25">
      <c r="B892"/>
      <c r="C892"/>
    </row>
    <row r="893" spans="2:3" x14ac:dyDescent="0.25">
      <c r="B893"/>
      <c r="C893"/>
    </row>
    <row r="894" spans="2:3" x14ac:dyDescent="0.25">
      <c r="B894"/>
      <c r="C894"/>
    </row>
    <row r="895" spans="2:3" x14ac:dyDescent="0.25">
      <c r="B895"/>
      <c r="C895"/>
    </row>
    <row r="896" spans="2:3" x14ac:dyDescent="0.25">
      <c r="B896"/>
      <c r="C896"/>
    </row>
    <row r="897" spans="2:3" x14ac:dyDescent="0.25">
      <c r="B897"/>
      <c r="C897"/>
    </row>
    <row r="898" spans="2:3" x14ac:dyDescent="0.25">
      <c r="B898"/>
      <c r="C898"/>
    </row>
    <row r="899" spans="2:3" x14ac:dyDescent="0.25">
      <c r="B899"/>
      <c r="C899"/>
    </row>
    <row r="900" spans="2:3" x14ac:dyDescent="0.25">
      <c r="B900"/>
      <c r="C900"/>
    </row>
    <row r="901" spans="2:3" x14ac:dyDescent="0.25">
      <c r="B901"/>
      <c r="C901"/>
    </row>
    <row r="902" spans="2:3" x14ac:dyDescent="0.25">
      <c r="B902"/>
      <c r="C902"/>
    </row>
    <row r="903" spans="2:3" x14ac:dyDescent="0.25">
      <c r="B903"/>
      <c r="C903"/>
    </row>
    <row r="904" spans="2:3" x14ac:dyDescent="0.25">
      <c r="B904"/>
      <c r="C904"/>
    </row>
    <row r="905" spans="2:3" x14ac:dyDescent="0.25">
      <c r="B905"/>
      <c r="C905"/>
    </row>
    <row r="906" spans="2:3" x14ac:dyDescent="0.25">
      <c r="B906"/>
      <c r="C906"/>
    </row>
    <row r="907" spans="2:3" x14ac:dyDescent="0.25">
      <c r="B907"/>
      <c r="C907"/>
    </row>
    <row r="908" spans="2:3" x14ac:dyDescent="0.25">
      <c r="B908"/>
      <c r="C908"/>
    </row>
    <row r="909" spans="2:3" x14ac:dyDescent="0.25">
      <c r="B909"/>
      <c r="C909"/>
    </row>
    <row r="910" spans="2:3" x14ac:dyDescent="0.25">
      <c r="B910"/>
      <c r="C910"/>
    </row>
    <row r="911" spans="2:3" x14ac:dyDescent="0.25">
      <c r="B911"/>
      <c r="C911"/>
    </row>
    <row r="912" spans="2:3" x14ac:dyDescent="0.25">
      <c r="B912"/>
      <c r="C912"/>
    </row>
    <row r="913" spans="2:3" x14ac:dyDescent="0.25">
      <c r="B913"/>
      <c r="C913"/>
    </row>
    <row r="914" spans="2:3" x14ac:dyDescent="0.25">
      <c r="B914"/>
      <c r="C914"/>
    </row>
    <row r="915" spans="2:3" x14ac:dyDescent="0.25">
      <c r="B915"/>
      <c r="C915"/>
    </row>
    <row r="916" spans="2:3" x14ac:dyDescent="0.25">
      <c r="B916"/>
      <c r="C916"/>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316B-3268-4C01-89CA-161AE90ADFEF}">
  <dimension ref="A3:F48"/>
  <sheetViews>
    <sheetView workbookViewId="0">
      <selection activeCell="T20" sqref="T20"/>
    </sheetView>
  </sheetViews>
  <sheetFormatPr defaultRowHeight="15" x14ac:dyDescent="0.25"/>
  <cols>
    <col min="1" max="1" width="15.42578125" bestFit="1" customWidth="1"/>
    <col min="2" max="2" width="12.140625" style="11" bestFit="1" customWidth="1"/>
    <col min="3" max="3" width="7.42578125" style="10" bestFit="1" customWidth="1"/>
    <col min="4" max="4" width="7.85546875" style="10" bestFit="1" customWidth="1"/>
    <col min="5" max="6" width="8.140625" style="10" bestFit="1" customWidth="1"/>
  </cols>
  <sheetData>
    <row r="3" spans="1:6" x14ac:dyDescent="0.25">
      <c r="A3" s="9" t="s">
        <v>7</v>
      </c>
      <c r="B3" s="11" t="s">
        <v>6220</v>
      </c>
      <c r="C3"/>
      <c r="D3"/>
      <c r="E3"/>
      <c r="F3"/>
    </row>
    <row r="4" spans="1:6" x14ac:dyDescent="0.25">
      <c r="A4" t="s">
        <v>318</v>
      </c>
      <c r="B4" s="13">
        <v>6696.8649999999989</v>
      </c>
      <c r="C4"/>
      <c r="D4"/>
      <c r="E4"/>
      <c r="F4"/>
    </row>
    <row r="5" spans="1:6" x14ac:dyDescent="0.25">
      <c r="A5" t="s">
        <v>28</v>
      </c>
      <c r="B5" s="13">
        <v>2798.5050000000001</v>
      </c>
      <c r="C5"/>
      <c r="D5"/>
      <c r="E5"/>
      <c r="F5"/>
    </row>
    <row r="6" spans="1:6" x14ac:dyDescent="0.25">
      <c r="A6" t="s">
        <v>19</v>
      </c>
      <c r="B6" s="13">
        <v>35638.88499999998</v>
      </c>
      <c r="C6"/>
      <c r="D6"/>
      <c r="E6"/>
      <c r="F6"/>
    </row>
    <row r="7" spans="1:6" x14ac:dyDescent="0.25">
      <c r="B7" s="12"/>
      <c r="C7"/>
      <c r="D7"/>
      <c r="E7"/>
      <c r="F7"/>
    </row>
    <row r="8" spans="1:6" x14ac:dyDescent="0.25">
      <c r="C8"/>
      <c r="D8"/>
      <c r="E8"/>
      <c r="F8"/>
    </row>
    <row r="9" spans="1:6" x14ac:dyDescent="0.25">
      <c r="C9"/>
      <c r="D9"/>
      <c r="E9"/>
      <c r="F9"/>
    </row>
    <row r="10" spans="1:6" x14ac:dyDescent="0.25">
      <c r="C10"/>
      <c r="D10"/>
      <c r="E10"/>
      <c r="F10"/>
    </row>
    <row r="11" spans="1:6" x14ac:dyDescent="0.25">
      <c r="C11"/>
      <c r="D11"/>
      <c r="E11"/>
      <c r="F11"/>
    </row>
    <row r="12" spans="1:6" x14ac:dyDescent="0.25">
      <c r="C12"/>
      <c r="D12"/>
      <c r="E12"/>
      <c r="F12"/>
    </row>
    <row r="13" spans="1:6" x14ac:dyDescent="0.25">
      <c r="C13"/>
      <c r="D13"/>
      <c r="E13"/>
      <c r="F13"/>
    </row>
    <row r="14" spans="1:6" x14ac:dyDescent="0.25">
      <c r="C14"/>
      <c r="D14"/>
      <c r="E14"/>
      <c r="F14"/>
    </row>
    <row r="15" spans="1:6" x14ac:dyDescent="0.25">
      <c r="C15"/>
      <c r="D15"/>
      <c r="E15"/>
      <c r="F15"/>
    </row>
    <row r="16" spans="1:6" x14ac:dyDescent="0.25">
      <c r="C16"/>
      <c r="D16"/>
      <c r="E16"/>
      <c r="F16"/>
    </row>
    <row r="17" spans="3:6" x14ac:dyDescent="0.25">
      <c r="C17"/>
      <c r="D17"/>
      <c r="E17"/>
      <c r="F17"/>
    </row>
    <row r="18" spans="3:6" x14ac:dyDescent="0.25">
      <c r="C18"/>
      <c r="D18"/>
      <c r="E18"/>
      <c r="F18"/>
    </row>
    <row r="19" spans="3:6" x14ac:dyDescent="0.25">
      <c r="C19"/>
      <c r="D19"/>
      <c r="E19"/>
      <c r="F19"/>
    </row>
    <row r="20" spans="3:6" x14ac:dyDescent="0.25">
      <c r="C20"/>
      <c r="D20"/>
      <c r="E20"/>
      <c r="F20"/>
    </row>
    <row r="21" spans="3:6" x14ac:dyDescent="0.25">
      <c r="C21"/>
      <c r="D21"/>
      <c r="E21"/>
      <c r="F21"/>
    </row>
    <row r="22" spans="3:6" x14ac:dyDescent="0.25">
      <c r="C22"/>
      <c r="D22"/>
      <c r="E22"/>
      <c r="F22"/>
    </row>
    <row r="23" spans="3:6" x14ac:dyDescent="0.25">
      <c r="C23"/>
      <c r="D23"/>
      <c r="E23"/>
      <c r="F23"/>
    </row>
    <row r="24" spans="3:6" x14ac:dyDescent="0.25">
      <c r="C24"/>
      <c r="D24"/>
      <c r="E24"/>
      <c r="F24"/>
    </row>
    <row r="25" spans="3:6" x14ac:dyDescent="0.25">
      <c r="C25"/>
      <c r="D25"/>
      <c r="E25"/>
      <c r="F25"/>
    </row>
    <row r="26" spans="3:6" x14ac:dyDescent="0.25">
      <c r="C26"/>
      <c r="D26"/>
      <c r="E26"/>
      <c r="F26"/>
    </row>
    <row r="27" spans="3:6" x14ac:dyDescent="0.25">
      <c r="C27"/>
      <c r="D27"/>
      <c r="E27"/>
      <c r="F27"/>
    </row>
    <row r="28" spans="3:6" x14ac:dyDescent="0.25">
      <c r="C28"/>
      <c r="D28"/>
      <c r="E28"/>
      <c r="F28"/>
    </row>
    <row r="29" spans="3:6" x14ac:dyDescent="0.25">
      <c r="C29"/>
      <c r="D29"/>
      <c r="E29"/>
      <c r="F29"/>
    </row>
    <row r="30" spans="3:6" x14ac:dyDescent="0.25">
      <c r="C30"/>
      <c r="D30"/>
      <c r="E30"/>
      <c r="F30"/>
    </row>
    <row r="31" spans="3:6" x14ac:dyDescent="0.25">
      <c r="C31"/>
      <c r="D31"/>
      <c r="E31"/>
      <c r="F31"/>
    </row>
    <row r="32" spans="3:6" x14ac:dyDescent="0.25">
      <c r="C32"/>
      <c r="D32"/>
      <c r="E32"/>
      <c r="F32"/>
    </row>
    <row r="33" spans="3:6" x14ac:dyDescent="0.25">
      <c r="C33"/>
      <c r="D33"/>
      <c r="E33"/>
      <c r="F33"/>
    </row>
    <row r="34" spans="3:6" x14ac:dyDescent="0.25">
      <c r="C34"/>
      <c r="D34"/>
      <c r="E34"/>
      <c r="F34"/>
    </row>
    <row r="35" spans="3:6" x14ac:dyDescent="0.25">
      <c r="C35"/>
      <c r="D35"/>
      <c r="E35"/>
      <c r="F35"/>
    </row>
    <row r="36" spans="3:6" x14ac:dyDescent="0.25">
      <c r="C36"/>
      <c r="D36"/>
      <c r="E36"/>
      <c r="F36"/>
    </row>
    <row r="37" spans="3:6" x14ac:dyDescent="0.25">
      <c r="C37"/>
      <c r="D37"/>
      <c r="E37"/>
      <c r="F37"/>
    </row>
    <row r="38" spans="3:6" x14ac:dyDescent="0.25">
      <c r="C38"/>
      <c r="D38"/>
      <c r="E38"/>
      <c r="F38"/>
    </row>
    <row r="39" spans="3:6" x14ac:dyDescent="0.25">
      <c r="C39"/>
      <c r="D39"/>
      <c r="E39"/>
      <c r="F39"/>
    </row>
    <row r="40" spans="3:6" x14ac:dyDescent="0.25">
      <c r="C40"/>
      <c r="D40"/>
      <c r="E40"/>
      <c r="F40"/>
    </row>
    <row r="41" spans="3:6" x14ac:dyDescent="0.25">
      <c r="C41"/>
      <c r="D41"/>
      <c r="E41"/>
      <c r="F41"/>
    </row>
    <row r="42" spans="3:6" x14ac:dyDescent="0.25">
      <c r="C42"/>
      <c r="D42"/>
      <c r="E42"/>
      <c r="F42"/>
    </row>
    <row r="43" spans="3:6" x14ac:dyDescent="0.25">
      <c r="C43"/>
      <c r="D43"/>
      <c r="E43"/>
      <c r="F43"/>
    </row>
    <row r="44" spans="3:6" x14ac:dyDescent="0.25">
      <c r="C44"/>
      <c r="D44"/>
      <c r="E44"/>
      <c r="F44"/>
    </row>
    <row r="45" spans="3:6" x14ac:dyDescent="0.25">
      <c r="C45"/>
      <c r="D45"/>
      <c r="E45"/>
      <c r="F45"/>
    </row>
    <row r="46" spans="3:6" x14ac:dyDescent="0.25">
      <c r="C46"/>
      <c r="D46"/>
      <c r="E46"/>
      <c r="F46"/>
    </row>
    <row r="47" spans="3:6" x14ac:dyDescent="0.25">
      <c r="C47"/>
      <c r="D47"/>
      <c r="E47"/>
      <c r="F47"/>
    </row>
    <row r="48" spans="3:6" x14ac:dyDescent="0.25">
      <c r="C48"/>
      <c r="D48"/>
      <c r="E48"/>
      <c r="F48"/>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FF1CB-DA6A-410B-927C-BB161907CA92}">
  <dimension ref="A3:F48"/>
  <sheetViews>
    <sheetView workbookViewId="0">
      <selection activeCell="W27" sqref="W27"/>
    </sheetView>
  </sheetViews>
  <sheetFormatPr defaultRowHeight="15" x14ac:dyDescent="0.25"/>
  <cols>
    <col min="1" max="1" width="13.140625" style="18" bestFit="1" customWidth="1"/>
    <col min="2" max="2" width="24.28515625" style="18" bestFit="1" customWidth="1"/>
    <col min="3" max="3" width="22.28515625" style="21" bestFit="1" customWidth="1"/>
    <col min="4" max="4" width="7.42578125" style="21" bestFit="1" customWidth="1"/>
    <col min="5" max="5" width="7.85546875" style="21" bestFit="1" customWidth="1"/>
    <col min="6" max="6" width="8.140625" style="21" bestFit="1" customWidth="1"/>
  </cols>
  <sheetData>
    <row r="3" spans="1:6" x14ac:dyDescent="0.25">
      <c r="A3" s="17" t="s">
        <v>6220</v>
      </c>
      <c r="C3" s="19" t="s">
        <v>6196</v>
      </c>
      <c r="D3" s="20"/>
      <c r="E3" s="20"/>
      <c r="F3" s="20"/>
    </row>
    <row r="4" spans="1:6" x14ac:dyDescent="0.25">
      <c r="A4" s="17" t="s">
        <v>6214</v>
      </c>
      <c r="B4" s="17" t="s">
        <v>6215</v>
      </c>
      <c r="C4" s="20" t="s">
        <v>6216</v>
      </c>
      <c r="D4" s="20" t="s">
        <v>6217</v>
      </c>
      <c r="E4" s="20" t="s">
        <v>6218</v>
      </c>
      <c r="F4" s="20" t="s">
        <v>6219</v>
      </c>
    </row>
    <row r="5" spans="1:6" x14ac:dyDescent="0.25">
      <c r="A5" s="18" t="s">
        <v>6198</v>
      </c>
      <c r="B5" s="18" t="s">
        <v>6202</v>
      </c>
      <c r="C5" s="20">
        <v>186.85499999999999</v>
      </c>
      <c r="D5" s="20">
        <v>305.97000000000003</v>
      </c>
      <c r="E5" s="20">
        <v>213.15999999999997</v>
      </c>
      <c r="F5" s="20">
        <v>123</v>
      </c>
    </row>
    <row r="6" spans="1:6" x14ac:dyDescent="0.25">
      <c r="B6" s="18" t="s">
        <v>6203</v>
      </c>
      <c r="C6" s="20">
        <v>251.96499999999997</v>
      </c>
      <c r="D6" s="20">
        <v>129.46</v>
      </c>
      <c r="E6" s="20">
        <v>434.03999999999996</v>
      </c>
      <c r="F6" s="20">
        <v>171.93999999999997</v>
      </c>
    </row>
    <row r="7" spans="1:6" x14ac:dyDescent="0.25">
      <c r="B7" s="18" t="s">
        <v>6204</v>
      </c>
      <c r="C7" s="20">
        <v>224.94499999999999</v>
      </c>
      <c r="D7" s="20">
        <v>349.12</v>
      </c>
      <c r="E7" s="20">
        <v>321.04000000000002</v>
      </c>
      <c r="F7" s="20">
        <v>126.035</v>
      </c>
    </row>
    <row r="8" spans="1:6" x14ac:dyDescent="0.25">
      <c r="B8" s="18" t="s">
        <v>6205</v>
      </c>
      <c r="C8" s="20">
        <v>307.12</v>
      </c>
      <c r="D8" s="20">
        <v>681.07499999999993</v>
      </c>
      <c r="E8" s="20">
        <v>533.70499999999993</v>
      </c>
      <c r="F8" s="20">
        <v>158.85</v>
      </c>
    </row>
    <row r="9" spans="1:6" x14ac:dyDescent="0.25">
      <c r="B9" s="18" t="s">
        <v>6206</v>
      </c>
      <c r="C9" s="20">
        <v>53.664999999999992</v>
      </c>
      <c r="D9" s="20">
        <v>83.025000000000006</v>
      </c>
      <c r="E9" s="20">
        <v>193.83499999999998</v>
      </c>
      <c r="F9" s="20">
        <v>68.039999999999992</v>
      </c>
    </row>
    <row r="10" spans="1:6" x14ac:dyDescent="0.25">
      <c r="B10" s="18" t="s">
        <v>6207</v>
      </c>
      <c r="C10" s="20">
        <v>163.01999999999998</v>
      </c>
      <c r="D10" s="20">
        <v>678.3599999999999</v>
      </c>
      <c r="E10" s="20">
        <v>171.04500000000002</v>
      </c>
      <c r="F10" s="20">
        <v>372.255</v>
      </c>
    </row>
    <row r="11" spans="1:6" x14ac:dyDescent="0.25">
      <c r="B11" s="18" t="s">
        <v>6208</v>
      </c>
      <c r="C11" s="20">
        <v>345.02</v>
      </c>
      <c r="D11" s="20">
        <v>273.86999999999995</v>
      </c>
      <c r="E11" s="20">
        <v>184.12999999999997</v>
      </c>
      <c r="F11" s="20">
        <v>201.11499999999998</v>
      </c>
    </row>
    <row r="12" spans="1:6" x14ac:dyDescent="0.25">
      <c r="B12" s="18" t="s">
        <v>6209</v>
      </c>
      <c r="C12" s="20">
        <v>334.89</v>
      </c>
      <c r="D12" s="20">
        <v>70.95</v>
      </c>
      <c r="E12" s="20">
        <v>134.23000000000002</v>
      </c>
      <c r="F12" s="20">
        <v>166.27499999999998</v>
      </c>
    </row>
    <row r="13" spans="1:6" x14ac:dyDescent="0.25">
      <c r="B13" s="18" t="s">
        <v>6210</v>
      </c>
      <c r="C13" s="20">
        <v>178.70999999999998</v>
      </c>
      <c r="D13" s="20">
        <v>166.1</v>
      </c>
      <c r="E13" s="20">
        <v>439.30999999999995</v>
      </c>
      <c r="F13" s="20">
        <v>492.9</v>
      </c>
    </row>
    <row r="14" spans="1:6" x14ac:dyDescent="0.25">
      <c r="B14" s="18" t="s">
        <v>6211</v>
      </c>
      <c r="C14" s="20">
        <v>301.98500000000001</v>
      </c>
      <c r="D14" s="20">
        <v>153.76499999999999</v>
      </c>
      <c r="E14" s="20">
        <v>215.55499999999998</v>
      </c>
      <c r="F14" s="20">
        <v>213.66499999999999</v>
      </c>
    </row>
    <row r="15" spans="1:6" x14ac:dyDescent="0.25">
      <c r="B15" s="18" t="s">
        <v>6212</v>
      </c>
      <c r="C15" s="20">
        <v>312.83499999999998</v>
      </c>
      <c r="D15" s="20">
        <v>63.249999999999993</v>
      </c>
      <c r="E15" s="20">
        <v>350.89500000000004</v>
      </c>
      <c r="F15" s="20">
        <v>96.405000000000001</v>
      </c>
    </row>
    <row r="16" spans="1:6" x14ac:dyDescent="0.25">
      <c r="B16" s="18" t="s">
        <v>6213</v>
      </c>
      <c r="C16" s="20">
        <v>265.62</v>
      </c>
      <c r="D16" s="20">
        <v>526.51499999999987</v>
      </c>
      <c r="E16" s="20">
        <v>187.06</v>
      </c>
      <c r="F16" s="20">
        <v>210.58999999999997</v>
      </c>
    </row>
    <row r="17" spans="1:6" x14ac:dyDescent="0.25">
      <c r="A17" s="18" t="s">
        <v>6199</v>
      </c>
      <c r="B17" s="18" t="s">
        <v>6202</v>
      </c>
      <c r="C17" s="20">
        <v>47.25</v>
      </c>
      <c r="D17" s="20">
        <v>65.805000000000007</v>
      </c>
      <c r="E17" s="20">
        <v>274.67500000000001</v>
      </c>
      <c r="F17" s="20">
        <v>179.22</v>
      </c>
    </row>
    <row r="18" spans="1:6" x14ac:dyDescent="0.25">
      <c r="B18" s="18" t="s">
        <v>6203</v>
      </c>
      <c r="C18" s="20">
        <v>745.44999999999993</v>
      </c>
      <c r="D18" s="20">
        <v>428.88499999999999</v>
      </c>
      <c r="E18" s="20">
        <v>194.17499999999998</v>
      </c>
      <c r="F18" s="20">
        <v>429.82999999999993</v>
      </c>
    </row>
    <row r="19" spans="1:6" x14ac:dyDescent="0.25">
      <c r="B19" s="18" t="s">
        <v>6204</v>
      </c>
      <c r="C19" s="20">
        <v>130.47</v>
      </c>
      <c r="D19" s="20">
        <v>271.48500000000001</v>
      </c>
      <c r="E19" s="20">
        <v>281.20499999999998</v>
      </c>
      <c r="F19" s="20">
        <v>231.63000000000002</v>
      </c>
    </row>
    <row r="20" spans="1:6" x14ac:dyDescent="0.25">
      <c r="B20" s="18" t="s">
        <v>6205</v>
      </c>
      <c r="C20" s="20">
        <v>27</v>
      </c>
      <c r="D20" s="20">
        <v>347.26</v>
      </c>
      <c r="E20" s="20">
        <v>147.51</v>
      </c>
      <c r="F20" s="20">
        <v>240.04</v>
      </c>
    </row>
    <row r="21" spans="1:6" x14ac:dyDescent="0.25">
      <c r="B21" s="18" t="s">
        <v>6206</v>
      </c>
      <c r="C21" s="20">
        <v>255.11499999999995</v>
      </c>
      <c r="D21" s="20">
        <v>541.73</v>
      </c>
      <c r="E21" s="20">
        <v>83.43</v>
      </c>
      <c r="F21" s="20">
        <v>59.079999999999991</v>
      </c>
    </row>
    <row r="22" spans="1:6" x14ac:dyDescent="0.25">
      <c r="B22" s="18" t="s">
        <v>6207</v>
      </c>
      <c r="C22" s="20">
        <v>584.78999999999985</v>
      </c>
      <c r="D22" s="20">
        <v>357.42999999999995</v>
      </c>
      <c r="E22" s="20">
        <v>355.34</v>
      </c>
      <c r="F22" s="20">
        <v>140.88</v>
      </c>
    </row>
    <row r="23" spans="1:6" x14ac:dyDescent="0.25">
      <c r="B23" s="18" t="s">
        <v>6208</v>
      </c>
      <c r="C23" s="20">
        <v>430.62</v>
      </c>
      <c r="D23" s="20">
        <v>227.42500000000001</v>
      </c>
      <c r="E23" s="20">
        <v>236.315</v>
      </c>
      <c r="F23" s="20">
        <v>414.58499999999992</v>
      </c>
    </row>
    <row r="24" spans="1:6" x14ac:dyDescent="0.25">
      <c r="B24" s="18" t="s">
        <v>6209</v>
      </c>
      <c r="C24" s="20">
        <v>22.5</v>
      </c>
      <c r="D24" s="20">
        <v>77.72</v>
      </c>
      <c r="E24" s="20">
        <v>60.5</v>
      </c>
      <c r="F24" s="20">
        <v>139.67999999999998</v>
      </c>
    </row>
    <row r="25" spans="1:6" x14ac:dyDescent="0.25">
      <c r="B25" s="18" t="s">
        <v>6210</v>
      </c>
      <c r="C25" s="20">
        <v>126.14999999999999</v>
      </c>
      <c r="D25" s="20">
        <v>195.11</v>
      </c>
      <c r="E25" s="20">
        <v>89.13</v>
      </c>
      <c r="F25" s="20">
        <v>302.65999999999997</v>
      </c>
    </row>
    <row r="26" spans="1:6" x14ac:dyDescent="0.25">
      <c r="B26" s="18" t="s">
        <v>6211</v>
      </c>
      <c r="C26" s="20">
        <v>376.03</v>
      </c>
      <c r="D26" s="20">
        <v>523.24</v>
      </c>
      <c r="E26" s="20">
        <v>440.96499999999997</v>
      </c>
      <c r="F26" s="20">
        <v>174.46999999999997</v>
      </c>
    </row>
    <row r="27" spans="1:6" x14ac:dyDescent="0.25">
      <c r="B27" s="18" t="s">
        <v>6212</v>
      </c>
      <c r="C27" s="20">
        <v>515.17999999999995</v>
      </c>
      <c r="D27" s="20">
        <v>142.56</v>
      </c>
      <c r="E27" s="20">
        <v>347.03999999999996</v>
      </c>
      <c r="F27" s="20">
        <v>104.08499999999999</v>
      </c>
    </row>
    <row r="28" spans="1:6" x14ac:dyDescent="0.25">
      <c r="B28" s="18" t="s">
        <v>6213</v>
      </c>
      <c r="C28" s="20">
        <v>95.859999999999985</v>
      </c>
      <c r="D28" s="20">
        <v>484.76</v>
      </c>
      <c r="E28" s="20">
        <v>94.17</v>
      </c>
      <c r="F28" s="20">
        <v>77.10499999999999</v>
      </c>
    </row>
    <row r="29" spans="1:6" x14ac:dyDescent="0.25">
      <c r="A29" s="18" t="s">
        <v>6200</v>
      </c>
      <c r="B29" s="18" t="s">
        <v>6202</v>
      </c>
      <c r="C29" s="20">
        <v>258.34500000000003</v>
      </c>
      <c r="D29" s="20">
        <v>139.625</v>
      </c>
      <c r="E29" s="20">
        <v>279.52000000000004</v>
      </c>
      <c r="F29" s="20">
        <v>160.19499999999999</v>
      </c>
    </row>
    <row r="30" spans="1:6" x14ac:dyDescent="0.25">
      <c r="B30" s="18" t="s">
        <v>6203</v>
      </c>
      <c r="C30" s="20">
        <v>342.2</v>
      </c>
      <c r="D30" s="20">
        <v>284.24999999999994</v>
      </c>
      <c r="E30" s="20">
        <v>251.83</v>
      </c>
      <c r="F30" s="20">
        <v>80.550000000000011</v>
      </c>
    </row>
    <row r="31" spans="1:6" x14ac:dyDescent="0.25">
      <c r="B31" s="18" t="s">
        <v>6204</v>
      </c>
      <c r="C31" s="20">
        <v>418.30499999999989</v>
      </c>
      <c r="D31" s="20">
        <v>468.125</v>
      </c>
      <c r="E31" s="20">
        <v>405.05500000000006</v>
      </c>
      <c r="F31" s="20">
        <v>253.15499999999997</v>
      </c>
    </row>
    <row r="32" spans="1:6" x14ac:dyDescent="0.25">
      <c r="B32" s="18" t="s">
        <v>6205</v>
      </c>
      <c r="C32" s="20">
        <v>102.32999999999998</v>
      </c>
      <c r="D32" s="20">
        <v>242.14000000000001</v>
      </c>
      <c r="E32" s="20">
        <v>554.875</v>
      </c>
      <c r="F32" s="20">
        <v>106.23999999999998</v>
      </c>
    </row>
    <row r="33" spans="1:6" x14ac:dyDescent="0.25">
      <c r="B33" s="18" t="s">
        <v>6206</v>
      </c>
      <c r="C33" s="20">
        <v>234.71999999999997</v>
      </c>
      <c r="D33" s="20">
        <v>133.08000000000001</v>
      </c>
      <c r="E33" s="20">
        <v>267.2</v>
      </c>
      <c r="F33" s="20">
        <v>272.68999999999994</v>
      </c>
    </row>
    <row r="34" spans="1:6" x14ac:dyDescent="0.25">
      <c r="B34" s="18" t="s">
        <v>6207</v>
      </c>
      <c r="C34" s="20">
        <v>430.39</v>
      </c>
      <c r="D34" s="20">
        <v>136.20500000000001</v>
      </c>
      <c r="E34" s="20">
        <v>209.6</v>
      </c>
      <c r="F34" s="20">
        <v>88.334999999999994</v>
      </c>
    </row>
    <row r="35" spans="1:6" x14ac:dyDescent="0.25">
      <c r="B35" s="18" t="s">
        <v>6208</v>
      </c>
      <c r="C35" s="20">
        <v>109.005</v>
      </c>
      <c r="D35" s="20">
        <v>393.57499999999999</v>
      </c>
      <c r="E35" s="20">
        <v>61.034999999999997</v>
      </c>
      <c r="F35" s="20">
        <v>199.48999999999998</v>
      </c>
    </row>
    <row r="36" spans="1:6" x14ac:dyDescent="0.25">
      <c r="B36" s="18" t="s">
        <v>6209</v>
      </c>
      <c r="C36" s="20">
        <v>287.52499999999998</v>
      </c>
      <c r="D36" s="20">
        <v>288.67</v>
      </c>
      <c r="E36" s="20">
        <v>125.58</v>
      </c>
      <c r="F36" s="20">
        <v>374.13499999999999</v>
      </c>
    </row>
    <row r="37" spans="1:6" x14ac:dyDescent="0.25">
      <c r="B37" s="18" t="s">
        <v>6210</v>
      </c>
      <c r="C37" s="20">
        <v>840.92999999999984</v>
      </c>
      <c r="D37" s="20">
        <v>409.875</v>
      </c>
      <c r="E37" s="20">
        <v>171.32999999999998</v>
      </c>
      <c r="F37" s="20">
        <v>221.43999999999997</v>
      </c>
    </row>
    <row r="38" spans="1:6" x14ac:dyDescent="0.25">
      <c r="B38" s="18" t="s">
        <v>6211</v>
      </c>
      <c r="C38" s="20">
        <v>299.07</v>
      </c>
      <c r="D38" s="20">
        <v>260.32499999999999</v>
      </c>
      <c r="E38" s="20">
        <v>584.64</v>
      </c>
      <c r="F38" s="20">
        <v>256.36500000000001</v>
      </c>
    </row>
    <row r="39" spans="1:6" x14ac:dyDescent="0.25">
      <c r="B39" s="18" t="s">
        <v>6212</v>
      </c>
      <c r="C39" s="20">
        <v>323.32499999999999</v>
      </c>
      <c r="D39" s="20">
        <v>565.57000000000005</v>
      </c>
      <c r="E39" s="20">
        <v>537.80999999999995</v>
      </c>
      <c r="F39" s="20">
        <v>189.47499999999999</v>
      </c>
    </row>
    <row r="40" spans="1:6" x14ac:dyDescent="0.25">
      <c r="B40" s="18" t="s">
        <v>6213</v>
      </c>
      <c r="C40" s="20">
        <v>399.48499999999996</v>
      </c>
      <c r="D40" s="20">
        <v>148.19999999999999</v>
      </c>
      <c r="E40" s="20">
        <v>388.21999999999997</v>
      </c>
      <c r="F40" s="20">
        <v>212.07499999999999</v>
      </c>
    </row>
    <row r="41" spans="1:6" x14ac:dyDescent="0.25">
      <c r="A41" s="18" t="s">
        <v>6201</v>
      </c>
      <c r="B41" s="18" t="s">
        <v>6202</v>
      </c>
      <c r="C41" s="20">
        <v>112.69499999999999</v>
      </c>
      <c r="D41" s="20">
        <v>166.32</v>
      </c>
      <c r="E41" s="20">
        <v>843.71499999999992</v>
      </c>
      <c r="F41" s="20">
        <v>146.685</v>
      </c>
    </row>
    <row r="42" spans="1:6" x14ac:dyDescent="0.25">
      <c r="B42" s="18" t="s">
        <v>6203</v>
      </c>
      <c r="C42" s="20">
        <v>114.87999999999998</v>
      </c>
      <c r="D42" s="20">
        <v>133.815</v>
      </c>
      <c r="E42" s="20">
        <v>91.175000000000011</v>
      </c>
      <c r="F42" s="20">
        <v>53.759999999999991</v>
      </c>
    </row>
    <row r="43" spans="1:6" x14ac:dyDescent="0.25">
      <c r="B43" s="18" t="s">
        <v>6204</v>
      </c>
      <c r="C43" s="20">
        <v>277.76</v>
      </c>
      <c r="D43" s="20">
        <v>175.41</v>
      </c>
      <c r="E43" s="20">
        <v>462.50999999999993</v>
      </c>
      <c r="F43" s="20">
        <v>399.52499999999998</v>
      </c>
    </row>
    <row r="44" spans="1:6" x14ac:dyDescent="0.25">
      <c r="B44" s="18" t="s">
        <v>6205</v>
      </c>
      <c r="C44" s="20">
        <v>197.89499999999998</v>
      </c>
      <c r="D44" s="20">
        <v>289.755</v>
      </c>
      <c r="E44" s="20">
        <v>88.545000000000002</v>
      </c>
      <c r="F44" s="20">
        <v>200.25499999999997</v>
      </c>
    </row>
    <row r="45" spans="1:6" x14ac:dyDescent="0.25">
      <c r="B45" s="18" t="s">
        <v>6206</v>
      </c>
      <c r="C45" s="20">
        <v>193.11499999999998</v>
      </c>
      <c r="D45" s="20">
        <v>212.49499999999998</v>
      </c>
      <c r="E45" s="20">
        <v>292.29000000000002</v>
      </c>
      <c r="F45" s="20">
        <v>304.46999999999997</v>
      </c>
    </row>
    <row r="46" spans="1:6" x14ac:dyDescent="0.25">
      <c r="B46" s="18" t="s">
        <v>6207</v>
      </c>
      <c r="C46" s="20">
        <v>179.79</v>
      </c>
      <c r="D46" s="20">
        <v>426.2</v>
      </c>
      <c r="E46" s="20">
        <v>170.08999999999997</v>
      </c>
      <c r="F46" s="20">
        <v>379.31</v>
      </c>
    </row>
    <row r="47" spans="1:6" x14ac:dyDescent="0.25">
      <c r="B47" s="18" t="s">
        <v>6208</v>
      </c>
      <c r="C47" s="20">
        <v>247.28999999999996</v>
      </c>
      <c r="D47" s="20">
        <v>246.685</v>
      </c>
      <c r="E47" s="20">
        <v>271.05499999999995</v>
      </c>
      <c r="F47" s="20">
        <v>141.69999999999999</v>
      </c>
    </row>
    <row r="48" spans="1:6" x14ac:dyDescent="0.25">
      <c r="B48" s="18" t="s">
        <v>6209</v>
      </c>
      <c r="C48" s="20">
        <v>116.39499999999998</v>
      </c>
      <c r="D48" s="20">
        <v>41.25</v>
      </c>
      <c r="E48" s="20">
        <v>15.54</v>
      </c>
      <c r="F48" s="20">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topLeftCell="C1" zoomScale="115" zoomScaleNormal="115" workbookViewId="0">
      <selection activeCell="Q1" sqref="Q1:Q1048576"/>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2.140625" customWidth="1"/>
    <col min="7" max="7" width="28.5703125" customWidth="1"/>
    <col min="8" max="8" width="11.85546875" customWidth="1"/>
    <col min="9" max="9" width="13.140625" customWidth="1"/>
    <col min="10" max="10" width="12.42578125" customWidth="1"/>
    <col min="11" max="11" width="6.28515625" style="6" bestFit="1" customWidth="1"/>
    <col min="12" max="12" width="12.42578125" style="8" customWidth="1"/>
    <col min="13" max="13" width="9.42578125" style="8" bestFit="1" customWidth="1"/>
    <col min="14" max="14" width="18.85546875" customWidth="1"/>
    <col min="15" max="15" width="17.140625" style="14" customWidth="1"/>
  </cols>
  <sheetData>
    <row r="1" spans="1:17"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2" t="s">
        <v>6197</v>
      </c>
      <c r="P1" t="s">
        <v>6221</v>
      </c>
      <c r="Q1" t="s">
        <v>6223</v>
      </c>
    </row>
    <row r="2" spans="1:17"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IF(I2="Rob","Robusta",IF(I2="Exc","Excelsa",IF(orders!I2="Ara","Arabica",IF(orders!I2="Lib","Liberica",""))))</f>
        <v>Robusta</v>
      </c>
      <c r="O2" s="14" t="str">
        <f>IF(J2="M","Medium",IF(J2="L","Light",IF(orders!J2="D","Dark","")))</f>
        <v>Medium</v>
      </c>
      <c r="P2" t="str">
        <f>_xlfn.XLOOKUP(Table3[[#This Row],[Customer ID]],customers!$A$1:$A$1001,customers!$I$1:$I$1001,"")</f>
        <v>Yes</v>
      </c>
      <c r="Q2" t="str">
        <f>REPT(CHAR(160),5)&amp;Table3[[#This Row],[Loyalty card]]</f>
        <v>     Yes</v>
      </c>
    </row>
    <row r="3" spans="1:17"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IF(I3="Rob","Robusta",IF(I3="Exc","Excelsa",IF(orders!I3="Ara","Arabica",IF(orders!I3="Lib","Liberica",""))))</f>
        <v>Excelsa</v>
      </c>
      <c r="O3" s="14" t="str">
        <f>IF(J3="M","Medium",IF(J3="L","Light",IF(orders!J3="D","Dark","")))</f>
        <v>Medium</v>
      </c>
      <c r="P3" t="str">
        <f>_xlfn.XLOOKUP(Table3[[#This Row],[Customer ID]],customers!$A$1:$A$1001,customers!$I$1:$I$1001,"")</f>
        <v>Yes</v>
      </c>
      <c r="Q3" t="str">
        <f>REPT(CHAR(160),5)&amp;Table3[[#This Row],[Loyalty card]]</f>
        <v>     Yes</v>
      </c>
    </row>
    <row r="4" spans="1:17"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IF(I4="Rob","Robusta",IF(I4="Exc","Excelsa",IF(orders!I4="Ara","Arabica",IF(orders!I4="Lib","Liberica",""))))</f>
        <v>Arabica</v>
      </c>
      <c r="O4" s="14" t="str">
        <f>IF(J4="M","Medium",IF(J4="L","Light",IF(orders!J4="D","Dark","")))</f>
        <v>Light</v>
      </c>
      <c r="P4" t="str">
        <f>_xlfn.XLOOKUP(Table3[[#This Row],[Customer ID]],customers!$A$1:$A$1001,customers!$I$1:$I$1001,"")</f>
        <v>Yes</v>
      </c>
      <c r="Q4" t="str">
        <f>REPT(CHAR(160),5)&amp;Table3[[#This Row],[Loyalty card]]</f>
        <v>     Yes</v>
      </c>
    </row>
    <row r="5" spans="1:17"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IF(I5="Rob","Robusta",IF(I5="Exc","Excelsa",IF(orders!I5="Ara","Arabica",IF(orders!I5="Lib","Liberica",""))))</f>
        <v>Excelsa</v>
      </c>
      <c r="O5" s="14" t="str">
        <f>IF(J5="M","Medium",IF(J5="L","Light",IF(orders!J5="D","Dark","")))</f>
        <v>Medium</v>
      </c>
      <c r="P5" t="str">
        <f>_xlfn.XLOOKUP(Table3[[#This Row],[Customer ID]],customers!$A$1:$A$1001,customers!$I$1:$I$1001,"")</f>
        <v>No</v>
      </c>
      <c r="Q5" t="str">
        <f>REPT(CHAR(160),5)&amp;Table3[[#This Row],[Loyalty card]]</f>
        <v>     No</v>
      </c>
    </row>
    <row r="6" spans="1:17"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IF(I6="Rob","Robusta",IF(I6="Exc","Excelsa",IF(orders!I6="Ara","Arabica",IF(orders!I6="Lib","Liberica",""))))</f>
        <v>Robusta</v>
      </c>
      <c r="O6" s="14" t="str">
        <f>IF(J6="M","Medium",IF(J6="L","Light",IF(orders!J6="D","Dark","")))</f>
        <v>Light</v>
      </c>
      <c r="P6" t="str">
        <f>_xlfn.XLOOKUP(Table3[[#This Row],[Customer ID]],customers!$A$1:$A$1001,customers!$I$1:$I$1001,"")</f>
        <v>No</v>
      </c>
      <c r="Q6" t="str">
        <f>REPT(CHAR(160),5)&amp;Table3[[#This Row],[Loyalty card]]</f>
        <v>     No</v>
      </c>
    </row>
    <row r="7" spans="1:17"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IF(I7="Rob","Robusta",IF(I7="Exc","Excelsa",IF(orders!I7="Ara","Arabica",IF(orders!I7="Lib","Liberica",""))))</f>
        <v>Liberica</v>
      </c>
      <c r="O7" s="14" t="str">
        <f>IF(J7="M","Medium",IF(J7="L","Light",IF(orders!J7="D","Dark","")))</f>
        <v>Dark</v>
      </c>
      <c r="P7" t="str">
        <f>_xlfn.XLOOKUP(Table3[[#This Row],[Customer ID]],customers!$A$1:$A$1001,customers!$I$1:$I$1001,"")</f>
        <v>No</v>
      </c>
      <c r="Q7" t="str">
        <f>REPT(CHAR(160),5)&amp;Table3[[#This Row],[Loyalty card]]</f>
        <v>     No</v>
      </c>
    </row>
    <row r="8" spans="1:17"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IF(I8="Rob","Robusta",IF(I8="Exc","Excelsa",IF(orders!I8="Ara","Arabica",IF(orders!I8="Lib","Liberica",""))))</f>
        <v>Excelsa</v>
      </c>
      <c r="O8" s="14" t="str">
        <f>IF(J8="M","Medium",IF(J8="L","Light",IF(orders!J8="D","Dark","")))</f>
        <v>Dark</v>
      </c>
      <c r="P8" t="str">
        <f>_xlfn.XLOOKUP(Table3[[#This Row],[Customer ID]],customers!$A$1:$A$1001,customers!$I$1:$I$1001,"")</f>
        <v>Yes</v>
      </c>
      <c r="Q8" t="str">
        <f>REPT(CHAR(160),5)&amp;Table3[[#This Row],[Loyalty card]]</f>
        <v>     Yes</v>
      </c>
    </row>
    <row r="9" spans="1:17"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IF(I9="Rob","Robusta",IF(I9="Exc","Excelsa",IF(orders!I9="Ara","Arabica",IF(orders!I9="Lib","Liberica",""))))</f>
        <v>Liberica</v>
      </c>
      <c r="O9" s="14" t="str">
        <f>IF(J9="M","Medium",IF(J9="L","Light",IF(orders!J9="D","Dark","")))</f>
        <v>Light</v>
      </c>
      <c r="P9" t="str">
        <f>_xlfn.XLOOKUP(Table3[[#This Row],[Customer ID]],customers!$A$1:$A$1001,customers!$I$1:$I$1001,"")</f>
        <v>Yes</v>
      </c>
      <c r="Q9" t="str">
        <f>REPT(CHAR(160),5)&amp;Table3[[#This Row],[Loyalty card]]</f>
        <v>     Yes</v>
      </c>
    </row>
    <row r="10" spans="1:17"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IF(I10="Rob","Robusta",IF(I10="Exc","Excelsa",IF(orders!I10="Ara","Arabica",IF(orders!I10="Lib","Liberica",""))))</f>
        <v>Robusta</v>
      </c>
      <c r="O10" s="14" t="str">
        <f>IF(J10="M","Medium",IF(J10="L","Light",IF(orders!J10="D","Dark","")))</f>
        <v>Medium</v>
      </c>
      <c r="P10" t="str">
        <f>_xlfn.XLOOKUP(Table3[[#This Row],[Customer ID]],customers!$A$1:$A$1001,customers!$I$1:$I$1001,"")</f>
        <v>No</v>
      </c>
      <c r="Q10" t="str">
        <f>REPT(CHAR(160),5)&amp;Table3[[#This Row],[Loyalty card]]</f>
        <v>     No</v>
      </c>
    </row>
    <row r="11" spans="1:17"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IF(I11="Rob","Robusta",IF(I11="Exc","Excelsa",IF(orders!I11="Ara","Arabica",IF(orders!I11="Lib","Liberica",""))))</f>
        <v>Robusta</v>
      </c>
      <c r="O11" s="14" t="str">
        <f>IF(J11="M","Medium",IF(J11="L","Light",IF(orders!J11="D","Dark","")))</f>
        <v>Medium</v>
      </c>
      <c r="P11" t="str">
        <f>_xlfn.XLOOKUP(Table3[[#This Row],[Customer ID]],customers!$A$1:$A$1001,customers!$I$1:$I$1001,"")</f>
        <v>No</v>
      </c>
      <c r="Q11" t="str">
        <f>REPT(CHAR(160),5)&amp;Table3[[#This Row],[Loyalty card]]</f>
        <v>     No</v>
      </c>
    </row>
    <row r="12" spans="1:17"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IF(I12="Rob","Robusta",IF(I12="Exc","Excelsa",IF(orders!I12="Ara","Arabica",IF(orders!I12="Lib","Liberica",""))))</f>
        <v>Arabica</v>
      </c>
      <c r="O12" s="14" t="str">
        <f>IF(J12="M","Medium",IF(J12="L","Light",IF(orders!J12="D","Dark","")))</f>
        <v>Dark</v>
      </c>
      <c r="P12" t="str">
        <f>_xlfn.XLOOKUP(Table3[[#This Row],[Customer ID]],customers!$A$1:$A$1001,customers!$I$1:$I$1001,"")</f>
        <v>No</v>
      </c>
      <c r="Q12" t="str">
        <f>REPT(CHAR(160),5)&amp;Table3[[#This Row],[Loyalty card]]</f>
        <v>     No</v>
      </c>
    </row>
    <row r="13" spans="1:17"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IF(I13="Rob","Robusta",IF(I13="Exc","Excelsa",IF(orders!I13="Ara","Arabica",IF(orders!I13="Lib","Liberica",""))))</f>
        <v>Excelsa</v>
      </c>
      <c r="O13" s="14" t="str">
        <f>IF(J13="M","Medium",IF(J13="L","Light",IF(orders!J13="D","Dark","")))</f>
        <v>Light</v>
      </c>
      <c r="P13" t="str">
        <f>_xlfn.XLOOKUP(Table3[[#This Row],[Customer ID]],customers!$A$1:$A$1001,customers!$I$1:$I$1001,"")</f>
        <v>Yes</v>
      </c>
      <c r="Q13" t="str">
        <f>REPT(CHAR(160),5)&amp;Table3[[#This Row],[Loyalty card]]</f>
        <v>     Yes</v>
      </c>
    </row>
    <row r="14" spans="1:17"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IF(I14="Rob","Robusta",IF(I14="Exc","Excelsa",IF(orders!I14="Ara","Arabica",IF(orders!I14="Lib","Liberica",""))))</f>
        <v>Robusta</v>
      </c>
      <c r="O14" s="14" t="str">
        <f>IF(J14="M","Medium",IF(J14="L","Light",IF(orders!J14="D","Dark","")))</f>
        <v>Medium</v>
      </c>
      <c r="P14" t="str">
        <f>_xlfn.XLOOKUP(Table3[[#This Row],[Customer ID]],customers!$A$1:$A$1001,customers!$I$1:$I$1001,"")</f>
        <v>No</v>
      </c>
      <c r="Q14" t="str">
        <f>REPT(CHAR(160),5)&amp;Table3[[#This Row],[Loyalty card]]</f>
        <v>     No</v>
      </c>
    </row>
    <row r="15" spans="1:17"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IF(I15="Rob","Robusta",IF(I15="Exc","Excelsa",IF(orders!I15="Ara","Arabica",IF(orders!I15="Lib","Liberica",""))))</f>
        <v>Robusta</v>
      </c>
      <c r="O15" s="14" t="str">
        <f>IF(J15="M","Medium",IF(J15="L","Light",IF(orders!J15="D","Dark","")))</f>
        <v>Dark</v>
      </c>
      <c r="P15" t="str">
        <f>_xlfn.XLOOKUP(Table3[[#This Row],[Customer ID]],customers!$A$1:$A$1001,customers!$I$1:$I$1001,"")</f>
        <v>No</v>
      </c>
      <c r="Q15" t="str">
        <f>REPT(CHAR(160),5)&amp;Table3[[#This Row],[Loyalty card]]</f>
        <v>     No</v>
      </c>
    </row>
    <row r="16" spans="1:17"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IF(I16="Rob","Robusta",IF(I16="Exc","Excelsa",IF(orders!I16="Ara","Arabica",IF(orders!I16="Lib","Liberica",""))))</f>
        <v>Liberica</v>
      </c>
      <c r="O16" s="14" t="str">
        <f>IF(J16="M","Medium",IF(J16="L","Light",IF(orders!J16="D","Dark","")))</f>
        <v>Dark</v>
      </c>
      <c r="P16" t="str">
        <f>_xlfn.XLOOKUP(Table3[[#This Row],[Customer ID]],customers!$A$1:$A$1001,customers!$I$1:$I$1001,"")</f>
        <v>Yes</v>
      </c>
      <c r="Q16" t="str">
        <f>REPT(CHAR(160),5)&amp;Table3[[#This Row],[Loyalty card]]</f>
        <v>     Yes</v>
      </c>
    </row>
    <row r="17" spans="1:17"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IF(I17="Rob","Robusta",IF(I17="Exc","Excelsa",IF(orders!I17="Ara","Arabica",IF(orders!I17="Lib","Liberica",""))))</f>
        <v>Robusta</v>
      </c>
      <c r="O17" s="14" t="str">
        <f>IF(J17="M","Medium",IF(J17="L","Light",IF(orders!J17="D","Dark","")))</f>
        <v>Medium</v>
      </c>
      <c r="P17" t="str">
        <f>_xlfn.XLOOKUP(Table3[[#This Row],[Customer ID]],customers!$A$1:$A$1001,customers!$I$1:$I$1001,"")</f>
        <v>No</v>
      </c>
      <c r="Q17" t="str">
        <f>REPT(CHAR(160),5)&amp;Table3[[#This Row],[Loyalty card]]</f>
        <v>     No</v>
      </c>
    </row>
    <row r="18" spans="1:17"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IF(I18="Rob","Robusta",IF(I18="Exc","Excelsa",IF(orders!I18="Ara","Arabica",IF(orders!I18="Lib","Liberica",""))))</f>
        <v>Arabica</v>
      </c>
      <c r="O18" s="14" t="str">
        <f>IF(J18="M","Medium",IF(J18="L","Light",IF(orders!J18="D","Dark","")))</f>
        <v>Medium</v>
      </c>
      <c r="P18" t="str">
        <f>_xlfn.XLOOKUP(Table3[[#This Row],[Customer ID]],customers!$A$1:$A$1001,customers!$I$1:$I$1001,"")</f>
        <v>No</v>
      </c>
      <c r="Q18" t="str">
        <f>REPT(CHAR(160),5)&amp;Table3[[#This Row],[Loyalty card]]</f>
        <v>     No</v>
      </c>
    </row>
    <row r="19" spans="1:17"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IF(I19="Rob","Robusta",IF(I19="Exc","Excelsa",IF(orders!I19="Ara","Arabica",IF(orders!I19="Lib","Liberica",""))))</f>
        <v>Arabica</v>
      </c>
      <c r="O19" s="14" t="str">
        <f>IF(J19="M","Medium",IF(J19="L","Light",IF(orders!J19="D","Dark","")))</f>
        <v>Light</v>
      </c>
      <c r="P19" t="str">
        <f>_xlfn.XLOOKUP(Table3[[#This Row],[Customer ID]],customers!$A$1:$A$1001,customers!$I$1:$I$1001,"")</f>
        <v>No</v>
      </c>
      <c r="Q19" t="str">
        <f>REPT(CHAR(160),5)&amp;Table3[[#This Row],[Loyalty card]]</f>
        <v>     No</v>
      </c>
    </row>
    <row r="20" spans="1:17"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IF(I20="Rob","Robusta",IF(I20="Exc","Excelsa",IF(orders!I20="Ara","Arabica",IF(orders!I20="Lib","Liberica",""))))</f>
        <v>Robusta</v>
      </c>
      <c r="O20" s="14" t="str">
        <f>IF(J20="M","Medium",IF(J20="L","Light",IF(orders!J20="D","Dark","")))</f>
        <v>Dark</v>
      </c>
      <c r="P20" t="str">
        <f>_xlfn.XLOOKUP(Table3[[#This Row],[Customer ID]],customers!$A$1:$A$1001,customers!$I$1:$I$1001,"")</f>
        <v>Yes</v>
      </c>
      <c r="Q20" t="str">
        <f>REPT(CHAR(160),5)&amp;Table3[[#This Row],[Loyalty card]]</f>
        <v>     Yes</v>
      </c>
    </row>
    <row r="21" spans="1:17"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IF(I21="Rob","Robusta",IF(I21="Exc","Excelsa",IF(orders!I21="Ara","Arabica",IF(orders!I21="Lib","Liberica",""))))</f>
        <v>Arabica</v>
      </c>
      <c r="O21" s="14" t="str">
        <f>IF(J21="M","Medium",IF(J21="L","Light",IF(orders!J21="D","Dark","")))</f>
        <v>Medium</v>
      </c>
      <c r="P21" t="str">
        <f>_xlfn.XLOOKUP(Table3[[#This Row],[Customer ID]],customers!$A$1:$A$1001,customers!$I$1:$I$1001,"")</f>
        <v>Yes</v>
      </c>
      <c r="Q21" t="str">
        <f>REPT(CHAR(160),5)&amp;Table3[[#This Row],[Loyalty card]]</f>
        <v>     Yes</v>
      </c>
    </row>
    <row r="22" spans="1:17"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IF(I22="Rob","Robusta",IF(I22="Exc","Excelsa",IF(orders!I22="Ara","Arabica",IF(orders!I22="Lib","Liberica",""))))</f>
        <v>Excelsa</v>
      </c>
      <c r="O22" s="14" t="str">
        <f>IF(J22="M","Medium",IF(J22="L","Light",IF(orders!J22="D","Dark","")))</f>
        <v>Dark</v>
      </c>
      <c r="P22" t="str">
        <f>_xlfn.XLOOKUP(Table3[[#This Row],[Customer ID]],customers!$A$1:$A$1001,customers!$I$1:$I$1001,"")</f>
        <v>Yes</v>
      </c>
      <c r="Q22" t="str">
        <f>REPT(CHAR(160),5)&amp;Table3[[#This Row],[Loyalty card]]</f>
        <v>     Yes</v>
      </c>
    </row>
    <row r="23" spans="1:17"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IF(I23="Rob","Robusta",IF(I23="Exc","Excelsa",IF(orders!I23="Ara","Arabica",IF(orders!I23="Lib","Liberica",""))))</f>
        <v>Arabica</v>
      </c>
      <c r="O23" s="14" t="str">
        <f>IF(J23="M","Medium",IF(J23="L","Light",IF(orders!J23="D","Dark","")))</f>
        <v>Dark</v>
      </c>
      <c r="P23" t="str">
        <f>_xlfn.XLOOKUP(Table3[[#This Row],[Customer ID]],customers!$A$1:$A$1001,customers!$I$1:$I$1001,"")</f>
        <v>No</v>
      </c>
      <c r="Q23" t="str">
        <f>REPT(CHAR(160),5)&amp;Table3[[#This Row],[Loyalty card]]</f>
        <v>     No</v>
      </c>
    </row>
    <row r="24" spans="1:17"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IF(I24="Rob","Robusta",IF(I24="Exc","Excelsa",IF(orders!I24="Ara","Arabica",IF(orders!I24="Lib","Liberica",""))))</f>
        <v>Robusta</v>
      </c>
      <c r="O24" s="14" t="str">
        <f>IF(J24="M","Medium",IF(J24="L","Light",IF(orders!J24="D","Dark","")))</f>
        <v>Medium</v>
      </c>
      <c r="P24" t="str">
        <f>_xlfn.XLOOKUP(Table3[[#This Row],[Customer ID]],customers!$A$1:$A$1001,customers!$I$1:$I$1001,"")</f>
        <v>Yes</v>
      </c>
      <c r="Q24" t="str">
        <f>REPT(CHAR(160),5)&amp;Table3[[#This Row],[Loyalty card]]</f>
        <v>     Yes</v>
      </c>
    </row>
    <row r="25" spans="1:17"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IF(I25="Rob","Robusta",IF(I25="Exc","Excelsa",IF(orders!I25="Ara","Arabica",IF(orders!I25="Lib","Liberica",""))))</f>
        <v>Arabica</v>
      </c>
      <c r="O25" s="14" t="str">
        <f>IF(J25="M","Medium",IF(J25="L","Light",IF(orders!J25="D","Dark","")))</f>
        <v>Dark</v>
      </c>
      <c r="P25" t="str">
        <f>_xlfn.XLOOKUP(Table3[[#This Row],[Customer ID]],customers!$A$1:$A$1001,customers!$I$1:$I$1001,"")</f>
        <v>Yes</v>
      </c>
      <c r="Q25" t="str">
        <f>REPT(CHAR(160),5)&amp;Table3[[#This Row],[Loyalty card]]</f>
        <v>     Yes</v>
      </c>
    </row>
    <row r="26" spans="1:17"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IF(I26="Rob","Robusta",IF(I26="Exc","Excelsa",IF(orders!I26="Ara","Arabica",IF(orders!I26="Lib","Liberica",""))))</f>
        <v>Arabica</v>
      </c>
      <c r="O26" s="14" t="str">
        <f>IF(J26="M","Medium",IF(J26="L","Light",IF(orders!J26="D","Dark","")))</f>
        <v>Medium</v>
      </c>
      <c r="P26" t="str">
        <f>_xlfn.XLOOKUP(Table3[[#This Row],[Customer ID]],customers!$A$1:$A$1001,customers!$I$1:$I$1001,"")</f>
        <v>No</v>
      </c>
      <c r="Q26" t="str">
        <f>REPT(CHAR(160),5)&amp;Table3[[#This Row],[Loyalty card]]</f>
        <v>     No</v>
      </c>
    </row>
    <row r="27" spans="1:17"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IF(I27="Rob","Robusta",IF(I27="Exc","Excelsa",IF(orders!I27="Ara","Arabica",IF(orders!I27="Lib","Liberica",""))))</f>
        <v>Excelsa</v>
      </c>
      <c r="O27" s="14" t="str">
        <f>IF(J27="M","Medium",IF(J27="L","Light",IF(orders!J27="D","Dark","")))</f>
        <v>Medium</v>
      </c>
      <c r="P27" t="str">
        <f>_xlfn.XLOOKUP(Table3[[#This Row],[Customer ID]],customers!$A$1:$A$1001,customers!$I$1:$I$1001,"")</f>
        <v>Yes</v>
      </c>
      <c r="Q27" t="str">
        <f>REPT(CHAR(160),5)&amp;Table3[[#This Row],[Loyalty card]]</f>
        <v>     Yes</v>
      </c>
    </row>
    <row r="28" spans="1:17"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IF(I28="Rob","Robusta",IF(I28="Exc","Excelsa",IF(orders!I28="Ara","Arabica",IF(orders!I28="Lib","Liberica",""))))</f>
        <v>Arabica</v>
      </c>
      <c r="O28" s="14" t="str">
        <f>IF(J28="M","Medium",IF(J28="L","Light",IF(orders!J28="D","Dark","")))</f>
        <v>Medium</v>
      </c>
      <c r="P28" t="str">
        <f>_xlfn.XLOOKUP(Table3[[#This Row],[Customer ID]],customers!$A$1:$A$1001,customers!$I$1:$I$1001,"")</f>
        <v>Yes</v>
      </c>
      <c r="Q28" t="str">
        <f>REPT(CHAR(160),5)&amp;Table3[[#This Row],[Loyalty card]]</f>
        <v>     Yes</v>
      </c>
    </row>
    <row r="29" spans="1:17"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IF(I29="Rob","Robusta",IF(I29="Exc","Excelsa",IF(orders!I29="Ara","Arabica",IF(orders!I29="Lib","Liberica",""))))</f>
        <v>Arabica</v>
      </c>
      <c r="O29" s="14" t="str">
        <f>IF(J29="M","Medium",IF(J29="L","Light",IF(orders!J29="D","Dark","")))</f>
        <v>Medium</v>
      </c>
      <c r="P29" t="str">
        <f>_xlfn.XLOOKUP(Table3[[#This Row],[Customer ID]],customers!$A$1:$A$1001,customers!$I$1:$I$1001,"")</f>
        <v>No</v>
      </c>
      <c r="Q29" t="str">
        <f>REPT(CHAR(160),5)&amp;Table3[[#This Row],[Loyalty card]]</f>
        <v>     No</v>
      </c>
    </row>
    <row r="30" spans="1:17"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IF(I30="Rob","Robusta",IF(I30="Exc","Excelsa",IF(orders!I30="Ara","Arabica",IF(orders!I30="Lib","Liberica",""))))</f>
        <v>Arabica</v>
      </c>
      <c r="O30" s="14" t="str">
        <f>IF(J30="M","Medium",IF(J30="L","Light",IF(orders!J30="D","Dark","")))</f>
        <v>Dark</v>
      </c>
      <c r="P30" t="str">
        <f>_xlfn.XLOOKUP(Table3[[#This Row],[Customer ID]],customers!$A$1:$A$1001,customers!$I$1:$I$1001,"")</f>
        <v>No</v>
      </c>
      <c r="Q30" t="str">
        <f>REPT(CHAR(160),5)&amp;Table3[[#This Row],[Loyalty card]]</f>
        <v>     No</v>
      </c>
    </row>
    <row r="31" spans="1:17"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IF(I31="Rob","Robusta",IF(I31="Exc","Excelsa",IF(orders!I31="Ara","Arabica",IF(orders!I31="Lib","Liberica",""))))</f>
        <v>Arabica</v>
      </c>
      <c r="O31" s="14" t="str">
        <f>IF(J31="M","Medium",IF(J31="L","Light",IF(orders!J31="D","Dark","")))</f>
        <v>Dark</v>
      </c>
      <c r="P31" t="str">
        <f>_xlfn.XLOOKUP(Table3[[#This Row],[Customer ID]],customers!$A$1:$A$1001,customers!$I$1:$I$1001,"")</f>
        <v>Yes</v>
      </c>
      <c r="Q31" t="str">
        <f>REPT(CHAR(160),5)&amp;Table3[[#This Row],[Loyalty card]]</f>
        <v>     Yes</v>
      </c>
    </row>
    <row r="32" spans="1:17"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IF(I32="Rob","Robusta",IF(I32="Exc","Excelsa",IF(orders!I32="Ara","Arabica",IF(orders!I32="Lib","Liberica",""))))</f>
        <v>Liberica</v>
      </c>
      <c r="O32" s="14" t="str">
        <f>IF(J32="M","Medium",IF(J32="L","Light",IF(orders!J32="D","Dark","")))</f>
        <v>Medium</v>
      </c>
      <c r="P32" t="str">
        <f>_xlfn.XLOOKUP(Table3[[#This Row],[Customer ID]],customers!$A$1:$A$1001,customers!$I$1:$I$1001,"")</f>
        <v>No</v>
      </c>
      <c r="Q32" t="str">
        <f>REPT(CHAR(160),5)&amp;Table3[[#This Row],[Loyalty card]]</f>
        <v>     No</v>
      </c>
    </row>
    <row r="33" spans="1:17"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IF(I33="Rob","Robusta",IF(I33="Exc","Excelsa",IF(orders!I33="Ara","Arabica",IF(orders!I33="Lib","Liberica",""))))</f>
        <v>Arabica</v>
      </c>
      <c r="O33" s="14" t="str">
        <f>IF(J33="M","Medium",IF(J33="L","Light",IF(orders!J33="D","Dark","")))</f>
        <v>Dark</v>
      </c>
      <c r="P33" t="str">
        <f>_xlfn.XLOOKUP(Table3[[#This Row],[Customer ID]],customers!$A$1:$A$1001,customers!$I$1:$I$1001,"")</f>
        <v>No</v>
      </c>
      <c r="Q33" t="str">
        <f>REPT(CHAR(160),5)&amp;Table3[[#This Row],[Loyalty card]]</f>
        <v>     No</v>
      </c>
    </row>
    <row r="34" spans="1:17"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IF(I34="Rob","Robusta",IF(I34="Exc","Excelsa",IF(orders!I34="Ara","Arabica",IF(orders!I34="Lib","Liberica",""))))</f>
        <v>Liberica</v>
      </c>
      <c r="O34" s="14" t="str">
        <f>IF(J34="M","Medium",IF(J34="L","Light",IF(orders!J34="D","Dark","")))</f>
        <v>Medium</v>
      </c>
      <c r="P34" t="str">
        <f>_xlfn.XLOOKUP(Table3[[#This Row],[Customer ID]],customers!$A$1:$A$1001,customers!$I$1:$I$1001,"")</f>
        <v>No</v>
      </c>
      <c r="Q34" t="str">
        <f>REPT(CHAR(160),5)&amp;Table3[[#This Row],[Loyalty card]]</f>
        <v>     No</v>
      </c>
    </row>
    <row r="35" spans="1:17"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IF(I35="Rob","Robusta",IF(I35="Exc","Excelsa",IF(orders!I35="Ara","Arabica",IF(orders!I35="Lib","Liberica",""))))</f>
        <v>Liberica</v>
      </c>
      <c r="O35" s="14" t="str">
        <f>IF(J35="M","Medium",IF(J35="L","Light",IF(orders!J35="D","Dark","")))</f>
        <v>Light</v>
      </c>
      <c r="P35" t="str">
        <f>_xlfn.XLOOKUP(Table3[[#This Row],[Customer ID]],customers!$A$1:$A$1001,customers!$I$1:$I$1001,"")</f>
        <v>No</v>
      </c>
      <c r="Q35" t="str">
        <f>REPT(CHAR(160),5)&amp;Table3[[#This Row],[Loyalty card]]</f>
        <v>     No</v>
      </c>
    </row>
    <row r="36" spans="1:17"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IF(I36="Rob","Robusta",IF(I36="Exc","Excelsa",IF(orders!I36="Ara","Arabica",IF(orders!I36="Lib","Liberica",""))))</f>
        <v>Liberica</v>
      </c>
      <c r="O36" s="14" t="str">
        <f>IF(J36="M","Medium",IF(J36="L","Light",IF(orders!J36="D","Dark","")))</f>
        <v>Light</v>
      </c>
      <c r="P36" t="str">
        <f>_xlfn.XLOOKUP(Table3[[#This Row],[Customer ID]],customers!$A$1:$A$1001,customers!$I$1:$I$1001,"")</f>
        <v>Yes</v>
      </c>
      <c r="Q36" t="str">
        <f>REPT(CHAR(160),5)&amp;Table3[[#This Row],[Loyalty card]]</f>
        <v>     Yes</v>
      </c>
    </row>
    <row r="37" spans="1:17"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IF(I37="Rob","Robusta",IF(I37="Exc","Excelsa",IF(orders!I37="Ara","Arabica",IF(orders!I37="Lib","Liberica",""))))</f>
        <v>Arabica</v>
      </c>
      <c r="O37" s="14" t="str">
        <f>IF(J37="M","Medium",IF(J37="L","Light",IF(orders!J37="D","Dark","")))</f>
        <v>Dark</v>
      </c>
      <c r="P37" t="str">
        <f>_xlfn.XLOOKUP(Table3[[#This Row],[Customer ID]],customers!$A$1:$A$1001,customers!$I$1:$I$1001,"")</f>
        <v>No</v>
      </c>
      <c r="Q37" t="str">
        <f>REPT(CHAR(160),5)&amp;Table3[[#This Row],[Loyalty card]]</f>
        <v>     No</v>
      </c>
    </row>
    <row r="38" spans="1:17"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IF(I38="Rob","Robusta",IF(I38="Exc","Excelsa",IF(orders!I38="Ara","Arabica",IF(orders!I38="Lib","Liberica",""))))</f>
        <v>Liberica</v>
      </c>
      <c r="O38" s="14" t="str">
        <f>IF(J38="M","Medium",IF(J38="L","Light",IF(orders!J38="D","Dark","")))</f>
        <v>Medium</v>
      </c>
      <c r="P38" t="str">
        <f>_xlfn.XLOOKUP(Table3[[#This Row],[Customer ID]],customers!$A$1:$A$1001,customers!$I$1:$I$1001,"")</f>
        <v>No</v>
      </c>
      <c r="Q38" t="str">
        <f>REPT(CHAR(160),5)&amp;Table3[[#This Row],[Loyalty card]]</f>
        <v>     No</v>
      </c>
    </row>
    <row r="39" spans="1:17"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IF(I39="Rob","Robusta",IF(I39="Exc","Excelsa",IF(orders!I39="Ara","Arabica",IF(orders!I39="Lib","Liberica",""))))</f>
        <v>Liberica</v>
      </c>
      <c r="O39" s="14" t="str">
        <f>IF(J39="M","Medium",IF(J39="L","Light",IF(orders!J39="D","Dark","")))</f>
        <v>Light</v>
      </c>
      <c r="P39" t="str">
        <f>_xlfn.XLOOKUP(Table3[[#This Row],[Customer ID]],customers!$A$1:$A$1001,customers!$I$1:$I$1001,"")</f>
        <v>No</v>
      </c>
      <c r="Q39" t="str">
        <f>REPT(CHAR(160),5)&amp;Table3[[#This Row],[Loyalty card]]</f>
        <v>     No</v>
      </c>
    </row>
    <row r="40" spans="1:17"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IF(I40="Rob","Robusta",IF(I40="Exc","Excelsa",IF(orders!I40="Ara","Arabica",IF(orders!I40="Lib","Liberica",""))))</f>
        <v>Robusta</v>
      </c>
      <c r="O40" s="14" t="str">
        <f>IF(J40="M","Medium",IF(J40="L","Light",IF(orders!J40="D","Dark","")))</f>
        <v>Medium</v>
      </c>
      <c r="P40" t="str">
        <f>_xlfn.XLOOKUP(Table3[[#This Row],[Customer ID]],customers!$A$1:$A$1001,customers!$I$1:$I$1001,"")</f>
        <v>No</v>
      </c>
      <c r="Q40" t="str">
        <f>REPT(CHAR(160),5)&amp;Table3[[#This Row],[Loyalty card]]</f>
        <v>     No</v>
      </c>
    </row>
    <row r="41" spans="1:17"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IF(I41="Rob","Robusta",IF(I41="Exc","Excelsa",IF(orders!I41="Ara","Arabica",IF(orders!I41="Lib","Liberica",""))))</f>
        <v>Robusta</v>
      </c>
      <c r="O41" s="14" t="str">
        <f>IF(J41="M","Medium",IF(J41="L","Light",IF(orders!J41="D","Dark","")))</f>
        <v>Medium</v>
      </c>
      <c r="P41" t="str">
        <f>_xlfn.XLOOKUP(Table3[[#This Row],[Customer ID]],customers!$A$1:$A$1001,customers!$I$1:$I$1001,"")</f>
        <v>Yes</v>
      </c>
      <c r="Q41" t="str">
        <f>REPT(CHAR(160),5)&amp;Table3[[#This Row],[Loyalty card]]</f>
        <v>     Yes</v>
      </c>
    </row>
    <row r="42" spans="1:17"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IF(I42="Rob","Robusta",IF(I42="Exc","Excelsa",IF(orders!I42="Ara","Arabica",IF(orders!I42="Lib","Liberica",""))))</f>
        <v>Liberica</v>
      </c>
      <c r="O42" s="14" t="str">
        <f>IF(J42="M","Medium",IF(J42="L","Light",IF(orders!J42="D","Dark","")))</f>
        <v>Medium</v>
      </c>
      <c r="P42" t="str">
        <f>_xlfn.XLOOKUP(Table3[[#This Row],[Customer ID]],customers!$A$1:$A$1001,customers!$I$1:$I$1001,"")</f>
        <v>No</v>
      </c>
      <c r="Q42" t="str">
        <f>REPT(CHAR(160),5)&amp;Table3[[#This Row],[Loyalty card]]</f>
        <v>     No</v>
      </c>
    </row>
    <row r="43" spans="1:17"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IF(I43="Rob","Robusta",IF(I43="Exc","Excelsa",IF(orders!I43="Ara","Arabica",IF(orders!I43="Lib","Liberica",""))))</f>
        <v>Excelsa</v>
      </c>
      <c r="O43" s="14" t="str">
        <f>IF(J43="M","Medium",IF(J43="L","Light",IF(orders!J43="D","Dark","")))</f>
        <v>Dark</v>
      </c>
      <c r="P43" t="str">
        <f>_xlfn.XLOOKUP(Table3[[#This Row],[Customer ID]],customers!$A$1:$A$1001,customers!$I$1:$I$1001,"")</f>
        <v>Yes</v>
      </c>
      <c r="Q43" t="str">
        <f>REPT(CHAR(160),5)&amp;Table3[[#This Row],[Loyalty card]]</f>
        <v>     Yes</v>
      </c>
    </row>
    <row r="44" spans="1:17"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IF(I44="Rob","Robusta",IF(I44="Exc","Excelsa",IF(orders!I44="Ara","Arabica",IF(orders!I44="Lib","Liberica",""))))</f>
        <v>Robusta</v>
      </c>
      <c r="O44" s="14" t="str">
        <f>IF(J44="M","Medium",IF(J44="L","Light",IF(orders!J44="D","Dark","")))</f>
        <v>Dark</v>
      </c>
      <c r="P44" t="str">
        <f>_xlfn.XLOOKUP(Table3[[#This Row],[Customer ID]],customers!$A$1:$A$1001,customers!$I$1:$I$1001,"")</f>
        <v>Yes</v>
      </c>
      <c r="Q44" t="str">
        <f>REPT(CHAR(160),5)&amp;Table3[[#This Row],[Loyalty card]]</f>
        <v>     Yes</v>
      </c>
    </row>
    <row r="45" spans="1:17"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IF(I45="Rob","Robusta",IF(I45="Exc","Excelsa",IF(orders!I45="Ara","Arabica",IF(orders!I45="Lib","Liberica",""))))</f>
        <v>Liberica</v>
      </c>
      <c r="O45" s="14" t="str">
        <f>IF(J45="M","Medium",IF(J45="L","Light",IF(orders!J45="D","Dark","")))</f>
        <v>Light</v>
      </c>
      <c r="P45" t="str">
        <f>_xlfn.XLOOKUP(Table3[[#This Row],[Customer ID]],customers!$A$1:$A$1001,customers!$I$1:$I$1001,"")</f>
        <v>No</v>
      </c>
      <c r="Q45" t="str">
        <f>REPT(CHAR(160),5)&amp;Table3[[#This Row],[Loyalty card]]</f>
        <v>     No</v>
      </c>
    </row>
    <row r="46" spans="1:17"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IF(I46="Rob","Robusta",IF(I46="Exc","Excelsa",IF(orders!I46="Ara","Arabica",IF(orders!I46="Lib","Liberica",""))))</f>
        <v>Excelsa</v>
      </c>
      <c r="O46" s="14" t="str">
        <f>IF(J46="M","Medium",IF(J46="L","Light",IF(orders!J46="D","Dark","")))</f>
        <v>Medium</v>
      </c>
      <c r="P46" t="str">
        <f>_xlfn.XLOOKUP(Table3[[#This Row],[Customer ID]],customers!$A$1:$A$1001,customers!$I$1:$I$1001,"")</f>
        <v>Yes</v>
      </c>
      <c r="Q46" t="str">
        <f>REPT(CHAR(160),5)&amp;Table3[[#This Row],[Loyalty card]]</f>
        <v>     Yes</v>
      </c>
    </row>
    <row r="47" spans="1:17"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IF(I47="Rob","Robusta",IF(I47="Exc","Excelsa",IF(orders!I47="Ara","Arabica",IF(orders!I47="Lib","Liberica",""))))</f>
        <v>Liberica</v>
      </c>
      <c r="O47" s="14" t="str">
        <f>IF(J47="M","Medium",IF(J47="L","Light",IF(orders!J47="D","Dark","")))</f>
        <v>Dark</v>
      </c>
      <c r="P47" t="str">
        <f>_xlfn.XLOOKUP(Table3[[#This Row],[Customer ID]],customers!$A$1:$A$1001,customers!$I$1:$I$1001,"")</f>
        <v>No</v>
      </c>
      <c r="Q47" t="str">
        <f>REPT(CHAR(160),5)&amp;Table3[[#This Row],[Loyalty card]]</f>
        <v>     No</v>
      </c>
    </row>
    <row r="48" spans="1:17"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IF(I48="Rob","Robusta",IF(I48="Exc","Excelsa",IF(orders!I48="Ara","Arabica",IF(orders!I48="Lib","Liberica",""))))</f>
        <v>Excelsa</v>
      </c>
      <c r="O48" s="14" t="str">
        <f>IF(J48="M","Medium",IF(J48="L","Light",IF(orders!J48="D","Dark","")))</f>
        <v>Medium</v>
      </c>
      <c r="P48" t="str">
        <f>_xlfn.XLOOKUP(Table3[[#This Row],[Customer ID]],customers!$A$1:$A$1001,customers!$I$1:$I$1001,"")</f>
        <v>Yes</v>
      </c>
      <c r="Q48" t="str">
        <f>REPT(CHAR(160),5)&amp;Table3[[#This Row],[Loyalty card]]</f>
        <v>     Yes</v>
      </c>
    </row>
    <row r="49" spans="1:17"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IF(I49="Rob","Robusta",IF(I49="Exc","Excelsa",IF(orders!I49="Ara","Arabica",IF(orders!I49="Lib","Liberica",""))))</f>
        <v>Arabica</v>
      </c>
      <c r="O49" s="14" t="str">
        <f>IF(J49="M","Medium",IF(J49="L","Light",IF(orders!J49="D","Dark","")))</f>
        <v>Light</v>
      </c>
      <c r="P49" t="str">
        <f>_xlfn.XLOOKUP(Table3[[#This Row],[Customer ID]],customers!$A$1:$A$1001,customers!$I$1:$I$1001,"")</f>
        <v>Yes</v>
      </c>
      <c r="Q49" t="str">
        <f>REPT(CHAR(160),5)&amp;Table3[[#This Row],[Loyalty card]]</f>
        <v>     Yes</v>
      </c>
    </row>
    <row r="50" spans="1:17"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IF(I50="Rob","Robusta",IF(I50="Exc","Excelsa",IF(orders!I50="Ara","Arabica",IF(orders!I50="Lib","Liberica",""))))</f>
        <v>Arabica</v>
      </c>
      <c r="O50" s="14" t="str">
        <f>IF(J50="M","Medium",IF(J50="L","Light",IF(orders!J50="D","Dark","")))</f>
        <v>Dark</v>
      </c>
      <c r="P50" t="str">
        <f>_xlfn.XLOOKUP(Table3[[#This Row],[Customer ID]],customers!$A$1:$A$1001,customers!$I$1:$I$1001,"")</f>
        <v>No</v>
      </c>
      <c r="Q50" t="str">
        <f>REPT(CHAR(160),5)&amp;Table3[[#This Row],[Loyalty card]]</f>
        <v>     No</v>
      </c>
    </row>
    <row r="51" spans="1:17"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IF(I51="Rob","Robusta",IF(I51="Exc","Excelsa",IF(orders!I51="Ara","Arabica",IF(orders!I51="Lib","Liberica",""))))</f>
        <v>Arabica</v>
      </c>
      <c r="O51" s="14" t="str">
        <f>IF(J51="M","Medium",IF(J51="L","Light",IF(orders!J51="D","Dark","")))</f>
        <v>Light</v>
      </c>
      <c r="P51" t="str">
        <f>_xlfn.XLOOKUP(Table3[[#This Row],[Customer ID]],customers!$A$1:$A$1001,customers!$I$1:$I$1001,"")</f>
        <v>No</v>
      </c>
      <c r="Q51" t="str">
        <f>REPT(CHAR(160),5)&amp;Table3[[#This Row],[Loyalty card]]</f>
        <v>     No</v>
      </c>
    </row>
    <row r="52" spans="1:17"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IF(I52="Rob","Robusta",IF(I52="Exc","Excelsa",IF(orders!I52="Ara","Arabica",IF(orders!I52="Lib","Liberica",""))))</f>
        <v>Liberica</v>
      </c>
      <c r="O52" s="14" t="str">
        <f>IF(J52="M","Medium",IF(J52="L","Light",IF(orders!J52="D","Dark","")))</f>
        <v>Dark</v>
      </c>
      <c r="P52" t="str">
        <f>_xlfn.XLOOKUP(Table3[[#This Row],[Customer ID]],customers!$A$1:$A$1001,customers!$I$1:$I$1001,"")</f>
        <v>No</v>
      </c>
      <c r="Q52" t="str">
        <f>REPT(CHAR(160),5)&amp;Table3[[#This Row],[Loyalty card]]</f>
        <v>     No</v>
      </c>
    </row>
    <row r="53" spans="1:17"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IF(I53="Rob","Robusta",IF(I53="Exc","Excelsa",IF(orders!I53="Ara","Arabica",IF(orders!I53="Lib","Liberica",""))))</f>
        <v>Liberica</v>
      </c>
      <c r="O53" s="14" t="str">
        <f>IF(J53="M","Medium",IF(J53="L","Light",IF(orders!J53="D","Dark","")))</f>
        <v>Light</v>
      </c>
      <c r="P53" t="str">
        <f>_xlfn.XLOOKUP(Table3[[#This Row],[Customer ID]],customers!$A$1:$A$1001,customers!$I$1:$I$1001,"")</f>
        <v>Yes</v>
      </c>
      <c r="Q53" t="str">
        <f>REPT(CHAR(160),5)&amp;Table3[[#This Row],[Loyalty card]]</f>
        <v>     Yes</v>
      </c>
    </row>
    <row r="54" spans="1:17"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IF(I54="Rob","Robusta",IF(I54="Exc","Excelsa",IF(orders!I54="Ara","Arabica",IF(orders!I54="Lib","Liberica",""))))</f>
        <v>Robusta</v>
      </c>
      <c r="O54" s="14" t="str">
        <f>IF(J54="M","Medium",IF(J54="L","Light",IF(orders!J54="D","Dark","")))</f>
        <v>Medium</v>
      </c>
      <c r="P54" t="str">
        <f>_xlfn.XLOOKUP(Table3[[#This Row],[Customer ID]],customers!$A$1:$A$1001,customers!$I$1:$I$1001,"")</f>
        <v>No</v>
      </c>
      <c r="Q54" t="str">
        <f>REPT(CHAR(160),5)&amp;Table3[[#This Row],[Loyalty card]]</f>
        <v>     No</v>
      </c>
    </row>
    <row r="55" spans="1:17"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IF(I55="Rob","Robusta",IF(I55="Exc","Excelsa",IF(orders!I55="Ara","Arabica",IF(orders!I55="Lib","Liberica",""))))</f>
        <v>Liberica</v>
      </c>
      <c r="O55" s="14" t="str">
        <f>IF(J55="M","Medium",IF(J55="L","Light",IF(orders!J55="D","Dark","")))</f>
        <v>Light</v>
      </c>
      <c r="P55" t="str">
        <f>_xlfn.XLOOKUP(Table3[[#This Row],[Customer ID]],customers!$A$1:$A$1001,customers!$I$1:$I$1001,"")</f>
        <v>No</v>
      </c>
      <c r="Q55" t="str">
        <f>REPT(CHAR(160),5)&amp;Table3[[#This Row],[Loyalty card]]</f>
        <v>     No</v>
      </c>
    </row>
    <row r="56" spans="1:17"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IF(I56="Rob","Robusta",IF(I56="Exc","Excelsa",IF(orders!I56="Ara","Arabica",IF(orders!I56="Lib","Liberica",""))))</f>
        <v>Liberica</v>
      </c>
      <c r="O56" s="14" t="str">
        <f>IF(J56="M","Medium",IF(J56="L","Light",IF(orders!J56="D","Dark","")))</f>
        <v>Medium</v>
      </c>
      <c r="P56" t="str">
        <f>_xlfn.XLOOKUP(Table3[[#This Row],[Customer ID]],customers!$A$1:$A$1001,customers!$I$1:$I$1001,"")</f>
        <v>No</v>
      </c>
      <c r="Q56" t="str">
        <f>REPT(CHAR(160),5)&amp;Table3[[#This Row],[Loyalty card]]</f>
        <v>     No</v>
      </c>
    </row>
    <row r="57" spans="1:17"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IF(I57="Rob","Robusta",IF(I57="Exc","Excelsa",IF(orders!I57="Ara","Arabica",IF(orders!I57="Lib","Liberica",""))))</f>
        <v>Liberica</v>
      </c>
      <c r="O57" s="14" t="str">
        <f>IF(J57="M","Medium",IF(J57="L","Light",IF(orders!J57="D","Dark","")))</f>
        <v>Light</v>
      </c>
      <c r="P57" t="str">
        <f>_xlfn.XLOOKUP(Table3[[#This Row],[Customer ID]],customers!$A$1:$A$1001,customers!$I$1:$I$1001,"")</f>
        <v>No</v>
      </c>
      <c r="Q57" t="str">
        <f>REPT(CHAR(160),5)&amp;Table3[[#This Row],[Loyalty card]]</f>
        <v>     No</v>
      </c>
    </row>
    <row r="58" spans="1:17"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IF(I58="Rob","Robusta",IF(I58="Exc","Excelsa",IF(orders!I58="Ara","Arabica",IF(orders!I58="Lib","Liberica",""))))</f>
        <v>Excelsa</v>
      </c>
      <c r="O58" s="14" t="str">
        <f>IF(J58="M","Medium",IF(J58="L","Light",IF(orders!J58="D","Dark","")))</f>
        <v>Dark</v>
      </c>
      <c r="P58" t="str">
        <f>_xlfn.XLOOKUP(Table3[[#This Row],[Customer ID]],customers!$A$1:$A$1001,customers!$I$1:$I$1001,"")</f>
        <v>Yes</v>
      </c>
      <c r="Q58" t="str">
        <f>REPT(CHAR(160),5)&amp;Table3[[#This Row],[Loyalty card]]</f>
        <v>     Yes</v>
      </c>
    </row>
    <row r="59" spans="1:17"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IF(I59="Rob","Robusta",IF(I59="Exc","Excelsa",IF(orders!I59="Ara","Arabica",IF(orders!I59="Lib","Liberica",""))))</f>
        <v>Excelsa</v>
      </c>
      <c r="O59" s="14" t="str">
        <f>IF(J59="M","Medium",IF(J59="L","Light",IF(orders!J59="D","Dark","")))</f>
        <v>Light</v>
      </c>
      <c r="P59" t="str">
        <f>_xlfn.XLOOKUP(Table3[[#This Row],[Customer ID]],customers!$A$1:$A$1001,customers!$I$1:$I$1001,"")</f>
        <v>No</v>
      </c>
      <c r="Q59" t="str">
        <f>REPT(CHAR(160),5)&amp;Table3[[#This Row],[Loyalty card]]</f>
        <v>     No</v>
      </c>
    </row>
    <row r="60" spans="1:17"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IF(I60="Rob","Robusta",IF(I60="Exc","Excelsa",IF(orders!I60="Ara","Arabica",IF(orders!I60="Lib","Liberica",""))))</f>
        <v>Liberica</v>
      </c>
      <c r="O60" s="14" t="str">
        <f>IF(J60="M","Medium",IF(J60="L","Light",IF(orders!J60="D","Dark","")))</f>
        <v>Dark</v>
      </c>
      <c r="P60" t="str">
        <f>_xlfn.XLOOKUP(Table3[[#This Row],[Customer ID]],customers!$A$1:$A$1001,customers!$I$1:$I$1001,"")</f>
        <v>Yes</v>
      </c>
      <c r="Q60" t="str">
        <f>REPT(CHAR(160),5)&amp;Table3[[#This Row],[Loyalty card]]</f>
        <v>     Yes</v>
      </c>
    </row>
    <row r="61" spans="1:17"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IF(I61="Rob","Robusta",IF(I61="Exc","Excelsa",IF(orders!I61="Ara","Arabica",IF(orders!I61="Lib","Liberica",""))))</f>
        <v>Liberica</v>
      </c>
      <c r="O61" s="14" t="str">
        <f>IF(J61="M","Medium",IF(J61="L","Light",IF(orders!J61="D","Dark","")))</f>
        <v>Medium</v>
      </c>
      <c r="P61" t="str">
        <f>_xlfn.XLOOKUP(Table3[[#This Row],[Customer ID]],customers!$A$1:$A$1001,customers!$I$1:$I$1001,"")</f>
        <v>Yes</v>
      </c>
      <c r="Q61" t="str">
        <f>REPT(CHAR(160),5)&amp;Table3[[#This Row],[Loyalty card]]</f>
        <v>     Yes</v>
      </c>
    </row>
    <row r="62" spans="1:17"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IF(I62="Rob","Robusta",IF(I62="Exc","Excelsa",IF(orders!I62="Ara","Arabica",IF(orders!I62="Lib","Liberica",""))))</f>
        <v>Arabica</v>
      </c>
      <c r="O62" s="14" t="str">
        <f>IF(J62="M","Medium",IF(J62="L","Light",IF(orders!J62="D","Dark","")))</f>
        <v>Dark</v>
      </c>
      <c r="P62" t="str">
        <f>_xlfn.XLOOKUP(Table3[[#This Row],[Customer ID]],customers!$A$1:$A$1001,customers!$I$1:$I$1001,"")</f>
        <v>No</v>
      </c>
      <c r="Q62" t="str">
        <f>REPT(CHAR(160),5)&amp;Table3[[#This Row],[Loyalty card]]</f>
        <v>     No</v>
      </c>
    </row>
    <row r="63" spans="1:17"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IF(I63="Rob","Robusta",IF(I63="Exc","Excelsa",IF(orders!I63="Ara","Arabica",IF(orders!I63="Lib","Liberica",""))))</f>
        <v>Robusta</v>
      </c>
      <c r="O63" s="14" t="str">
        <f>IF(J63="M","Medium",IF(J63="L","Light",IF(orders!J63="D","Dark","")))</f>
        <v>Dark</v>
      </c>
      <c r="P63" t="str">
        <f>_xlfn.XLOOKUP(Table3[[#This Row],[Customer ID]],customers!$A$1:$A$1001,customers!$I$1:$I$1001,"")</f>
        <v>Yes</v>
      </c>
      <c r="Q63" t="str">
        <f>REPT(CHAR(160),5)&amp;Table3[[#This Row],[Loyalty card]]</f>
        <v>     Yes</v>
      </c>
    </row>
    <row r="64" spans="1:17"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IF(I64="Rob","Robusta",IF(I64="Exc","Excelsa",IF(orders!I64="Ara","Arabica",IF(orders!I64="Lib","Liberica",""))))</f>
        <v>Liberica</v>
      </c>
      <c r="O64" s="14" t="str">
        <f>IF(J64="M","Medium",IF(J64="L","Light",IF(orders!J64="D","Dark","")))</f>
        <v>Light</v>
      </c>
      <c r="P64" t="str">
        <f>_xlfn.XLOOKUP(Table3[[#This Row],[Customer ID]],customers!$A$1:$A$1001,customers!$I$1:$I$1001,"")</f>
        <v>Yes</v>
      </c>
      <c r="Q64" t="str">
        <f>REPT(CHAR(160),5)&amp;Table3[[#This Row],[Loyalty card]]</f>
        <v>     Yes</v>
      </c>
    </row>
    <row r="65" spans="1:17"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IF(I65="Rob","Robusta",IF(I65="Exc","Excelsa",IF(orders!I65="Ara","Arabica",IF(orders!I65="Lib","Liberica",""))))</f>
        <v>Arabica</v>
      </c>
      <c r="O65" s="14" t="str">
        <f>IF(J65="M","Medium",IF(J65="L","Light",IF(orders!J65="D","Dark","")))</f>
        <v>Medium</v>
      </c>
      <c r="P65" t="str">
        <f>_xlfn.XLOOKUP(Table3[[#This Row],[Customer ID]],customers!$A$1:$A$1001,customers!$I$1:$I$1001,"")</f>
        <v>No</v>
      </c>
      <c r="Q65" t="str">
        <f>REPT(CHAR(160),5)&amp;Table3[[#This Row],[Loyalty card]]</f>
        <v>     No</v>
      </c>
    </row>
    <row r="66" spans="1:17"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IF(I66="Rob","Robusta",IF(I66="Exc","Excelsa",IF(orders!I66="Ara","Arabica",IF(orders!I66="Lib","Liberica",""))))</f>
        <v>Robusta</v>
      </c>
      <c r="O66" s="14" t="str">
        <f>IF(J66="M","Medium",IF(J66="L","Light",IF(orders!J66="D","Dark","")))</f>
        <v>Medium</v>
      </c>
      <c r="P66" t="str">
        <f>_xlfn.XLOOKUP(Table3[[#This Row],[Customer ID]],customers!$A$1:$A$1001,customers!$I$1:$I$1001,"")</f>
        <v>Yes</v>
      </c>
      <c r="Q66" t="str">
        <f>REPT(CHAR(160),5)&amp;Table3[[#This Row],[Loyalty card]]</f>
        <v>     Yes</v>
      </c>
    </row>
    <row r="67" spans="1:17"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1">L67*E67</f>
        <v>82.339999999999989</v>
      </c>
      <c r="N67" t="str">
        <f>IF(I67="Rob","Robusta",IF(I67="Exc","Excelsa",IF(orders!I67="Ara","Arabica",IF(orders!I67="Lib","Liberica",""))))</f>
        <v>Robusta</v>
      </c>
      <c r="O67" s="14" t="str">
        <f>IF(J67="M","Medium",IF(J67="L","Light",IF(orders!J67="D","Dark","")))</f>
        <v>Dark</v>
      </c>
      <c r="P67" t="str">
        <f>_xlfn.XLOOKUP(Table3[[#This Row],[Customer ID]],customers!$A$1:$A$1001,customers!$I$1:$I$1001,"")</f>
        <v>Yes</v>
      </c>
      <c r="Q67" t="str">
        <f>REPT(CHAR(160),5)&amp;Table3[[#This Row],[Loyalty card]]</f>
        <v>     Yes</v>
      </c>
    </row>
    <row r="68" spans="1:17"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1"/>
        <v>7.169999999999999</v>
      </c>
      <c r="N68" t="str">
        <f>IF(I68="Rob","Robusta",IF(I68="Exc","Excelsa",IF(orders!I68="Ara","Arabica",IF(orders!I68="Lib","Liberica",""))))</f>
        <v>Robusta</v>
      </c>
      <c r="O68" s="14" t="str">
        <f>IF(J68="M","Medium",IF(J68="L","Light",IF(orders!J68="D","Dark","")))</f>
        <v>Light</v>
      </c>
      <c r="P68" t="str">
        <f>_xlfn.XLOOKUP(Table3[[#This Row],[Customer ID]],customers!$A$1:$A$1001,customers!$I$1:$I$1001,"")</f>
        <v>Yes</v>
      </c>
      <c r="Q68" t="str">
        <f>REPT(CHAR(160),5)&amp;Table3[[#This Row],[Loyalty card]]</f>
        <v>     Yes</v>
      </c>
    </row>
    <row r="69" spans="1:17"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1"/>
        <v>9.51</v>
      </c>
      <c r="N69" t="str">
        <f>IF(I69="Rob","Robusta",IF(I69="Exc","Excelsa",IF(orders!I69="Ara","Arabica",IF(orders!I69="Lib","Liberica",""))))</f>
        <v>Liberica</v>
      </c>
      <c r="O69" s="14" t="str">
        <f>IF(J69="M","Medium",IF(J69="L","Light",IF(orders!J69="D","Dark","")))</f>
        <v>Light</v>
      </c>
      <c r="P69" t="str">
        <f>_xlfn.XLOOKUP(Table3[[#This Row],[Customer ID]],customers!$A$1:$A$1001,customers!$I$1:$I$1001,"")</f>
        <v>No</v>
      </c>
      <c r="Q69" t="str">
        <f>REPT(CHAR(160),5)&amp;Table3[[#This Row],[Loyalty card]]</f>
        <v>     No</v>
      </c>
    </row>
    <row r="70" spans="1:17"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1"/>
        <v>2.9849999999999999</v>
      </c>
      <c r="N70" t="str">
        <f>IF(I70="Rob","Robusta",IF(I70="Exc","Excelsa",IF(orders!I70="Ara","Arabica",IF(orders!I70="Lib","Liberica",""))))</f>
        <v>Robusta</v>
      </c>
      <c r="O70" s="14" t="str">
        <f>IF(J70="M","Medium",IF(J70="L","Light",IF(orders!J70="D","Dark","")))</f>
        <v>Medium</v>
      </c>
      <c r="P70" t="str">
        <f>_xlfn.XLOOKUP(Table3[[#This Row],[Customer ID]],customers!$A$1:$A$1001,customers!$I$1:$I$1001,"")</f>
        <v>No</v>
      </c>
      <c r="Q70" t="str">
        <f>REPT(CHAR(160),5)&amp;Table3[[#This Row],[Loyalty card]]</f>
        <v>     No</v>
      </c>
    </row>
    <row r="71" spans="1:17"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1"/>
        <v>59.699999999999996</v>
      </c>
      <c r="N71" t="str">
        <f>IF(I71="Rob","Robusta",IF(I71="Exc","Excelsa",IF(orders!I71="Ara","Arabica",IF(orders!I71="Lib","Liberica",""))))</f>
        <v>Robusta</v>
      </c>
      <c r="O71" s="14" t="str">
        <f>IF(J71="M","Medium",IF(J71="L","Light",IF(orders!J71="D","Dark","")))</f>
        <v>Medium</v>
      </c>
      <c r="P71" t="str">
        <f>_xlfn.XLOOKUP(Table3[[#This Row],[Customer ID]],customers!$A$1:$A$1001,customers!$I$1:$I$1001,"")</f>
        <v>Yes</v>
      </c>
      <c r="Q71" t="str">
        <f>REPT(CHAR(160),5)&amp;Table3[[#This Row],[Loyalty card]]</f>
        <v>     Yes</v>
      </c>
    </row>
    <row r="72" spans="1:17"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1"/>
        <v>136.61999999999998</v>
      </c>
      <c r="N72" t="str">
        <f>IF(I72="Rob","Robusta",IF(I72="Exc","Excelsa",IF(orders!I72="Ara","Arabica",IF(orders!I72="Lib","Liberica",""))))</f>
        <v>Excelsa</v>
      </c>
      <c r="O72" s="14" t="str">
        <f>IF(J72="M","Medium",IF(J72="L","Light",IF(orders!J72="D","Dark","")))</f>
        <v>Light</v>
      </c>
      <c r="P72" t="str">
        <f>_xlfn.XLOOKUP(Table3[[#This Row],[Customer ID]],customers!$A$1:$A$1001,customers!$I$1:$I$1001,"")</f>
        <v>No</v>
      </c>
      <c r="Q72" t="str">
        <f>REPT(CHAR(160),5)&amp;Table3[[#This Row],[Loyalty card]]</f>
        <v>     No</v>
      </c>
    </row>
    <row r="73" spans="1:17"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1"/>
        <v>9.51</v>
      </c>
      <c r="N73" t="str">
        <f>IF(I73="Rob","Robusta",IF(I73="Exc","Excelsa",IF(orders!I73="Ara","Arabica",IF(orders!I73="Lib","Liberica",""))))</f>
        <v>Liberica</v>
      </c>
      <c r="O73" s="14" t="str">
        <f>IF(J73="M","Medium",IF(J73="L","Light",IF(orders!J73="D","Dark","")))</f>
        <v>Light</v>
      </c>
      <c r="P73" t="str">
        <f>_xlfn.XLOOKUP(Table3[[#This Row],[Customer ID]],customers!$A$1:$A$1001,customers!$I$1:$I$1001,"")</f>
        <v>No</v>
      </c>
      <c r="Q73" t="str">
        <f>REPT(CHAR(160),5)&amp;Table3[[#This Row],[Loyalty card]]</f>
        <v>     No</v>
      </c>
    </row>
    <row r="74" spans="1:17"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1"/>
        <v>77.624999999999986</v>
      </c>
      <c r="N74" t="str">
        <f>IF(I74="Rob","Robusta",IF(I74="Exc","Excelsa",IF(orders!I74="Ara","Arabica",IF(orders!I74="Lib","Liberica",""))))</f>
        <v>Arabica</v>
      </c>
      <c r="O74" s="14" t="str">
        <f>IF(J74="M","Medium",IF(J74="L","Light",IF(orders!J74="D","Dark","")))</f>
        <v>Medium</v>
      </c>
      <c r="P74" t="str">
        <f>_xlfn.XLOOKUP(Table3[[#This Row],[Customer ID]],customers!$A$1:$A$1001,customers!$I$1:$I$1001,"")</f>
        <v>No</v>
      </c>
      <c r="Q74" t="str">
        <f>REPT(CHAR(160),5)&amp;Table3[[#This Row],[Loyalty card]]</f>
        <v>     No</v>
      </c>
    </row>
    <row r="75" spans="1:17"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1"/>
        <v>21.825000000000003</v>
      </c>
      <c r="N75" t="str">
        <f>IF(I75="Rob","Robusta",IF(I75="Exc","Excelsa",IF(orders!I75="Ara","Arabica",IF(orders!I75="Lib","Liberica",""))))</f>
        <v>Liberica</v>
      </c>
      <c r="O75" s="14" t="str">
        <f>IF(J75="M","Medium",IF(J75="L","Light",IF(orders!J75="D","Dark","")))</f>
        <v>Medium</v>
      </c>
      <c r="P75" t="str">
        <f>_xlfn.XLOOKUP(Table3[[#This Row],[Customer ID]],customers!$A$1:$A$1001,customers!$I$1:$I$1001,"")</f>
        <v>Yes</v>
      </c>
      <c r="Q75" t="str">
        <f>REPT(CHAR(160),5)&amp;Table3[[#This Row],[Loyalty card]]</f>
        <v>     Yes</v>
      </c>
    </row>
    <row r="76" spans="1:17"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1"/>
        <v>17.82</v>
      </c>
      <c r="N76" t="str">
        <f>IF(I76="Rob","Robusta",IF(I76="Exc","Excelsa",IF(orders!I76="Ara","Arabica",IF(orders!I76="Lib","Liberica",""))))</f>
        <v>Excelsa</v>
      </c>
      <c r="O76" s="14" t="str">
        <f>IF(J76="M","Medium",IF(J76="L","Light",IF(orders!J76="D","Dark","")))</f>
        <v>Light</v>
      </c>
      <c r="P76" t="str">
        <f>_xlfn.XLOOKUP(Table3[[#This Row],[Customer ID]],customers!$A$1:$A$1001,customers!$I$1:$I$1001,"")</f>
        <v>Yes</v>
      </c>
      <c r="Q76" t="str">
        <f>REPT(CHAR(160),5)&amp;Table3[[#This Row],[Loyalty card]]</f>
        <v>     Yes</v>
      </c>
    </row>
    <row r="77" spans="1:17"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1"/>
        <v>53.699999999999996</v>
      </c>
      <c r="N77" t="str">
        <f>IF(I77="Rob","Robusta",IF(I77="Exc","Excelsa",IF(orders!I77="Ara","Arabica",IF(orders!I77="Lib","Liberica",""))))</f>
        <v>Robusta</v>
      </c>
      <c r="O77" s="14" t="str">
        <f>IF(J77="M","Medium",IF(J77="L","Light",IF(orders!J77="D","Dark","")))</f>
        <v>Dark</v>
      </c>
      <c r="P77" t="str">
        <f>_xlfn.XLOOKUP(Table3[[#This Row],[Customer ID]],customers!$A$1:$A$1001,customers!$I$1:$I$1001,"")</f>
        <v>Yes</v>
      </c>
      <c r="Q77" t="str">
        <f>REPT(CHAR(160),5)&amp;Table3[[#This Row],[Loyalty card]]</f>
        <v>     Yes</v>
      </c>
    </row>
    <row r="78" spans="1:17"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1"/>
        <v>3.5849999999999995</v>
      </c>
      <c r="N78" t="str">
        <f>IF(I78="Rob","Robusta",IF(I78="Exc","Excelsa",IF(orders!I78="Ara","Arabica",IF(orders!I78="Lib","Liberica",""))))</f>
        <v>Robusta</v>
      </c>
      <c r="O78" s="14" t="str">
        <f>IF(J78="M","Medium",IF(J78="L","Light",IF(orders!J78="D","Dark","")))</f>
        <v>Light</v>
      </c>
      <c r="P78" t="str">
        <f>_xlfn.XLOOKUP(Table3[[#This Row],[Customer ID]],customers!$A$1:$A$1001,customers!$I$1:$I$1001,"")</f>
        <v>Yes</v>
      </c>
      <c r="Q78" t="str">
        <f>REPT(CHAR(160),5)&amp;Table3[[#This Row],[Loyalty card]]</f>
        <v>     Yes</v>
      </c>
    </row>
    <row r="79" spans="1:17"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1"/>
        <v>7.29</v>
      </c>
      <c r="N79" t="str">
        <f>IF(I79="Rob","Robusta",IF(I79="Exc","Excelsa",IF(orders!I79="Ara","Arabica",IF(orders!I79="Lib","Liberica",""))))</f>
        <v>Excelsa</v>
      </c>
      <c r="O79" s="14" t="str">
        <f>IF(J79="M","Medium",IF(J79="L","Light",IF(orders!J79="D","Dark","")))</f>
        <v>Dark</v>
      </c>
      <c r="P79" t="str">
        <f>_xlfn.XLOOKUP(Table3[[#This Row],[Customer ID]],customers!$A$1:$A$1001,customers!$I$1:$I$1001,"")</f>
        <v>No</v>
      </c>
      <c r="Q79" t="str">
        <f>REPT(CHAR(160),5)&amp;Table3[[#This Row],[Loyalty card]]</f>
        <v>     No</v>
      </c>
    </row>
    <row r="80" spans="1:17"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1"/>
        <v>40.5</v>
      </c>
      <c r="N80" t="str">
        <f>IF(I80="Rob","Robusta",IF(I80="Exc","Excelsa",IF(orders!I80="Ara","Arabica",IF(orders!I80="Lib","Liberica",""))))</f>
        <v>Arabica</v>
      </c>
      <c r="O80" s="14" t="str">
        <f>IF(J80="M","Medium",IF(J80="L","Light",IF(orders!J80="D","Dark","")))</f>
        <v>Medium</v>
      </c>
      <c r="P80" t="str">
        <f>_xlfn.XLOOKUP(Table3[[#This Row],[Customer ID]],customers!$A$1:$A$1001,customers!$I$1:$I$1001,"")</f>
        <v>Yes</v>
      </c>
      <c r="Q80" t="str">
        <f>REPT(CHAR(160),5)&amp;Table3[[#This Row],[Loyalty card]]</f>
        <v>     Yes</v>
      </c>
    </row>
    <row r="81" spans="1:17"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1"/>
        <v>47.8</v>
      </c>
      <c r="N81" t="str">
        <f>IF(I81="Rob","Robusta",IF(I81="Exc","Excelsa",IF(orders!I81="Ara","Arabica",IF(orders!I81="Lib","Liberica",""))))</f>
        <v>Robusta</v>
      </c>
      <c r="O81" s="14" t="str">
        <f>IF(J81="M","Medium",IF(J81="L","Light",IF(orders!J81="D","Dark","")))</f>
        <v>Light</v>
      </c>
      <c r="P81" t="str">
        <f>_xlfn.XLOOKUP(Table3[[#This Row],[Customer ID]],customers!$A$1:$A$1001,customers!$I$1:$I$1001,"")</f>
        <v>No</v>
      </c>
      <c r="Q81" t="str">
        <f>REPT(CHAR(160),5)&amp;Table3[[#This Row],[Loyalty card]]</f>
        <v>     No</v>
      </c>
    </row>
    <row r="82" spans="1:17"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1"/>
        <v>38.849999999999994</v>
      </c>
      <c r="N82" t="str">
        <f>IF(I82="Rob","Robusta",IF(I82="Exc","Excelsa",IF(orders!I82="Ara","Arabica",IF(orders!I82="Lib","Liberica",""))))</f>
        <v>Arabica</v>
      </c>
      <c r="O82" s="14" t="str">
        <f>IF(J82="M","Medium",IF(J82="L","Light",IF(orders!J82="D","Dark","")))</f>
        <v>Light</v>
      </c>
      <c r="P82" t="str">
        <f>_xlfn.XLOOKUP(Table3[[#This Row],[Customer ID]],customers!$A$1:$A$1001,customers!$I$1:$I$1001,"")</f>
        <v>Yes</v>
      </c>
      <c r="Q82" t="str">
        <f>REPT(CHAR(160),5)&amp;Table3[[#This Row],[Loyalty card]]</f>
        <v>     Yes</v>
      </c>
    </row>
    <row r="83" spans="1:17"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1"/>
        <v>109.36499999999999</v>
      </c>
      <c r="N83" t="str">
        <f>IF(I83="Rob","Robusta",IF(I83="Exc","Excelsa",IF(orders!I83="Ara","Arabica",IF(orders!I83="Lib","Liberica",""))))</f>
        <v>Liberica</v>
      </c>
      <c r="O83" s="14" t="str">
        <f>IF(J83="M","Medium",IF(J83="L","Light",IF(orders!J83="D","Dark","")))</f>
        <v>Light</v>
      </c>
      <c r="P83" t="str">
        <f>_xlfn.XLOOKUP(Table3[[#This Row],[Customer ID]],customers!$A$1:$A$1001,customers!$I$1:$I$1001,"")</f>
        <v>Yes</v>
      </c>
      <c r="Q83" t="str">
        <f>REPT(CHAR(160),5)&amp;Table3[[#This Row],[Loyalty card]]</f>
        <v>     Yes</v>
      </c>
    </row>
    <row r="84" spans="1:17"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1"/>
        <v>100.39499999999998</v>
      </c>
      <c r="N84" t="str">
        <f>IF(I84="Rob","Robusta",IF(I84="Exc","Excelsa",IF(orders!I84="Ara","Arabica",IF(orders!I84="Lib","Liberica",""))))</f>
        <v>Liberica</v>
      </c>
      <c r="O84" s="14" t="str">
        <f>IF(J84="M","Medium",IF(J84="L","Light",IF(orders!J84="D","Dark","")))</f>
        <v>Medium</v>
      </c>
      <c r="P84" t="str">
        <f>_xlfn.XLOOKUP(Table3[[#This Row],[Customer ID]],customers!$A$1:$A$1001,customers!$I$1:$I$1001,"")</f>
        <v>Yes</v>
      </c>
      <c r="Q84" t="str">
        <f>REPT(CHAR(160),5)&amp;Table3[[#This Row],[Loyalty card]]</f>
        <v>     Yes</v>
      </c>
    </row>
    <row r="85" spans="1:17"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1"/>
        <v>82.339999999999989</v>
      </c>
      <c r="N85" t="str">
        <f>IF(I85="Rob","Robusta",IF(I85="Exc","Excelsa",IF(orders!I85="Ara","Arabica",IF(orders!I85="Lib","Liberica",""))))</f>
        <v>Robusta</v>
      </c>
      <c r="O85" s="14" t="str">
        <f>IF(J85="M","Medium",IF(J85="L","Light",IF(orders!J85="D","Dark","")))</f>
        <v>Dark</v>
      </c>
      <c r="P85" t="str">
        <f>_xlfn.XLOOKUP(Table3[[#This Row],[Customer ID]],customers!$A$1:$A$1001,customers!$I$1:$I$1001,"")</f>
        <v>Yes</v>
      </c>
      <c r="Q85" t="str">
        <f>REPT(CHAR(160),5)&amp;Table3[[#This Row],[Loyalty card]]</f>
        <v>     Yes</v>
      </c>
    </row>
    <row r="86" spans="1:17"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1"/>
        <v>9.51</v>
      </c>
      <c r="N86" t="str">
        <f>IF(I86="Rob","Robusta",IF(I86="Exc","Excelsa",IF(orders!I86="Ara","Arabica",IF(orders!I86="Lib","Liberica",""))))</f>
        <v>Liberica</v>
      </c>
      <c r="O86" s="14" t="str">
        <f>IF(J86="M","Medium",IF(J86="L","Light",IF(orders!J86="D","Dark","")))</f>
        <v>Light</v>
      </c>
      <c r="P86" t="str">
        <f>_xlfn.XLOOKUP(Table3[[#This Row],[Customer ID]],customers!$A$1:$A$1001,customers!$I$1:$I$1001,"")</f>
        <v>No</v>
      </c>
      <c r="Q86" t="str">
        <f>REPT(CHAR(160),5)&amp;Table3[[#This Row],[Loyalty card]]</f>
        <v>     No</v>
      </c>
    </row>
    <row r="87" spans="1:17"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1"/>
        <v>89.35499999999999</v>
      </c>
      <c r="N87" t="str">
        <f>IF(I87="Rob","Robusta",IF(I87="Exc","Excelsa",IF(orders!I87="Ara","Arabica",IF(orders!I87="Lib","Liberica",""))))</f>
        <v>Arabica</v>
      </c>
      <c r="O87" s="14" t="str">
        <f>IF(J87="M","Medium",IF(J87="L","Light",IF(orders!J87="D","Dark","")))</f>
        <v>Light</v>
      </c>
      <c r="P87" t="str">
        <f>_xlfn.XLOOKUP(Table3[[#This Row],[Customer ID]],customers!$A$1:$A$1001,customers!$I$1:$I$1001,"")</f>
        <v>No</v>
      </c>
      <c r="Q87" t="str">
        <f>REPT(CHAR(160),5)&amp;Table3[[#This Row],[Loyalty card]]</f>
        <v>     No</v>
      </c>
    </row>
    <row r="88" spans="1:17"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1"/>
        <v>11.94</v>
      </c>
      <c r="N88" t="str">
        <f>IF(I88="Rob","Robusta",IF(I88="Exc","Excelsa",IF(orders!I88="Ara","Arabica",IF(orders!I88="Lib","Liberica",""))))</f>
        <v>Arabica</v>
      </c>
      <c r="O88" s="14" t="str">
        <f>IF(J88="M","Medium",IF(J88="L","Light",IF(orders!J88="D","Dark","")))</f>
        <v>Dark</v>
      </c>
      <c r="P88" t="str">
        <f>_xlfn.XLOOKUP(Table3[[#This Row],[Customer ID]],customers!$A$1:$A$1001,customers!$I$1:$I$1001,"")</f>
        <v>No</v>
      </c>
      <c r="Q88" t="str">
        <f>REPT(CHAR(160),5)&amp;Table3[[#This Row],[Loyalty card]]</f>
        <v>     No</v>
      </c>
    </row>
    <row r="89" spans="1:17"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1"/>
        <v>33.75</v>
      </c>
      <c r="N89" t="str">
        <f>IF(I89="Rob","Robusta",IF(I89="Exc","Excelsa",IF(orders!I89="Ara","Arabica",IF(orders!I89="Lib","Liberica",""))))</f>
        <v>Arabica</v>
      </c>
      <c r="O89" s="14" t="str">
        <f>IF(J89="M","Medium",IF(J89="L","Light",IF(orders!J89="D","Dark","")))</f>
        <v>Medium</v>
      </c>
      <c r="P89" t="str">
        <f>_xlfn.XLOOKUP(Table3[[#This Row],[Customer ID]],customers!$A$1:$A$1001,customers!$I$1:$I$1001,"")</f>
        <v>No</v>
      </c>
      <c r="Q89" t="str">
        <f>REPT(CHAR(160),5)&amp;Table3[[#This Row],[Loyalty card]]</f>
        <v>     No</v>
      </c>
    </row>
    <row r="90" spans="1:17"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1"/>
        <v>35.849999999999994</v>
      </c>
      <c r="N90" t="str">
        <f>IF(I90="Rob","Robusta",IF(I90="Exc","Excelsa",IF(orders!I90="Ara","Arabica",IF(orders!I90="Lib","Liberica",""))))</f>
        <v>Robusta</v>
      </c>
      <c r="O90" s="14" t="str">
        <f>IF(J90="M","Medium",IF(J90="L","Light",IF(orders!J90="D","Dark","")))</f>
        <v>Light</v>
      </c>
      <c r="P90" t="str">
        <f>_xlfn.XLOOKUP(Table3[[#This Row],[Customer ID]],customers!$A$1:$A$1001,customers!$I$1:$I$1001,"")</f>
        <v>No</v>
      </c>
      <c r="Q90" t="str">
        <f>REPT(CHAR(160),5)&amp;Table3[[#This Row],[Loyalty card]]</f>
        <v>     No</v>
      </c>
    </row>
    <row r="91" spans="1:17"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1"/>
        <v>77.699999999999989</v>
      </c>
      <c r="N91" t="str">
        <f>IF(I91="Rob","Robusta",IF(I91="Exc","Excelsa",IF(orders!I91="Ara","Arabica",IF(orders!I91="Lib","Liberica",""))))</f>
        <v>Arabica</v>
      </c>
      <c r="O91" s="14" t="str">
        <f>IF(J91="M","Medium",IF(J91="L","Light",IF(orders!J91="D","Dark","")))</f>
        <v>Light</v>
      </c>
      <c r="P91" t="str">
        <f>_xlfn.XLOOKUP(Table3[[#This Row],[Customer ID]],customers!$A$1:$A$1001,customers!$I$1:$I$1001,"")</f>
        <v>No</v>
      </c>
      <c r="Q91" t="str">
        <f>REPT(CHAR(160),5)&amp;Table3[[#This Row],[Loyalty card]]</f>
        <v>     No</v>
      </c>
    </row>
    <row r="92" spans="1:17"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1"/>
        <v>51.8</v>
      </c>
      <c r="N92" t="str">
        <f>IF(I92="Rob","Robusta",IF(I92="Exc","Excelsa",IF(orders!I92="Ara","Arabica",IF(orders!I92="Lib","Liberica",""))))</f>
        <v>Arabica</v>
      </c>
      <c r="O92" s="14" t="str">
        <f>IF(J92="M","Medium",IF(J92="L","Light",IF(orders!J92="D","Dark","")))</f>
        <v>Light</v>
      </c>
      <c r="P92" t="str">
        <f>_xlfn.XLOOKUP(Table3[[#This Row],[Customer ID]],customers!$A$1:$A$1001,customers!$I$1:$I$1001,"")</f>
        <v>Yes</v>
      </c>
      <c r="Q92" t="str">
        <f>REPT(CHAR(160),5)&amp;Table3[[#This Row],[Loyalty card]]</f>
        <v>     Yes</v>
      </c>
    </row>
    <row r="93" spans="1:17"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1"/>
        <v>103.49999999999999</v>
      </c>
      <c r="N93" t="str">
        <f>IF(I93="Rob","Robusta",IF(I93="Exc","Excelsa",IF(orders!I93="Ara","Arabica",IF(orders!I93="Lib","Liberica",""))))</f>
        <v>Arabica</v>
      </c>
      <c r="O93" s="14" t="str">
        <f>IF(J93="M","Medium",IF(J93="L","Light",IF(orders!J93="D","Dark","")))</f>
        <v>Medium</v>
      </c>
      <c r="P93" t="str">
        <f>_xlfn.XLOOKUP(Table3[[#This Row],[Customer ID]],customers!$A$1:$A$1001,customers!$I$1:$I$1001,"")</f>
        <v>No</v>
      </c>
      <c r="Q93" t="str">
        <f>REPT(CHAR(160),5)&amp;Table3[[#This Row],[Loyalty card]]</f>
        <v>     No</v>
      </c>
    </row>
    <row r="94" spans="1:17"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1"/>
        <v>44.55</v>
      </c>
      <c r="N94" t="str">
        <f>IF(I94="Rob","Robusta",IF(I94="Exc","Excelsa",IF(orders!I94="Ara","Arabica",IF(orders!I94="Lib","Liberica",""))))</f>
        <v>Excelsa</v>
      </c>
      <c r="O94" s="14" t="str">
        <f>IF(J94="M","Medium",IF(J94="L","Light",IF(orders!J94="D","Dark","")))</f>
        <v>Light</v>
      </c>
      <c r="P94" t="str">
        <f>_xlfn.XLOOKUP(Table3[[#This Row],[Customer ID]],customers!$A$1:$A$1001,customers!$I$1:$I$1001,"")</f>
        <v>Yes</v>
      </c>
      <c r="Q94" t="str">
        <f>REPT(CHAR(160),5)&amp;Table3[[#This Row],[Loyalty card]]</f>
        <v>     Yes</v>
      </c>
    </row>
    <row r="95" spans="1:17"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1"/>
        <v>35.64</v>
      </c>
      <c r="N95" t="str">
        <f>IF(I95="Rob","Robusta",IF(I95="Exc","Excelsa",IF(orders!I95="Ara","Arabica",IF(orders!I95="Lib","Liberica",""))))</f>
        <v>Excelsa</v>
      </c>
      <c r="O95" s="14" t="str">
        <f>IF(J95="M","Medium",IF(J95="L","Light",IF(orders!J95="D","Dark","")))</f>
        <v>Light</v>
      </c>
      <c r="P95" t="str">
        <f>_xlfn.XLOOKUP(Table3[[#This Row],[Customer ID]],customers!$A$1:$A$1001,customers!$I$1:$I$1001,"")</f>
        <v>Yes</v>
      </c>
      <c r="Q95" t="str">
        <f>REPT(CHAR(160),5)&amp;Table3[[#This Row],[Loyalty card]]</f>
        <v>     Yes</v>
      </c>
    </row>
    <row r="96" spans="1:17"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1"/>
        <v>17.91</v>
      </c>
      <c r="N96" t="str">
        <f>IF(I96="Rob","Robusta",IF(I96="Exc","Excelsa",IF(orders!I96="Ara","Arabica",IF(orders!I96="Lib","Liberica",""))))</f>
        <v>Arabica</v>
      </c>
      <c r="O96" s="14" t="str">
        <f>IF(J96="M","Medium",IF(J96="L","Light",IF(orders!J96="D","Dark","")))</f>
        <v>Dark</v>
      </c>
      <c r="P96" t="str">
        <f>_xlfn.XLOOKUP(Table3[[#This Row],[Customer ID]],customers!$A$1:$A$1001,customers!$I$1:$I$1001,"")</f>
        <v>Yes</v>
      </c>
      <c r="Q96" t="str">
        <f>REPT(CHAR(160),5)&amp;Table3[[#This Row],[Loyalty card]]</f>
        <v>     Yes</v>
      </c>
    </row>
    <row r="97" spans="1:17"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1"/>
        <v>155.24999999999997</v>
      </c>
      <c r="N97" t="str">
        <f>IF(I97="Rob","Robusta",IF(I97="Exc","Excelsa",IF(orders!I97="Ara","Arabica",IF(orders!I97="Lib","Liberica",""))))</f>
        <v>Arabica</v>
      </c>
      <c r="O97" s="14" t="str">
        <f>IF(J97="M","Medium",IF(J97="L","Light",IF(orders!J97="D","Dark","")))</f>
        <v>Medium</v>
      </c>
      <c r="P97" t="str">
        <f>_xlfn.XLOOKUP(Table3[[#This Row],[Customer ID]],customers!$A$1:$A$1001,customers!$I$1:$I$1001,"")</f>
        <v>No</v>
      </c>
      <c r="Q97" t="str">
        <f>REPT(CHAR(160),5)&amp;Table3[[#This Row],[Loyalty card]]</f>
        <v>     No</v>
      </c>
    </row>
    <row r="98" spans="1:17"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1"/>
        <v>5.97</v>
      </c>
      <c r="N98" t="str">
        <f>IF(I98="Rob","Robusta",IF(I98="Exc","Excelsa",IF(orders!I98="Ara","Arabica",IF(orders!I98="Lib","Liberica",""))))</f>
        <v>Arabica</v>
      </c>
      <c r="O98" s="14" t="str">
        <f>IF(J98="M","Medium",IF(J98="L","Light",IF(orders!J98="D","Dark","")))</f>
        <v>Dark</v>
      </c>
      <c r="P98" t="str">
        <f>_xlfn.XLOOKUP(Table3[[#This Row],[Customer ID]],customers!$A$1:$A$1001,customers!$I$1:$I$1001,"")</f>
        <v>No</v>
      </c>
      <c r="Q98" t="str">
        <f>REPT(CHAR(160),5)&amp;Table3[[#This Row],[Loyalty card]]</f>
        <v>     No</v>
      </c>
    </row>
    <row r="99" spans="1:17"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1"/>
        <v>13.5</v>
      </c>
      <c r="N99" t="str">
        <f>IF(I99="Rob","Robusta",IF(I99="Exc","Excelsa",IF(orders!I99="Ara","Arabica",IF(orders!I99="Lib","Liberica",""))))</f>
        <v>Arabica</v>
      </c>
      <c r="O99" s="14" t="str">
        <f>IF(J99="M","Medium",IF(J99="L","Light",IF(orders!J99="D","Dark","")))</f>
        <v>Medium</v>
      </c>
      <c r="P99" t="str">
        <f>_xlfn.XLOOKUP(Table3[[#This Row],[Customer ID]],customers!$A$1:$A$1001,customers!$I$1:$I$1001,"")</f>
        <v>No</v>
      </c>
      <c r="Q99" t="str">
        <f>REPT(CHAR(160),5)&amp;Table3[[#This Row],[Loyalty card]]</f>
        <v>     No</v>
      </c>
    </row>
    <row r="100" spans="1:17"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1"/>
        <v>2.9849999999999999</v>
      </c>
      <c r="N100" t="str">
        <f>IF(I100="Rob","Robusta",IF(I100="Exc","Excelsa",IF(orders!I100="Ara","Arabica",IF(orders!I100="Lib","Liberica",""))))</f>
        <v>Arabica</v>
      </c>
      <c r="O100" s="14" t="str">
        <f>IF(J100="M","Medium",IF(J100="L","Light",IF(orders!J100="D","Dark","")))</f>
        <v>Dark</v>
      </c>
      <c r="P100" t="str">
        <f>_xlfn.XLOOKUP(Table3[[#This Row],[Customer ID]],customers!$A$1:$A$1001,customers!$I$1:$I$1001,"")</f>
        <v>No</v>
      </c>
      <c r="Q100" t="str">
        <f>REPT(CHAR(160),5)&amp;Table3[[#This Row],[Loyalty card]]</f>
        <v>     No</v>
      </c>
    </row>
    <row r="101" spans="1:17"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1"/>
        <v>13.095000000000001</v>
      </c>
      <c r="N101" t="str">
        <f>IF(I101="Rob","Robusta",IF(I101="Exc","Excelsa",IF(orders!I101="Ara","Arabica",IF(orders!I101="Lib","Liberica",""))))</f>
        <v>Liberica</v>
      </c>
      <c r="O101" s="14" t="str">
        <f>IF(J101="M","Medium",IF(J101="L","Light",IF(orders!J101="D","Dark","")))</f>
        <v>Medium</v>
      </c>
      <c r="P101" t="str">
        <f>_xlfn.XLOOKUP(Table3[[#This Row],[Customer ID]],customers!$A$1:$A$1001,customers!$I$1:$I$1001,"")</f>
        <v>Yes</v>
      </c>
      <c r="Q101" t="str">
        <f>REPT(CHAR(160),5)&amp;Table3[[#This Row],[Loyalty card]]</f>
        <v>     Yes</v>
      </c>
    </row>
    <row r="102" spans="1:17"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1"/>
        <v>7.77</v>
      </c>
      <c r="N102" t="str">
        <f>IF(I102="Rob","Robusta",IF(I102="Exc","Excelsa",IF(orders!I102="Ara","Arabica",IF(orders!I102="Lib","Liberica",""))))</f>
        <v>Arabica</v>
      </c>
      <c r="O102" s="14" t="str">
        <f>IF(J102="M","Medium",IF(J102="L","Light",IF(orders!J102="D","Dark","")))</f>
        <v>Light</v>
      </c>
      <c r="P102" t="str">
        <f>_xlfn.XLOOKUP(Table3[[#This Row],[Customer ID]],customers!$A$1:$A$1001,customers!$I$1:$I$1001,"")</f>
        <v>Yes</v>
      </c>
      <c r="Q102" t="str">
        <f>REPT(CHAR(160),5)&amp;Table3[[#This Row],[Loyalty card]]</f>
        <v>     Yes</v>
      </c>
    </row>
    <row r="103" spans="1:17"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1"/>
        <v>148.92499999999998</v>
      </c>
      <c r="N103" t="str">
        <f>IF(I103="Rob","Robusta",IF(I103="Exc","Excelsa",IF(orders!I103="Ara","Arabica",IF(orders!I103="Lib","Liberica",""))))</f>
        <v>Liberica</v>
      </c>
      <c r="O103" s="14" t="str">
        <f>IF(J103="M","Medium",IF(J103="L","Light",IF(orders!J103="D","Dark","")))</f>
        <v>Dark</v>
      </c>
      <c r="P103" t="str">
        <f>_xlfn.XLOOKUP(Table3[[#This Row],[Customer ID]],customers!$A$1:$A$1001,customers!$I$1:$I$1001,"")</f>
        <v>Yes</v>
      </c>
      <c r="Q103" t="str">
        <f>REPT(CHAR(160),5)&amp;Table3[[#This Row],[Loyalty card]]</f>
        <v>     Yes</v>
      </c>
    </row>
    <row r="104" spans="1:17"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1"/>
        <v>38.849999999999994</v>
      </c>
      <c r="N104" t="str">
        <f>IF(I104="Rob","Robusta",IF(I104="Exc","Excelsa",IF(orders!I104="Ara","Arabica",IF(orders!I104="Lib","Liberica",""))))</f>
        <v>Liberica</v>
      </c>
      <c r="O104" s="14" t="str">
        <f>IF(J104="M","Medium",IF(J104="L","Light",IF(orders!J104="D","Dark","")))</f>
        <v>Dark</v>
      </c>
      <c r="P104" t="str">
        <f>_xlfn.XLOOKUP(Table3[[#This Row],[Customer ID]],customers!$A$1:$A$1001,customers!$I$1:$I$1001,"")</f>
        <v>Yes</v>
      </c>
      <c r="Q104" t="str">
        <f>REPT(CHAR(160),5)&amp;Table3[[#This Row],[Loyalty card]]</f>
        <v>     Yes</v>
      </c>
    </row>
    <row r="105" spans="1:17"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1"/>
        <v>11.94</v>
      </c>
      <c r="N105" t="str">
        <f>IF(I105="Rob","Robusta",IF(I105="Exc","Excelsa",IF(orders!I105="Ara","Arabica",IF(orders!I105="Lib","Liberica",""))))</f>
        <v>Robusta</v>
      </c>
      <c r="O105" s="14" t="str">
        <f>IF(J105="M","Medium",IF(J105="L","Light",IF(orders!J105="D","Dark","")))</f>
        <v>Medium</v>
      </c>
      <c r="P105" t="str">
        <f>_xlfn.XLOOKUP(Table3[[#This Row],[Customer ID]],customers!$A$1:$A$1001,customers!$I$1:$I$1001,"")</f>
        <v>No</v>
      </c>
      <c r="Q105" t="str">
        <f>REPT(CHAR(160),5)&amp;Table3[[#This Row],[Loyalty card]]</f>
        <v>     No</v>
      </c>
    </row>
    <row r="106" spans="1:17"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1"/>
        <v>87.300000000000011</v>
      </c>
      <c r="N106" t="str">
        <f>IF(I106="Rob","Robusta",IF(I106="Exc","Excelsa",IF(orders!I106="Ara","Arabica",IF(orders!I106="Lib","Liberica",""))))</f>
        <v>Liberica</v>
      </c>
      <c r="O106" s="14" t="str">
        <f>IF(J106="M","Medium",IF(J106="L","Light",IF(orders!J106="D","Dark","")))</f>
        <v>Medium</v>
      </c>
      <c r="P106" t="str">
        <f>_xlfn.XLOOKUP(Table3[[#This Row],[Customer ID]],customers!$A$1:$A$1001,customers!$I$1:$I$1001,"")</f>
        <v>No</v>
      </c>
      <c r="Q106" t="str">
        <f>REPT(CHAR(160),5)&amp;Table3[[#This Row],[Loyalty card]]</f>
        <v>     No</v>
      </c>
    </row>
    <row r="107" spans="1:17"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1"/>
        <v>40.5</v>
      </c>
      <c r="N107" t="str">
        <f>IF(I107="Rob","Robusta",IF(I107="Exc","Excelsa",IF(orders!I107="Ara","Arabica",IF(orders!I107="Lib","Liberica",""))))</f>
        <v>Arabica</v>
      </c>
      <c r="O107" s="14" t="str">
        <f>IF(J107="M","Medium",IF(J107="L","Light",IF(orders!J107="D","Dark","")))</f>
        <v>Medium</v>
      </c>
      <c r="P107" t="str">
        <f>_xlfn.XLOOKUP(Table3[[#This Row],[Customer ID]],customers!$A$1:$A$1001,customers!$I$1:$I$1001,"")</f>
        <v>Yes</v>
      </c>
      <c r="Q107" t="str">
        <f>REPT(CHAR(160),5)&amp;Table3[[#This Row],[Loyalty card]]</f>
        <v>     Yes</v>
      </c>
    </row>
    <row r="108" spans="1:17"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1"/>
        <v>24.3</v>
      </c>
      <c r="N108" t="str">
        <f>IF(I108="Rob","Robusta",IF(I108="Exc","Excelsa",IF(orders!I108="Ara","Arabica",IF(orders!I108="Lib","Liberica",""))))</f>
        <v>Excelsa</v>
      </c>
      <c r="O108" s="14" t="str">
        <f>IF(J108="M","Medium",IF(J108="L","Light",IF(orders!J108="D","Dark","")))</f>
        <v>Dark</v>
      </c>
      <c r="P108" t="str">
        <f>_xlfn.XLOOKUP(Table3[[#This Row],[Customer ID]],customers!$A$1:$A$1001,customers!$I$1:$I$1001,"")</f>
        <v>No</v>
      </c>
      <c r="Q108" t="str">
        <f>REPT(CHAR(160),5)&amp;Table3[[#This Row],[Loyalty card]]</f>
        <v>     No</v>
      </c>
    </row>
    <row r="109" spans="1:17"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1"/>
        <v>17.91</v>
      </c>
      <c r="N109" t="str">
        <f>IF(I109="Rob","Robusta",IF(I109="Exc","Excelsa",IF(orders!I109="Ara","Arabica",IF(orders!I109="Lib","Liberica",""))))</f>
        <v>Robusta</v>
      </c>
      <c r="O109" s="14" t="str">
        <f>IF(J109="M","Medium",IF(J109="L","Light",IF(orders!J109="D","Dark","")))</f>
        <v>Medium</v>
      </c>
      <c r="P109" t="str">
        <f>_xlfn.XLOOKUP(Table3[[#This Row],[Customer ID]],customers!$A$1:$A$1001,customers!$I$1:$I$1001,"")</f>
        <v>Yes</v>
      </c>
      <c r="Q109" t="str">
        <f>REPT(CHAR(160),5)&amp;Table3[[#This Row],[Loyalty card]]</f>
        <v>     Yes</v>
      </c>
    </row>
    <row r="110" spans="1:17"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1"/>
        <v>27</v>
      </c>
      <c r="N110" t="str">
        <f>IF(I110="Rob","Robusta",IF(I110="Exc","Excelsa",IF(orders!I110="Ara","Arabica",IF(orders!I110="Lib","Liberica",""))))</f>
        <v>Arabica</v>
      </c>
      <c r="O110" s="14" t="str">
        <f>IF(J110="M","Medium",IF(J110="L","Light",IF(orders!J110="D","Dark","")))</f>
        <v>Medium</v>
      </c>
      <c r="P110" t="str">
        <f>_xlfn.XLOOKUP(Table3[[#This Row],[Customer ID]],customers!$A$1:$A$1001,customers!$I$1:$I$1001,"")</f>
        <v>No</v>
      </c>
      <c r="Q110" t="str">
        <f>REPT(CHAR(160),5)&amp;Table3[[#This Row],[Loyalty card]]</f>
        <v>     No</v>
      </c>
    </row>
    <row r="111" spans="1:17"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1"/>
        <v>7.77</v>
      </c>
      <c r="N111" t="str">
        <f>IF(I111="Rob","Robusta",IF(I111="Exc","Excelsa",IF(orders!I111="Ara","Arabica",IF(orders!I111="Lib","Liberica",""))))</f>
        <v>Liberica</v>
      </c>
      <c r="O111" s="14" t="str">
        <f>IF(J111="M","Medium",IF(J111="L","Light",IF(orders!J111="D","Dark","")))</f>
        <v>Dark</v>
      </c>
      <c r="P111" t="str">
        <f>_xlfn.XLOOKUP(Table3[[#This Row],[Customer ID]],customers!$A$1:$A$1001,customers!$I$1:$I$1001,"")</f>
        <v>Yes</v>
      </c>
      <c r="Q111" t="str">
        <f>REPT(CHAR(160),5)&amp;Table3[[#This Row],[Loyalty card]]</f>
        <v>     Yes</v>
      </c>
    </row>
    <row r="112" spans="1:17"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1"/>
        <v>13.365</v>
      </c>
      <c r="N112" t="str">
        <f>IF(I112="Rob","Robusta",IF(I112="Exc","Excelsa",IF(orders!I112="Ara","Arabica",IF(orders!I112="Lib","Liberica",""))))</f>
        <v>Excelsa</v>
      </c>
      <c r="O112" s="14" t="str">
        <f>IF(J112="M","Medium",IF(J112="L","Light",IF(orders!J112="D","Dark","")))</f>
        <v>Light</v>
      </c>
      <c r="P112" t="str">
        <f>_xlfn.XLOOKUP(Table3[[#This Row],[Customer ID]],customers!$A$1:$A$1001,customers!$I$1:$I$1001,"")</f>
        <v>Yes</v>
      </c>
      <c r="Q112" t="str">
        <f>REPT(CHAR(160),5)&amp;Table3[[#This Row],[Loyalty card]]</f>
        <v>     Yes</v>
      </c>
    </row>
    <row r="113" spans="1:17"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1"/>
        <v>26.849999999999994</v>
      </c>
      <c r="N113" t="str">
        <f>IF(I113="Rob","Robusta",IF(I113="Exc","Excelsa",IF(orders!I113="Ara","Arabica",IF(orders!I113="Lib","Liberica",""))))</f>
        <v>Robusta</v>
      </c>
      <c r="O113" s="14" t="str">
        <f>IF(J113="M","Medium",IF(J113="L","Light",IF(orders!J113="D","Dark","")))</f>
        <v>Dark</v>
      </c>
      <c r="P113" t="str">
        <f>_xlfn.XLOOKUP(Table3[[#This Row],[Customer ID]],customers!$A$1:$A$1001,customers!$I$1:$I$1001,"")</f>
        <v>No</v>
      </c>
      <c r="Q113" t="str">
        <f>REPT(CHAR(160),5)&amp;Table3[[#This Row],[Loyalty card]]</f>
        <v>     No</v>
      </c>
    </row>
    <row r="114" spans="1:17"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1"/>
        <v>11.25</v>
      </c>
      <c r="N114" t="str">
        <f>IF(I114="Rob","Robusta",IF(I114="Exc","Excelsa",IF(orders!I114="Ara","Arabica",IF(orders!I114="Lib","Liberica",""))))</f>
        <v>Arabica</v>
      </c>
      <c r="O114" s="14" t="str">
        <f>IF(J114="M","Medium",IF(J114="L","Light",IF(orders!J114="D","Dark","")))</f>
        <v>Medium</v>
      </c>
      <c r="P114" t="str">
        <f>_xlfn.XLOOKUP(Table3[[#This Row],[Customer ID]],customers!$A$1:$A$1001,customers!$I$1:$I$1001,"")</f>
        <v>No</v>
      </c>
      <c r="Q114" t="str">
        <f>REPT(CHAR(160),5)&amp;Table3[[#This Row],[Loyalty card]]</f>
        <v>     No</v>
      </c>
    </row>
    <row r="115" spans="1:17"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1"/>
        <v>14.55</v>
      </c>
      <c r="N115" t="str">
        <f>IF(I115="Rob","Robusta",IF(I115="Exc","Excelsa",IF(orders!I115="Ara","Arabica",IF(orders!I115="Lib","Liberica",""))))</f>
        <v>Liberica</v>
      </c>
      <c r="O115" s="14" t="str">
        <f>IF(J115="M","Medium",IF(J115="L","Light",IF(orders!J115="D","Dark","")))</f>
        <v>Medium</v>
      </c>
      <c r="P115" t="str">
        <f>_xlfn.XLOOKUP(Table3[[#This Row],[Customer ID]],customers!$A$1:$A$1001,customers!$I$1:$I$1001,"")</f>
        <v>No</v>
      </c>
      <c r="Q115" t="str">
        <f>REPT(CHAR(160),5)&amp;Table3[[#This Row],[Loyalty card]]</f>
        <v>     No</v>
      </c>
    </row>
    <row r="116" spans="1:17"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1"/>
        <v>14.339999999999998</v>
      </c>
      <c r="N116" t="str">
        <f>IF(I116="Rob","Robusta",IF(I116="Exc","Excelsa",IF(orders!I116="Ara","Arabica",IF(orders!I116="Lib","Liberica",""))))</f>
        <v>Robusta</v>
      </c>
      <c r="O116" s="14" t="str">
        <f>IF(J116="M","Medium",IF(J116="L","Light",IF(orders!J116="D","Dark","")))</f>
        <v>Light</v>
      </c>
      <c r="P116" t="str">
        <f>_xlfn.XLOOKUP(Table3[[#This Row],[Customer ID]],customers!$A$1:$A$1001,customers!$I$1:$I$1001,"")</f>
        <v>No</v>
      </c>
      <c r="Q116" t="str">
        <f>REPT(CHAR(160),5)&amp;Table3[[#This Row],[Loyalty card]]</f>
        <v>     No</v>
      </c>
    </row>
    <row r="117" spans="1:17"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1"/>
        <v>15.85</v>
      </c>
      <c r="N117" t="str">
        <f>IF(I117="Rob","Robusta",IF(I117="Exc","Excelsa",IF(orders!I117="Ara","Arabica",IF(orders!I117="Lib","Liberica",""))))</f>
        <v>Liberica</v>
      </c>
      <c r="O117" s="14" t="str">
        <f>IF(J117="M","Medium",IF(J117="L","Light",IF(orders!J117="D","Dark","")))</f>
        <v>Light</v>
      </c>
      <c r="P117" t="str">
        <f>_xlfn.XLOOKUP(Table3[[#This Row],[Customer ID]],customers!$A$1:$A$1001,customers!$I$1:$I$1001,"")</f>
        <v>No</v>
      </c>
      <c r="Q117" t="str">
        <f>REPT(CHAR(160),5)&amp;Table3[[#This Row],[Loyalty card]]</f>
        <v>     No</v>
      </c>
    </row>
    <row r="118" spans="1:17"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1"/>
        <v>19.02</v>
      </c>
      <c r="N118" t="str">
        <f>IF(I118="Rob","Robusta",IF(I118="Exc","Excelsa",IF(orders!I118="Ara","Arabica",IF(orders!I118="Lib","Liberica",""))))</f>
        <v>Liberica</v>
      </c>
      <c r="O118" s="14" t="str">
        <f>IF(J118="M","Medium",IF(J118="L","Light",IF(orders!J118="D","Dark","")))</f>
        <v>Light</v>
      </c>
      <c r="P118" t="str">
        <f>_xlfn.XLOOKUP(Table3[[#This Row],[Customer ID]],customers!$A$1:$A$1001,customers!$I$1:$I$1001,"")</f>
        <v>Yes</v>
      </c>
      <c r="Q118" t="str">
        <f>REPT(CHAR(160),5)&amp;Table3[[#This Row],[Loyalty card]]</f>
        <v>     Yes</v>
      </c>
    </row>
    <row r="119" spans="1:17"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1"/>
        <v>38.04</v>
      </c>
      <c r="N119" t="str">
        <f>IF(I119="Rob","Robusta",IF(I119="Exc","Excelsa",IF(orders!I119="Ara","Arabica",IF(orders!I119="Lib","Liberica",""))))</f>
        <v>Liberica</v>
      </c>
      <c r="O119" s="14" t="str">
        <f>IF(J119="M","Medium",IF(J119="L","Light",IF(orders!J119="D","Dark","")))</f>
        <v>Light</v>
      </c>
      <c r="P119" t="str">
        <f>_xlfn.XLOOKUP(Table3[[#This Row],[Customer ID]],customers!$A$1:$A$1001,customers!$I$1:$I$1001,"")</f>
        <v>No</v>
      </c>
      <c r="Q119" t="str">
        <f>REPT(CHAR(160),5)&amp;Table3[[#This Row],[Loyalty card]]</f>
        <v>     No</v>
      </c>
    </row>
    <row r="120" spans="1:17"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1"/>
        <v>21.87</v>
      </c>
      <c r="N120" t="str">
        <f>IF(I120="Rob","Robusta",IF(I120="Exc","Excelsa",IF(orders!I120="Ara","Arabica",IF(orders!I120="Lib","Liberica",""))))</f>
        <v>Excelsa</v>
      </c>
      <c r="O120" s="14" t="str">
        <f>IF(J120="M","Medium",IF(J120="L","Light",IF(orders!J120="D","Dark","")))</f>
        <v>Dark</v>
      </c>
      <c r="P120" t="str">
        <f>_xlfn.XLOOKUP(Table3[[#This Row],[Customer ID]],customers!$A$1:$A$1001,customers!$I$1:$I$1001,"")</f>
        <v>Yes</v>
      </c>
      <c r="Q120" t="str">
        <f>REPT(CHAR(160),5)&amp;Table3[[#This Row],[Loyalty card]]</f>
        <v>     Yes</v>
      </c>
    </row>
    <row r="121" spans="1:17"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1"/>
        <v>4.125</v>
      </c>
      <c r="N121" t="str">
        <f>IF(I121="Rob","Robusta",IF(I121="Exc","Excelsa",IF(orders!I121="Ara","Arabica",IF(orders!I121="Lib","Liberica",""))))</f>
        <v>Excelsa</v>
      </c>
      <c r="O121" s="14" t="str">
        <f>IF(J121="M","Medium",IF(J121="L","Light",IF(orders!J121="D","Dark","")))</f>
        <v>Medium</v>
      </c>
      <c r="P121" t="str">
        <f>_xlfn.XLOOKUP(Table3[[#This Row],[Customer ID]],customers!$A$1:$A$1001,customers!$I$1:$I$1001,"")</f>
        <v>No</v>
      </c>
      <c r="Q121" t="str">
        <f>REPT(CHAR(160),5)&amp;Table3[[#This Row],[Loyalty card]]</f>
        <v>     No</v>
      </c>
    </row>
    <row r="122" spans="1:17"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1"/>
        <v>3.8849999999999998</v>
      </c>
      <c r="N122" t="str">
        <f>IF(I122="Rob","Robusta",IF(I122="Exc","Excelsa",IF(orders!I122="Ara","Arabica",IF(orders!I122="Lib","Liberica",""))))</f>
        <v>Arabica</v>
      </c>
      <c r="O122" s="14" t="str">
        <f>IF(J122="M","Medium",IF(J122="L","Light",IF(orders!J122="D","Dark","")))</f>
        <v>Light</v>
      </c>
      <c r="P122" t="str">
        <f>_xlfn.XLOOKUP(Table3[[#This Row],[Customer ID]],customers!$A$1:$A$1001,customers!$I$1:$I$1001,"")</f>
        <v>No</v>
      </c>
      <c r="Q122" t="str">
        <f>REPT(CHAR(160),5)&amp;Table3[[#This Row],[Loyalty card]]</f>
        <v>     No</v>
      </c>
    </row>
    <row r="123" spans="1:17"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1"/>
        <v>68.75</v>
      </c>
      <c r="N123" t="str">
        <f>IF(I123="Rob","Robusta",IF(I123="Exc","Excelsa",IF(orders!I123="Ara","Arabica",IF(orders!I123="Lib","Liberica",""))))</f>
        <v>Excelsa</v>
      </c>
      <c r="O123" s="14" t="str">
        <f>IF(J123="M","Medium",IF(J123="L","Light",IF(orders!J123="D","Dark","")))</f>
        <v>Medium</v>
      </c>
      <c r="P123" t="str">
        <f>_xlfn.XLOOKUP(Table3[[#This Row],[Customer ID]],customers!$A$1:$A$1001,customers!$I$1:$I$1001,"")</f>
        <v>No</v>
      </c>
      <c r="Q123" t="str">
        <f>REPT(CHAR(160),5)&amp;Table3[[#This Row],[Loyalty card]]</f>
        <v>     No</v>
      </c>
    </row>
    <row r="124" spans="1:17"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1"/>
        <v>23.88</v>
      </c>
      <c r="N124" t="str">
        <f>IF(I124="Rob","Robusta",IF(I124="Exc","Excelsa",IF(orders!I124="Ara","Arabica",IF(orders!I124="Lib","Liberica",""))))</f>
        <v>Arabica</v>
      </c>
      <c r="O124" s="14" t="str">
        <f>IF(J124="M","Medium",IF(J124="L","Light",IF(orders!J124="D","Dark","")))</f>
        <v>Dark</v>
      </c>
      <c r="P124" t="str">
        <f>_xlfn.XLOOKUP(Table3[[#This Row],[Customer ID]],customers!$A$1:$A$1001,customers!$I$1:$I$1001,"")</f>
        <v>Yes</v>
      </c>
      <c r="Q124" t="str">
        <f>REPT(CHAR(160),5)&amp;Table3[[#This Row],[Loyalty card]]</f>
        <v>     Yes</v>
      </c>
    </row>
    <row r="125" spans="1:17"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1"/>
        <v>145.82</v>
      </c>
      <c r="N125" t="str">
        <f>IF(I125="Rob","Robusta",IF(I125="Exc","Excelsa",IF(orders!I125="Ara","Arabica",IF(orders!I125="Lib","Liberica",""))))</f>
        <v>Liberica</v>
      </c>
      <c r="O125" s="14" t="str">
        <f>IF(J125="M","Medium",IF(J125="L","Light",IF(orders!J125="D","Dark","")))</f>
        <v>Light</v>
      </c>
      <c r="P125" t="str">
        <f>_xlfn.XLOOKUP(Table3[[#This Row],[Customer ID]],customers!$A$1:$A$1001,customers!$I$1:$I$1001,"")</f>
        <v>No</v>
      </c>
      <c r="Q125" t="str">
        <f>REPT(CHAR(160),5)&amp;Table3[[#This Row],[Loyalty card]]</f>
        <v>     No</v>
      </c>
    </row>
    <row r="126" spans="1:17"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1"/>
        <v>21.825000000000003</v>
      </c>
      <c r="N126" t="str">
        <f>IF(I126="Rob","Robusta",IF(I126="Exc","Excelsa",IF(orders!I126="Ara","Arabica",IF(orders!I126="Lib","Liberica",""))))</f>
        <v>Liberica</v>
      </c>
      <c r="O126" s="14" t="str">
        <f>IF(J126="M","Medium",IF(J126="L","Light",IF(orders!J126="D","Dark","")))</f>
        <v>Medium</v>
      </c>
      <c r="P126" t="str">
        <f>_xlfn.XLOOKUP(Table3[[#This Row],[Customer ID]],customers!$A$1:$A$1001,customers!$I$1:$I$1001,"")</f>
        <v>Yes</v>
      </c>
      <c r="Q126" t="str">
        <f>REPT(CHAR(160),5)&amp;Table3[[#This Row],[Loyalty card]]</f>
        <v>     Yes</v>
      </c>
    </row>
    <row r="127" spans="1:17"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1"/>
        <v>26.19</v>
      </c>
      <c r="N127" t="str">
        <f>IF(I127="Rob","Robusta",IF(I127="Exc","Excelsa",IF(orders!I127="Ara","Arabica",IF(orders!I127="Lib","Liberica",""))))</f>
        <v>Liberica</v>
      </c>
      <c r="O127" s="14" t="str">
        <f>IF(J127="M","Medium",IF(J127="L","Light",IF(orders!J127="D","Dark","")))</f>
        <v>Medium</v>
      </c>
      <c r="P127" t="str">
        <f>_xlfn.XLOOKUP(Table3[[#This Row],[Customer ID]],customers!$A$1:$A$1001,customers!$I$1:$I$1001,"")</f>
        <v>Yes</v>
      </c>
      <c r="Q127" t="str">
        <f>REPT(CHAR(160),5)&amp;Table3[[#This Row],[Loyalty card]]</f>
        <v>     Yes</v>
      </c>
    </row>
    <row r="128" spans="1:17"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1"/>
        <v>11.25</v>
      </c>
      <c r="N128" t="str">
        <f>IF(I128="Rob","Robusta",IF(I128="Exc","Excelsa",IF(orders!I128="Ara","Arabica",IF(orders!I128="Lib","Liberica",""))))</f>
        <v>Arabica</v>
      </c>
      <c r="O128" s="14" t="str">
        <f>IF(J128="M","Medium",IF(J128="L","Light",IF(orders!J128="D","Dark","")))</f>
        <v>Medium</v>
      </c>
      <c r="P128" t="str">
        <f>_xlfn.XLOOKUP(Table3[[#This Row],[Customer ID]],customers!$A$1:$A$1001,customers!$I$1:$I$1001,"")</f>
        <v>No</v>
      </c>
      <c r="Q128" t="str">
        <f>REPT(CHAR(160),5)&amp;Table3[[#This Row],[Loyalty card]]</f>
        <v>     No</v>
      </c>
    </row>
    <row r="129" spans="1:17"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1"/>
        <v>77.699999999999989</v>
      </c>
      <c r="N129" t="str">
        <f>IF(I129="Rob","Robusta",IF(I129="Exc","Excelsa",IF(orders!I129="Ara","Arabica",IF(orders!I129="Lib","Liberica",""))))</f>
        <v>Liberica</v>
      </c>
      <c r="O129" s="14" t="str">
        <f>IF(J129="M","Medium",IF(J129="L","Light",IF(orders!J129="D","Dark","")))</f>
        <v>Dark</v>
      </c>
      <c r="P129" t="str">
        <f>_xlfn.XLOOKUP(Table3[[#This Row],[Customer ID]],customers!$A$1:$A$1001,customers!$I$1:$I$1001,"")</f>
        <v>No</v>
      </c>
      <c r="Q129" t="str">
        <f>REPT(CHAR(160),5)&amp;Table3[[#This Row],[Loyalty card]]</f>
        <v>     No</v>
      </c>
    </row>
    <row r="130" spans="1:17"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1"/>
        <v>6.75</v>
      </c>
      <c r="N130" t="str">
        <f>IF(I130="Rob","Robusta",IF(I130="Exc","Excelsa",IF(orders!I130="Ara","Arabica",IF(orders!I130="Lib","Liberica",""))))</f>
        <v>Arabica</v>
      </c>
      <c r="O130" s="14" t="str">
        <f>IF(J130="M","Medium",IF(J130="L","Light",IF(orders!J130="D","Dark","")))</f>
        <v>Medium</v>
      </c>
      <c r="P130" t="str">
        <f>_xlfn.XLOOKUP(Table3[[#This Row],[Customer ID]],customers!$A$1:$A$1001,customers!$I$1:$I$1001,"")</f>
        <v>No</v>
      </c>
      <c r="Q130" t="str">
        <f>REPT(CHAR(160),5)&amp;Table3[[#This Row],[Loyalty card]]</f>
        <v>     No</v>
      </c>
    </row>
    <row r="131" spans="1:17"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2">L131*E131</f>
        <v>12.15</v>
      </c>
      <c r="N131" t="str">
        <f>IF(I131="Rob","Robusta",IF(I131="Exc","Excelsa",IF(orders!I131="Ara","Arabica",IF(orders!I131="Lib","Liberica",""))))</f>
        <v>Excelsa</v>
      </c>
      <c r="O131" s="14" t="str">
        <f>IF(J131="M","Medium",IF(J131="L","Light",IF(orders!J131="D","Dark","")))</f>
        <v>Dark</v>
      </c>
      <c r="P131" t="str">
        <f>_xlfn.XLOOKUP(Table3[[#This Row],[Customer ID]],customers!$A$1:$A$1001,customers!$I$1:$I$1001,"")</f>
        <v>Yes</v>
      </c>
      <c r="Q131" t="str">
        <f>REPT(CHAR(160),5)&amp;Table3[[#This Row],[Loyalty card]]</f>
        <v>     Yes</v>
      </c>
    </row>
    <row r="132" spans="1:17"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2"/>
        <v>148.92499999999998</v>
      </c>
      <c r="N132" t="str">
        <f>IF(I132="Rob","Robusta",IF(I132="Exc","Excelsa",IF(orders!I132="Ara","Arabica",IF(orders!I132="Lib","Liberica",""))))</f>
        <v>Arabica</v>
      </c>
      <c r="O132" s="14" t="str">
        <f>IF(J132="M","Medium",IF(J132="L","Light",IF(orders!J132="D","Dark","")))</f>
        <v>Light</v>
      </c>
      <c r="P132" t="str">
        <f>_xlfn.XLOOKUP(Table3[[#This Row],[Customer ID]],customers!$A$1:$A$1001,customers!$I$1:$I$1001,"")</f>
        <v>Yes</v>
      </c>
      <c r="Q132" t="str">
        <f>REPT(CHAR(160),5)&amp;Table3[[#This Row],[Loyalty card]]</f>
        <v>     Yes</v>
      </c>
    </row>
    <row r="133" spans="1:17"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2"/>
        <v>14.58</v>
      </c>
      <c r="N133" t="str">
        <f>IF(I133="Rob","Robusta",IF(I133="Exc","Excelsa",IF(orders!I133="Ara","Arabica",IF(orders!I133="Lib","Liberica",""))))</f>
        <v>Excelsa</v>
      </c>
      <c r="O133" s="14" t="str">
        <f>IF(J133="M","Medium",IF(J133="L","Light",IF(orders!J133="D","Dark","")))</f>
        <v>Dark</v>
      </c>
      <c r="P133" t="str">
        <f>_xlfn.XLOOKUP(Table3[[#This Row],[Customer ID]],customers!$A$1:$A$1001,customers!$I$1:$I$1001,"")</f>
        <v>Yes</v>
      </c>
      <c r="Q133" t="str">
        <f>REPT(CHAR(160),5)&amp;Table3[[#This Row],[Loyalty card]]</f>
        <v>     Yes</v>
      </c>
    </row>
    <row r="134" spans="1:17"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2"/>
        <v>148.92499999999998</v>
      </c>
      <c r="N134" t="str">
        <f>IF(I134="Rob","Robusta",IF(I134="Exc","Excelsa",IF(orders!I134="Ara","Arabica",IF(orders!I134="Lib","Liberica",""))))</f>
        <v>Arabica</v>
      </c>
      <c r="O134" s="14" t="str">
        <f>IF(J134="M","Medium",IF(J134="L","Light",IF(orders!J134="D","Dark","")))</f>
        <v>Light</v>
      </c>
      <c r="P134" t="str">
        <f>_xlfn.XLOOKUP(Table3[[#This Row],[Customer ID]],customers!$A$1:$A$1001,customers!$I$1:$I$1001,"")</f>
        <v>Yes</v>
      </c>
      <c r="Q134" t="str">
        <f>REPT(CHAR(160),5)&amp;Table3[[#This Row],[Loyalty card]]</f>
        <v>     Yes</v>
      </c>
    </row>
    <row r="135" spans="1:17"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2"/>
        <v>12.95</v>
      </c>
      <c r="N135" t="str">
        <f>IF(I135="Rob","Robusta",IF(I135="Exc","Excelsa",IF(orders!I135="Ara","Arabica",IF(orders!I135="Lib","Liberica",""))))</f>
        <v>Liberica</v>
      </c>
      <c r="O135" s="14" t="str">
        <f>IF(J135="M","Medium",IF(J135="L","Light",IF(orders!J135="D","Dark","")))</f>
        <v>Dark</v>
      </c>
      <c r="P135" t="str">
        <f>_xlfn.XLOOKUP(Table3[[#This Row],[Customer ID]],customers!$A$1:$A$1001,customers!$I$1:$I$1001,"")</f>
        <v>No</v>
      </c>
      <c r="Q135" t="str">
        <f>REPT(CHAR(160),5)&amp;Table3[[#This Row],[Loyalty card]]</f>
        <v>     No</v>
      </c>
    </row>
    <row r="136" spans="1:17"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2"/>
        <v>94.874999999999986</v>
      </c>
      <c r="N136" t="str">
        <f>IF(I136="Rob","Robusta",IF(I136="Exc","Excelsa",IF(orders!I136="Ara","Arabica",IF(orders!I136="Lib","Liberica",""))))</f>
        <v>Excelsa</v>
      </c>
      <c r="O136" s="14" t="str">
        <f>IF(J136="M","Medium",IF(J136="L","Light",IF(orders!J136="D","Dark","")))</f>
        <v>Medium</v>
      </c>
      <c r="P136" t="str">
        <f>_xlfn.XLOOKUP(Table3[[#This Row],[Customer ID]],customers!$A$1:$A$1001,customers!$I$1:$I$1001,"")</f>
        <v>Yes</v>
      </c>
      <c r="Q136" t="str">
        <f>REPT(CHAR(160),5)&amp;Table3[[#This Row],[Loyalty card]]</f>
        <v>     Yes</v>
      </c>
    </row>
    <row r="137" spans="1:17"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2"/>
        <v>38.849999999999994</v>
      </c>
      <c r="N137" t="str">
        <f>IF(I137="Rob","Robusta",IF(I137="Exc","Excelsa",IF(orders!I137="Ara","Arabica",IF(orders!I137="Lib","Liberica",""))))</f>
        <v>Arabica</v>
      </c>
      <c r="O137" s="14" t="str">
        <f>IF(J137="M","Medium",IF(J137="L","Light",IF(orders!J137="D","Dark","")))</f>
        <v>Light</v>
      </c>
      <c r="P137" t="str">
        <f>_xlfn.XLOOKUP(Table3[[#This Row],[Customer ID]],customers!$A$1:$A$1001,customers!$I$1:$I$1001,"")</f>
        <v>Yes</v>
      </c>
      <c r="Q137" t="str">
        <f>REPT(CHAR(160),5)&amp;Table3[[#This Row],[Loyalty card]]</f>
        <v>     Yes</v>
      </c>
    </row>
    <row r="138" spans="1:17"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2"/>
        <v>11.94</v>
      </c>
      <c r="N138" t="str">
        <f>IF(I138="Rob","Robusta",IF(I138="Exc","Excelsa",IF(orders!I138="Ara","Arabica",IF(orders!I138="Lib","Liberica",""))))</f>
        <v>Arabica</v>
      </c>
      <c r="O138" s="14" t="str">
        <f>IF(J138="M","Medium",IF(J138="L","Light",IF(orders!J138="D","Dark","")))</f>
        <v>Dark</v>
      </c>
      <c r="P138" t="str">
        <f>_xlfn.XLOOKUP(Table3[[#This Row],[Customer ID]],customers!$A$1:$A$1001,customers!$I$1:$I$1001,"")</f>
        <v>No</v>
      </c>
      <c r="Q138" t="str">
        <f>REPT(CHAR(160),5)&amp;Table3[[#This Row],[Loyalty card]]</f>
        <v>     No</v>
      </c>
    </row>
    <row r="139" spans="1:17"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2"/>
        <v>102.46499999999997</v>
      </c>
      <c r="N139" t="str">
        <f>IF(I139="Rob","Robusta",IF(I139="Exc","Excelsa",IF(orders!I139="Ara","Arabica",IF(orders!I139="Lib","Liberica",""))))</f>
        <v>Excelsa</v>
      </c>
      <c r="O139" s="14" t="str">
        <f>IF(J139="M","Medium",IF(J139="L","Light",IF(orders!J139="D","Dark","")))</f>
        <v>Light</v>
      </c>
      <c r="P139" t="str">
        <f>_xlfn.XLOOKUP(Table3[[#This Row],[Customer ID]],customers!$A$1:$A$1001,customers!$I$1:$I$1001,"")</f>
        <v>No</v>
      </c>
      <c r="Q139" t="str">
        <f>REPT(CHAR(160),5)&amp;Table3[[#This Row],[Loyalty card]]</f>
        <v>     No</v>
      </c>
    </row>
    <row r="140" spans="1:17"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2"/>
        <v>48.6</v>
      </c>
      <c r="N140" t="str">
        <f>IF(I140="Rob","Robusta",IF(I140="Exc","Excelsa",IF(orders!I140="Ara","Arabica",IF(orders!I140="Lib","Liberica",""))))</f>
        <v>Excelsa</v>
      </c>
      <c r="O140" s="14" t="str">
        <f>IF(J140="M","Medium",IF(J140="L","Light",IF(orders!J140="D","Dark","")))</f>
        <v>Dark</v>
      </c>
      <c r="P140" t="str">
        <f>_xlfn.XLOOKUP(Table3[[#This Row],[Customer ID]],customers!$A$1:$A$1001,customers!$I$1:$I$1001,"")</f>
        <v>No</v>
      </c>
      <c r="Q140" t="str">
        <f>REPT(CHAR(160),5)&amp;Table3[[#This Row],[Loyalty card]]</f>
        <v>     No</v>
      </c>
    </row>
    <row r="141" spans="1:17"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2"/>
        <v>77.699999999999989</v>
      </c>
      <c r="N141" t="str">
        <f>IF(I141="Rob","Robusta",IF(I141="Exc","Excelsa",IF(orders!I141="Ara","Arabica",IF(orders!I141="Lib","Liberica",""))))</f>
        <v>Liberica</v>
      </c>
      <c r="O141" s="14" t="str">
        <f>IF(J141="M","Medium",IF(J141="L","Light",IF(orders!J141="D","Dark","")))</f>
        <v>Dark</v>
      </c>
      <c r="P141" t="str">
        <f>_xlfn.XLOOKUP(Table3[[#This Row],[Customer ID]],customers!$A$1:$A$1001,customers!$I$1:$I$1001,"")</f>
        <v>Yes</v>
      </c>
      <c r="Q141" t="str">
        <f>REPT(CHAR(160),5)&amp;Table3[[#This Row],[Loyalty card]]</f>
        <v>     Yes</v>
      </c>
    </row>
    <row r="142" spans="1:17"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2"/>
        <v>29.784999999999997</v>
      </c>
      <c r="N142" t="str">
        <f>IF(I142="Rob","Robusta",IF(I142="Exc","Excelsa",IF(orders!I142="Ara","Arabica",IF(orders!I142="Lib","Liberica",""))))</f>
        <v>Liberica</v>
      </c>
      <c r="O142" s="14" t="str">
        <f>IF(J142="M","Medium",IF(J142="L","Light",IF(orders!J142="D","Dark","")))</f>
        <v>Dark</v>
      </c>
      <c r="P142" t="str">
        <f>_xlfn.XLOOKUP(Table3[[#This Row],[Customer ID]],customers!$A$1:$A$1001,customers!$I$1:$I$1001,"")</f>
        <v>Yes</v>
      </c>
      <c r="Q142" t="str">
        <f>REPT(CHAR(160),5)&amp;Table3[[#This Row],[Loyalty card]]</f>
        <v>     Yes</v>
      </c>
    </row>
    <row r="143" spans="1:17"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2"/>
        <v>15.54</v>
      </c>
      <c r="N143" t="str">
        <f>IF(I143="Rob","Robusta",IF(I143="Exc","Excelsa",IF(orders!I143="Ara","Arabica",IF(orders!I143="Lib","Liberica",""))))</f>
        <v>Arabica</v>
      </c>
      <c r="O143" s="14" t="str">
        <f>IF(J143="M","Medium",IF(J143="L","Light",IF(orders!J143="D","Dark","")))</f>
        <v>Light</v>
      </c>
      <c r="P143" t="str">
        <f>_xlfn.XLOOKUP(Table3[[#This Row],[Customer ID]],customers!$A$1:$A$1001,customers!$I$1:$I$1001,"")</f>
        <v>Yes</v>
      </c>
      <c r="Q143" t="str">
        <f>REPT(CHAR(160),5)&amp;Table3[[#This Row],[Loyalty card]]</f>
        <v>     Yes</v>
      </c>
    </row>
    <row r="144" spans="1:17"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2"/>
        <v>136.61999999999998</v>
      </c>
      <c r="N144" t="str">
        <f>IF(I144="Rob","Robusta",IF(I144="Exc","Excelsa",IF(orders!I144="Ara","Arabica",IF(orders!I144="Lib","Liberica",""))))</f>
        <v>Excelsa</v>
      </c>
      <c r="O144" s="14" t="str">
        <f>IF(J144="M","Medium",IF(J144="L","Light",IF(orders!J144="D","Dark","")))</f>
        <v>Light</v>
      </c>
      <c r="P144" t="str">
        <f>_xlfn.XLOOKUP(Table3[[#This Row],[Customer ID]],customers!$A$1:$A$1001,customers!$I$1:$I$1001,"")</f>
        <v>Yes</v>
      </c>
      <c r="Q144" t="str">
        <f>REPT(CHAR(160),5)&amp;Table3[[#This Row],[Loyalty card]]</f>
        <v>     Yes</v>
      </c>
    </row>
    <row r="145" spans="1:17"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2"/>
        <v>17.46</v>
      </c>
      <c r="N145" t="str">
        <f>IF(I145="Rob","Robusta",IF(I145="Exc","Excelsa",IF(orders!I145="Ara","Arabica",IF(orders!I145="Lib","Liberica",""))))</f>
        <v>Liberica</v>
      </c>
      <c r="O145" s="14" t="str">
        <f>IF(J145="M","Medium",IF(J145="L","Light",IF(orders!J145="D","Dark","")))</f>
        <v>Medium</v>
      </c>
      <c r="P145" t="str">
        <f>_xlfn.XLOOKUP(Table3[[#This Row],[Customer ID]],customers!$A$1:$A$1001,customers!$I$1:$I$1001,"")</f>
        <v>No</v>
      </c>
      <c r="Q145" t="str">
        <f>REPT(CHAR(160),5)&amp;Table3[[#This Row],[Loyalty card]]</f>
        <v>     No</v>
      </c>
    </row>
    <row r="146" spans="1:17"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2"/>
        <v>68.309999999999988</v>
      </c>
      <c r="N146" t="str">
        <f>IF(I146="Rob","Robusta",IF(I146="Exc","Excelsa",IF(orders!I146="Ara","Arabica",IF(orders!I146="Lib","Liberica",""))))</f>
        <v>Excelsa</v>
      </c>
      <c r="O146" s="14" t="str">
        <f>IF(J146="M","Medium",IF(J146="L","Light",IF(orders!J146="D","Dark","")))</f>
        <v>Light</v>
      </c>
      <c r="P146" t="str">
        <f>_xlfn.XLOOKUP(Table3[[#This Row],[Customer ID]],customers!$A$1:$A$1001,customers!$I$1:$I$1001,"")</f>
        <v>Yes</v>
      </c>
      <c r="Q146" t="str">
        <f>REPT(CHAR(160),5)&amp;Table3[[#This Row],[Loyalty card]]</f>
        <v>     Yes</v>
      </c>
    </row>
    <row r="147" spans="1:17"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2"/>
        <v>17.46</v>
      </c>
      <c r="N147" t="str">
        <f>IF(I147="Rob","Robusta",IF(I147="Exc","Excelsa",IF(orders!I147="Ara","Arabica",IF(orders!I147="Lib","Liberica",""))))</f>
        <v>Liberica</v>
      </c>
      <c r="O147" s="14" t="str">
        <f>IF(J147="M","Medium",IF(J147="L","Light",IF(orders!J147="D","Dark","")))</f>
        <v>Medium</v>
      </c>
      <c r="P147" t="str">
        <f>_xlfn.XLOOKUP(Table3[[#This Row],[Customer ID]],customers!$A$1:$A$1001,customers!$I$1:$I$1001,"")</f>
        <v>No</v>
      </c>
      <c r="Q147" t="str">
        <f>REPT(CHAR(160),5)&amp;Table3[[#This Row],[Loyalty card]]</f>
        <v>     No</v>
      </c>
    </row>
    <row r="148" spans="1:17"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2"/>
        <v>43.650000000000006</v>
      </c>
      <c r="N148" t="str">
        <f>IF(I148="Rob","Robusta",IF(I148="Exc","Excelsa",IF(orders!I148="Ara","Arabica",IF(orders!I148="Lib","Liberica",""))))</f>
        <v>Liberica</v>
      </c>
      <c r="O148" s="14" t="str">
        <f>IF(J148="M","Medium",IF(J148="L","Light",IF(orders!J148="D","Dark","")))</f>
        <v>Medium</v>
      </c>
      <c r="P148" t="str">
        <f>_xlfn.XLOOKUP(Table3[[#This Row],[Customer ID]],customers!$A$1:$A$1001,customers!$I$1:$I$1001,"")</f>
        <v>No</v>
      </c>
      <c r="Q148" t="str">
        <f>REPT(CHAR(160),5)&amp;Table3[[#This Row],[Loyalty card]]</f>
        <v>     No</v>
      </c>
    </row>
    <row r="149" spans="1:17"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2"/>
        <v>27.5</v>
      </c>
      <c r="N149" t="str">
        <f>IF(I149="Rob","Robusta",IF(I149="Exc","Excelsa",IF(orders!I149="Ara","Arabica",IF(orders!I149="Lib","Liberica",""))))</f>
        <v>Excelsa</v>
      </c>
      <c r="O149" s="14" t="str">
        <f>IF(J149="M","Medium",IF(J149="L","Light",IF(orders!J149="D","Dark","")))</f>
        <v>Medium</v>
      </c>
      <c r="P149" t="str">
        <f>_xlfn.XLOOKUP(Table3[[#This Row],[Customer ID]],customers!$A$1:$A$1001,customers!$I$1:$I$1001,"")</f>
        <v>No</v>
      </c>
      <c r="Q149" t="str">
        <f>REPT(CHAR(160),5)&amp;Table3[[#This Row],[Loyalty card]]</f>
        <v>     No</v>
      </c>
    </row>
    <row r="150" spans="1:17"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2"/>
        <v>18.225000000000001</v>
      </c>
      <c r="N150" t="str">
        <f>IF(I150="Rob","Robusta",IF(I150="Exc","Excelsa",IF(orders!I150="Ara","Arabica",IF(orders!I150="Lib","Liberica",""))))</f>
        <v>Excelsa</v>
      </c>
      <c r="O150" s="14" t="str">
        <f>IF(J150="M","Medium",IF(J150="L","Light",IF(orders!J150="D","Dark","")))</f>
        <v>Dark</v>
      </c>
      <c r="P150" t="str">
        <f>_xlfn.XLOOKUP(Table3[[#This Row],[Customer ID]],customers!$A$1:$A$1001,customers!$I$1:$I$1001,"")</f>
        <v>Yes</v>
      </c>
      <c r="Q150" t="str">
        <f>REPT(CHAR(160),5)&amp;Table3[[#This Row],[Loyalty card]]</f>
        <v>     Yes</v>
      </c>
    </row>
    <row r="151" spans="1:17"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2"/>
        <v>51.749999999999993</v>
      </c>
      <c r="N151" t="str">
        <f>IF(I151="Rob","Robusta",IF(I151="Exc","Excelsa",IF(orders!I151="Ara","Arabica",IF(orders!I151="Lib","Liberica",""))))</f>
        <v>Arabica</v>
      </c>
      <c r="O151" s="14" t="str">
        <f>IF(J151="M","Medium",IF(J151="L","Light",IF(orders!J151="D","Dark","")))</f>
        <v>Medium</v>
      </c>
      <c r="P151" t="str">
        <f>_xlfn.XLOOKUP(Table3[[#This Row],[Customer ID]],customers!$A$1:$A$1001,customers!$I$1:$I$1001,"")</f>
        <v>Yes</v>
      </c>
      <c r="Q151" t="str">
        <f>REPT(CHAR(160),5)&amp;Table3[[#This Row],[Loyalty card]]</f>
        <v>     Yes</v>
      </c>
    </row>
    <row r="152" spans="1:17"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2"/>
        <v>12.95</v>
      </c>
      <c r="N152" t="str">
        <f>IF(I152="Rob","Robusta",IF(I152="Exc","Excelsa",IF(orders!I152="Ara","Arabica",IF(orders!I152="Lib","Liberica",""))))</f>
        <v>Liberica</v>
      </c>
      <c r="O152" s="14" t="str">
        <f>IF(J152="M","Medium",IF(J152="L","Light",IF(orders!J152="D","Dark","")))</f>
        <v>Dark</v>
      </c>
      <c r="P152" t="str">
        <f>_xlfn.XLOOKUP(Table3[[#This Row],[Customer ID]],customers!$A$1:$A$1001,customers!$I$1:$I$1001,"")</f>
        <v>Yes</v>
      </c>
      <c r="Q152" t="str">
        <f>REPT(CHAR(160),5)&amp;Table3[[#This Row],[Loyalty card]]</f>
        <v>     Yes</v>
      </c>
    </row>
    <row r="153" spans="1:17"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2"/>
        <v>33.75</v>
      </c>
      <c r="N153" t="str">
        <f>IF(I153="Rob","Robusta",IF(I153="Exc","Excelsa",IF(orders!I153="Ara","Arabica",IF(orders!I153="Lib","Liberica",""))))</f>
        <v>Arabica</v>
      </c>
      <c r="O153" s="14" t="str">
        <f>IF(J153="M","Medium",IF(J153="L","Light",IF(orders!J153="D","Dark","")))</f>
        <v>Medium</v>
      </c>
      <c r="P153" t="str">
        <f>_xlfn.XLOOKUP(Table3[[#This Row],[Customer ID]],customers!$A$1:$A$1001,customers!$I$1:$I$1001,"")</f>
        <v>Yes</v>
      </c>
      <c r="Q153" t="str">
        <f>REPT(CHAR(160),5)&amp;Table3[[#This Row],[Loyalty card]]</f>
        <v>     Yes</v>
      </c>
    </row>
    <row r="154" spans="1:17"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2"/>
        <v>68.655000000000001</v>
      </c>
      <c r="N154" t="str">
        <f>IF(I154="Rob","Robusta",IF(I154="Exc","Excelsa",IF(orders!I154="Ara","Arabica",IF(orders!I154="Lib","Liberica",""))))</f>
        <v>Robusta</v>
      </c>
      <c r="O154" s="14" t="str">
        <f>IF(J154="M","Medium",IF(J154="L","Light",IF(orders!J154="D","Dark","")))</f>
        <v>Medium</v>
      </c>
      <c r="P154" t="str">
        <f>_xlfn.XLOOKUP(Table3[[#This Row],[Customer ID]],customers!$A$1:$A$1001,customers!$I$1:$I$1001,"")</f>
        <v>Yes</v>
      </c>
      <c r="Q154" t="str">
        <f>REPT(CHAR(160),5)&amp;Table3[[#This Row],[Loyalty card]]</f>
        <v>     Yes</v>
      </c>
    </row>
    <row r="155" spans="1:17"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2"/>
        <v>2.6849999999999996</v>
      </c>
      <c r="N155" t="str">
        <f>IF(I155="Rob","Robusta",IF(I155="Exc","Excelsa",IF(orders!I155="Ara","Arabica",IF(orders!I155="Lib","Liberica",""))))</f>
        <v>Robusta</v>
      </c>
      <c r="O155" s="14" t="str">
        <f>IF(J155="M","Medium",IF(J155="L","Light",IF(orders!J155="D","Dark","")))</f>
        <v>Dark</v>
      </c>
      <c r="P155" t="str">
        <f>_xlfn.XLOOKUP(Table3[[#This Row],[Customer ID]],customers!$A$1:$A$1001,customers!$I$1:$I$1001,"")</f>
        <v>No</v>
      </c>
      <c r="Q155" t="str">
        <f>REPT(CHAR(160),5)&amp;Table3[[#This Row],[Loyalty card]]</f>
        <v>     No</v>
      </c>
    </row>
    <row r="156" spans="1:17"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2"/>
        <v>114.42499999999998</v>
      </c>
      <c r="N156" t="str">
        <f>IF(I156="Rob","Robusta",IF(I156="Exc","Excelsa",IF(orders!I156="Ara","Arabica",IF(orders!I156="Lib","Liberica",""))))</f>
        <v>Arabica</v>
      </c>
      <c r="O156" s="14" t="str">
        <f>IF(J156="M","Medium",IF(J156="L","Light",IF(orders!J156="D","Dark","")))</f>
        <v>Dark</v>
      </c>
      <c r="P156" t="str">
        <f>_xlfn.XLOOKUP(Table3[[#This Row],[Customer ID]],customers!$A$1:$A$1001,customers!$I$1:$I$1001,"")</f>
        <v>No</v>
      </c>
      <c r="Q156" t="str">
        <f>REPT(CHAR(160),5)&amp;Table3[[#This Row],[Loyalty card]]</f>
        <v>     No</v>
      </c>
    </row>
    <row r="157" spans="1:17"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2"/>
        <v>155.24999999999997</v>
      </c>
      <c r="N157" t="str">
        <f>IF(I157="Rob","Robusta",IF(I157="Exc","Excelsa",IF(orders!I157="Ara","Arabica",IF(orders!I157="Lib","Liberica",""))))</f>
        <v>Arabica</v>
      </c>
      <c r="O157" s="14" t="str">
        <f>IF(J157="M","Medium",IF(J157="L","Light",IF(orders!J157="D","Dark","")))</f>
        <v>Medium</v>
      </c>
      <c r="P157" t="str">
        <f>_xlfn.XLOOKUP(Table3[[#This Row],[Customer ID]],customers!$A$1:$A$1001,customers!$I$1:$I$1001,"")</f>
        <v>Yes</v>
      </c>
      <c r="Q157" t="str">
        <f>REPT(CHAR(160),5)&amp;Table3[[#This Row],[Loyalty card]]</f>
        <v>     Yes</v>
      </c>
    </row>
    <row r="158" spans="1:17"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2"/>
        <v>77.624999999999986</v>
      </c>
      <c r="N158" t="str">
        <f>IF(I158="Rob","Robusta",IF(I158="Exc","Excelsa",IF(orders!I158="Ara","Arabica",IF(orders!I158="Lib","Liberica",""))))</f>
        <v>Arabica</v>
      </c>
      <c r="O158" s="14" t="str">
        <f>IF(J158="M","Medium",IF(J158="L","Light",IF(orders!J158="D","Dark","")))</f>
        <v>Medium</v>
      </c>
      <c r="P158" t="str">
        <f>_xlfn.XLOOKUP(Table3[[#This Row],[Customer ID]],customers!$A$1:$A$1001,customers!$I$1:$I$1001,"")</f>
        <v>Yes</v>
      </c>
      <c r="Q158" t="str">
        <f>REPT(CHAR(160),5)&amp;Table3[[#This Row],[Loyalty card]]</f>
        <v>     Yes</v>
      </c>
    </row>
    <row r="159" spans="1:17"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2"/>
        <v>61.754999999999995</v>
      </c>
      <c r="N159" t="str">
        <f>IF(I159="Rob","Robusta",IF(I159="Exc","Excelsa",IF(orders!I159="Ara","Arabica",IF(orders!I159="Lib","Liberica",""))))</f>
        <v>Robusta</v>
      </c>
      <c r="O159" s="14" t="str">
        <f>IF(J159="M","Medium",IF(J159="L","Light",IF(orders!J159="D","Dark","")))</f>
        <v>Dark</v>
      </c>
      <c r="P159" t="str">
        <f>_xlfn.XLOOKUP(Table3[[#This Row],[Customer ID]],customers!$A$1:$A$1001,customers!$I$1:$I$1001,"")</f>
        <v>No</v>
      </c>
      <c r="Q159" t="str">
        <f>REPT(CHAR(160),5)&amp;Table3[[#This Row],[Loyalty card]]</f>
        <v>     No</v>
      </c>
    </row>
    <row r="160" spans="1:17"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2"/>
        <v>123.50999999999999</v>
      </c>
      <c r="N160" t="str">
        <f>IF(I160="Rob","Robusta",IF(I160="Exc","Excelsa",IF(orders!I160="Ara","Arabica",IF(orders!I160="Lib","Liberica",""))))</f>
        <v>Robusta</v>
      </c>
      <c r="O160" s="14" t="str">
        <f>IF(J160="M","Medium",IF(J160="L","Light",IF(orders!J160="D","Dark","")))</f>
        <v>Dark</v>
      </c>
      <c r="P160" t="str">
        <f>_xlfn.XLOOKUP(Table3[[#This Row],[Customer ID]],customers!$A$1:$A$1001,customers!$I$1:$I$1001,"")</f>
        <v>Yes</v>
      </c>
      <c r="Q160" t="str">
        <f>REPT(CHAR(160),5)&amp;Table3[[#This Row],[Loyalty card]]</f>
        <v>     Yes</v>
      </c>
    </row>
    <row r="161" spans="1:17"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2"/>
        <v>218.73</v>
      </c>
      <c r="N161" t="str">
        <f>IF(I161="Rob","Robusta",IF(I161="Exc","Excelsa",IF(orders!I161="Ara","Arabica",IF(orders!I161="Lib","Liberica",""))))</f>
        <v>Liberica</v>
      </c>
      <c r="O161" s="14" t="str">
        <f>IF(J161="M","Medium",IF(J161="L","Light",IF(orders!J161="D","Dark","")))</f>
        <v>Light</v>
      </c>
      <c r="P161" t="str">
        <f>_xlfn.XLOOKUP(Table3[[#This Row],[Customer ID]],customers!$A$1:$A$1001,customers!$I$1:$I$1001,"")</f>
        <v>No</v>
      </c>
      <c r="Q161" t="str">
        <f>REPT(CHAR(160),5)&amp;Table3[[#This Row],[Loyalty card]]</f>
        <v>     No</v>
      </c>
    </row>
    <row r="162" spans="1:17"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2"/>
        <v>33</v>
      </c>
      <c r="N162" t="str">
        <f>IF(I162="Rob","Robusta",IF(I162="Exc","Excelsa",IF(orders!I162="Ara","Arabica",IF(orders!I162="Lib","Liberica",""))))</f>
        <v>Excelsa</v>
      </c>
      <c r="O162" s="14" t="str">
        <f>IF(J162="M","Medium",IF(J162="L","Light",IF(orders!J162="D","Dark","")))</f>
        <v>Medium</v>
      </c>
      <c r="P162" t="str">
        <f>_xlfn.XLOOKUP(Table3[[#This Row],[Customer ID]],customers!$A$1:$A$1001,customers!$I$1:$I$1001,"")</f>
        <v>No</v>
      </c>
      <c r="Q162" t="str">
        <f>REPT(CHAR(160),5)&amp;Table3[[#This Row],[Loyalty card]]</f>
        <v>     No</v>
      </c>
    </row>
    <row r="163" spans="1:17"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2"/>
        <v>23.31</v>
      </c>
      <c r="N163" t="str">
        <f>IF(I163="Rob","Robusta",IF(I163="Exc","Excelsa",IF(orders!I163="Ara","Arabica",IF(orders!I163="Lib","Liberica",""))))</f>
        <v>Arabica</v>
      </c>
      <c r="O163" s="14" t="str">
        <f>IF(J163="M","Medium",IF(J163="L","Light",IF(orders!J163="D","Dark","")))</f>
        <v>Light</v>
      </c>
      <c r="P163" t="str">
        <f>_xlfn.XLOOKUP(Table3[[#This Row],[Customer ID]],customers!$A$1:$A$1001,customers!$I$1:$I$1001,"")</f>
        <v>No</v>
      </c>
      <c r="Q163" t="str">
        <f>REPT(CHAR(160),5)&amp;Table3[[#This Row],[Loyalty card]]</f>
        <v>     No</v>
      </c>
    </row>
    <row r="164" spans="1:17"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2"/>
        <v>21.87</v>
      </c>
      <c r="N164" t="str">
        <f>IF(I164="Rob","Robusta",IF(I164="Exc","Excelsa",IF(orders!I164="Ara","Arabica",IF(orders!I164="Lib","Liberica",""))))</f>
        <v>Excelsa</v>
      </c>
      <c r="O164" s="14" t="str">
        <f>IF(J164="M","Medium",IF(J164="L","Light",IF(orders!J164="D","Dark","")))</f>
        <v>Dark</v>
      </c>
      <c r="P164" t="str">
        <f>_xlfn.XLOOKUP(Table3[[#This Row],[Customer ID]],customers!$A$1:$A$1001,customers!$I$1:$I$1001,"")</f>
        <v>Yes</v>
      </c>
      <c r="Q164" t="str">
        <f>REPT(CHAR(160),5)&amp;Table3[[#This Row],[Loyalty card]]</f>
        <v>     Yes</v>
      </c>
    </row>
    <row r="165" spans="1:17"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2"/>
        <v>16.11</v>
      </c>
      <c r="N165" t="str">
        <f>IF(I165="Rob","Robusta",IF(I165="Exc","Excelsa",IF(orders!I165="Ara","Arabica",IF(orders!I165="Lib","Liberica",""))))</f>
        <v>Robusta</v>
      </c>
      <c r="O165" s="14" t="str">
        <f>IF(J165="M","Medium",IF(J165="L","Light",IF(orders!J165="D","Dark","")))</f>
        <v>Dark</v>
      </c>
      <c r="P165" t="str">
        <f>_xlfn.XLOOKUP(Table3[[#This Row],[Customer ID]],customers!$A$1:$A$1001,customers!$I$1:$I$1001,"")</f>
        <v>No</v>
      </c>
      <c r="Q165" t="str">
        <f>REPT(CHAR(160),5)&amp;Table3[[#This Row],[Loyalty card]]</f>
        <v>     No</v>
      </c>
    </row>
    <row r="166" spans="1:17"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2"/>
        <v>29.16</v>
      </c>
      <c r="N166" t="str">
        <f>IF(I166="Rob","Robusta",IF(I166="Exc","Excelsa",IF(orders!I166="Ara","Arabica",IF(orders!I166="Lib","Liberica",""))))</f>
        <v>Excelsa</v>
      </c>
      <c r="O166" s="14" t="str">
        <f>IF(J166="M","Medium",IF(J166="L","Light",IF(orders!J166="D","Dark","")))</f>
        <v>Dark</v>
      </c>
      <c r="P166" t="str">
        <f>_xlfn.XLOOKUP(Table3[[#This Row],[Customer ID]],customers!$A$1:$A$1001,customers!$I$1:$I$1001,"")</f>
        <v>No</v>
      </c>
      <c r="Q166" t="str">
        <f>REPT(CHAR(160),5)&amp;Table3[[#This Row],[Loyalty card]]</f>
        <v>     No</v>
      </c>
    </row>
    <row r="167" spans="1:17"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2"/>
        <v>53.699999999999996</v>
      </c>
      <c r="N167" t="str">
        <f>IF(I167="Rob","Robusta",IF(I167="Exc","Excelsa",IF(orders!I167="Ara","Arabica",IF(orders!I167="Lib","Liberica",""))))</f>
        <v>Robusta</v>
      </c>
      <c r="O167" s="14" t="str">
        <f>IF(J167="M","Medium",IF(J167="L","Light",IF(orders!J167="D","Dark","")))</f>
        <v>Dark</v>
      </c>
      <c r="P167" t="str">
        <f>_xlfn.XLOOKUP(Table3[[#This Row],[Customer ID]],customers!$A$1:$A$1001,customers!$I$1:$I$1001,"")</f>
        <v>Yes</v>
      </c>
      <c r="Q167" t="str">
        <f>REPT(CHAR(160),5)&amp;Table3[[#This Row],[Loyalty card]]</f>
        <v>     Yes</v>
      </c>
    </row>
    <row r="168" spans="1:17"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2"/>
        <v>26.849999999999994</v>
      </c>
      <c r="N168" t="str">
        <f>IF(I168="Rob","Robusta",IF(I168="Exc","Excelsa",IF(orders!I168="Ara","Arabica",IF(orders!I168="Lib","Liberica",""))))</f>
        <v>Robusta</v>
      </c>
      <c r="O168" s="14" t="str">
        <f>IF(J168="M","Medium",IF(J168="L","Light",IF(orders!J168="D","Dark","")))</f>
        <v>Dark</v>
      </c>
      <c r="P168" t="str">
        <f>_xlfn.XLOOKUP(Table3[[#This Row],[Customer ID]],customers!$A$1:$A$1001,customers!$I$1:$I$1001,"")</f>
        <v>Yes</v>
      </c>
      <c r="Q168" t="str">
        <f>REPT(CHAR(160),5)&amp;Table3[[#This Row],[Loyalty card]]</f>
        <v>     Yes</v>
      </c>
    </row>
    <row r="169" spans="1:17"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2"/>
        <v>41.25</v>
      </c>
      <c r="N169" t="str">
        <f>IF(I169="Rob","Robusta",IF(I169="Exc","Excelsa",IF(orders!I169="Ara","Arabica",IF(orders!I169="Lib","Liberica",""))))</f>
        <v>Excelsa</v>
      </c>
      <c r="O169" s="14" t="str">
        <f>IF(J169="M","Medium",IF(J169="L","Light",IF(orders!J169="D","Dark","")))</f>
        <v>Medium</v>
      </c>
      <c r="P169" t="str">
        <f>_xlfn.XLOOKUP(Table3[[#This Row],[Customer ID]],customers!$A$1:$A$1001,customers!$I$1:$I$1001,"")</f>
        <v>Yes</v>
      </c>
      <c r="Q169" t="str">
        <f>REPT(CHAR(160),5)&amp;Table3[[#This Row],[Loyalty card]]</f>
        <v>     Yes</v>
      </c>
    </row>
    <row r="170" spans="1:17"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2"/>
        <v>40.5</v>
      </c>
      <c r="N170" t="str">
        <f>IF(I170="Rob","Robusta",IF(I170="Exc","Excelsa",IF(orders!I170="Ara","Arabica",IF(orders!I170="Lib","Liberica",""))))</f>
        <v>Arabica</v>
      </c>
      <c r="O170" s="14" t="str">
        <f>IF(J170="M","Medium",IF(J170="L","Light",IF(orders!J170="D","Dark","")))</f>
        <v>Medium</v>
      </c>
      <c r="P170" t="str">
        <f>_xlfn.XLOOKUP(Table3[[#This Row],[Customer ID]],customers!$A$1:$A$1001,customers!$I$1:$I$1001,"")</f>
        <v>No</v>
      </c>
      <c r="Q170" t="str">
        <f>REPT(CHAR(160),5)&amp;Table3[[#This Row],[Loyalty card]]</f>
        <v>     No</v>
      </c>
    </row>
    <row r="171" spans="1:17"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2"/>
        <v>17.899999999999999</v>
      </c>
      <c r="N171" t="str">
        <f>IF(I171="Rob","Robusta",IF(I171="Exc","Excelsa",IF(orders!I171="Ara","Arabica",IF(orders!I171="Lib","Liberica",""))))</f>
        <v>Robusta</v>
      </c>
      <c r="O171" s="14" t="str">
        <f>IF(J171="M","Medium",IF(J171="L","Light",IF(orders!J171="D","Dark","")))</f>
        <v>Dark</v>
      </c>
      <c r="P171" t="str">
        <f>_xlfn.XLOOKUP(Table3[[#This Row],[Customer ID]],customers!$A$1:$A$1001,customers!$I$1:$I$1001,"")</f>
        <v>No</v>
      </c>
      <c r="Q171" t="str">
        <f>REPT(CHAR(160),5)&amp;Table3[[#This Row],[Loyalty card]]</f>
        <v>     No</v>
      </c>
    </row>
    <row r="172" spans="1:17"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2"/>
        <v>68.309999999999988</v>
      </c>
      <c r="N172" t="str">
        <f>IF(I172="Rob","Robusta",IF(I172="Exc","Excelsa",IF(orders!I172="Ara","Arabica",IF(orders!I172="Lib","Liberica",""))))</f>
        <v>Excelsa</v>
      </c>
      <c r="O172" s="14" t="str">
        <f>IF(J172="M","Medium",IF(J172="L","Light",IF(orders!J172="D","Dark","")))</f>
        <v>Light</v>
      </c>
      <c r="P172" t="str">
        <f>_xlfn.XLOOKUP(Table3[[#This Row],[Customer ID]],customers!$A$1:$A$1001,customers!$I$1:$I$1001,"")</f>
        <v>No</v>
      </c>
      <c r="Q172" t="str">
        <f>REPT(CHAR(160),5)&amp;Table3[[#This Row],[Loyalty card]]</f>
        <v>     No</v>
      </c>
    </row>
    <row r="173" spans="1:17"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2"/>
        <v>63.249999999999993</v>
      </c>
      <c r="N173" t="str">
        <f>IF(I173="Rob","Robusta",IF(I173="Exc","Excelsa",IF(orders!I173="Ara","Arabica",IF(orders!I173="Lib","Liberica",""))))</f>
        <v>Excelsa</v>
      </c>
      <c r="O173" s="14" t="str">
        <f>IF(J173="M","Medium",IF(J173="L","Light",IF(orders!J173="D","Dark","")))</f>
        <v>Medium</v>
      </c>
      <c r="P173" t="str">
        <f>_xlfn.XLOOKUP(Table3[[#This Row],[Customer ID]],customers!$A$1:$A$1001,customers!$I$1:$I$1001,"")</f>
        <v>Yes</v>
      </c>
      <c r="Q173" t="str">
        <f>REPT(CHAR(160),5)&amp;Table3[[#This Row],[Loyalty card]]</f>
        <v>     Yes</v>
      </c>
    </row>
    <row r="174" spans="1:17"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2"/>
        <v>21.87</v>
      </c>
      <c r="N174" t="str">
        <f>IF(I174="Rob","Robusta",IF(I174="Exc","Excelsa",IF(orders!I174="Ara","Arabica",IF(orders!I174="Lib","Liberica",""))))</f>
        <v>Excelsa</v>
      </c>
      <c r="O174" s="14" t="str">
        <f>IF(J174="M","Medium",IF(J174="L","Light",IF(orders!J174="D","Dark","")))</f>
        <v>Dark</v>
      </c>
      <c r="P174" t="str">
        <f>_xlfn.XLOOKUP(Table3[[#This Row],[Customer ID]],customers!$A$1:$A$1001,customers!$I$1:$I$1001,"")</f>
        <v>No</v>
      </c>
      <c r="Q174" t="str">
        <f>REPT(CHAR(160),5)&amp;Table3[[#This Row],[Loyalty card]]</f>
        <v>     No</v>
      </c>
    </row>
    <row r="175" spans="1:17"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2"/>
        <v>91.539999999999992</v>
      </c>
      <c r="N175" t="str">
        <f>IF(I175="Rob","Robusta",IF(I175="Exc","Excelsa",IF(orders!I175="Ara","Arabica",IF(orders!I175="Lib","Liberica",""))))</f>
        <v>Robusta</v>
      </c>
      <c r="O175" s="14" t="str">
        <f>IF(J175="M","Medium",IF(J175="L","Light",IF(orders!J175="D","Dark","")))</f>
        <v>Medium</v>
      </c>
      <c r="P175" t="str">
        <f>_xlfn.XLOOKUP(Table3[[#This Row],[Customer ID]],customers!$A$1:$A$1001,customers!$I$1:$I$1001,"")</f>
        <v>No</v>
      </c>
      <c r="Q175" t="str">
        <f>REPT(CHAR(160),5)&amp;Table3[[#This Row],[Loyalty card]]</f>
        <v>     No</v>
      </c>
    </row>
    <row r="176" spans="1:17"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2"/>
        <v>204.92999999999995</v>
      </c>
      <c r="N176" t="str">
        <f>IF(I176="Rob","Robusta",IF(I176="Exc","Excelsa",IF(orders!I176="Ara","Arabica",IF(orders!I176="Lib","Liberica",""))))</f>
        <v>Excelsa</v>
      </c>
      <c r="O176" s="14" t="str">
        <f>IF(J176="M","Medium",IF(J176="L","Light",IF(orders!J176="D","Dark","")))</f>
        <v>Light</v>
      </c>
      <c r="P176" t="str">
        <f>_xlfn.XLOOKUP(Table3[[#This Row],[Customer ID]],customers!$A$1:$A$1001,customers!$I$1:$I$1001,"")</f>
        <v>Yes</v>
      </c>
      <c r="Q176" t="str">
        <f>REPT(CHAR(160),5)&amp;Table3[[#This Row],[Loyalty card]]</f>
        <v>     Yes</v>
      </c>
    </row>
    <row r="177" spans="1:17"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2"/>
        <v>63.249999999999993</v>
      </c>
      <c r="N177" t="str">
        <f>IF(I177="Rob","Robusta",IF(I177="Exc","Excelsa",IF(orders!I177="Ara","Arabica",IF(orders!I177="Lib","Liberica",""))))</f>
        <v>Excelsa</v>
      </c>
      <c r="O177" s="14" t="str">
        <f>IF(J177="M","Medium",IF(J177="L","Light",IF(orders!J177="D","Dark","")))</f>
        <v>Medium</v>
      </c>
      <c r="P177" t="str">
        <f>_xlfn.XLOOKUP(Table3[[#This Row],[Customer ID]],customers!$A$1:$A$1001,customers!$I$1:$I$1001,"")</f>
        <v>Yes</v>
      </c>
      <c r="Q177" t="str">
        <f>REPT(CHAR(160),5)&amp;Table3[[#This Row],[Loyalty card]]</f>
        <v>     Yes</v>
      </c>
    </row>
    <row r="178" spans="1:17"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2"/>
        <v>34.154999999999994</v>
      </c>
      <c r="N178" t="str">
        <f>IF(I178="Rob","Robusta",IF(I178="Exc","Excelsa",IF(orders!I178="Ara","Arabica",IF(orders!I178="Lib","Liberica",""))))</f>
        <v>Excelsa</v>
      </c>
      <c r="O178" s="14" t="str">
        <f>IF(J178="M","Medium",IF(J178="L","Light",IF(orders!J178="D","Dark","")))</f>
        <v>Light</v>
      </c>
      <c r="P178" t="str">
        <f>_xlfn.XLOOKUP(Table3[[#This Row],[Customer ID]],customers!$A$1:$A$1001,customers!$I$1:$I$1001,"")</f>
        <v>Yes</v>
      </c>
      <c r="Q178" t="str">
        <f>REPT(CHAR(160),5)&amp;Table3[[#This Row],[Loyalty card]]</f>
        <v>     Yes</v>
      </c>
    </row>
    <row r="179" spans="1:17"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2"/>
        <v>109.93999999999998</v>
      </c>
      <c r="N179" t="str">
        <f>IF(I179="Rob","Robusta",IF(I179="Exc","Excelsa",IF(orders!I179="Ara","Arabica",IF(orders!I179="Lib","Liberica",""))))</f>
        <v>Robusta</v>
      </c>
      <c r="O179" s="14" t="str">
        <f>IF(J179="M","Medium",IF(J179="L","Light",IF(orders!J179="D","Dark","")))</f>
        <v>Light</v>
      </c>
      <c r="P179" t="str">
        <f>_xlfn.XLOOKUP(Table3[[#This Row],[Customer ID]],customers!$A$1:$A$1001,customers!$I$1:$I$1001,"")</f>
        <v>Yes</v>
      </c>
      <c r="Q179" t="str">
        <f>REPT(CHAR(160),5)&amp;Table3[[#This Row],[Loyalty card]]</f>
        <v>     Yes</v>
      </c>
    </row>
    <row r="180" spans="1:17"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2"/>
        <v>25.9</v>
      </c>
      <c r="N180" t="str">
        <f>IF(I180="Rob","Robusta",IF(I180="Exc","Excelsa",IF(orders!I180="Ara","Arabica",IF(orders!I180="Lib","Liberica",""))))</f>
        <v>Arabica</v>
      </c>
      <c r="O180" s="14" t="str">
        <f>IF(J180="M","Medium",IF(J180="L","Light",IF(orders!J180="D","Dark","")))</f>
        <v>Light</v>
      </c>
      <c r="P180" t="str">
        <f>_xlfn.XLOOKUP(Table3[[#This Row],[Customer ID]],customers!$A$1:$A$1001,customers!$I$1:$I$1001,"")</f>
        <v>No</v>
      </c>
      <c r="Q180" t="str">
        <f>REPT(CHAR(160),5)&amp;Table3[[#This Row],[Loyalty card]]</f>
        <v>     No</v>
      </c>
    </row>
    <row r="181" spans="1:17"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2"/>
        <v>2.9849999999999999</v>
      </c>
      <c r="N181" t="str">
        <f>IF(I181="Rob","Robusta",IF(I181="Exc","Excelsa",IF(orders!I181="Ara","Arabica",IF(orders!I181="Lib","Liberica",""))))</f>
        <v>Arabica</v>
      </c>
      <c r="O181" s="14" t="str">
        <f>IF(J181="M","Medium",IF(J181="L","Light",IF(orders!J181="D","Dark","")))</f>
        <v>Dark</v>
      </c>
      <c r="P181" t="str">
        <f>_xlfn.XLOOKUP(Table3[[#This Row],[Customer ID]],customers!$A$1:$A$1001,customers!$I$1:$I$1001,"")</f>
        <v>No</v>
      </c>
      <c r="Q181" t="str">
        <f>REPT(CHAR(160),5)&amp;Table3[[#This Row],[Loyalty card]]</f>
        <v>     No</v>
      </c>
    </row>
    <row r="182" spans="1:17"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2"/>
        <v>22.274999999999999</v>
      </c>
      <c r="N182" t="str">
        <f>IF(I182="Rob","Robusta",IF(I182="Exc","Excelsa",IF(orders!I182="Ara","Arabica",IF(orders!I182="Lib","Liberica",""))))</f>
        <v>Excelsa</v>
      </c>
      <c r="O182" s="14" t="str">
        <f>IF(J182="M","Medium",IF(J182="L","Light",IF(orders!J182="D","Dark","")))</f>
        <v>Light</v>
      </c>
      <c r="P182" t="str">
        <f>_xlfn.XLOOKUP(Table3[[#This Row],[Customer ID]],customers!$A$1:$A$1001,customers!$I$1:$I$1001,"")</f>
        <v>No</v>
      </c>
      <c r="Q182" t="str">
        <f>REPT(CHAR(160),5)&amp;Table3[[#This Row],[Loyalty card]]</f>
        <v>     No</v>
      </c>
    </row>
    <row r="183" spans="1:17"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2"/>
        <v>29.849999999999998</v>
      </c>
      <c r="N183" t="str">
        <f>IF(I183="Rob","Robusta",IF(I183="Exc","Excelsa",IF(orders!I183="Ara","Arabica",IF(orders!I183="Lib","Liberica",""))))</f>
        <v>Arabica</v>
      </c>
      <c r="O183" s="14" t="str">
        <f>IF(J183="M","Medium",IF(J183="L","Light",IF(orders!J183="D","Dark","")))</f>
        <v>Dark</v>
      </c>
      <c r="P183" t="str">
        <f>_xlfn.XLOOKUP(Table3[[#This Row],[Customer ID]],customers!$A$1:$A$1001,customers!$I$1:$I$1001,"")</f>
        <v>No</v>
      </c>
      <c r="Q183" t="str">
        <f>REPT(CHAR(160),5)&amp;Table3[[#This Row],[Loyalty card]]</f>
        <v>     No</v>
      </c>
    </row>
    <row r="184" spans="1:17"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2"/>
        <v>32.22</v>
      </c>
      <c r="N184" t="str">
        <f>IF(I184="Rob","Robusta",IF(I184="Exc","Excelsa",IF(orders!I184="Ara","Arabica",IF(orders!I184="Lib","Liberica",""))))</f>
        <v>Robusta</v>
      </c>
      <c r="O184" s="14" t="str">
        <f>IF(J184="M","Medium",IF(J184="L","Light",IF(orders!J184="D","Dark","")))</f>
        <v>Dark</v>
      </c>
      <c r="P184" t="str">
        <f>_xlfn.XLOOKUP(Table3[[#This Row],[Customer ID]],customers!$A$1:$A$1001,customers!$I$1:$I$1001,"")</f>
        <v>No</v>
      </c>
      <c r="Q184" t="str">
        <f>REPT(CHAR(160),5)&amp;Table3[[#This Row],[Loyalty card]]</f>
        <v>     No</v>
      </c>
    </row>
    <row r="185" spans="1:17"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2"/>
        <v>8.25</v>
      </c>
      <c r="N185" t="str">
        <f>IF(I185="Rob","Robusta",IF(I185="Exc","Excelsa",IF(orders!I185="Ara","Arabica",IF(orders!I185="Lib","Liberica",""))))</f>
        <v>Excelsa</v>
      </c>
      <c r="O185" s="14" t="str">
        <f>IF(J185="M","Medium",IF(J185="L","Light",IF(orders!J185="D","Dark","")))</f>
        <v>Medium</v>
      </c>
      <c r="P185" t="str">
        <f>_xlfn.XLOOKUP(Table3[[#This Row],[Customer ID]],customers!$A$1:$A$1001,customers!$I$1:$I$1001,"")</f>
        <v>No</v>
      </c>
      <c r="Q185" t="str">
        <f>REPT(CHAR(160),5)&amp;Table3[[#This Row],[Loyalty card]]</f>
        <v>     No</v>
      </c>
    </row>
    <row r="186" spans="1:17"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2"/>
        <v>31.08</v>
      </c>
      <c r="N186" t="str">
        <f>IF(I186="Rob","Robusta",IF(I186="Exc","Excelsa",IF(orders!I186="Ara","Arabica",IF(orders!I186="Lib","Liberica",""))))</f>
        <v>Arabica</v>
      </c>
      <c r="O186" s="14" t="str">
        <f>IF(J186="M","Medium",IF(J186="L","Light",IF(orders!J186="D","Dark","")))</f>
        <v>Light</v>
      </c>
      <c r="P186" t="str">
        <f>_xlfn.XLOOKUP(Table3[[#This Row],[Customer ID]],customers!$A$1:$A$1001,customers!$I$1:$I$1001,"")</f>
        <v>No</v>
      </c>
      <c r="Q186" t="str">
        <f>REPT(CHAR(160),5)&amp;Table3[[#This Row],[Loyalty card]]</f>
        <v>     No</v>
      </c>
    </row>
    <row r="187" spans="1:17"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2"/>
        <v>36.450000000000003</v>
      </c>
      <c r="N187" t="str">
        <f>IF(I187="Rob","Robusta",IF(I187="Exc","Excelsa",IF(orders!I187="Ara","Arabica",IF(orders!I187="Lib","Liberica",""))))</f>
        <v>Excelsa</v>
      </c>
      <c r="O187" s="14" t="str">
        <f>IF(J187="M","Medium",IF(J187="L","Light",IF(orders!J187="D","Dark","")))</f>
        <v>Dark</v>
      </c>
      <c r="P187" t="str">
        <f>_xlfn.XLOOKUP(Table3[[#This Row],[Customer ID]],customers!$A$1:$A$1001,customers!$I$1:$I$1001,"")</f>
        <v>Yes</v>
      </c>
      <c r="Q187" t="str">
        <f>REPT(CHAR(160),5)&amp;Table3[[#This Row],[Loyalty card]]</f>
        <v>     Yes</v>
      </c>
    </row>
    <row r="188" spans="1:17"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2"/>
        <v>68.655000000000001</v>
      </c>
      <c r="N188" t="str">
        <f>IF(I188="Rob","Robusta",IF(I188="Exc","Excelsa",IF(orders!I188="Ara","Arabica",IF(orders!I188="Lib","Liberica",""))))</f>
        <v>Robusta</v>
      </c>
      <c r="O188" s="14" t="str">
        <f>IF(J188="M","Medium",IF(J188="L","Light",IF(orders!J188="D","Dark","")))</f>
        <v>Medium</v>
      </c>
      <c r="P188" t="str">
        <f>_xlfn.XLOOKUP(Table3[[#This Row],[Customer ID]],customers!$A$1:$A$1001,customers!$I$1:$I$1001,"")</f>
        <v>No</v>
      </c>
      <c r="Q188" t="str">
        <f>REPT(CHAR(160),5)&amp;Table3[[#This Row],[Loyalty card]]</f>
        <v>     No</v>
      </c>
    </row>
    <row r="189" spans="1:17"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2"/>
        <v>43.650000000000006</v>
      </c>
      <c r="N189" t="str">
        <f>IF(I189="Rob","Robusta",IF(I189="Exc","Excelsa",IF(orders!I189="Ara","Arabica",IF(orders!I189="Lib","Liberica",""))))</f>
        <v>Liberica</v>
      </c>
      <c r="O189" s="14" t="str">
        <f>IF(J189="M","Medium",IF(J189="L","Light",IF(orders!J189="D","Dark","")))</f>
        <v>Medium</v>
      </c>
      <c r="P189" t="str">
        <f>_xlfn.XLOOKUP(Table3[[#This Row],[Customer ID]],customers!$A$1:$A$1001,customers!$I$1:$I$1001,"")</f>
        <v>Yes</v>
      </c>
      <c r="Q189" t="str">
        <f>REPT(CHAR(160),5)&amp;Table3[[#This Row],[Loyalty card]]</f>
        <v>     Yes</v>
      </c>
    </row>
    <row r="190" spans="1:17"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2"/>
        <v>4.4550000000000001</v>
      </c>
      <c r="N190" t="str">
        <f>IF(I190="Rob","Robusta",IF(I190="Exc","Excelsa",IF(orders!I190="Ara","Arabica",IF(orders!I190="Lib","Liberica",""))))</f>
        <v>Excelsa</v>
      </c>
      <c r="O190" s="14" t="str">
        <f>IF(J190="M","Medium",IF(J190="L","Light",IF(orders!J190="D","Dark","")))</f>
        <v>Light</v>
      </c>
      <c r="P190" t="str">
        <f>_xlfn.XLOOKUP(Table3[[#This Row],[Customer ID]],customers!$A$1:$A$1001,customers!$I$1:$I$1001,"")</f>
        <v>Yes</v>
      </c>
      <c r="Q190" t="str">
        <f>REPT(CHAR(160),5)&amp;Table3[[#This Row],[Loyalty card]]</f>
        <v>     Yes</v>
      </c>
    </row>
    <row r="191" spans="1:17"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2"/>
        <v>43.650000000000006</v>
      </c>
      <c r="N191" t="str">
        <f>IF(I191="Rob","Robusta",IF(I191="Exc","Excelsa",IF(orders!I191="Ara","Arabica",IF(orders!I191="Lib","Liberica",""))))</f>
        <v>Liberica</v>
      </c>
      <c r="O191" s="14" t="str">
        <f>IF(J191="M","Medium",IF(J191="L","Light",IF(orders!J191="D","Dark","")))</f>
        <v>Medium</v>
      </c>
      <c r="P191" t="str">
        <f>_xlfn.XLOOKUP(Table3[[#This Row],[Customer ID]],customers!$A$1:$A$1001,customers!$I$1:$I$1001,"")</f>
        <v>Yes</v>
      </c>
      <c r="Q191" t="str">
        <f>REPT(CHAR(160),5)&amp;Table3[[#This Row],[Loyalty card]]</f>
        <v>     Yes</v>
      </c>
    </row>
    <row r="192" spans="1:17"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2"/>
        <v>33.464999999999996</v>
      </c>
      <c r="N192" t="str">
        <f>IF(I192="Rob","Robusta",IF(I192="Exc","Excelsa",IF(orders!I192="Ara","Arabica",IF(orders!I192="Lib","Liberica",""))))</f>
        <v>Liberica</v>
      </c>
      <c r="O192" s="14" t="str">
        <f>IF(J192="M","Medium",IF(J192="L","Light",IF(orders!J192="D","Dark","")))</f>
        <v>Medium</v>
      </c>
      <c r="P192" t="str">
        <f>_xlfn.XLOOKUP(Table3[[#This Row],[Customer ID]],customers!$A$1:$A$1001,customers!$I$1:$I$1001,"")</f>
        <v>Yes</v>
      </c>
      <c r="Q192" t="str">
        <f>REPT(CHAR(160),5)&amp;Table3[[#This Row],[Loyalty card]]</f>
        <v>     Yes</v>
      </c>
    </row>
    <row r="193" spans="1:17"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2"/>
        <v>19.424999999999997</v>
      </c>
      <c r="N193" t="str">
        <f>IF(I193="Rob","Robusta",IF(I193="Exc","Excelsa",IF(orders!I193="Ara","Arabica",IF(orders!I193="Lib","Liberica",""))))</f>
        <v>Liberica</v>
      </c>
      <c r="O193" s="14" t="str">
        <f>IF(J193="M","Medium",IF(J193="L","Light",IF(orders!J193="D","Dark","")))</f>
        <v>Dark</v>
      </c>
      <c r="P193" t="str">
        <f>_xlfn.XLOOKUP(Table3[[#This Row],[Customer ID]],customers!$A$1:$A$1001,customers!$I$1:$I$1001,"")</f>
        <v>Yes</v>
      </c>
      <c r="Q193" t="str">
        <f>REPT(CHAR(160),5)&amp;Table3[[#This Row],[Loyalty card]]</f>
        <v>     Yes</v>
      </c>
    </row>
    <row r="194" spans="1:17"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2"/>
        <v>72.900000000000006</v>
      </c>
      <c r="N194" t="str">
        <f>IF(I194="Rob","Robusta",IF(I194="Exc","Excelsa",IF(orders!I194="Ara","Arabica",IF(orders!I194="Lib","Liberica",""))))</f>
        <v>Excelsa</v>
      </c>
      <c r="O194" s="14" t="str">
        <f>IF(J194="M","Medium",IF(J194="L","Light",IF(orders!J194="D","Dark","")))</f>
        <v>Dark</v>
      </c>
      <c r="P194" t="str">
        <f>_xlfn.XLOOKUP(Table3[[#This Row],[Customer ID]],customers!$A$1:$A$1001,customers!$I$1:$I$1001,"")</f>
        <v>Yes</v>
      </c>
      <c r="Q194" t="str">
        <f>REPT(CHAR(160),5)&amp;Table3[[#This Row],[Loyalty card]]</f>
        <v>     Yes</v>
      </c>
    </row>
    <row r="195" spans="1:17"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3">L195*E195</f>
        <v>44.55</v>
      </c>
      <c r="N195" t="str">
        <f>IF(I195="Rob","Robusta",IF(I195="Exc","Excelsa",IF(orders!I195="Ara","Arabica",IF(orders!I195="Lib","Liberica",""))))</f>
        <v>Excelsa</v>
      </c>
      <c r="O195" s="14" t="str">
        <f>IF(J195="M","Medium",IF(J195="L","Light",IF(orders!J195="D","Dark","")))</f>
        <v>Light</v>
      </c>
      <c r="P195" t="str">
        <f>_xlfn.XLOOKUP(Table3[[#This Row],[Customer ID]],customers!$A$1:$A$1001,customers!$I$1:$I$1001,"")</f>
        <v>No</v>
      </c>
      <c r="Q195" t="str">
        <f>REPT(CHAR(160),5)&amp;Table3[[#This Row],[Loyalty card]]</f>
        <v>     No</v>
      </c>
    </row>
    <row r="196" spans="1:17"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3"/>
        <v>36.450000000000003</v>
      </c>
      <c r="N196" t="str">
        <f>IF(I196="Rob","Robusta",IF(I196="Exc","Excelsa",IF(orders!I196="Ara","Arabica",IF(orders!I196="Lib","Liberica",""))))</f>
        <v>Excelsa</v>
      </c>
      <c r="O196" s="14" t="str">
        <f>IF(J196="M","Medium",IF(J196="L","Light",IF(orders!J196="D","Dark","")))</f>
        <v>Dark</v>
      </c>
      <c r="P196" t="str">
        <f>_xlfn.XLOOKUP(Table3[[#This Row],[Customer ID]],customers!$A$1:$A$1001,customers!$I$1:$I$1001,"")</f>
        <v>No</v>
      </c>
      <c r="Q196" t="str">
        <f>REPT(CHAR(160),5)&amp;Table3[[#This Row],[Loyalty card]]</f>
        <v>     No</v>
      </c>
    </row>
    <row r="197" spans="1:17"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3"/>
        <v>38.849999999999994</v>
      </c>
      <c r="N197" t="str">
        <f>IF(I197="Rob","Robusta",IF(I197="Exc","Excelsa",IF(orders!I197="Ara","Arabica",IF(orders!I197="Lib","Liberica",""))))</f>
        <v>Arabica</v>
      </c>
      <c r="O197" s="14" t="str">
        <f>IF(J197="M","Medium",IF(J197="L","Light",IF(orders!J197="D","Dark","")))</f>
        <v>Light</v>
      </c>
      <c r="P197" t="str">
        <f>_xlfn.XLOOKUP(Table3[[#This Row],[Customer ID]],customers!$A$1:$A$1001,customers!$I$1:$I$1001,"")</f>
        <v>No</v>
      </c>
      <c r="Q197" t="str">
        <f>REPT(CHAR(160),5)&amp;Table3[[#This Row],[Loyalty card]]</f>
        <v>     No</v>
      </c>
    </row>
    <row r="198" spans="1:17"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3"/>
        <v>53.46</v>
      </c>
      <c r="N198" t="str">
        <f>IF(I198="Rob","Robusta",IF(I198="Exc","Excelsa",IF(orders!I198="Ara","Arabica",IF(orders!I198="Lib","Liberica",""))))</f>
        <v>Excelsa</v>
      </c>
      <c r="O198" s="14" t="str">
        <f>IF(J198="M","Medium",IF(J198="L","Light",IF(orders!J198="D","Dark","")))</f>
        <v>Light</v>
      </c>
      <c r="P198" t="str">
        <f>_xlfn.XLOOKUP(Table3[[#This Row],[Customer ID]],customers!$A$1:$A$1001,customers!$I$1:$I$1001,"")</f>
        <v>No</v>
      </c>
      <c r="Q198" t="str">
        <f>REPT(CHAR(160),5)&amp;Table3[[#This Row],[Loyalty card]]</f>
        <v>     No</v>
      </c>
    </row>
    <row r="199" spans="1:17"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3"/>
        <v>59.569999999999993</v>
      </c>
      <c r="N199" t="str">
        <f>IF(I199="Rob","Robusta",IF(I199="Exc","Excelsa",IF(orders!I199="Ara","Arabica",IF(orders!I199="Lib","Liberica",""))))</f>
        <v>Liberica</v>
      </c>
      <c r="O199" s="14" t="str">
        <f>IF(J199="M","Medium",IF(J199="L","Light",IF(orders!J199="D","Dark","")))</f>
        <v>Dark</v>
      </c>
      <c r="P199" t="str">
        <f>_xlfn.XLOOKUP(Table3[[#This Row],[Customer ID]],customers!$A$1:$A$1001,customers!$I$1:$I$1001,"")</f>
        <v>No</v>
      </c>
      <c r="Q199" t="str">
        <f>REPT(CHAR(160),5)&amp;Table3[[#This Row],[Loyalty card]]</f>
        <v>     No</v>
      </c>
    </row>
    <row r="200" spans="1:17"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3"/>
        <v>89.35499999999999</v>
      </c>
      <c r="N200" t="str">
        <f>IF(I200="Rob","Robusta",IF(I200="Exc","Excelsa",IF(orders!I200="Ara","Arabica",IF(orders!I200="Lib","Liberica",""))))</f>
        <v>Liberica</v>
      </c>
      <c r="O200" s="14" t="str">
        <f>IF(J200="M","Medium",IF(J200="L","Light",IF(orders!J200="D","Dark","")))</f>
        <v>Dark</v>
      </c>
      <c r="P200" t="str">
        <f>_xlfn.XLOOKUP(Table3[[#This Row],[Customer ID]],customers!$A$1:$A$1001,customers!$I$1:$I$1001,"")</f>
        <v>No</v>
      </c>
      <c r="Q200" t="str">
        <f>REPT(CHAR(160),5)&amp;Table3[[#This Row],[Loyalty card]]</f>
        <v>     No</v>
      </c>
    </row>
    <row r="201" spans="1:17"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3"/>
        <v>38.04</v>
      </c>
      <c r="N201" t="str">
        <f>IF(I201="Rob","Robusta",IF(I201="Exc","Excelsa",IF(orders!I201="Ara","Arabica",IF(orders!I201="Lib","Liberica",""))))</f>
        <v>Liberica</v>
      </c>
      <c r="O201" s="14" t="str">
        <f>IF(J201="M","Medium",IF(J201="L","Light",IF(orders!J201="D","Dark","")))</f>
        <v>Light</v>
      </c>
      <c r="P201" t="str">
        <f>_xlfn.XLOOKUP(Table3[[#This Row],[Customer ID]],customers!$A$1:$A$1001,customers!$I$1:$I$1001,"")</f>
        <v>No</v>
      </c>
      <c r="Q201" t="str">
        <f>REPT(CHAR(160),5)&amp;Table3[[#This Row],[Loyalty card]]</f>
        <v>     No</v>
      </c>
    </row>
    <row r="202" spans="1:17"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3"/>
        <v>41.25</v>
      </c>
      <c r="N202" t="str">
        <f>IF(I202="Rob","Robusta",IF(I202="Exc","Excelsa",IF(orders!I202="Ara","Arabica",IF(orders!I202="Lib","Liberica",""))))</f>
        <v>Excelsa</v>
      </c>
      <c r="O202" s="14" t="str">
        <f>IF(J202="M","Medium",IF(J202="L","Light",IF(orders!J202="D","Dark","")))</f>
        <v>Medium</v>
      </c>
      <c r="P202" t="str">
        <f>_xlfn.XLOOKUP(Table3[[#This Row],[Customer ID]],customers!$A$1:$A$1001,customers!$I$1:$I$1001,"")</f>
        <v>No</v>
      </c>
      <c r="Q202" t="str">
        <f>REPT(CHAR(160),5)&amp;Table3[[#This Row],[Loyalty card]]</f>
        <v>     No</v>
      </c>
    </row>
    <row r="203" spans="1:17"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3"/>
        <v>57.06</v>
      </c>
      <c r="N203" t="str">
        <f>IF(I203="Rob","Robusta",IF(I203="Exc","Excelsa",IF(orders!I203="Ara","Arabica",IF(orders!I203="Lib","Liberica",""))))</f>
        <v>Liberica</v>
      </c>
      <c r="O203" s="14" t="str">
        <f>IF(J203="M","Medium",IF(J203="L","Light",IF(orders!J203="D","Dark","")))</f>
        <v>Light</v>
      </c>
      <c r="P203" t="str">
        <f>_xlfn.XLOOKUP(Table3[[#This Row],[Customer ID]],customers!$A$1:$A$1001,customers!$I$1:$I$1001,"")</f>
        <v>No</v>
      </c>
      <c r="Q203" t="str">
        <f>REPT(CHAR(160),5)&amp;Table3[[#This Row],[Loyalty card]]</f>
        <v>     No</v>
      </c>
    </row>
    <row r="204" spans="1:17"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3"/>
        <v>178.70999999999998</v>
      </c>
      <c r="N204" t="str">
        <f>IF(I204="Rob","Robusta",IF(I204="Exc","Excelsa",IF(orders!I204="Ara","Arabica",IF(orders!I204="Lib","Liberica",""))))</f>
        <v>Liberica</v>
      </c>
      <c r="O204" s="14" t="str">
        <f>IF(J204="M","Medium",IF(J204="L","Light",IF(orders!J204="D","Dark","")))</f>
        <v>Dark</v>
      </c>
      <c r="P204" t="str">
        <f>_xlfn.XLOOKUP(Table3[[#This Row],[Customer ID]],customers!$A$1:$A$1001,customers!$I$1:$I$1001,"")</f>
        <v>Yes</v>
      </c>
      <c r="Q204" t="str">
        <f>REPT(CHAR(160),5)&amp;Table3[[#This Row],[Loyalty card]]</f>
        <v>     Yes</v>
      </c>
    </row>
    <row r="205" spans="1:17"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3"/>
        <v>4.7549999999999999</v>
      </c>
      <c r="N205" t="str">
        <f>IF(I205="Rob","Robusta",IF(I205="Exc","Excelsa",IF(orders!I205="Ara","Arabica",IF(orders!I205="Lib","Liberica",""))))</f>
        <v>Liberica</v>
      </c>
      <c r="O205" s="14" t="str">
        <f>IF(J205="M","Medium",IF(J205="L","Light",IF(orders!J205="D","Dark","")))</f>
        <v>Light</v>
      </c>
      <c r="P205" t="str">
        <f>_xlfn.XLOOKUP(Table3[[#This Row],[Customer ID]],customers!$A$1:$A$1001,customers!$I$1:$I$1001,"")</f>
        <v>No</v>
      </c>
      <c r="Q205" t="str">
        <f>REPT(CHAR(160),5)&amp;Table3[[#This Row],[Loyalty card]]</f>
        <v>     No</v>
      </c>
    </row>
    <row r="206" spans="1:17"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3"/>
        <v>82.5</v>
      </c>
      <c r="N206" t="str">
        <f>IF(I206="Rob","Robusta",IF(I206="Exc","Excelsa",IF(orders!I206="Ara","Arabica",IF(orders!I206="Lib","Liberica",""))))</f>
        <v>Excelsa</v>
      </c>
      <c r="O206" s="14" t="str">
        <f>IF(J206="M","Medium",IF(J206="L","Light",IF(orders!J206="D","Dark","")))</f>
        <v>Medium</v>
      </c>
      <c r="P206" t="str">
        <f>_xlfn.XLOOKUP(Table3[[#This Row],[Customer ID]],customers!$A$1:$A$1001,customers!$I$1:$I$1001,"")</f>
        <v>No</v>
      </c>
      <c r="Q206" t="str">
        <f>REPT(CHAR(160),5)&amp;Table3[[#This Row],[Loyalty card]]</f>
        <v>     No</v>
      </c>
    </row>
    <row r="207" spans="1:17"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3"/>
        <v>8.0549999999999997</v>
      </c>
      <c r="N207" t="str">
        <f>IF(I207="Rob","Robusta",IF(I207="Exc","Excelsa",IF(orders!I207="Ara","Arabica",IF(orders!I207="Lib","Liberica",""))))</f>
        <v>Robusta</v>
      </c>
      <c r="O207" s="14" t="str">
        <f>IF(J207="M","Medium",IF(J207="L","Light",IF(orders!J207="D","Dark","")))</f>
        <v>Dark</v>
      </c>
      <c r="P207" t="str">
        <f>_xlfn.XLOOKUP(Table3[[#This Row],[Customer ID]],customers!$A$1:$A$1001,customers!$I$1:$I$1001,"")</f>
        <v>Yes</v>
      </c>
      <c r="Q207" t="str">
        <f>REPT(CHAR(160),5)&amp;Table3[[#This Row],[Loyalty card]]</f>
        <v>     Yes</v>
      </c>
    </row>
    <row r="208" spans="1:17"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3"/>
        <v>22.5</v>
      </c>
      <c r="N208" t="str">
        <f>IF(I208="Rob","Robusta",IF(I208="Exc","Excelsa",IF(orders!I208="Ara","Arabica",IF(orders!I208="Lib","Liberica",""))))</f>
        <v>Arabica</v>
      </c>
      <c r="O208" s="14" t="str">
        <f>IF(J208="M","Medium",IF(J208="L","Light",IF(orders!J208="D","Dark","")))</f>
        <v>Medium</v>
      </c>
      <c r="P208" t="str">
        <f>_xlfn.XLOOKUP(Table3[[#This Row],[Customer ID]],customers!$A$1:$A$1001,customers!$I$1:$I$1001,"")</f>
        <v>No</v>
      </c>
      <c r="Q208" t="str">
        <f>REPT(CHAR(160),5)&amp;Table3[[#This Row],[Loyalty card]]</f>
        <v>     No</v>
      </c>
    </row>
    <row r="209" spans="1:17"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3"/>
        <v>40.5</v>
      </c>
      <c r="N209" t="str">
        <f>IF(I209="Rob","Robusta",IF(I209="Exc","Excelsa",IF(orders!I209="Ara","Arabica",IF(orders!I209="Lib","Liberica",""))))</f>
        <v>Arabica</v>
      </c>
      <c r="O209" s="14" t="str">
        <f>IF(J209="M","Medium",IF(J209="L","Light",IF(orders!J209="D","Dark","")))</f>
        <v>Medium</v>
      </c>
      <c r="P209" t="str">
        <f>_xlfn.XLOOKUP(Table3[[#This Row],[Customer ID]],customers!$A$1:$A$1001,customers!$I$1:$I$1001,"")</f>
        <v>Yes</v>
      </c>
      <c r="Q209" t="str">
        <f>REPT(CHAR(160),5)&amp;Table3[[#This Row],[Loyalty card]]</f>
        <v>     Yes</v>
      </c>
    </row>
    <row r="210" spans="1:17"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3"/>
        <v>29.16</v>
      </c>
      <c r="N210" t="str">
        <f>IF(I210="Rob","Robusta",IF(I210="Exc","Excelsa",IF(orders!I210="Ara","Arabica",IF(orders!I210="Lib","Liberica",""))))</f>
        <v>Excelsa</v>
      </c>
      <c r="O210" s="14" t="str">
        <f>IF(J210="M","Medium",IF(J210="L","Light",IF(orders!J210="D","Dark","")))</f>
        <v>Dark</v>
      </c>
      <c r="P210" t="str">
        <f>_xlfn.XLOOKUP(Table3[[#This Row],[Customer ID]],customers!$A$1:$A$1001,customers!$I$1:$I$1001,"")</f>
        <v>Yes</v>
      </c>
      <c r="Q210" t="str">
        <f>REPT(CHAR(160),5)&amp;Table3[[#This Row],[Loyalty card]]</f>
        <v>     Yes</v>
      </c>
    </row>
    <row r="211" spans="1:17"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3"/>
        <v>6.75</v>
      </c>
      <c r="N211" t="str">
        <f>IF(I211="Rob","Robusta",IF(I211="Exc","Excelsa",IF(orders!I211="Ara","Arabica",IF(orders!I211="Lib","Liberica",""))))</f>
        <v>Arabica</v>
      </c>
      <c r="O211" s="14" t="str">
        <f>IF(J211="M","Medium",IF(J211="L","Light",IF(orders!J211="D","Dark","")))</f>
        <v>Medium</v>
      </c>
      <c r="P211" t="str">
        <f>_xlfn.XLOOKUP(Table3[[#This Row],[Customer ID]],customers!$A$1:$A$1001,customers!$I$1:$I$1001,"")</f>
        <v>No</v>
      </c>
      <c r="Q211" t="str">
        <f>REPT(CHAR(160),5)&amp;Table3[[#This Row],[Loyalty card]]</f>
        <v>     No</v>
      </c>
    </row>
    <row r="212" spans="1:17"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3"/>
        <v>51.8</v>
      </c>
      <c r="N212" t="str">
        <f>IF(I212="Rob","Robusta",IF(I212="Exc","Excelsa",IF(orders!I212="Ara","Arabica",IF(orders!I212="Lib","Liberica",""))))</f>
        <v>Liberica</v>
      </c>
      <c r="O212" s="14" t="str">
        <f>IF(J212="M","Medium",IF(J212="L","Light",IF(orders!J212="D","Dark","")))</f>
        <v>Dark</v>
      </c>
      <c r="P212" t="str">
        <f>_xlfn.XLOOKUP(Table3[[#This Row],[Customer ID]],customers!$A$1:$A$1001,customers!$I$1:$I$1001,"")</f>
        <v>Yes</v>
      </c>
      <c r="Q212" t="str">
        <f>REPT(CHAR(160),5)&amp;Table3[[#This Row],[Loyalty card]]</f>
        <v>     Yes</v>
      </c>
    </row>
    <row r="213" spans="1:17"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3"/>
        <v>53.46</v>
      </c>
      <c r="N213" t="str">
        <f>IF(I213="Rob","Robusta",IF(I213="Exc","Excelsa",IF(orders!I213="Ara","Arabica",IF(orders!I213="Lib","Liberica",""))))</f>
        <v>Excelsa</v>
      </c>
      <c r="O213" s="14" t="str">
        <f>IF(J213="M","Medium",IF(J213="L","Light",IF(orders!J213="D","Dark","")))</f>
        <v>Light</v>
      </c>
      <c r="P213" t="str">
        <f>_xlfn.XLOOKUP(Table3[[#This Row],[Customer ID]],customers!$A$1:$A$1001,customers!$I$1:$I$1001,"")</f>
        <v>No</v>
      </c>
      <c r="Q213" t="str">
        <f>REPT(CHAR(160),5)&amp;Table3[[#This Row],[Loyalty card]]</f>
        <v>     No</v>
      </c>
    </row>
    <row r="214" spans="1:17"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3"/>
        <v>14.58</v>
      </c>
      <c r="N214" t="str">
        <f>IF(I214="Rob","Robusta",IF(I214="Exc","Excelsa",IF(orders!I214="Ara","Arabica",IF(orders!I214="Lib","Liberica",""))))</f>
        <v>Excelsa</v>
      </c>
      <c r="O214" s="14" t="str">
        <f>IF(J214="M","Medium",IF(J214="L","Light",IF(orders!J214="D","Dark","")))</f>
        <v>Dark</v>
      </c>
      <c r="P214" t="str">
        <f>_xlfn.XLOOKUP(Table3[[#This Row],[Customer ID]],customers!$A$1:$A$1001,customers!$I$1:$I$1001,"")</f>
        <v>Yes</v>
      </c>
      <c r="Q214" t="str">
        <f>REPT(CHAR(160),5)&amp;Table3[[#This Row],[Loyalty card]]</f>
        <v>     Yes</v>
      </c>
    </row>
    <row r="215" spans="1:17"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3"/>
        <v>20.584999999999997</v>
      </c>
      <c r="N215" t="str">
        <f>IF(I215="Rob","Robusta",IF(I215="Exc","Excelsa",IF(orders!I215="Ara","Arabica",IF(orders!I215="Lib","Liberica",""))))</f>
        <v>Robusta</v>
      </c>
      <c r="O215" s="14" t="str">
        <f>IF(J215="M","Medium",IF(J215="L","Light",IF(orders!J215="D","Dark","")))</f>
        <v>Dark</v>
      </c>
      <c r="P215" t="str">
        <f>_xlfn.XLOOKUP(Table3[[#This Row],[Customer ID]],customers!$A$1:$A$1001,customers!$I$1:$I$1001,"")</f>
        <v>No</v>
      </c>
      <c r="Q215" t="str">
        <f>REPT(CHAR(160),5)&amp;Table3[[#This Row],[Loyalty card]]</f>
        <v>     No</v>
      </c>
    </row>
    <row r="216" spans="1:17"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3"/>
        <v>31.7</v>
      </c>
      <c r="N216" t="str">
        <f>IF(I216="Rob","Robusta",IF(I216="Exc","Excelsa",IF(orders!I216="Ara","Arabica",IF(orders!I216="Lib","Liberica",""))))</f>
        <v>Liberica</v>
      </c>
      <c r="O216" s="14" t="str">
        <f>IF(J216="M","Medium",IF(J216="L","Light",IF(orders!J216="D","Dark","")))</f>
        <v>Light</v>
      </c>
      <c r="P216" t="str">
        <f>_xlfn.XLOOKUP(Table3[[#This Row],[Customer ID]],customers!$A$1:$A$1001,customers!$I$1:$I$1001,"")</f>
        <v>No</v>
      </c>
      <c r="Q216" t="str">
        <f>REPT(CHAR(160),5)&amp;Table3[[#This Row],[Loyalty card]]</f>
        <v>     No</v>
      </c>
    </row>
    <row r="217" spans="1:17"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3"/>
        <v>23.31</v>
      </c>
      <c r="N217" t="str">
        <f>IF(I217="Rob","Robusta",IF(I217="Exc","Excelsa",IF(orders!I217="Ara","Arabica",IF(orders!I217="Lib","Liberica",""))))</f>
        <v>Liberica</v>
      </c>
      <c r="O217" s="14" t="str">
        <f>IF(J217="M","Medium",IF(J217="L","Light",IF(orders!J217="D","Dark","")))</f>
        <v>Dark</v>
      </c>
      <c r="P217" t="str">
        <f>_xlfn.XLOOKUP(Table3[[#This Row],[Customer ID]],customers!$A$1:$A$1001,customers!$I$1:$I$1001,"")</f>
        <v>No</v>
      </c>
      <c r="Q217" t="str">
        <f>REPT(CHAR(160),5)&amp;Table3[[#This Row],[Loyalty card]]</f>
        <v>     No</v>
      </c>
    </row>
    <row r="218" spans="1:17"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3"/>
        <v>58.2</v>
      </c>
      <c r="N218" t="str">
        <f>IF(I218="Rob","Robusta",IF(I218="Exc","Excelsa",IF(orders!I218="Ara","Arabica",IF(orders!I218="Lib","Liberica",""))))</f>
        <v>Liberica</v>
      </c>
      <c r="O218" s="14" t="str">
        <f>IF(J218="M","Medium",IF(J218="L","Light",IF(orders!J218="D","Dark","")))</f>
        <v>Medium</v>
      </c>
      <c r="P218" t="str">
        <f>_xlfn.XLOOKUP(Table3[[#This Row],[Customer ID]],customers!$A$1:$A$1001,customers!$I$1:$I$1001,"")</f>
        <v>Yes</v>
      </c>
      <c r="Q218" t="str">
        <f>REPT(CHAR(160),5)&amp;Table3[[#This Row],[Loyalty card]]</f>
        <v>     Yes</v>
      </c>
    </row>
    <row r="219" spans="1:17"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3"/>
        <v>35.64</v>
      </c>
      <c r="N219" t="str">
        <f>IF(I219="Rob","Robusta",IF(I219="Exc","Excelsa",IF(orders!I219="Ara","Arabica",IF(orders!I219="Lib","Liberica",""))))</f>
        <v>Excelsa</v>
      </c>
      <c r="O219" s="14" t="str">
        <f>IF(J219="M","Medium",IF(J219="L","Light",IF(orders!J219="D","Dark","")))</f>
        <v>Light</v>
      </c>
      <c r="P219" t="str">
        <f>_xlfn.XLOOKUP(Table3[[#This Row],[Customer ID]],customers!$A$1:$A$1001,customers!$I$1:$I$1001,"")</f>
        <v>No</v>
      </c>
      <c r="Q219" t="str">
        <f>REPT(CHAR(160),5)&amp;Table3[[#This Row],[Loyalty card]]</f>
        <v>     No</v>
      </c>
    </row>
    <row r="220" spans="1:17"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3"/>
        <v>56.25</v>
      </c>
      <c r="N220" t="str">
        <f>IF(I220="Rob","Robusta",IF(I220="Exc","Excelsa",IF(orders!I220="Ara","Arabica",IF(orders!I220="Lib","Liberica",""))))</f>
        <v>Arabica</v>
      </c>
      <c r="O220" s="14" t="str">
        <f>IF(J220="M","Medium",IF(J220="L","Light",IF(orders!J220="D","Dark","")))</f>
        <v>Medium</v>
      </c>
      <c r="P220" t="str">
        <f>_xlfn.XLOOKUP(Table3[[#This Row],[Customer ID]],customers!$A$1:$A$1001,customers!$I$1:$I$1001,"")</f>
        <v>Yes</v>
      </c>
      <c r="Q220" t="str">
        <f>REPT(CHAR(160),5)&amp;Table3[[#This Row],[Loyalty card]]</f>
        <v>     Yes</v>
      </c>
    </row>
    <row r="221" spans="1:17"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3"/>
        <v>10.754999999999999</v>
      </c>
      <c r="N221" t="str">
        <f>IF(I221="Rob","Robusta",IF(I221="Exc","Excelsa",IF(orders!I221="Ara","Arabica",IF(orders!I221="Lib","Liberica",""))))</f>
        <v>Robusta</v>
      </c>
      <c r="O221" s="14" t="str">
        <f>IF(J221="M","Medium",IF(J221="L","Light",IF(orders!J221="D","Dark","")))</f>
        <v>Light</v>
      </c>
      <c r="P221" t="str">
        <f>_xlfn.XLOOKUP(Table3[[#This Row],[Customer ID]],customers!$A$1:$A$1001,customers!$I$1:$I$1001,"")</f>
        <v>No</v>
      </c>
      <c r="Q221" t="str">
        <f>REPT(CHAR(160),5)&amp;Table3[[#This Row],[Loyalty card]]</f>
        <v>     No</v>
      </c>
    </row>
    <row r="222" spans="1:17"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3"/>
        <v>14.924999999999999</v>
      </c>
      <c r="N222" t="str">
        <f>IF(I222="Rob","Robusta",IF(I222="Exc","Excelsa",IF(orders!I222="Ara","Arabica",IF(orders!I222="Lib","Liberica",""))))</f>
        <v>Robusta</v>
      </c>
      <c r="O222" s="14" t="str">
        <f>IF(J222="M","Medium",IF(J222="L","Light",IF(orders!J222="D","Dark","")))</f>
        <v>Medium</v>
      </c>
      <c r="P222" t="str">
        <f>_xlfn.XLOOKUP(Table3[[#This Row],[Customer ID]],customers!$A$1:$A$1001,customers!$I$1:$I$1001,"")</f>
        <v>No</v>
      </c>
      <c r="Q222" t="str">
        <f>REPT(CHAR(160),5)&amp;Table3[[#This Row],[Loyalty card]]</f>
        <v>     No</v>
      </c>
    </row>
    <row r="223" spans="1:17"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3"/>
        <v>77.699999999999989</v>
      </c>
      <c r="N223" t="str">
        <f>IF(I223="Rob","Robusta",IF(I223="Exc","Excelsa",IF(orders!I223="Ara","Arabica",IF(orders!I223="Lib","Liberica",""))))</f>
        <v>Arabica</v>
      </c>
      <c r="O223" s="14" t="str">
        <f>IF(J223="M","Medium",IF(J223="L","Light",IF(orders!J223="D","Dark","")))</f>
        <v>Light</v>
      </c>
      <c r="P223" t="str">
        <f>_xlfn.XLOOKUP(Table3[[#This Row],[Customer ID]],customers!$A$1:$A$1001,customers!$I$1:$I$1001,"")</f>
        <v>Yes</v>
      </c>
      <c r="Q223" t="str">
        <f>REPT(CHAR(160),5)&amp;Table3[[#This Row],[Loyalty card]]</f>
        <v>     Yes</v>
      </c>
    </row>
    <row r="224" spans="1:17"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3"/>
        <v>23.31</v>
      </c>
      <c r="N224" t="str">
        <f>IF(I224="Rob","Robusta",IF(I224="Exc","Excelsa",IF(orders!I224="Ara","Arabica",IF(orders!I224="Lib","Liberica",""))))</f>
        <v>Liberica</v>
      </c>
      <c r="O224" s="14" t="str">
        <f>IF(J224="M","Medium",IF(J224="L","Light",IF(orders!J224="D","Dark","")))</f>
        <v>Dark</v>
      </c>
      <c r="P224" t="str">
        <f>_xlfn.XLOOKUP(Table3[[#This Row],[Customer ID]],customers!$A$1:$A$1001,customers!$I$1:$I$1001,"")</f>
        <v>No</v>
      </c>
      <c r="Q224" t="str">
        <f>REPT(CHAR(160),5)&amp;Table3[[#This Row],[Loyalty card]]</f>
        <v>     No</v>
      </c>
    </row>
    <row r="225" spans="1:17"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3"/>
        <v>59.4</v>
      </c>
      <c r="N225" t="str">
        <f>IF(I225="Rob","Robusta",IF(I225="Exc","Excelsa",IF(orders!I225="Ara","Arabica",IF(orders!I225="Lib","Liberica",""))))</f>
        <v>Excelsa</v>
      </c>
      <c r="O225" s="14" t="str">
        <f>IF(J225="M","Medium",IF(J225="L","Light",IF(orders!J225="D","Dark","")))</f>
        <v>Light</v>
      </c>
      <c r="P225" t="str">
        <f>_xlfn.XLOOKUP(Table3[[#This Row],[Customer ID]],customers!$A$1:$A$1001,customers!$I$1:$I$1001,"")</f>
        <v>Yes</v>
      </c>
      <c r="Q225" t="str">
        <f>REPT(CHAR(160),5)&amp;Table3[[#This Row],[Loyalty card]]</f>
        <v>     Yes</v>
      </c>
    </row>
    <row r="226" spans="1:17"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3"/>
        <v>119.13999999999999</v>
      </c>
      <c r="N226" t="str">
        <f>IF(I226="Rob","Robusta",IF(I226="Exc","Excelsa",IF(orders!I226="Ara","Arabica",IF(orders!I226="Lib","Liberica",""))))</f>
        <v>Liberica</v>
      </c>
      <c r="O226" s="14" t="str">
        <f>IF(J226="M","Medium",IF(J226="L","Light",IF(orders!J226="D","Dark","")))</f>
        <v>Dark</v>
      </c>
      <c r="P226" t="str">
        <f>_xlfn.XLOOKUP(Table3[[#This Row],[Customer ID]],customers!$A$1:$A$1001,customers!$I$1:$I$1001,"")</f>
        <v>Yes</v>
      </c>
      <c r="Q226" t="str">
        <f>REPT(CHAR(160),5)&amp;Table3[[#This Row],[Loyalty card]]</f>
        <v>     Yes</v>
      </c>
    </row>
    <row r="227" spans="1:17"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3"/>
        <v>14.339999999999998</v>
      </c>
      <c r="N227" t="str">
        <f>IF(I227="Rob","Robusta",IF(I227="Exc","Excelsa",IF(orders!I227="Ara","Arabica",IF(orders!I227="Lib","Liberica",""))))</f>
        <v>Robusta</v>
      </c>
      <c r="O227" s="14" t="str">
        <f>IF(J227="M","Medium",IF(J227="L","Light",IF(orders!J227="D","Dark","")))</f>
        <v>Light</v>
      </c>
      <c r="P227" t="str">
        <f>_xlfn.XLOOKUP(Table3[[#This Row],[Customer ID]],customers!$A$1:$A$1001,customers!$I$1:$I$1001,"")</f>
        <v>No</v>
      </c>
      <c r="Q227" t="str">
        <f>REPT(CHAR(160),5)&amp;Table3[[#This Row],[Loyalty card]]</f>
        <v>     No</v>
      </c>
    </row>
    <row r="228" spans="1:17"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3"/>
        <v>129.37499999999997</v>
      </c>
      <c r="N228" t="str">
        <f>IF(I228="Rob","Robusta",IF(I228="Exc","Excelsa",IF(orders!I228="Ara","Arabica",IF(orders!I228="Lib","Liberica",""))))</f>
        <v>Arabica</v>
      </c>
      <c r="O228" s="14" t="str">
        <f>IF(J228="M","Medium",IF(J228="L","Light",IF(orders!J228="D","Dark","")))</f>
        <v>Medium</v>
      </c>
      <c r="P228" t="str">
        <f>_xlfn.XLOOKUP(Table3[[#This Row],[Customer ID]],customers!$A$1:$A$1001,customers!$I$1:$I$1001,"")</f>
        <v>No</v>
      </c>
      <c r="Q228" t="str">
        <f>REPT(CHAR(160),5)&amp;Table3[[#This Row],[Loyalty card]]</f>
        <v>     No</v>
      </c>
    </row>
    <row r="229" spans="1:17"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3"/>
        <v>16.11</v>
      </c>
      <c r="N229" t="str">
        <f>IF(I229="Rob","Robusta",IF(I229="Exc","Excelsa",IF(orders!I229="Ara","Arabica",IF(orders!I229="Lib","Liberica",""))))</f>
        <v>Robusta</v>
      </c>
      <c r="O229" s="14" t="str">
        <f>IF(J229="M","Medium",IF(J229="L","Light",IF(orders!J229="D","Dark","")))</f>
        <v>Dark</v>
      </c>
      <c r="P229" t="str">
        <f>_xlfn.XLOOKUP(Table3[[#This Row],[Customer ID]],customers!$A$1:$A$1001,customers!$I$1:$I$1001,"")</f>
        <v>Yes</v>
      </c>
      <c r="Q229" t="str">
        <f>REPT(CHAR(160),5)&amp;Table3[[#This Row],[Loyalty card]]</f>
        <v>     Yes</v>
      </c>
    </row>
    <row r="230" spans="1:17"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3"/>
        <v>17.924999999999997</v>
      </c>
      <c r="N230" t="str">
        <f>IF(I230="Rob","Robusta",IF(I230="Exc","Excelsa",IF(orders!I230="Ara","Arabica",IF(orders!I230="Lib","Liberica",""))))</f>
        <v>Robusta</v>
      </c>
      <c r="O230" s="14" t="str">
        <f>IF(J230="M","Medium",IF(J230="L","Light",IF(orders!J230="D","Dark","")))</f>
        <v>Light</v>
      </c>
      <c r="P230" t="str">
        <f>_xlfn.XLOOKUP(Table3[[#This Row],[Customer ID]],customers!$A$1:$A$1001,customers!$I$1:$I$1001,"")</f>
        <v>No</v>
      </c>
      <c r="Q230" t="str">
        <f>REPT(CHAR(160),5)&amp;Table3[[#This Row],[Loyalty card]]</f>
        <v>     No</v>
      </c>
    </row>
    <row r="231" spans="1:17"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3"/>
        <v>8.73</v>
      </c>
      <c r="N231" t="str">
        <f>IF(I231="Rob","Robusta",IF(I231="Exc","Excelsa",IF(orders!I231="Ara","Arabica",IF(orders!I231="Lib","Liberica",""))))</f>
        <v>Liberica</v>
      </c>
      <c r="O231" s="14" t="str">
        <f>IF(J231="M","Medium",IF(J231="L","Light",IF(orders!J231="D","Dark","")))</f>
        <v>Medium</v>
      </c>
      <c r="P231" t="str">
        <f>_xlfn.XLOOKUP(Table3[[#This Row],[Customer ID]],customers!$A$1:$A$1001,customers!$I$1:$I$1001,"")</f>
        <v>No</v>
      </c>
      <c r="Q231" t="str">
        <f>REPT(CHAR(160),5)&amp;Table3[[#This Row],[Loyalty card]]</f>
        <v>     No</v>
      </c>
    </row>
    <row r="232" spans="1:17"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3"/>
        <v>51.749999999999993</v>
      </c>
      <c r="N232" t="str">
        <f>IF(I232="Rob","Robusta",IF(I232="Exc","Excelsa",IF(orders!I232="Ara","Arabica",IF(orders!I232="Lib","Liberica",""))))</f>
        <v>Arabica</v>
      </c>
      <c r="O232" s="14" t="str">
        <f>IF(J232="M","Medium",IF(J232="L","Light",IF(orders!J232="D","Dark","")))</f>
        <v>Medium</v>
      </c>
      <c r="P232" t="str">
        <f>_xlfn.XLOOKUP(Table3[[#This Row],[Customer ID]],customers!$A$1:$A$1001,customers!$I$1:$I$1001,"")</f>
        <v>No</v>
      </c>
      <c r="Q232" t="str">
        <f>REPT(CHAR(160),5)&amp;Table3[[#This Row],[Loyalty card]]</f>
        <v>     No</v>
      </c>
    </row>
    <row r="233" spans="1:17"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3"/>
        <v>8.73</v>
      </c>
      <c r="N233" t="str">
        <f>IF(I233="Rob","Robusta",IF(I233="Exc","Excelsa",IF(orders!I233="Ara","Arabica",IF(orders!I233="Lib","Liberica",""))))</f>
        <v>Liberica</v>
      </c>
      <c r="O233" s="14" t="str">
        <f>IF(J233="M","Medium",IF(J233="L","Light",IF(orders!J233="D","Dark","")))</f>
        <v>Medium</v>
      </c>
      <c r="P233" t="str">
        <f>_xlfn.XLOOKUP(Table3[[#This Row],[Customer ID]],customers!$A$1:$A$1001,customers!$I$1:$I$1001,"")</f>
        <v>Yes</v>
      </c>
      <c r="Q233" t="str">
        <f>REPT(CHAR(160),5)&amp;Table3[[#This Row],[Loyalty card]]</f>
        <v>     Yes</v>
      </c>
    </row>
    <row r="234" spans="1:17"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3"/>
        <v>23.774999999999999</v>
      </c>
      <c r="N234" t="str">
        <f>IF(I234="Rob","Robusta",IF(I234="Exc","Excelsa",IF(orders!I234="Ara","Arabica",IF(orders!I234="Lib","Liberica",""))))</f>
        <v>Liberica</v>
      </c>
      <c r="O234" s="14" t="str">
        <f>IF(J234="M","Medium",IF(J234="L","Light",IF(orders!J234="D","Dark","")))</f>
        <v>Light</v>
      </c>
      <c r="P234" t="str">
        <f>_xlfn.XLOOKUP(Table3[[#This Row],[Customer ID]],customers!$A$1:$A$1001,customers!$I$1:$I$1001,"")</f>
        <v>No</v>
      </c>
      <c r="Q234" t="str">
        <f>REPT(CHAR(160),5)&amp;Table3[[#This Row],[Loyalty card]]</f>
        <v>     No</v>
      </c>
    </row>
    <row r="235" spans="1:17"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3"/>
        <v>20.625</v>
      </c>
      <c r="N235" t="str">
        <f>IF(I235="Rob","Robusta",IF(I235="Exc","Excelsa",IF(orders!I235="Ara","Arabica",IF(orders!I235="Lib","Liberica",""))))</f>
        <v>Excelsa</v>
      </c>
      <c r="O235" s="14" t="str">
        <f>IF(J235="M","Medium",IF(J235="L","Light",IF(orders!J235="D","Dark","")))</f>
        <v>Medium</v>
      </c>
      <c r="P235" t="str">
        <f>_xlfn.XLOOKUP(Table3[[#This Row],[Customer ID]],customers!$A$1:$A$1001,customers!$I$1:$I$1001,"")</f>
        <v>No</v>
      </c>
      <c r="Q235" t="str">
        <f>REPT(CHAR(160),5)&amp;Table3[[#This Row],[Loyalty card]]</f>
        <v>     No</v>
      </c>
    </row>
    <row r="236" spans="1:17"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3"/>
        <v>36.454999999999998</v>
      </c>
      <c r="N236" t="str">
        <f>IF(I236="Rob","Robusta",IF(I236="Exc","Excelsa",IF(orders!I236="Ara","Arabica",IF(orders!I236="Lib","Liberica",""))))</f>
        <v>Liberica</v>
      </c>
      <c r="O236" s="14" t="str">
        <f>IF(J236="M","Medium",IF(J236="L","Light",IF(orders!J236="D","Dark","")))</f>
        <v>Light</v>
      </c>
      <c r="P236" t="str">
        <f>_xlfn.XLOOKUP(Table3[[#This Row],[Customer ID]],customers!$A$1:$A$1001,customers!$I$1:$I$1001,"")</f>
        <v>No</v>
      </c>
      <c r="Q236" t="str">
        <f>REPT(CHAR(160),5)&amp;Table3[[#This Row],[Loyalty card]]</f>
        <v>     No</v>
      </c>
    </row>
    <row r="237" spans="1:17"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3"/>
        <v>182.27499999999998</v>
      </c>
      <c r="N237" t="str">
        <f>IF(I237="Rob","Robusta",IF(I237="Exc","Excelsa",IF(orders!I237="Ara","Arabica",IF(orders!I237="Lib","Liberica",""))))</f>
        <v>Liberica</v>
      </c>
      <c r="O237" s="14" t="str">
        <f>IF(J237="M","Medium",IF(J237="L","Light",IF(orders!J237="D","Dark","")))</f>
        <v>Light</v>
      </c>
      <c r="P237" t="str">
        <f>_xlfn.XLOOKUP(Table3[[#This Row],[Customer ID]],customers!$A$1:$A$1001,customers!$I$1:$I$1001,"")</f>
        <v>No</v>
      </c>
      <c r="Q237" t="str">
        <f>REPT(CHAR(160),5)&amp;Table3[[#This Row],[Loyalty card]]</f>
        <v>     No</v>
      </c>
    </row>
    <row r="238" spans="1:17"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3"/>
        <v>89.35499999999999</v>
      </c>
      <c r="N238" t="str">
        <f>IF(I238="Rob","Robusta",IF(I238="Exc","Excelsa",IF(orders!I238="Ara","Arabica",IF(orders!I238="Lib","Liberica",""))))</f>
        <v>Liberica</v>
      </c>
      <c r="O238" s="14" t="str">
        <f>IF(J238="M","Medium",IF(J238="L","Light",IF(orders!J238="D","Dark","")))</f>
        <v>Dark</v>
      </c>
      <c r="P238" t="str">
        <f>_xlfn.XLOOKUP(Table3[[#This Row],[Customer ID]],customers!$A$1:$A$1001,customers!$I$1:$I$1001,"")</f>
        <v>No</v>
      </c>
      <c r="Q238" t="str">
        <f>REPT(CHAR(160),5)&amp;Table3[[#This Row],[Loyalty card]]</f>
        <v>     No</v>
      </c>
    </row>
    <row r="239" spans="1:17"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3"/>
        <v>3.5849999999999995</v>
      </c>
      <c r="N239" t="str">
        <f>IF(I239="Rob","Robusta",IF(I239="Exc","Excelsa",IF(orders!I239="Ara","Arabica",IF(orders!I239="Lib","Liberica",""))))</f>
        <v>Robusta</v>
      </c>
      <c r="O239" s="14" t="str">
        <f>IF(J239="M","Medium",IF(J239="L","Light",IF(orders!J239="D","Dark","")))</f>
        <v>Light</v>
      </c>
      <c r="P239" t="str">
        <f>_xlfn.XLOOKUP(Table3[[#This Row],[Customer ID]],customers!$A$1:$A$1001,customers!$I$1:$I$1001,"")</f>
        <v>Yes</v>
      </c>
      <c r="Q239" t="str">
        <f>REPT(CHAR(160),5)&amp;Table3[[#This Row],[Loyalty card]]</f>
        <v>     Yes</v>
      </c>
    </row>
    <row r="240" spans="1:17"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3"/>
        <v>45.769999999999996</v>
      </c>
      <c r="N240" t="str">
        <f>IF(I240="Rob","Robusta",IF(I240="Exc","Excelsa",IF(orders!I240="Ara","Arabica",IF(orders!I240="Lib","Liberica",""))))</f>
        <v>Robusta</v>
      </c>
      <c r="O240" s="14" t="str">
        <f>IF(J240="M","Medium",IF(J240="L","Light",IF(orders!J240="D","Dark","")))</f>
        <v>Medium</v>
      </c>
      <c r="P240" t="str">
        <f>_xlfn.XLOOKUP(Table3[[#This Row],[Customer ID]],customers!$A$1:$A$1001,customers!$I$1:$I$1001,"")</f>
        <v>Yes</v>
      </c>
      <c r="Q240" t="str">
        <f>REPT(CHAR(160),5)&amp;Table3[[#This Row],[Loyalty card]]</f>
        <v>     Yes</v>
      </c>
    </row>
    <row r="241" spans="1:17"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3"/>
        <v>59.4</v>
      </c>
      <c r="N241" t="str">
        <f>IF(I241="Rob","Robusta",IF(I241="Exc","Excelsa",IF(orders!I241="Ara","Arabica",IF(orders!I241="Lib","Liberica",""))))</f>
        <v>Excelsa</v>
      </c>
      <c r="O241" s="14" t="str">
        <f>IF(J241="M","Medium",IF(J241="L","Light",IF(orders!J241="D","Dark","")))</f>
        <v>Light</v>
      </c>
      <c r="P241" t="str">
        <f>_xlfn.XLOOKUP(Table3[[#This Row],[Customer ID]],customers!$A$1:$A$1001,customers!$I$1:$I$1001,"")</f>
        <v>No</v>
      </c>
      <c r="Q241" t="str">
        <f>REPT(CHAR(160),5)&amp;Table3[[#This Row],[Loyalty card]]</f>
        <v>     No</v>
      </c>
    </row>
    <row r="242" spans="1:17"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3"/>
        <v>155.24999999999997</v>
      </c>
      <c r="N242" t="str">
        <f>IF(I242="Rob","Robusta",IF(I242="Exc","Excelsa",IF(orders!I242="Ara","Arabica",IF(orders!I242="Lib","Liberica",""))))</f>
        <v>Arabica</v>
      </c>
      <c r="O242" s="14" t="str">
        <f>IF(J242="M","Medium",IF(J242="L","Light",IF(orders!J242="D","Dark","")))</f>
        <v>Medium</v>
      </c>
      <c r="P242" t="str">
        <f>_xlfn.XLOOKUP(Table3[[#This Row],[Customer ID]],customers!$A$1:$A$1001,customers!$I$1:$I$1001,"")</f>
        <v>Yes</v>
      </c>
      <c r="Q242" t="str">
        <f>REPT(CHAR(160),5)&amp;Table3[[#This Row],[Loyalty card]]</f>
        <v>     Yes</v>
      </c>
    </row>
    <row r="243" spans="1:17"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3"/>
        <v>45.769999999999996</v>
      </c>
      <c r="N243" t="str">
        <f>IF(I243="Rob","Robusta",IF(I243="Exc","Excelsa",IF(orders!I243="Ara","Arabica",IF(orders!I243="Lib","Liberica",""))))</f>
        <v>Robusta</v>
      </c>
      <c r="O243" s="14" t="str">
        <f>IF(J243="M","Medium",IF(J243="L","Light",IF(orders!J243="D","Dark","")))</f>
        <v>Medium</v>
      </c>
      <c r="P243" t="str">
        <f>_xlfn.XLOOKUP(Table3[[#This Row],[Customer ID]],customers!$A$1:$A$1001,customers!$I$1:$I$1001,"")</f>
        <v>No</v>
      </c>
      <c r="Q243" t="str">
        <f>REPT(CHAR(160),5)&amp;Table3[[#This Row],[Loyalty card]]</f>
        <v>     No</v>
      </c>
    </row>
    <row r="244" spans="1:17"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3"/>
        <v>36.450000000000003</v>
      </c>
      <c r="N244" t="str">
        <f>IF(I244="Rob","Robusta",IF(I244="Exc","Excelsa",IF(orders!I244="Ara","Arabica",IF(orders!I244="Lib","Liberica",""))))</f>
        <v>Excelsa</v>
      </c>
      <c r="O244" s="14" t="str">
        <f>IF(J244="M","Medium",IF(J244="L","Light",IF(orders!J244="D","Dark","")))</f>
        <v>Dark</v>
      </c>
      <c r="P244" t="str">
        <f>_xlfn.XLOOKUP(Table3[[#This Row],[Customer ID]],customers!$A$1:$A$1001,customers!$I$1:$I$1001,"")</f>
        <v>Yes</v>
      </c>
      <c r="Q244" t="str">
        <f>REPT(CHAR(160),5)&amp;Table3[[#This Row],[Loyalty card]]</f>
        <v>     Yes</v>
      </c>
    </row>
    <row r="245" spans="1:17"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3"/>
        <v>29.16</v>
      </c>
      <c r="N245" t="str">
        <f>IF(I245="Rob","Robusta",IF(I245="Exc","Excelsa",IF(orders!I245="Ara","Arabica",IF(orders!I245="Lib","Liberica",""))))</f>
        <v>Excelsa</v>
      </c>
      <c r="O245" s="14" t="str">
        <f>IF(J245="M","Medium",IF(J245="L","Light",IF(orders!J245="D","Dark","")))</f>
        <v>Dark</v>
      </c>
      <c r="P245" t="str">
        <f>_xlfn.XLOOKUP(Table3[[#This Row],[Customer ID]],customers!$A$1:$A$1001,customers!$I$1:$I$1001,"")</f>
        <v>Yes</v>
      </c>
      <c r="Q245" t="str">
        <f>REPT(CHAR(160),5)&amp;Table3[[#This Row],[Loyalty card]]</f>
        <v>     Yes</v>
      </c>
    </row>
    <row r="246" spans="1:17"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3"/>
        <v>133.85999999999999</v>
      </c>
      <c r="N246" t="str">
        <f>IF(I246="Rob","Robusta",IF(I246="Exc","Excelsa",IF(orders!I246="Ara","Arabica",IF(orders!I246="Lib","Liberica",""))))</f>
        <v>Liberica</v>
      </c>
      <c r="O246" s="14" t="str">
        <f>IF(J246="M","Medium",IF(J246="L","Light",IF(orders!J246="D","Dark","")))</f>
        <v>Medium</v>
      </c>
      <c r="P246" t="str">
        <f>_xlfn.XLOOKUP(Table3[[#This Row],[Customer ID]],customers!$A$1:$A$1001,customers!$I$1:$I$1001,"")</f>
        <v>No</v>
      </c>
      <c r="Q246" t="str">
        <f>REPT(CHAR(160),5)&amp;Table3[[#This Row],[Loyalty card]]</f>
        <v>     No</v>
      </c>
    </row>
    <row r="247" spans="1:17"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3"/>
        <v>23.774999999999999</v>
      </c>
      <c r="N247" t="str">
        <f>IF(I247="Rob","Robusta",IF(I247="Exc","Excelsa",IF(orders!I247="Ara","Arabica",IF(orders!I247="Lib","Liberica",""))))</f>
        <v>Liberica</v>
      </c>
      <c r="O247" s="14" t="str">
        <f>IF(J247="M","Medium",IF(J247="L","Light",IF(orders!J247="D","Dark","")))</f>
        <v>Light</v>
      </c>
      <c r="P247" t="str">
        <f>_xlfn.XLOOKUP(Table3[[#This Row],[Customer ID]],customers!$A$1:$A$1001,customers!$I$1:$I$1001,"")</f>
        <v>Yes</v>
      </c>
      <c r="Q247" t="str">
        <f>REPT(CHAR(160),5)&amp;Table3[[#This Row],[Loyalty card]]</f>
        <v>     Yes</v>
      </c>
    </row>
    <row r="248" spans="1:17"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3"/>
        <v>38.849999999999994</v>
      </c>
      <c r="N248" t="str">
        <f>IF(I248="Rob","Robusta",IF(I248="Exc","Excelsa",IF(orders!I248="Ara","Arabica",IF(orders!I248="Lib","Liberica",""))))</f>
        <v>Liberica</v>
      </c>
      <c r="O248" s="14" t="str">
        <f>IF(J248="M","Medium",IF(J248="L","Light",IF(orders!J248="D","Dark","")))</f>
        <v>Dark</v>
      </c>
      <c r="P248" t="str">
        <f>_xlfn.XLOOKUP(Table3[[#This Row],[Customer ID]],customers!$A$1:$A$1001,customers!$I$1:$I$1001,"")</f>
        <v>No</v>
      </c>
      <c r="Q248" t="str">
        <f>REPT(CHAR(160),5)&amp;Table3[[#This Row],[Loyalty card]]</f>
        <v>     No</v>
      </c>
    </row>
    <row r="249" spans="1:17"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3"/>
        <v>21.509999999999998</v>
      </c>
      <c r="N249" t="str">
        <f>IF(I249="Rob","Robusta",IF(I249="Exc","Excelsa",IF(orders!I249="Ara","Arabica",IF(orders!I249="Lib","Liberica",""))))</f>
        <v>Robusta</v>
      </c>
      <c r="O249" s="14" t="str">
        <f>IF(J249="M","Medium",IF(J249="L","Light",IF(orders!J249="D","Dark","")))</f>
        <v>Light</v>
      </c>
      <c r="P249" t="str">
        <f>_xlfn.XLOOKUP(Table3[[#This Row],[Customer ID]],customers!$A$1:$A$1001,customers!$I$1:$I$1001,"")</f>
        <v>Yes</v>
      </c>
      <c r="Q249" t="str">
        <f>REPT(CHAR(160),5)&amp;Table3[[#This Row],[Loyalty card]]</f>
        <v>     Yes</v>
      </c>
    </row>
    <row r="250" spans="1:17"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3"/>
        <v>9.9499999999999993</v>
      </c>
      <c r="N250" t="str">
        <f>IF(I250="Rob","Robusta",IF(I250="Exc","Excelsa",IF(orders!I250="Ara","Arabica",IF(orders!I250="Lib","Liberica",""))))</f>
        <v>Arabica</v>
      </c>
      <c r="O250" s="14" t="str">
        <f>IF(J250="M","Medium",IF(J250="L","Light",IF(orders!J250="D","Dark","")))</f>
        <v>Dark</v>
      </c>
      <c r="P250" t="str">
        <f>_xlfn.XLOOKUP(Table3[[#This Row],[Customer ID]],customers!$A$1:$A$1001,customers!$I$1:$I$1001,"")</f>
        <v>Yes</v>
      </c>
      <c r="Q250" t="str">
        <f>REPT(CHAR(160),5)&amp;Table3[[#This Row],[Loyalty card]]</f>
        <v>     Yes</v>
      </c>
    </row>
    <row r="251" spans="1:17"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3"/>
        <v>15.85</v>
      </c>
      <c r="N251" t="str">
        <f>IF(I251="Rob","Robusta",IF(I251="Exc","Excelsa",IF(orders!I251="Ara","Arabica",IF(orders!I251="Lib","Liberica",""))))</f>
        <v>Liberica</v>
      </c>
      <c r="O251" s="14" t="str">
        <f>IF(J251="M","Medium",IF(J251="L","Light",IF(orders!J251="D","Dark","")))</f>
        <v>Light</v>
      </c>
      <c r="P251" t="str">
        <f>_xlfn.XLOOKUP(Table3[[#This Row],[Customer ID]],customers!$A$1:$A$1001,customers!$I$1:$I$1001,"")</f>
        <v>Yes</v>
      </c>
      <c r="Q251" t="str">
        <f>REPT(CHAR(160),5)&amp;Table3[[#This Row],[Loyalty card]]</f>
        <v>     Yes</v>
      </c>
    </row>
    <row r="252" spans="1:17"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3"/>
        <v>2.9849999999999999</v>
      </c>
      <c r="N252" t="str">
        <f>IF(I252="Rob","Robusta",IF(I252="Exc","Excelsa",IF(orders!I252="Ara","Arabica",IF(orders!I252="Lib","Liberica",""))))</f>
        <v>Robusta</v>
      </c>
      <c r="O252" s="14" t="str">
        <f>IF(J252="M","Medium",IF(J252="L","Light",IF(orders!J252="D","Dark","")))</f>
        <v>Medium</v>
      </c>
      <c r="P252" t="str">
        <f>_xlfn.XLOOKUP(Table3[[#This Row],[Customer ID]],customers!$A$1:$A$1001,customers!$I$1:$I$1001,"")</f>
        <v>Yes</v>
      </c>
      <c r="Q252" t="str">
        <f>REPT(CHAR(160),5)&amp;Table3[[#This Row],[Loyalty card]]</f>
        <v>     Yes</v>
      </c>
    </row>
    <row r="253" spans="1:17"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3"/>
        <v>68.75</v>
      </c>
      <c r="N253" t="str">
        <f>IF(I253="Rob","Robusta",IF(I253="Exc","Excelsa",IF(orders!I253="Ara","Arabica",IF(orders!I253="Lib","Liberica",""))))</f>
        <v>Excelsa</v>
      </c>
      <c r="O253" s="14" t="str">
        <f>IF(J253="M","Medium",IF(J253="L","Light",IF(orders!J253="D","Dark","")))</f>
        <v>Medium</v>
      </c>
      <c r="P253" t="str">
        <f>_xlfn.XLOOKUP(Table3[[#This Row],[Customer ID]],customers!$A$1:$A$1001,customers!$I$1:$I$1001,"")</f>
        <v>Yes</v>
      </c>
      <c r="Q253" t="str">
        <f>REPT(CHAR(160),5)&amp;Table3[[#This Row],[Loyalty card]]</f>
        <v>     Yes</v>
      </c>
    </row>
    <row r="254" spans="1:17"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3"/>
        <v>29.849999999999998</v>
      </c>
      <c r="N254" t="str">
        <f>IF(I254="Rob","Robusta",IF(I254="Exc","Excelsa",IF(orders!I254="Ara","Arabica",IF(orders!I254="Lib","Liberica",""))))</f>
        <v>Arabica</v>
      </c>
      <c r="O254" s="14" t="str">
        <f>IF(J254="M","Medium",IF(J254="L","Light",IF(orders!J254="D","Dark","")))</f>
        <v>Dark</v>
      </c>
      <c r="P254" t="str">
        <f>_xlfn.XLOOKUP(Table3[[#This Row],[Customer ID]],customers!$A$1:$A$1001,customers!$I$1:$I$1001,"")</f>
        <v>No</v>
      </c>
      <c r="Q254" t="str">
        <f>REPT(CHAR(160),5)&amp;Table3[[#This Row],[Loyalty card]]</f>
        <v>     No</v>
      </c>
    </row>
    <row r="255" spans="1:17"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3"/>
        <v>58.2</v>
      </c>
      <c r="N255" t="str">
        <f>IF(I255="Rob","Robusta",IF(I255="Exc","Excelsa",IF(orders!I255="Ara","Arabica",IF(orders!I255="Lib","Liberica",""))))</f>
        <v>Liberica</v>
      </c>
      <c r="O255" s="14" t="str">
        <f>IF(J255="M","Medium",IF(J255="L","Light",IF(orders!J255="D","Dark","")))</f>
        <v>Medium</v>
      </c>
      <c r="P255" t="str">
        <f>_xlfn.XLOOKUP(Table3[[#This Row],[Customer ID]],customers!$A$1:$A$1001,customers!$I$1:$I$1001,"")</f>
        <v>No</v>
      </c>
      <c r="Q255" t="str">
        <f>REPT(CHAR(160),5)&amp;Table3[[#This Row],[Loyalty card]]</f>
        <v>     No</v>
      </c>
    </row>
    <row r="256" spans="1:17"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3"/>
        <v>28.679999999999996</v>
      </c>
      <c r="N256" t="str">
        <f>IF(I256="Rob","Robusta",IF(I256="Exc","Excelsa",IF(orders!I256="Ara","Arabica",IF(orders!I256="Lib","Liberica",""))))</f>
        <v>Robusta</v>
      </c>
      <c r="O256" s="14" t="str">
        <f>IF(J256="M","Medium",IF(J256="L","Light",IF(orders!J256="D","Dark","")))</f>
        <v>Light</v>
      </c>
      <c r="P256" t="str">
        <f>_xlfn.XLOOKUP(Table3[[#This Row],[Customer ID]],customers!$A$1:$A$1001,customers!$I$1:$I$1001,"")</f>
        <v>No</v>
      </c>
      <c r="Q256" t="str">
        <f>REPT(CHAR(160),5)&amp;Table3[[#This Row],[Loyalty card]]</f>
        <v>     No</v>
      </c>
    </row>
    <row r="257" spans="1:17"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3"/>
        <v>21.509999999999998</v>
      </c>
      <c r="N257" t="str">
        <f>IF(I257="Rob","Robusta",IF(I257="Exc","Excelsa",IF(orders!I257="Ara","Arabica",IF(orders!I257="Lib","Liberica",""))))</f>
        <v>Robusta</v>
      </c>
      <c r="O257" s="14" t="str">
        <f>IF(J257="M","Medium",IF(J257="L","Light",IF(orders!J257="D","Dark","")))</f>
        <v>Light</v>
      </c>
      <c r="P257" t="str">
        <f>_xlfn.XLOOKUP(Table3[[#This Row],[Customer ID]],customers!$A$1:$A$1001,customers!$I$1:$I$1001,"")</f>
        <v>No</v>
      </c>
      <c r="Q257" t="str">
        <f>REPT(CHAR(160),5)&amp;Table3[[#This Row],[Loyalty card]]</f>
        <v>     No</v>
      </c>
    </row>
    <row r="258" spans="1:17"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3"/>
        <v>17.46</v>
      </c>
      <c r="N258" t="str">
        <f>IF(I258="Rob","Robusta",IF(I258="Exc","Excelsa",IF(orders!I258="Ara","Arabica",IF(orders!I258="Lib","Liberica",""))))</f>
        <v>Liberica</v>
      </c>
      <c r="O258" s="14" t="str">
        <f>IF(J258="M","Medium",IF(J258="L","Light",IF(orders!J258="D","Dark","")))</f>
        <v>Medium</v>
      </c>
      <c r="P258" t="str">
        <f>_xlfn.XLOOKUP(Table3[[#This Row],[Customer ID]],customers!$A$1:$A$1001,customers!$I$1:$I$1001,"")</f>
        <v>Yes</v>
      </c>
      <c r="Q258" t="str">
        <f>REPT(CHAR(160),5)&amp;Table3[[#This Row],[Loyalty card]]</f>
        <v>     Yes</v>
      </c>
    </row>
    <row r="259" spans="1:17"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4">L259*E259</f>
        <v>27.945</v>
      </c>
      <c r="N259" t="str">
        <f>IF(I259="Rob","Robusta",IF(I259="Exc","Excelsa",IF(orders!I259="Ara","Arabica",IF(orders!I259="Lib","Liberica",""))))</f>
        <v>Excelsa</v>
      </c>
      <c r="O259" s="14" t="str">
        <f>IF(J259="M","Medium",IF(J259="L","Light",IF(orders!J259="D","Dark","")))</f>
        <v>Dark</v>
      </c>
      <c r="P259" t="str">
        <f>_xlfn.XLOOKUP(Table3[[#This Row],[Customer ID]],customers!$A$1:$A$1001,customers!$I$1:$I$1001,"")</f>
        <v>Yes</v>
      </c>
      <c r="Q259" t="str">
        <f>REPT(CHAR(160),5)&amp;Table3[[#This Row],[Loyalty card]]</f>
        <v>     Yes</v>
      </c>
    </row>
    <row r="260" spans="1:17"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4"/>
        <v>139.72499999999999</v>
      </c>
      <c r="N260" t="str">
        <f>IF(I260="Rob","Robusta",IF(I260="Exc","Excelsa",IF(orders!I260="Ara","Arabica",IF(orders!I260="Lib","Liberica",""))))</f>
        <v>Excelsa</v>
      </c>
      <c r="O260" s="14" t="str">
        <f>IF(J260="M","Medium",IF(J260="L","Light",IF(orders!J260="D","Dark","")))</f>
        <v>Dark</v>
      </c>
      <c r="P260" t="str">
        <f>_xlfn.XLOOKUP(Table3[[#This Row],[Customer ID]],customers!$A$1:$A$1001,customers!$I$1:$I$1001,"")</f>
        <v>No</v>
      </c>
      <c r="Q260" t="str">
        <f>REPT(CHAR(160),5)&amp;Table3[[#This Row],[Loyalty card]]</f>
        <v>     No</v>
      </c>
    </row>
    <row r="261" spans="1:17"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4"/>
        <v>5.97</v>
      </c>
      <c r="N261" t="str">
        <f>IF(I261="Rob","Robusta",IF(I261="Exc","Excelsa",IF(orders!I261="Ara","Arabica",IF(orders!I261="Lib","Liberica",""))))</f>
        <v>Robusta</v>
      </c>
      <c r="O261" s="14" t="str">
        <f>IF(J261="M","Medium",IF(J261="L","Light",IF(orders!J261="D","Dark","")))</f>
        <v>Medium</v>
      </c>
      <c r="P261" t="str">
        <f>_xlfn.XLOOKUP(Table3[[#This Row],[Customer ID]],customers!$A$1:$A$1001,customers!$I$1:$I$1001,"")</f>
        <v>No</v>
      </c>
      <c r="Q261" t="str">
        <f>REPT(CHAR(160),5)&amp;Table3[[#This Row],[Loyalty card]]</f>
        <v>     No</v>
      </c>
    </row>
    <row r="262" spans="1:17"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4"/>
        <v>27.484999999999996</v>
      </c>
      <c r="N262" t="str">
        <f>IF(I262="Rob","Robusta",IF(I262="Exc","Excelsa",IF(orders!I262="Ara","Arabica",IF(orders!I262="Lib","Liberica",""))))</f>
        <v>Robusta</v>
      </c>
      <c r="O262" s="14" t="str">
        <f>IF(J262="M","Medium",IF(J262="L","Light",IF(orders!J262="D","Dark","")))</f>
        <v>Light</v>
      </c>
      <c r="P262" t="str">
        <f>_xlfn.XLOOKUP(Table3[[#This Row],[Customer ID]],customers!$A$1:$A$1001,customers!$I$1:$I$1001,"")</f>
        <v>Yes</v>
      </c>
      <c r="Q262" t="str">
        <f>REPT(CHAR(160),5)&amp;Table3[[#This Row],[Loyalty card]]</f>
        <v>     Yes</v>
      </c>
    </row>
    <row r="263" spans="1:17"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4"/>
        <v>59.75</v>
      </c>
      <c r="N263" t="str">
        <f>IF(I263="Rob","Robusta",IF(I263="Exc","Excelsa",IF(orders!I263="Ara","Arabica",IF(orders!I263="Lib","Liberica",""))))</f>
        <v>Robusta</v>
      </c>
      <c r="O263" s="14" t="str">
        <f>IF(J263="M","Medium",IF(J263="L","Light",IF(orders!J263="D","Dark","")))</f>
        <v>Light</v>
      </c>
      <c r="P263" t="str">
        <f>_xlfn.XLOOKUP(Table3[[#This Row],[Customer ID]],customers!$A$1:$A$1001,customers!$I$1:$I$1001,"")</f>
        <v>Yes</v>
      </c>
      <c r="Q263" t="str">
        <f>REPT(CHAR(160),5)&amp;Table3[[#This Row],[Loyalty card]]</f>
        <v>     Yes</v>
      </c>
    </row>
    <row r="264" spans="1:17"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4"/>
        <v>41.25</v>
      </c>
      <c r="N264" t="str">
        <f>IF(I264="Rob","Robusta",IF(I264="Exc","Excelsa",IF(orders!I264="Ara","Arabica",IF(orders!I264="Lib","Liberica",""))))</f>
        <v>Excelsa</v>
      </c>
      <c r="O264" s="14" t="str">
        <f>IF(J264="M","Medium",IF(J264="L","Light",IF(orders!J264="D","Dark","")))</f>
        <v>Medium</v>
      </c>
      <c r="P264" t="str">
        <f>_xlfn.XLOOKUP(Table3[[#This Row],[Customer ID]],customers!$A$1:$A$1001,customers!$I$1:$I$1001,"")</f>
        <v>No</v>
      </c>
      <c r="Q264" t="str">
        <f>REPT(CHAR(160),5)&amp;Table3[[#This Row],[Loyalty card]]</f>
        <v>     No</v>
      </c>
    </row>
    <row r="265" spans="1:17"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4"/>
        <v>133.85999999999999</v>
      </c>
      <c r="N265" t="str">
        <f>IF(I265="Rob","Robusta",IF(I265="Exc","Excelsa",IF(orders!I265="Ara","Arabica",IF(orders!I265="Lib","Liberica",""))))</f>
        <v>Liberica</v>
      </c>
      <c r="O265" s="14" t="str">
        <f>IF(J265="M","Medium",IF(J265="L","Light",IF(orders!J265="D","Dark","")))</f>
        <v>Medium</v>
      </c>
      <c r="P265" t="str">
        <f>_xlfn.XLOOKUP(Table3[[#This Row],[Customer ID]],customers!$A$1:$A$1001,customers!$I$1:$I$1001,"")</f>
        <v>No</v>
      </c>
      <c r="Q265" t="str">
        <f>REPT(CHAR(160),5)&amp;Table3[[#This Row],[Loyalty card]]</f>
        <v>     No</v>
      </c>
    </row>
    <row r="266" spans="1:17"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4"/>
        <v>59.75</v>
      </c>
      <c r="N266" t="str">
        <f>IF(I266="Rob","Robusta",IF(I266="Exc","Excelsa",IF(orders!I266="Ara","Arabica",IF(orders!I266="Lib","Liberica",""))))</f>
        <v>Robusta</v>
      </c>
      <c r="O266" s="14" t="str">
        <f>IF(J266="M","Medium",IF(J266="L","Light",IF(orders!J266="D","Dark","")))</f>
        <v>Light</v>
      </c>
      <c r="P266" t="str">
        <f>_xlfn.XLOOKUP(Table3[[#This Row],[Customer ID]],customers!$A$1:$A$1001,customers!$I$1:$I$1001,"")</f>
        <v>Yes</v>
      </c>
      <c r="Q266" t="str">
        <f>REPT(CHAR(160),5)&amp;Table3[[#This Row],[Loyalty card]]</f>
        <v>     Yes</v>
      </c>
    </row>
    <row r="267" spans="1:17"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4"/>
        <v>5.97</v>
      </c>
      <c r="N267" t="str">
        <f>IF(I267="Rob","Robusta",IF(I267="Exc","Excelsa",IF(orders!I267="Ara","Arabica",IF(orders!I267="Lib","Liberica",""))))</f>
        <v>Arabica</v>
      </c>
      <c r="O267" s="14" t="str">
        <f>IF(J267="M","Medium",IF(J267="L","Light",IF(orders!J267="D","Dark","")))</f>
        <v>Dark</v>
      </c>
      <c r="P267" t="str">
        <f>_xlfn.XLOOKUP(Table3[[#This Row],[Customer ID]],customers!$A$1:$A$1001,customers!$I$1:$I$1001,"")</f>
        <v>Yes</v>
      </c>
      <c r="Q267" t="str">
        <f>REPT(CHAR(160),5)&amp;Table3[[#This Row],[Loyalty card]]</f>
        <v>     Yes</v>
      </c>
    </row>
    <row r="268" spans="1:17"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4"/>
        <v>24.3</v>
      </c>
      <c r="N268" t="str">
        <f>IF(I268="Rob","Robusta",IF(I268="Exc","Excelsa",IF(orders!I268="Ara","Arabica",IF(orders!I268="Lib","Liberica",""))))</f>
        <v>Excelsa</v>
      </c>
      <c r="O268" s="14" t="str">
        <f>IF(J268="M","Medium",IF(J268="L","Light",IF(orders!J268="D","Dark","")))</f>
        <v>Dark</v>
      </c>
      <c r="P268" t="str">
        <f>_xlfn.XLOOKUP(Table3[[#This Row],[Customer ID]],customers!$A$1:$A$1001,customers!$I$1:$I$1001,"")</f>
        <v>No</v>
      </c>
      <c r="Q268" t="str">
        <f>REPT(CHAR(160),5)&amp;Table3[[#This Row],[Loyalty card]]</f>
        <v>     No</v>
      </c>
    </row>
    <row r="269" spans="1:17"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4"/>
        <v>21.87</v>
      </c>
      <c r="N269" t="str">
        <f>IF(I269="Rob","Robusta",IF(I269="Exc","Excelsa",IF(orders!I269="Ara","Arabica",IF(orders!I269="Lib","Liberica",""))))</f>
        <v>Excelsa</v>
      </c>
      <c r="O269" s="14" t="str">
        <f>IF(J269="M","Medium",IF(J269="L","Light",IF(orders!J269="D","Dark","")))</f>
        <v>Dark</v>
      </c>
      <c r="P269" t="str">
        <f>_xlfn.XLOOKUP(Table3[[#This Row],[Customer ID]],customers!$A$1:$A$1001,customers!$I$1:$I$1001,"")</f>
        <v>Yes</v>
      </c>
      <c r="Q269" t="str">
        <f>REPT(CHAR(160),5)&amp;Table3[[#This Row],[Loyalty card]]</f>
        <v>     Yes</v>
      </c>
    </row>
    <row r="270" spans="1:17"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4"/>
        <v>19.899999999999999</v>
      </c>
      <c r="N270" t="str">
        <f>IF(I270="Rob","Robusta",IF(I270="Exc","Excelsa",IF(orders!I270="Ara","Arabica",IF(orders!I270="Lib","Liberica",""))))</f>
        <v>Arabica</v>
      </c>
      <c r="O270" s="14" t="str">
        <f>IF(J270="M","Medium",IF(J270="L","Light",IF(orders!J270="D","Dark","")))</f>
        <v>Dark</v>
      </c>
      <c r="P270" t="str">
        <f>_xlfn.XLOOKUP(Table3[[#This Row],[Customer ID]],customers!$A$1:$A$1001,customers!$I$1:$I$1001,"")</f>
        <v>Yes</v>
      </c>
      <c r="Q270" t="str">
        <f>REPT(CHAR(160),5)&amp;Table3[[#This Row],[Loyalty card]]</f>
        <v>     Yes</v>
      </c>
    </row>
    <row r="271" spans="1:17"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4"/>
        <v>5.97</v>
      </c>
      <c r="N271" t="str">
        <f>IF(I271="Rob","Robusta",IF(I271="Exc","Excelsa",IF(orders!I271="Ara","Arabica",IF(orders!I271="Lib","Liberica",""))))</f>
        <v>Arabica</v>
      </c>
      <c r="O271" s="14" t="str">
        <f>IF(J271="M","Medium",IF(J271="L","Light",IF(orders!J271="D","Dark","")))</f>
        <v>Dark</v>
      </c>
      <c r="P271" t="str">
        <f>_xlfn.XLOOKUP(Table3[[#This Row],[Customer ID]],customers!$A$1:$A$1001,customers!$I$1:$I$1001,"")</f>
        <v>No</v>
      </c>
      <c r="Q271" t="str">
        <f>REPT(CHAR(160),5)&amp;Table3[[#This Row],[Loyalty card]]</f>
        <v>     No</v>
      </c>
    </row>
    <row r="272" spans="1:17"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4"/>
        <v>7.29</v>
      </c>
      <c r="N272" t="str">
        <f>IF(I272="Rob","Robusta",IF(I272="Exc","Excelsa",IF(orders!I272="Ara","Arabica",IF(orders!I272="Lib","Liberica",""))))</f>
        <v>Excelsa</v>
      </c>
      <c r="O272" s="14" t="str">
        <f>IF(J272="M","Medium",IF(J272="L","Light",IF(orders!J272="D","Dark","")))</f>
        <v>Dark</v>
      </c>
      <c r="P272" t="str">
        <f>_xlfn.XLOOKUP(Table3[[#This Row],[Customer ID]],customers!$A$1:$A$1001,customers!$I$1:$I$1001,"")</f>
        <v>Yes</v>
      </c>
      <c r="Q272" t="str">
        <f>REPT(CHAR(160),5)&amp;Table3[[#This Row],[Loyalty card]]</f>
        <v>     Yes</v>
      </c>
    </row>
    <row r="273" spans="1:17"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4"/>
        <v>11.94</v>
      </c>
      <c r="N273" t="str">
        <f>IF(I273="Rob","Robusta",IF(I273="Exc","Excelsa",IF(orders!I273="Ara","Arabica",IF(orders!I273="Lib","Liberica",""))))</f>
        <v>Arabica</v>
      </c>
      <c r="O273" s="14" t="str">
        <f>IF(J273="M","Medium",IF(J273="L","Light",IF(orders!J273="D","Dark","")))</f>
        <v>Dark</v>
      </c>
      <c r="P273" t="str">
        <f>_xlfn.XLOOKUP(Table3[[#This Row],[Customer ID]],customers!$A$1:$A$1001,customers!$I$1:$I$1001,"")</f>
        <v>Yes</v>
      </c>
      <c r="Q273" t="str">
        <f>REPT(CHAR(160),5)&amp;Table3[[#This Row],[Loyalty card]]</f>
        <v>     Yes</v>
      </c>
    </row>
    <row r="274" spans="1:17"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4"/>
        <v>71.699999999999989</v>
      </c>
      <c r="N274" t="str">
        <f>IF(I274="Rob","Robusta",IF(I274="Exc","Excelsa",IF(orders!I274="Ara","Arabica",IF(orders!I274="Lib","Liberica",""))))</f>
        <v>Robusta</v>
      </c>
      <c r="O274" s="14" t="str">
        <f>IF(J274="M","Medium",IF(J274="L","Light",IF(orders!J274="D","Dark","")))</f>
        <v>Light</v>
      </c>
      <c r="P274" t="str">
        <f>_xlfn.XLOOKUP(Table3[[#This Row],[Customer ID]],customers!$A$1:$A$1001,customers!$I$1:$I$1001,"")</f>
        <v>Yes</v>
      </c>
      <c r="Q274" t="str">
        <f>REPT(CHAR(160),5)&amp;Table3[[#This Row],[Loyalty card]]</f>
        <v>     Yes</v>
      </c>
    </row>
    <row r="275" spans="1:17"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4"/>
        <v>7.77</v>
      </c>
      <c r="N275" t="str">
        <f>IF(I275="Rob","Robusta",IF(I275="Exc","Excelsa",IF(orders!I275="Ara","Arabica",IF(orders!I275="Lib","Liberica",""))))</f>
        <v>Arabica</v>
      </c>
      <c r="O275" s="14" t="str">
        <f>IF(J275="M","Medium",IF(J275="L","Light",IF(orders!J275="D","Dark","")))</f>
        <v>Light</v>
      </c>
      <c r="P275" t="str">
        <f>_xlfn.XLOOKUP(Table3[[#This Row],[Customer ID]],customers!$A$1:$A$1001,customers!$I$1:$I$1001,"")</f>
        <v>No</v>
      </c>
      <c r="Q275" t="str">
        <f>REPT(CHAR(160),5)&amp;Table3[[#This Row],[Loyalty card]]</f>
        <v>     No</v>
      </c>
    </row>
    <row r="276" spans="1:17"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4"/>
        <v>25.874999999999996</v>
      </c>
      <c r="N276" t="str">
        <f>IF(I276="Rob","Robusta",IF(I276="Exc","Excelsa",IF(orders!I276="Ara","Arabica",IF(orders!I276="Lib","Liberica",""))))</f>
        <v>Arabica</v>
      </c>
      <c r="O276" s="14" t="str">
        <f>IF(J276="M","Medium",IF(J276="L","Light",IF(orders!J276="D","Dark","")))</f>
        <v>Medium</v>
      </c>
      <c r="P276" t="str">
        <f>_xlfn.XLOOKUP(Table3[[#This Row],[Customer ID]],customers!$A$1:$A$1001,customers!$I$1:$I$1001,"")</f>
        <v>No</v>
      </c>
      <c r="Q276" t="str">
        <f>REPT(CHAR(160),5)&amp;Table3[[#This Row],[Loyalty card]]</f>
        <v>     No</v>
      </c>
    </row>
    <row r="277" spans="1:17"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4"/>
        <v>204.92999999999995</v>
      </c>
      <c r="N277" t="str">
        <f>IF(I277="Rob","Robusta",IF(I277="Exc","Excelsa",IF(orders!I277="Ara","Arabica",IF(orders!I277="Lib","Liberica",""))))</f>
        <v>Excelsa</v>
      </c>
      <c r="O277" s="14" t="str">
        <f>IF(J277="M","Medium",IF(J277="L","Light",IF(orders!J277="D","Dark","")))</f>
        <v>Light</v>
      </c>
      <c r="P277" t="str">
        <f>_xlfn.XLOOKUP(Table3[[#This Row],[Customer ID]],customers!$A$1:$A$1001,customers!$I$1:$I$1001,"")</f>
        <v>No</v>
      </c>
      <c r="Q277" t="str">
        <f>REPT(CHAR(160),5)&amp;Table3[[#This Row],[Loyalty card]]</f>
        <v>     No</v>
      </c>
    </row>
    <row r="278" spans="1:17"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4"/>
        <v>109.93999999999998</v>
      </c>
      <c r="N278" t="str">
        <f>IF(I278="Rob","Robusta",IF(I278="Exc","Excelsa",IF(orders!I278="Ara","Arabica",IF(orders!I278="Lib","Liberica",""))))</f>
        <v>Robusta</v>
      </c>
      <c r="O278" s="14" t="str">
        <f>IF(J278="M","Medium",IF(J278="L","Light",IF(orders!J278="D","Dark","")))</f>
        <v>Light</v>
      </c>
      <c r="P278" t="str">
        <f>_xlfn.XLOOKUP(Table3[[#This Row],[Customer ID]],customers!$A$1:$A$1001,customers!$I$1:$I$1001,"")</f>
        <v>Yes</v>
      </c>
      <c r="Q278" t="str">
        <f>REPT(CHAR(160),5)&amp;Table3[[#This Row],[Loyalty card]]</f>
        <v>     Yes</v>
      </c>
    </row>
    <row r="279" spans="1:17"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4"/>
        <v>89.1</v>
      </c>
      <c r="N279" t="str">
        <f>IF(I279="Rob","Robusta",IF(I279="Exc","Excelsa",IF(orders!I279="Ara","Arabica",IF(orders!I279="Lib","Liberica",""))))</f>
        <v>Excelsa</v>
      </c>
      <c r="O279" s="14" t="str">
        <f>IF(J279="M","Medium",IF(J279="L","Light",IF(orders!J279="D","Dark","")))</f>
        <v>Light</v>
      </c>
      <c r="P279" t="str">
        <f>_xlfn.XLOOKUP(Table3[[#This Row],[Customer ID]],customers!$A$1:$A$1001,customers!$I$1:$I$1001,"")</f>
        <v>No</v>
      </c>
      <c r="Q279" t="str">
        <f>REPT(CHAR(160),5)&amp;Table3[[#This Row],[Loyalty card]]</f>
        <v>     No</v>
      </c>
    </row>
    <row r="280" spans="1:17"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4"/>
        <v>7.77</v>
      </c>
      <c r="N280" t="str">
        <f>IF(I280="Rob","Robusta",IF(I280="Exc","Excelsa",IF(orders!I280="Ara","Arabica",IF(orders!I280="Lib","Liberica",""))))</f>
        <v>Arabica</v>
      </c>
      <c r="O280" s="14" t="str">
        <f>IF(J280="M","Medium",IF(J280="L","Light",IF(orders!J280="D","Dark","")))</f>
        <v>Light</v>
      </c>
      <c r="P280" t="str">
        <f>_xlfn.XLOOKUP(Table3[[#This Row],[Customer ID]],customers!$A$1:$A$1001,customers!$I$1:$I$1001,"")</f>
        <v>Yes</v>
      </c>
      <c r="Q280" t="str">
        <f>REPT(CHAR(160),5)&amp;Table3[[#This Row],[Loyalty card]]</f>
        <v>     Yes</v>
      </c>
    </row>
    <row r="281" spans="1:17"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4"/>
        <v>33.464999999999996</v>
      </c>
      <c r="N281" t="str">
        <f>IF(I281="Rob","Robusta",IF(I281="Exc","Excelsa",IF(orders!I281="Ara","Arabica",IF(orders!I281="Lib","Liberica",""))))</f>
        <v>Liberica</v>
      </c>
      <c r="O281" s="14" t="str">
        <f>IF(J281="M","Medium",IF(J281="L","Light",IF(orders!J281="D","Dark","")))</f>
        <v>Medium</v>
      </c>
      <c r="P281" t="str">
        <f>_xlfn.XLOOKUP(Table3[[#This Row],[Customer ID]],customers!$A$1:$A$1001,customers!$I$1:$I$1001,"")</f>
        <v>Yes</v>
      </c>
      <c r="Q281" t="str">
        <f>REPT(CHAR(160),5)&amp;Table3[[#This Row],[Loyalty card]]</f>
        <v>     Yes</v>
      </c>
    </row>
    <row r="282" spans="1:17"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4"/>
        <v>41.25</v>
      </c>
      <c r="N282" t="str">
        <f>IF(I282="Rob","Robusta",IF(I282="Exc","Excelsa",IF(orders!I282="Ara","Arabica",IF(orders!I282="Lib","Liberica",""))))</f>
        <v>Excelsa</v>
      </c>
      <c r="O282" s="14" t="str">
        <f>IF(J282="M","Medium",IF(J282="L","Light",IF(orders!J282="D","Dark","")))</f>
        <v>Medium</v>
      </c>
      <c r="P282" t="str">
        <f>_xlfn.XLOOKUP(Table3[[#This Row],[Customer ID]],customers!$A$1:$A$1001,customers!$I$1:$I$1001,"")</f>
        <v>Yes</v>
      </c>
      <c r="Q282" t="str">
        <f>REPT(CHAR(160),5)&amp;Table3[[#This Row],[Loyalty card]]</f>
        <v>     Yes</v>
      </c>
    </row>
    <row r="283" spans="1:17"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4"/>
        <v>59.4</v>
      </c>
      <c r="N283" t="str">
        <f>IF(I283="Rob","Robusta",IF(I283="Exc","Excelsa",IF(orders!I283="Ara","Arabica",IF(orders!I283="Lib","Liberica",""))))</f>
        <v>Excelsa</v>
      </c>
      <c r="O283" s="14" t="str">
        <f>IF(J283="M","Medium",IF(J283="L","Light",IF(orders!J283="D","Dark","")))</f>
        <v>Light</v>
      </c>
      <c r="P283" t="str">
        <f>_xlfn.XLOOKUP(Table3[[#This Row],[Customer ID]],customers!$A$1:$A$1001,customers!$I$1:$I$1001,"")</f>
        <v>Yes</v>
      </c>
      <c r="Q283" t="str">
        <f>REPT(CHAR(160),5)&amp;Table3[[#This Row],[Loyalty card]]</f>
        <v>     Yes</v>
      </c>
    </row>
    <row r="284" spans="1:17"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4"/>
        <v>7.77</v>
      </c>
      <c r="N284" t="str">
        <f>IF(I284="Rob","Robusta",IF(I284="Exc","Excelsa",IF(orders!I284="Ara","Arabica",IF(orders!I284="Lib","Liberica",""))))</f>
        <v>Arabica</v>
      </c>
      <c r="O284" s="14" t="str">
        <f>IF(J284="M","Medium",IF(J284="L","Light",IF(orders!J284="D","Dark","")))</f>
        <v>Light</v>
      </c>
      <c r="P284" t="str">
        <f>_xlfn.XLOOKUP(Table3[[#This Row],[Customer ID]],customers!$A$1:$A$1001,customers!$I$1:$I$1001,"")</f>
        <v>No</v>
      </c>
      <c r="Q284" t="str">
        <f>REPT(CHAR(160),5)&amp;Table3[[#This Row],[Loyalty card]]</f>
        <v>     No</v>
      </c>
    </row>
    <row r="285" spans="1:17"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4"/>
        <v>5.3699999999999992</v>
      </c>
      <c r="N285" t="str">
        <f>IF(I285="Rob","Robusta",IF(I285="Exc","Excelsa",IF(orders!I285="Ara","Arabica",IF(orders!I285="Lib","Liberica",""))))</f>
        <v>Robusta</v>
      </c>
      <c r="O285" s="14" t="str">
        <f>IF(J285="M","Medium",IF(J285="L","Light",IF(orders!J285="D","Dark","")))</f>
        <v>Dark</v>
      </c>
      <c r="P285" t="str">
        <f>_xlfn.XLOOKUP(Table3[[#This Row],[Customer ID]],customers!$A$1:$A$1001,customers!$I$1:$I$1001,"")</f>
        <v>Yes</v>
      </c>
      <c r="Q285" t="str">
        <f>REPT(CHAR(160),5)&amp;Table3[[#This Row],[Loyalty card]]</f>
        <v>     Yes</v>
      </c>
    </row>
    <row r="286" spans="1:17"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4"/>
        <v>94.874999999999986</v>
      </c>
      <c r="N286" t="str">
        <f>IF(I286="Rob","Robusta",IF(I286="Exc","Excelsa",IF(orders!I286="Ara","Arabica",IF(orders!I286="Lib","Liberica",""))))</f>
        <v>Excelsa</v>
      </c>
      <c r="O286" s="14" t="str">
        <f>IF(J286="M","Medium",IF(J286="L","Light",IF(orders!J286="D","Dark","")))</f>
        <v>Medium</v>
      </c>
      <c r="P286" t="str">
        <f>_xlfn.XLOOKUP(Table3[[#This Row],[Customer ID]],customers!$A$1:$A$1001,customers!$I$1:$I$1001,"")</f>
        <v>No</v>
      </c>
      <c r="Q286" t="str">
        <f>REPT(CHAR(160),5)&amp;Table3[[#This Row],[Loyalty card]]</f>
        <v>     No</v>
      </c>
    </row>
    <row r="287" spans="1:17"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4"/>
        <v>36.454999999999998</v>
      </c>
      <c r="N287" t="str">
        <f>IF(I287="Rob","Robusta",IF(I287="Exc","Excelsa",IF(orders!I287="Ara","Arabica",IF(orders!I287="Lib","Liberica",""))))</f>
        <v>Liberica</v>
      </c>
      <c r="O287" s="14" t="str">
        <f>IF(J287="M","Medium",IF(J287="L","Light",IF(orders!J287="D","Dark","")))</f>
        <v>Light</v>
      </c>
      <c r="P287" t="str">
        <f>_xlfn.XLOOKUP(Table3[[#This Row],[Customer ID]],customers!$A$1:$A$1001,customers!$I$1:$I$1001,"")</f>
        <v>No</v>
      </c>
      <c r="Q287" t="str">
        <f>REPT(CHAR(160),5)&amp;Table3[[#This Row],[Loyalty card]]</f>
        <v>     No</v>
      </c>
    </row>
    <row r="288" spans="1:17"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4"/>
        <v>13.5</v>
      </c>
      <c r="N288" t="str">
        <f>IF(I288="Rob","Robusta",IF(I288="Exc","Excelsa",IF(orders!I288="Ara","Arabica",IF(orders!I288="Lib","Liberica",""))))</f>
        <v>Arabica</v>
      </c>
      <c r="O288" s="14" t="str">
        <f>IF(J288="M","Medium",IF(J288="L","Light",IF(orders!J288="D","Dark","")))</f>
        <v>Medium</v>
      </c>
      <c r="P288" t="str">
        <f>_xlfn.XLOOKUP(Table3[[#This Row],[Customer ID]],customers!$A$1:$A$1001,customers!$I$1:$I$1001,"")</f>
        <v>Yes</v>
      </c>
      <c r="Q288" t="str">
        <f>REPT(CHAR(160),5)&amp;Table3[[#This Row],[Loyalty card]]</f>
        <v>     Yes</v>
      </c>
    </row>
    <row r="289" spans="1:17"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4"/>
        <v>14.339999999999998</v>
      </c>
      <c r="N289" t="str">
        <f>IF(I289="Rob","Robusta",IF(I289="Exc","Excelsa",IF(orders!I289="Ara","Arabica",IF(orders!I289="Lib","Liberica",""))))</f>
        <v>Robusta</v>
      </c>
      <c r="O289" s="14" t="str">
        <f>IF(J289="M","Medium",IF(J289="L","Light",IF(orders!J289="D","Dark","")))</f>
        <v>Light</v>
      </c>
      <c r="P289" t="str">
        <f>_xlfn.XLOOKUP(Table3[[#This Row],[Customer ID]],customers!$A$1:$A$1001,customers!$I$1:$I$1001,"")</f>
        <v>No</v>
      </c>
      <c r="Q289" t="str">
        <f>REPT(CHAR(160),5)&amp;Table3[[#This Row],[Loyalty card]]</f>
        <v>     No</v>
      </c>
    </row>
    <row r="290" spans="1:17"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4"/>
        <v>8.25</v>
      </c>
      <c r="N290" t="str">
        <f>IF(I290="Rob","Robusta",IF(I290="Exc","Excelsa",IF(orders!I290="Ara","Arabica",IF(orders!I290="Lib","Liberica",""))))</f>
        <v>Excelsa</v>
      </c>
      <c r="O290" s="14" t="str">
        <f>IF(J290="M","Medium",IF(J290="L","Light",IF(orders!J290="D","Dark","")))</f>
        <v>Medium</v>
      </c>
      <c r="P290" t="str">
        <f>_xlfn.XLOOKUP(Table3[[#This Row],[Customer ID]],customers!$A$1:$A$1001,customers!$I$1:$I$1001,"")</f>
        <v>Yes</v>
      </c>
      <c r="Q290" t="str">
        <f>REPT(CHAR(160),5)&amp;Table3[[#This Row],[Loyalty card]]</f>
        <v>     Yes</v>
      </c>
    </row>
    <row r="291" spans="1:17"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4"/>
        <v>13.424999999999997</v>
      </c>
      <c r="N291" t="str">
        <f>IF(I291="Rob","Robusta",IF(I291="Exc","Excelsa",IF(orders!I291="Ara","Arabica",IF(orders!I291="Lib","Liberica",""))))</f>
        <v>Robusta</v>
      </c>
      <c r="O291" s="14" t="str">
        <f>IF(J291="M","Medium",IF(J291="L","Light",IF(orders!J291="D","Dark","")))</f>
        <v>Dark</v>
      </c>
      <c r="P291" t="str">
        <f>_xlfn.XLOOKUP(Table3[[#This Row],[Customer ID]],customers!$A$1:$A$1001,customers!$I$1:$I$1001,"")</f>
        <v>Yes</v>
      </c>
      <c r="Q291" t="str">
        <f>REPT(CHAR(160),5)&amp;Table3[[#This Row],[Loyalty card]]</f>
        <v>     Yes</v>
      </c>
    </row>
    <row r="292" spans="1:17"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4"/>
        <v>49.75</v>
      </c>
      <c r="N292" t="str">
        <f>IF(I292="Rob","Robusta",IF(I292="Exc","Excelsa",IF(orders!I292="Ara","Arabica",IF(orders!I292="Lib","Liberica",""))))</f>
        <v>Arabica</v>
      </c>
      <c r="O292" s="14" t="str">
        <f>IF(J292="M","Medium",IF(J292="L","Light",IF(orders!J292="D","Dark","")))</f>
        <v>Dark</v>
      </c>
      <c r="P292" t="str">
        <f>_xlfn.XLOOKUP(Table3[[#This Row],[Customer ID]],customers!$A$1:$A$1001,customers!$I$1:$I$1001,"")</f>
        <v>No</v>
      </c>
      <c r="Q292" t="str">
        <f>REPT(CHAR(160),5)&amp;Table3[[#This Row],[Loyalty card]]</f>
        <v>     No</v>
      </c>
    </row>
    <row r="293" spans="1:17"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4"/>
        <v>16.5</v>
      </c>
      <c r="N293" t="str">
        <f>IF(I293="Rob","Robusta",IF(I293="Exc","Excelsa",IF(orders!I293="Ara","Arabica",IF(orders!I293="Lib","Liberica",""))))</f>
        <v>Excelsa</v>
      </c>
      <c r="O293" s="14" t="str">
        <f>IF(J293="M","Medium",IF(J293="L","Light",IF(orders!J293="D","Dark","")))</f>
        <v>Medium</v>
      </c>
      <c r="P293" t="str">
        <f>_xlfn.XLOOKUP(Table3[[#This Row],[Customer ID]],customers!$A$1:$A$1001,customers!$I$1:$I$1001,"")</f>
        <v>No</v>
      </c>
      <c r="Q293" t="str">
        <f>REPT(CHAR(160),5)&amp;Table3[[#This Row],[Loyalty card]]</f>
        <v>     No</v>
      </c>
    </row>
    <row r="294" spans="1:17"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4"/>
        <v>17.91</v>
      </c>
      <c r="N294" t="str">
        <f>IF(I294="Rob","Robusta",IF(I294="Exc","Excelsa",IF(orders!I294="Ara","Arabica",IF(orders!I294="Lib","Liberica",""))))</f>
        <v>Arabica</v>
      </c>
      <c r="O294" s="14" t="str">
        <f>IF(J294="M","Medium",IF(J294="L","Light",IF(orders!J294="D","Dark","")))</f>
        <v>Dark</v>
      </c>
      <c r="P294" t="str">
        <f>_xlfn.XLOOKUP(Table3[[#This Row],[Customer ID]],customers!$A$1:$A$1001,customers!$I$1:$I$1001,"")</f>
        <v>No</v>
      </c>
      <c r="Q294" t="str">
        <f>REPT(CHAR(160),5)&amp;Table3[[#This Row],[Loyalty card]]</f>
        <v>     No</v>
      </c>
    </row>
    <row r="295" spans="1:17"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4"/>
        <v>29.849999999999998</v>
      </c>
      <c r="N295" t="str">
        <f>IF(I295="Rob","Robusta",IF(I295="Exc","Excelsa",IF(orders!I295="Ara","Arabica",IF(orders!I295="Lib","Liberica",""))))</f>
        <v>Arabica</v>
      </c>
      <c r="O295" s="14" t="str">
        <f>IF(J295="M","Medium",IF(J295="L","Light",IF(orders!J295="D","Dark","")))</f>
        <v>Dark</v>
      </c>
      <c r="P295" t="str">
        <f>_xlfn.XLOOKUP(Table3[[#This Row],[Customer ID]],customers!$A$1:$A$1001,customers!$I$1:$I$1001,"")</f>
        <v>No</v>
      </c>
      <c r="Q295" t="str">
        <f>REPT(CHAR(160),5)&amp;Table3[[#This Row],[Loyalty card]]</f>
        <v>     No</v>
      </c>
    </row>
    <row r="296" spans="1:17"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4"/>
        <v>44.55</v>
      </c>
      <c r="N296" t="str">
        <f>IF(I296="Rob","Robusta",IF(I296="Exc","Excelsa",IF(orders!I296="Ara","Arabica",IF(orders!I296="Lib","Liberica",""))))</f>
        <v>Excelsa</v>
      </c>
      <c r="O296" s="14" t="str">
        <f>IF(J296="M","Medium",IF(J296="L","Light",IF(orders!J296="D","Dark","")))</f>
        <v>Light</v>
      </c>
      <c r="P296" t="str">
        <f>_xlfn.XLOOKUP(Table3[[#This Row],[Customer ID]],customers!$A$1:$A$1001,customers!$I$1:$I$1001,"")</f>
        <v>No</v>
      </c>
      <c r="Q296" t="str">
        <f>REPT(CHAR(160),5)&amp;Table3[[#This Row],[Loyalty card]]</f>
        <v>     No</v>
      </c>
    </row>
    <row r="297" spans="1:17"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4"/>
        <v>27.5</v>
      </c>
      <c r="N297" t="str">
        <f>IF(I297="Rob","Robusta",IF(I297="Exc","Excelsa",IF(orders!I297="Ara","Arabica",IF(orders!I297="Lib","Liberica",""))))</f>
        <v>Excelsa</v>
      </c>
      <c r="O297" s="14" t="str">
        <f>IF(J297="M","Medium",IF(J297="L","Light",IF(orders!J297="D","Dark","")))</f>
        <v>Medium</v>
      </c>
      <c r="P297" t="str">
        <f>_xlfn.XLOOKUP(Table3[[#This Row],[Customer ID]],customers!$A$1:$A$1001,customers!$I$1:$I$1001,"")</f>
        <v>No</v>
      </c>
      <c r="Q297" t="str">
        <f>REPT(CHAR(160),5)&amp;Table3[[#This Row],[Loyalty card]]</f>
        <v>     No</v>
      </c>
    </row>
    <row r="298" spans="1:17"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4"/>
        <v>35.82</v>
      </c>
      <c r="N298" t="str">
        <f>IF(I298="Rob","Robusta",IF(I298="Exc","Excelsa",IF(orders!I298="Ara","Arabica",IF(orders!I298="Lib","Liberica",""))))</f>
        <v>Robusta</v>
      </c>
      <c r="O298" s="14" t="str">
        <f>IF(J298="M","Medium",IF(J298="L","Light",IF(orders!J298="D","Dark","")))</f>
        <v>Medium</v>
      </c>
      <c r="P298" t="str">
        <f>_xlfn.XLOOKUP(Table3[[#This Row],[Customer ID]],customers!$A$1:$A$1001,customers!$I$1:$I$1001,"")</f>
        <v>Yes</v>
      </c>
      <c r="Q298" t="str">
        <f>REPT(CHAR(160),5)&amp;Table3[[#This Row],[Loyalty card]]</f>
        <v>     Yes</v>
      </c>
    </row>
    <row r="299" spans="1:17"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4"/>
        <v>16.11</v>
      </c>
      <c r="N299" t="str">
        <f>IF(I299="Rob","Robusta",IF(I299="Exc","Excelsa",IF(orders!I299="Ara","Arabica",IF(orders!I299="Lib","Liberica",""))))</f>
        <v>Robusta</v>
      </c>
      <c r="O299" s="14" t="str">
        <f>IF(J299="M","Medium",IF(J299="L","Light",IF(orders!J299="D","Dark","")))</f>
        <v>Dark</v>
      </c>
      <c r="P299" t="str">
        <f>_xlfn.XLOOKUP(Table3[[#This Row],[Customer ID]],customers!$A$1:$A$1001,customers!$I$1:$I$1001,"")</f>
        <v>Yes</v>
      </c>
      <c r="Q299" t="str">
        <f>REPT(CHAR(160),5)&amp;Table3[[#This Row],[Loyalty card]]</f>
        <v>     Yes</v>
      </c>
    </row>
    <row r="300" spans="1:17"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4"/>
        <v>26.73</v>
      </c>
      <c r="N300" t="str">
        <f>IF(I300="Rob","Robusta",IF(I300="Exc","Excelsa",IF(orders!I300="Ara","Arabica",IF(orders!I300="Lib","Liberica",""))))</f>
        <v>Excelsa</v>
      </c>
      <c r="O300" s="14" t="str">
        <f>IF(J300="M","Medium",IF(J300="L","Light",IF(orders!J300="D","Dark","")))</f>
        <v>Light</v>
      </c>
      <c r="P300" t="str">
        <f>_xlfn.XLOOKUP(Table3[[#This Row],[Customer ID]],customers!$A$1:$A$1001,customers!$I$1:$I$1001,"")</f>
        <v>Yes</v>
      </c>
      <c r="Q300" t="str">
        <f>REPT(CHAR(160),5)&amp;Table3[[#This Row],[Loyalty card]]</f>
        <v>     Yes</v>
      </c>
    </row>
    <row r="301" spans="1:17"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4"/>
        <v>204.92999999999995</v>
      </c>
      <c r="N301" t="str">
        <f>IF(I301="Rob","Robusta",IF(I301="Exc","Excelsa",IF(orders!I301="Ara","Arabica",IF(orders!I301="Lib","Liberica",""))))</f>
        <v>Excelsa</v>
      </c>
      <c r="O301" s="14" t="str">
        <f>IF(J301="M","Medium",IF(J301="L","Light",IF(orders!J301="D","Dark","")))</f>
        <v>Light</v>
      </c>
      <c r="P301" t="str">
        <f>_xlfn.XLOOKUP(Table3[[#This Row],[Customer ID]],customers!$A$1:$A$1001,customers!$I$1:$I$1001,"")</f>
        <v>Yes</v>
      </c>
      <c r="Q301" t="str">
        <f>REPT(CHAR(160),5)&amp;Table3[[#This Row],[Loyalty card]]</f>
        <v>     Yes</v>
      </c>
    </row>
    <row r="302" spans="1:17"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4"/>
        <v>38.849999999999994</v>
      </c>
      <c r="N302" t="str">
        <f>IF(I302="Rob","Robusta",IF(I302="Exc","Excelsa",IF(orders!I302="Ara","Arabica",IF(orders!I302="Lib","Liberica",""))))</f>
        <v>Arabica</v>
      </c>
      <c r="O302" s="14" t="str">
        <f>IF(J302="M","Medium",IF(J302="L","Light",IF(orders!J302="D","Dark","")))</f>
        <v>Light</v>
      </c>
      <c r="P302" t="str">
        <f>_xlfn.XLOOKUP(Table3[[#This Row],[Customer ID]],customers!$A$1:$A$1001,customers!$I$1:$I$1001,"")</f>
        <v>Yes</v>
      </c>
      <c r="Q302" t="str">
        <f>REPT(CHAR(160),5)&amp;Table3[[#This Row],[Loyalty card]]</f>
        <v>     Yes</v>
      </c>
    </row>
    <row r="303" spans="1:17"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4"/>
        <v>15.54</v>
      </c>
      <c r="N303" t="str">
        <f>IF(I303="Rob","Robusta",IF(I303="Exc","Excelsa",IF(orders!I303="Ara","Arabica",IF(orders!I303="Lib","Liberica",""))))</f>
        <v>Liberica</v>
      </c>
      <c r="O303" s="14" t="str">
        <f>IF(J303="M","Medium",IF(J303="L","Light",IF(orders!J303="D","Dark","")))</f>
        <v>Dark</v>
      </c>
      <c r="P303" t="str">
        <f>_xlfn.XLOOKUP(Table3[[#This Row],[Customer ID]],customers!$A$1:$A$1001,customers!$I$1:$I$1001,"")</f>
        <v>Yes</v>
      </c>
      <c r="Q303" t="str">
        <f>REPT(CHAR(160),5)&amp;Table3[[#This Row],[Loyalty card]]</f>
        <v>     Yes</v>
      </c>
    </row>
    <row r="304" spans="1:17"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4"/>
        <v>6.75</v>
      </c>
      <c r="N304" t="str">
        <f>IF(I304="Rob","Robusta",IF(I304="Exc","Excelsa",IF(orders!I304="Ara","Arabica",IF(orders!I304="Lib","Liberica",""))))</f>
        <v>Arabica</v>
      </c>
      <c r="O304" s="14" t="str">
        <f>IF(J304="M","Medium",IF(J304="L","Light",IF(orders!J304="D","Dark","")))</f>
        <v>Medium</v>
      </c>
      <c r="P304" t="str">
        <f>_xlfn.XLOOKUP(Table3[[#This Row],[Customer ID]],customers!$A$1:$A$1001,customers!$I$1:$I$1001,"")</f>
        <v>No</v>
      </c>
      <c r="Q304" t="str">
        <f>REPT(CHAR(160),5)&amp;Table3[[#This Row],[Loyalty card]]</f>
        <v>     No</v>
      </c>
    </row>
    <row r="305" spans="1:17"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4"/>
        <v>111.78</v>
      </c>
      <c r="N305" t="str">
        <f>IF(I305="Rob","Robusta",IF(I305="Exc","Excelsa",IF(orders!I305="Ara","Arabica",IF(orders!I305="Lib","Liberica",""))))</f>
        <v>Excelsa</v>
      </c>
      <c r="O305" s="14" t="str">
        <f>IF(J305="M","Medium",IF(J305="L","Light",IF(orders!J305="D","Dark","")))</f>
        <v>Dark</v>
      </c>
      <c r="P305" t="str">
        <f>_xlfn.XLOOKUP(Table3[[#This Row],[Customer ID]],customers!$A$1:$A$1001,customers!$I$1:$I$1001,"")</f>
        <v>Yes</v>
      </c>
      <c r="Q305" t="str">
        <f>REPT(CHAR(160),5)&amp;Table3[[#This Row],[Loyalty card]]</f>
        <v>     Yes</v>
      </c>
    </row>
    <row r="306" spans="1:17"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4"/>
        <v>3.8849999999999998</v>
      </c>
      <c r="N306" t="str">
        <f>IF(I306="Rob","Robusta",IF(I306="Exc","Excelsa",IF(orders!I306="Ara","Arabica",IF(orders!I306="Lib","Liberica",""))))</f>
        <v>Arabica</v>
      </c>
      <c r="O306" s="14" t="str">
        <f>IF(J306="M","Medium",IF(J306="L","Light",IF(orders!J306="D","Dark","")))</f>
        <v>Light</v>
      </c>
      <c r="P306" t="str">
        <f>_xlfn.XLOOKUP(Table3[[#This Row],[Customer ID]],customers!$A$1:$A$1001,customers!$I$1:$I$1001,"")</f>
        <v>Yes</v>
      </c>
      <c r="Q306" t="str">
        <f>REPT(CHAR(160),5)&amp;Table3[[#This Row],[Loyalty card]]</f>
        <v>     Yes</v>
      </c>
    </row>
    <row r="307" spans="1:17"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4"/>
        <v>21.825000000000003</v>
      </c>
      <c r="N307" t="str">
        <f>IF(I307="Rob","Robusta",IF(I307="Exc","Excelsa",IF(orders!I307="Ara","Arabica",IF(orders!I307="Lib","Liberica",""))))</f>
        <v>Liberica</v>
      </c>
      <c r="O307" s="14" t="str">
        <f>IF(J307="M","Medium",IF(J307="L","Light",IF(orders!J307="D","Dark","")))</f>
        <v>Medium</v>
      </c>
      <c r="P307" t="str">
        <f>_xlfn.XLOOKUP(Table3[[#This Row],[Customer ID]],customers!$A$1:$A$1001,customers!$I$1:$I$1001,"")</f>
        <v>No</v>
      </c>
      <c r="Q307" t="str">
        <f>REPT(CHAR(160),5)&amp;Table3[[#This Row],[Loyalty card]]</f>
        <v>     No</v>
      </c>
    </row>
    <row r="308" spans="1:17"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4"/>
        <v>14.924999999999999</v>
      </c>
      <c r="N308" t="str">
        <f>IF(I308="Rob","Robusta",IF(I308="Exc","Excelsa",IF(orders!I308="Ara","Arabica",IF(orders!I308="Lib","Liberica",""))))</f>
        <v>Robusta</v>
      </c>
      <c r="O308" s="14" t="str">
        <f>IF(J308="M","Medium",IF(J308="L","Light",IF(orders!J308="D","Dark","")))</f>
        <v>Medium</v>
      </c>
      <c r="P308" t="str">
        <f>_xlfn.XLOOKUP(Table3[[#This Row],[Customer ID]],customers!$A$1:$A$1001,customers!$I$1:$I$1001,"")</f>
        <v>No</v>
      </c>
      <c r="Q308" t="str">
        <f>REPT(CHAR(160),5)&amp;Table3[[#This Row],[Loyalty card]]</f>
        <v>     No</v>
      </c>
    </row>
    <row r="309" spans="1:17"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4"/>
        <v>33.75</v>
      </c>
      <c r="N309" t="str">
        <f>IF(I309="Rob","Robusta",IF(I309="Exc","Excelsa",IF(orders!I309="Ara","Arabica",IF(orders!I309="Lib","Liberica",""))))</f>
        <v>Arabica</v>
      </c>
      <c r="O309" s="14" t="str">
        <f>IF(J309="M","Medium",IF(J309="L","Light",IF(orders!J309="D","Dark","")))</f>
        <v>Medium</v>
      </c>
      <c r="P309" t="str">
        <f>_xlfn.XLOOKUP(Table3[[#This Row],[Customer ID]],customers!$A$1:$A$1001,customers!$I$1:$I$1001,"")</f>
        <v>Yes</v>
      </c>
      <c r="Q309" t="str">
        <f>REPT(CHAR(160),5)&amp;Table3[[#This Row],[Loyalty card]]</f>
        <v>     Yes</v>
      </c>
    </row>
    <row r="310" spans="1:17"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4"/>
        <v>33.75</v>
      </c>
      <c r="N310" t="str">
        <f>IF(I310="Rob","Robusta",IF(I310="Exc","Excelsa",IF(orders!I310="Ara","Arabica",IF(orders!I310="Lib","Liberica",""))))</f>
        <v>Arabica</v>
      </c>
      <c r="O310" s="14" t="str">
        <f>IF(J310="M","Medium",IF(J310="L","Light",IF(orders!J310="D","Dark","")))</f>
        <v>Medium</v>
      </c>
      <c r="P310" t="str">
        <f>_xlfn.XLOOKUP(Table3[[#This Row],[Customer ID]],customers!$A$1:$A$1001,customers!$I$1:$I$1001,"")</f>
        <v>No</v>
      </c>
      <c r="Q310" t="str">
        <f>REPT(CHAR(160),5)&amp;Table3[[#This Row],[Loyalty card]]</f>
        <v>     No</v>
      </c>
    </row>
    <row r="311" spans="1:17"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4"/>
        <v>26.19</v>
      </c>
      <c r="N311" t="str">
        <f>IF(I311="Rob","Robusta",IF(I311="Exc","Excelsa",IF(orders!I311="Ara","Arabica",IF(orders!I311="Lib","Liberica",""))))</f>
        <v>Liberica</v>
      </c>
      <c r="O311" s="14" t="str">
        <f>IF(J311="M","Medium",IF(J311="L","Light",IF(orders!J311="D","Dark","")))</f>
        <v>Medium</v>
      </c>
      <c r="P311" t="str">
        <f>_xlfn.XLOOKUP(Table3[[#This Row],[Customer ID]],customers!$A$1:$A$1001,customers!$I$1:$I$1001,"")</f>
        <v>Yes</v>
      </c>
      <c r="Q311" t="str">
        <f>REPT(CHAR(160),5)&amp;Table3[[#This Row],[Loyalty card]]</f>
        <v>     Yes</v>
      </c>
    </row>
    <row r="312" spans="1:17"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4"/>
        <v>14.85</v>
      </c>
      <c r="N312" t="str">
        <f>IF(I312="Rob","Robusta",IF(I312="Exc","Excelsa",IF(orders!I312="Ara","Arabica",IF(orders!I312="Lib","Liberica",""))))</f>
        <v>Excelsa</v>
      </c>
      <c r="O312" s="14" t="str">
        <f>IF(J312="M","Medium",IF(J312="L","Light",IF(orders!J312="D","Dark","")))</f>
        <v>Light</v>
      </c>
      <c r="P312" t="str">
        <f>_xlfn.XLOOKUP(Table3[[#This Row],[Customer ID]],customers!$A$1:$A$1001,customers!$I$1:$I$1001,"")</f>
        <v>No</v>
      </c>
      <c r="Q312" t="str">
        <f>REPT(CHAR(160),5)&amp;Table3[[#This Row],[Loyalty card]]</f>
        <v>     No</v>
      </c>
    </row>
    <row r="313" spans="1:17"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4"/>
        <v>189.74999999999997</v>
      </c>
      <c r="N313" t="str">
        <f>IF(I313="Rob","Robusta",IF(I313="Exc","Excelsa",IF(orders!I313="Ara","Arabica",IF(orders!I313="Lib","Liberica",""))))</f>
        <v>Excelsa</v>
      </c>
      <c r="O313" s="14" t="str">
        <f>IF(J313="M","Medium",IF(J313="L","Light",IF(orders!J313="D","Dark","")))</f>
        <v>Medium</v>
      </c>
      <c r="P313" t="str">
        <f>_xlfn.XLOOKUP(Table3[[#This Row],[Customer ID]],customers!$A$1:$A$1001,customers!$I$1:$I$1001,"")</f>
        <v>Yes</v>
      </c>
      <c r="Q313" t="str">
        <f>REPT(CHAR(160),5)&amp;Table3[[#This Row],[Loyalty card]]</f>
        <v>     Yes</v>
      </c>
    </row>
    <row r="314" spans="1:17"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4"/>
        <v>5.97</v>
      </c>
      <c r="N314" t="str">
        <f>IF(I314="Rob","Robusta",IF(I314="Exc","Excelsa",IF(orders!I314="Ara","Arabica",IF(orders!I314="Lib","Liberica",""))))</f>
        <v>Robusta</v>
      </c>
      <c r="O314" s="14" t="str">
        <f>IF(J314="M","Medium",IF(J314="L","Light",IF(orders!J314="D","Dark","")))</f>
        <v>Medium</v>
      </c>
      <c r="P314" t="str">
        <f>_xlfn.XLOOKUP(Table3[[#This Row],[Customer ID]],customers!$A$1:$A$1001,customers!$I$1:$I$1001,"")</f>
        <v>Yes</v>
      </c>
      <c r="Q314" t="str">
        <f>REPT(CHAR(160),5)&amp;Table3[[#This Row],[Loyalty card]]</f>
        <v>     Yes</v>
      </c>
    </row>
    <row r="315" spans="1:17"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4"/>
        <v>29.849999999999998</v>
      </c>
      <c r="N315" t="str">
        <f>IF(I315="Rob","Robusta",IF(I315="Exc","Excelsa",IF(orders!I315="Ara","Arabica",IF(orders!I315="Lib","Liberica",""))))</f>
        <v>Robusta</v>
      </c>
      <c r="O315" s="14" t="str">
        <f>IF(J315="M","Medium",IF(J315="L","Light",IF(orders!J315="D","Dark","")))</f>
        <v>Medium</v>
      </c>
      <c r="P315" t="str">
        <f>_xlfn.XLOOKUP(Table3[[#This Row],[Customer ID]],customers!$A$1:$A$1001,customers!$I$1:$I$1001,"")</f>
        <v>Yes</v>
      </c>
      <c r="Q315" t="str">
        <f>REPT(CHAR(160),5)&amp;Table3[[#This Row],[Loyalty card]]</f>
        <v>     Yes</v>
      </c>
    </row>
    <row r="316" spans="1:17"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4"/>
        <v>44.75</v>
      </c>
      <c r="N316" t="str">
        <f>IF(I316="Rob","Robusta",IF(I316="Exc","Excelsa",IF(orders!I316="Ara","Arabica",IF(orders!I316="Lib","Liberica",""))))</f>
        <v>Robusta</v>
      </c>
      <c r="O316" s="14" t="str">
        <f>IF(J316="M","Medium",IF(J316="L","Light",IF(orders!J316="D","Dark","")))</f>
        <v>Dark</v>
      </c>
      <c r="P316" t="str">
        <f>_xlfn.XLOOKUP(Table3[[#This Row],[Customer ID]],customers!$A$1:$A$1001,customers!$I$1:$I$1001,"")</f>
        <v>No</v>
      </c>
      <c r="Q316" t="str">
        <f>REPT(CHAR(160),5)&amp;Table3[[#This Row],[Loyalty card]]</f>
        <v>     No</v>
      </c>
    </row>
    <row r="317" spans="1:17"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4"/>
        <v>34.154999999999994</v>
      </c>
      <c r="N317" t="str">
        <f>IF(I317="Rob","Robusta",IF(I317="Exc","Excelsa",IF(orders!I317="Ara","Arabica",IF(orders!I317="Lib","Liberica",""))))</f>
        <v>Excelsa</v>
      </c>
      <c r="O317" s="14" t="str">
        <f>IF(J317="M","Medium",IF(J317="L","Light",IF(orders!J317="D","Dark","")))</f>
        <v>Light</v>
      </c>
      <c r="P317" t="str">
        <f>_xlfn.XLOOKUP(Table3[[#This Row],[Customer ID]],customers!$A$1:$A$1001,customers!$I$1:$I$1001,"")</f>
        <v>Yes</v>
      </c>
      <c r="Q317" t="str">
        <f>REPT(CHAR(160),5)&amp;Table3[[#This Row],[Loyalty card]]</f>
        <v>     Yes</v>
      </c>
    </row>
    <row r="318" spans="1:17"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4"/>
        <v>204.92999999999995</v>
      </c>
      <c r="N318" t="str">
        <f>IF(I318="Rob","Robusta",IF(I318="Exc","Excelsa",IF(orders!I318="Ara","Arabica",IF(orders!I318="Lib","Liberica",""))))</f>
        <v>Excelsa</v>
      </c>
      <c r="O318" s="14" t="str">
        <f>IF(J318="M","Medium",IF(J318="L","Light",IF(orders!J318="D","Dark","")))</f>
        <v>Light</v>
      </c>
      <c r="P318" t="str">
        <f>_xlfn.XLOOKUP(Table3[[#This Row],[Customer ID]],customers!$A$1:$A$1001,customers!$I$1:$I$1001,"")</f>
        <v>No</v>
      </c>
      <c r="Q318" t="str">
        <f>REPT(CHAR(160),5)&amp;Table3[[#This Row],[Loyalty card]]</f>
        <v>     No</v>
      </c>
    </row>
    <row r="319" spans="1:17"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4"/>
        <v>21.87</v>
      </c>
      <c r="N319" t="str">
        <f>IF(I319="Rob","Robusta",IF(I319="Exc","Excelsa",IF(orders!I319="Ara","Arabica",IF(orders!I319="Lib","Liberica",""))))</f>
        <v>Excelsa</v>
      </c>
      <c r="O319" s="14" t="str">
        <f>IF(J319="M","Medium",IF(J319="L","Light",IF(orders!J319="D","Dark","")))</f>
        <v>Dark</v>
      </c>
      <c r="P319" t="str">
        <f>_xlfn.XLOOKUP(Table3[[#This Row],[Customer ID]],customers!$A$1:$A$1001,customers!$I$1:$I$1001,"")</f>
        <v>No</v>
      </c>
      <c r="Q319" t="str">
        <f>REPT(CHAR(160),5)&amp;Table3[[#This Row],[Loyalty card]]</f>
        <v>     No</v>
      </c>
    </row>
    <row r="320" spans="1:17"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4"/>
        <v>51.749999999999993</v>
      </c>
      <c r="N320" t="str">
        <f>IF(I320="Rob","Robusta",IF(I320="Exc","Excelsa",IF(orders!I320="Ara","Arabica",IF(orders!I320="Lib","Liberica",""))))</f>
        <v>Arabica</v>
      </c>
      <c r="O320" s="14" t="str">
        <f>IF(J320="M","Medium",IF(J320="L","Light",IF(orders!J320="D","Dark","")))</f>
        <v>Medium</v>
      </c>
      <c r="P320" t="str">
        <f>_xlfn.XLOOKUP(Table3[[#This Row],[Customer ID]],customers!$A$1:$A$1001,customers!$I$1:$I$1001,"")</f>
        <v>Yes</v>
      </c>
      <c r="Q320" t="str">
        <f>REPT(CHAR(160),5)&amp;Table3[[#This Row],[Loyalty card]]</f>
        <v>     Yes</v>
      </c>
    </row>
    <row r="321" spans="1:17"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4"/>
        <v>8.25</v>
      </c>
      <c r="N321" t="str">
        <f>IF(I321="Rob","Robusta",IF(I321="Exc","Excelsa",IF(orders!I321="Ara","Arabica",IF(orders!I321="Lib","Liberica",""))))</f>
        <v>Excelsa</v>
      </c>
      <c r="O321" s="14" t="str">
        <f>IF(J321="M","Medium",IF(J321="L","Light",IF(orders!J321="D","Dark","")))</f>
        <v>Medium</v>
      </c>
      <c r="P321" t="str">
        <f>_xlfn.XLOOKUP(Table3[[#This Row],[Customer ID]],customers!$A$1:$A$1001,customers!$I$1:$I$1001,"")</f>
        <v>Yes</v>
      </c>
      <c r="Q321" t="str">
        <f>REPT(CHAR(160),5)&amp;Table3[[#This Row],[Loyalty card]]</f>
        <v>     Yes</v>
      </c>
    </row>
    <row r="322" spans="1:17"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4"/>
        <v>19.424999999999997</v>
      </c>
      <c r="N322" t="str">
        <f>IF(I322="Rob","Robusta",IF(I322="Exc","Excelsa",IF(orders!I322="Ara","Arabica",IF(orders!I322="Lib","Liberica",""))))</f>
        <v>Arabica</v>
      </c>
      <c r="O322" s="14" t="str">
        <f>IF(J322="M","Medium",IF(J322="L","Light",IF(orders!J322="D","Dark","")))</f>
        <v>Light</v>
      </c>
      <c r="P322" t="str">
        <f>_xlfn.XLOOKUP(Table3[[#This Row],[Customer ID]],customers!$A$1:$A$1001,customers!$I$1:$I$1001,"")</f>
        <v>Yes</v>
      </c>
      <c r="Q322" t="str">
        <f>REPT(CHAR(160),5)&amp;Table3[[#This Row],[Loyalty card]]</f>
        <v>     Yes</v>
      </c>
    </row>
    <row r="323" spans="1:17"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5">L323*E323</f>
        <v>20.25</v>
      </c>
      <c r="N323" t="str">
        <f>IF(I323="Rob","Robusta",IF(I323="Exc","Excelsa",IF(orders!I323="Ara","Arabica",IF(orders!I323="Lib","Liberica",""))))</f>
        <v>Arabica</v>
      </c>
      <c r="O323" s="14" t="str">
        <f>IF(J323="M","Medium",IF(J323="L","Light",IF(orders!J323="D","Dark","")))</f>
        <v>Medium</v>
      </c>
      <c r="P323" t="str">
        <f>_xlfn.XLOOKUP(Table3[[#This Row],[Customer ID]],customers!$A$1:$A$1001,customers!$I$1:$I$1001,"")</f>
        <v>Yes</v>
      </c>
      <c r="Q323" t="str">
        <f>REPT(CHAR(160),5)&amp;Table3[[#This Row],[Loyalty card]]</f>
        <v>     Yes</v>
      </c>
    </row>
    <row r="324" spans="1:17"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5"/>
        <v>23.31</v>
      </c>
      <c r="N324" t="str">
        <f>IF(I324="Rob","Robusta",IF(I324="Exc","Excelsa",IF(orders!I324="Ara","Arabica",IF(orders!I324="Lib","Liberica",""))))</f>
        <v>Liberica</v>
      </c>
      <c r="O324" s="14" t="str">
        <f>IF(J324="M","Medium",IF(J324="L","Light",IF(orders!J324="D","Dark","")))</f>
        <v>Dark</v>
      </c>
      <c r="P324" t="str">
        <f>_xlfn.XLOOKUP(Table3[[#This Row],[Customer ID]],customers!$A$1:$A$1001,customers!$I$1:$I$1001,"")</f>
        <v>No</v>
      </c>
      <c r="Q324" t="str">
        <f>REPT(CHAR(160),5)&amp;Table3[[#This Row],[Loyalty card]]</f>
        <v>     No</v>
      </c>
    </row>
    <row r="325" spans="1:17"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5"/>
        <v>18.225000000000001</v>
      </c>
      <c r="N325" t="str">
        <f>IF(I325="Rob","Robusta",IF(I325="Exc","Excelsa",IF(orders!I325="Ara","Arabica",IF(orders!I325="Lib","Liberica",""))))</f>
        <v>Excelsa</v>
      </c>
      <c r="O325" s="14" t="str">
        <f>IF(J325="M","Medium",IF(J325="L","Light",IF(orders!J325="D","Dark","")))</f>
        <v>Dark</v>
      </c>
      <c r="P325" t="str">
        <f>_xlfn.XLOOKUP(Table3[[#This Row],[Customer ID]],customers!$A$1:$A$1001,customers!$I$1:$I$1001,"")</f>
        <v>Yes</v>
      </c>
      <c r="Q325" t="str">
        <f>REPT(CHAR(160),5)&amp;Table3[[#This Row],[Loyalty card]]</f>
        <v>     Yes</v>
      </c>
    </row>
    <row r="326" spans="1:17"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5"/>
        <v>13.75</v>
      </c>
      <c r="N326" t="str">
        <f>IF(I326="Rob","Robusta",IF(I326="Exc","Excelsa",IF(orders!I326="Ara","Arabica",IF(orders!I326="Lib","Liberica",""))))</f>
        <v>Excelsa</v>
      </c>
      <c r="O326" s="14" t="str">
        <f>IF(J326="M","Medium",IF(J326="L","Light",IF(orders!J326="D","Dark","")))</f>
        <v>Medium</v>
      </c>
      <c r="P326" t="str">
        <f>_xlfn.XLOOKUP(Table3[[#This Row],[Customer ID]],customers!$A$1:$A$1001,customers!$I$1:$I$1001,"")</f>
        <v>No</v>
      </c>
      <c r="Q326" t="str">
        <f>REPT(CHAR(160),5)&amp;Table3[[#This Row],[Loyalty card]]</f>
        <v>     No</v>
      </c>
    </row>
    <row r="327" spans="1:17"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5"/>
        <v>29.784999999999997</v>
      </c>
      <c r="N327" t="str">
        <f>IF(I327="Rob","Robusta",IF(I327="Exc","Excelsa",IF(orders!I327="Ara","Arabica",IF(orders!I327="Lib","Liberica",""))))</f>
        <v>Arabica</v>
      </c>
      <c r="O327" s="14" t="str">
        <f>IF(J327="M","Medium",IF(J327="L","Light",IF(orders!J327="D","Dark","")))</f>
        <v>Light</v>
      </c>
      <c r="P327" t="str">
        <f>_xlfn.XLOOKUP(Table3[[#This Row],[Customer ID]],customers!$A$1:$A$1001,customers!$I$1:$I$1001,"")</f>
        <v>Yes</v>
      </c>
      <c r="Q327" t="str">
        <f>REPT(CHAR(160),5)&amp;Table3[[#This Row],[Loyalty card]]</f>
        <v>     Yes</v>
      </c>
    </row>
    <row r="328" spans="1:17"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5"/>
        <v>44.75</v>
      </c>
      <c r="N328" t="str">
        <f>IF(I328="Rob","Robusta",IF(I328="Exc","Excelsa",IF(orders!I328="Ara","Arabica",IF(orders!I328="Lib","Liberica",""))))</f>
        <v>Robusta</v>
      </c>
      <c r="O328" s="14" t="str">
        <f>IF(J328="M","Medium",IF(J328="L","Light",IF(orders!J328="D","Dark","")))</f>
        <v>Dark</v>
      </c>
      <c r="P328" t="str">
        <f>_xlfn.XLOOKUP(Table3[[#This Row],[Customer ID]],customers!$A$1:$A$1001,customers!$I$1:$I$1001,"")</f>
        <v>No</v>
      </c>
      <c r="Q328" t="str">
        <f>REPT(CHAR(160),5)&amp;Table3[[#This Row],[Loyalty card]]</f>
        <v>     No</v>
      </c>
    </row>
    <row r="329" spans="1:17"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5"/>
        <v>44.75</v>
      </c>
      <c r="N329" t="str">
        <f>IF(I329="Rob","Robusta",IF(I329="Exc","Excelsa",IF(orders!I329="Ara","Arabica",IF(orders!I329="Lib","Liberica",""))))</f>
        <v>Robusta</v>
      </c>
      <c r="O329" s="14" t="str">
        <f>IF(J329="M","Medium",IF(J329="L","Light",IF(orders!J329="D","Dark","")))</f>
        <v>Dark</v>
      </c>
      <c r="P329" t="str">
        <f>_xlfn.XLOOKUP(Table3[[#This Row],[Customer ID]],customers!$A$1:$A$1001,customers!$I$1:$I$1001,"")</f>
        <v>Yes</v>
      </c>
      <c r="Q329" t="str">
        <f>REPT(CHAR(160),5)&amp;Table3[[#This Row],[Loyalty card]]</f>
        <v>     Yes</v>
      </c>
    </row>
    <row r="330" spans="1:17"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5"/>
        <v>38.04</v>
      </c>
      <c r="N330" t="str">
        <f>IF(I330="Rob","Robusta",IF(I330="Exc","Excelsa",IF(orders!I330="Ara","Arabica",IF(orders!I330="Lib","Liberica",""))))</f>
        <v>Liberica</v>
      </c>
      <c r="O330" s="14" t="str">
        <f>IF(J330="M","Medium",IF(J330="L","Light",IF(orders!J330="D","Dark","")))</f>
        <v>Light</v>
      </c>
      <c r="P330" t="str">
        <f>_xlfn.XLOOKUP(Table3[[#This Row],[Customer ID]],customers!$A$1:$A$1001,customers!$I$1:$I$1001,"")</f>
        <v>Yes</v>
      </c>
      <c r="Q330" t="str">
        <f>REPT(CHAR(160),5)&amp;Table3[[#This Row],[Loyalty card]]</f>
        <v>     Yes</v>
      </c>
    </row>
    <row r="331" spans="1:17"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5"/>
        <v>21.479999999999997</v>
      </c>
      <c r="N331" t="str">
        <f>IF(I331="Rob","Robusta",IF(I331="Exc","Excelsa",IF(orders!I331="Ara","Arabica",IF(orders!I331="Lib","Liberica",""))))</f>
        <v>Robusta</v>
      </c>
      <c r="O331" s="14" t="str">
        <f>IF(J331="M","Medium",IF(J331="L","Light",IF(orders!J331="D","Dark","")))</f>
        <v>Dark</v>
      </c>
      <c r="P331" t="str">
        <f>_xlfn.XLOOKUP(Table3[[#This Row],[Customer ID]],customers!$A$1:$A$1001,customers!$I$1:$I$1001,"")</f>
        <v>Yes</v>
      </c>
      <c r="Q331" t="str">
        <f>REPT(CHAR(160),5)&amp;Table3[[#This Row],[Loyalty card]]</f>
        <v>     Yes</v>
      </c>
    </row>
    <row r="332" spans="1:17"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5"/>
        <v>16.11</v>
      </c>
      <c r="N332" t="str">
        <f>IF(I332="Rob","Robusta",IF(I332="Exc","Excelsa",IF(orders!I332="Ara","Arabica",IF(orders!I332="Lib","Liberica",""))))</f>
        <v>Robusta</v>
      </c>
      <c r="O332" s="14" t="str">
        <f>IF(J332="M","Medium",IF(J332="L","Light",IF(orders!J332="D","Dark","")))</f>
        <v>Dark</v>
      </c>
      <c r="P332" t="str">
        <f>_xlfn.XLOOKUP(Table3[[#This Row],[Customer ID]],customers!$A$1:$A$1001,customers!$I$1:$I$1001,"")</f>
        <v>No</v>
      </c>
      <c r="Q332" t="str">
        <f>REPT(CHAR(160),5)&amp;Table3[[#This Row],[Loyalty card]]</f>
        <v>     No</v>
      </c>
    </row>
    <row r="333" spans="1:17"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5"/>
        <v>22.884999999999998</v>
      </c>
      <c r="N333" t="str">
        <f>IF(I333="Rob","Robusta",IF(I333="Exc","Excelsa",IF(orders!I333="Ara","Arabica",IF(orders!I333="Lib","Liberica",""))))</f>
        <v>Robusta</v>
      </c>
      <c r="O333" s="14" t="str">
        <f>IF(J333="M","Medium",IF(J333="L","Light",IF(orders!J333="D","Dark","")))</f>
        <v>Medium</v>
      </c>
      <c r="P333" t="str">
        <f>_xlfn.XLOOKUP(Table3[[#This Row],[Customer ID]],customers!$A$1:$A$1001,customers!$I$1:$I$1001,"")</f>
        <v>Yes</v>
      </c>
      <c r="Q333" t="str">
        <f>REPT(CHAR(160),5)&amp;Table3[[#This Row],[Loyalty card]]</f>
        <v>     Yes</v>
      </c>
    </row>
    <row r="334" spans="1:17"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5"/>
        <v>17.91</v>
      </c>
      <c r="N334" t="str">
        <f>IF(I334="Rob","Robusta",IF(I334="Exc","Excelsa",IF(orders!I334="Ara","Arabica",IF(orders!I334="Lib","Liberica",""))))</f>
        <v>Arabica</v>
      </c>
      <c r="O334" s="14" t="str">
        <f>IF(J334="M","Medium",IF(J334="L","Light",IF(orders!J334="D","Dark","")))</f>
        <v>Dark</v>
      </c>
      <c r="P334" t="str">
        <f>_xlfn.XLOOKUP(Table3[[#This Row],[Customer ID]],customers!$A$1:$A$1001,customers!$I$1:$I$1001,"")</f>
        <v>Yes</v>
      </c>
      <c r="Q334" t="str">
        <f>REPT(CHAR(160),5)&amp;Table3[[#This Row],[Loyalty card]]</f>
        <v>     Yes</v>
      </c>
    </row>
    <row r="335" spans="1:17"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5"/>
        <v>23.88</v>
      </c>
      <c r="N335" t="str">
        <f>IF(I335="Rob","Robusta",IF(I335="Exc","Excelsa",IF(orders!I335="Ara","Arabica",IF(orders!I335="Lib","Liberica",""))))</f>
        <v>Robusta</v>
      </c>
      <c r="O335" s="14" t="str">
        <f>IF(J335="M","Medium",IF(J335="L","Light",IF(orders!J335="D","Dark","")))</f>
        <v>Medium</v>
      </c>
      <c r="P335" t="str">
        <f>_xlfn.XLOOKUP(Table3[[#This Row],[Customer ID]],customers!$A$1:$A$1001,customers!$I$1:$I$1001,"")</f>
        <v>Yes</v>
      </c>
      <c r="Q335" t="str">
        <f>REPT(CHAR(160),5)&amp;Table3[[#This Row],[Loyalty card]]</f>
        <v>     Yes</v>
      </c>
    </row>
    <row r="336" spans="1:17"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5"/>
        <v>59.75</v>
      </c>
      <c r="N336" t="str">
        <f>IF(I336="Rob","Robusta",IF(I336="Exc","Excelsa",IF(orders!I336="Ara","Arabica",IF(orders!I336="Lib","Liberica",""))))</f>
        <v>Robusta</v>
      </c>
      <c r="O336" s="14" t="str">
        <f>IF(J336="M","Medium",IF(J336="L","Light",IF(orders!J336="D","Dark","")))</f>
        <v>Light</v>
      </c>
      <c r="P336" t="str">
        <f>_xlfn.XLOOKUP(Table3[[#This Row],[Customer ID]],customers!$A$1:$A$1001,customers!$I$1:$I$1001,"")</f>
        <v>No</v>
      </c>
      <c r="Q336" t="str">
        <f>REPT(CHAR(160),5)&amp;Table3[[#This Row],[Loyalty card]]</f>
        <v>     No</v>
      </c>
    </row>
    <row r="337" spans="1:17"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5"/>
        <v>28.53</v>
      </c>
      <c r="N337" t="str">
        <f>IF(I337="Rob","Robusta",IF(I337="Exc","Excelsa",IF(orders!I337="Ara","Arabica",IF(orders!I337="Lib","Liberica",""))))</f>
        <v>Liberica</v>
      </c>
      <c r="O337" s="14" t="str">
        <f>IF(J337="M","Medium",IF(J337="L","Light",IF(orders!J337="D","Dark","")))</f>
        <v>Light</v>
      </c>
      <c r="P337" t="str">
        <f>_xlfn.XLOOKUP(Table3[[#This Row],[Customer ID]],customers!$A$1:$A$1001,customers!$I$1:$I$1001,"")</f>
        <v>Yes</v>
      </c>
      <c r="Q337" t="str">
        <f>REPT(CHAR(160),5)&amp;Table3[[#This Row],[Loyalty card]]</f>
        <v>     Yes</v>
      </c>
    </row>
    <row r="338" spans="1:17"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5"/>
        <v>45</v>
      </c>
      <c r="N338" t="str">
        <f>IF(I338="Rob","Robusta",IF(I338="Exc","Excelsa",IF(orders!I338="Ara","Arabica",IF(orders!I338="Lib","Liberica",""))))</f>
        <v>Arabica</v>
      </c>
      <c r="O338" s="14" t="str">
        <f>IF(J338="M","Medium",IF(J338="L","Light",IF(orders!J338="D","Dark","")))</f>
        <v>Medium</v>
      </c>
      <c r="P338" t="str">
        <f>_xlfn.XLOOKUP(Table3[[#This Row],[Customer ID]],customers!$A$1:$A$1001,customers!$I$1:$I$1001,"")</f>
        <v>No</v>
      </c>
      <c r="Q338" t="str">
        <f>REPT(CHAR(160),5)&amp;Table3[[#This Row],[Loyalty card]]</f>
        <v>     No</v>
      </c>
    </row>
    <row r="339" spans="1:17"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5"/>
        <v>55.89</v>
      </c>
      <c r="N339" t="str">
        <f>IF(I339="Rob","Robusta",IF(I339="Exc","Excelsa",IF(orders!I339="Ara","Arabica",IF(orders!I339="Lib","Liberica",""))))</f>
        <v>Excelsa</v>
      </c>
      <c r="O339" s="14" t="str">
        <f>IF(J339="M","Medium",IF(J339="L","Light",IF(orders!J339="D","Dark","")))</f>
        <v>Dark</v>
      </c>
      <c r="P339" t="str">
        <f>_xlfn.XLOOKUP(Table3[[#This Row],[Customer ID]],customers!$A$1:$A$1001,customers!$I$1:$I$1001,"")</f>
        <v>No</v>
      </c>
      <c r="Q339" t="str">
        <f>REPT(CHAR(160),5)&amp;Table3[[#This Row],[Loyalty card]]</f>
        <v>     No</v>
      </c>
    </row>
    <row r="340" spans="1:17"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5"/>
        <v>59.4</v>
      </c>
      <c r="N340" t="str">
        <f>IF(I340="Rob","Robusta",IF(I340="Exc","Excelsa",IF(orders!I340="Ara","Arabica",IF(orders!I340="Lib","Liberica",""))))</f>
        <v>Excelsa</v>
      </c>
      <c r="O340" s="14" t="str">
        <f>IF(J340="M","Medium",IF(J340="L","Light",IF(orders!J340="D","Dark","")))</f>
        <v>Light</v>
      </c>
      <c r="P340" t="str">
        <f>_xlfn.XLOOKUP(Table3[[#This Row],[Customer ID]],customers!$A$1:$A$1001,customers!$I$1:$I$1001,"")</f>
        <v>No</v>
      </c>
      <c r="Q340" t="str">
        <f>REPT(CHAR(160),5)&amp;Table3[[#This Row],[Loyalty card]]</f>
        <v>     No</v>
      </c>
    </row>
    <row r="341" spans="1:17"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5"/>
        <v>7.29</v>
      </c>
      <c r="N341" t="str">
        <f>IF(I341="Rob","Robusta",IF(I341="Exc","Excelsa",IF(orders!I341="Ara","Arabica",IF(orders!I341="Lib","Liberica",""))))</f>
        <v>Excelsa</v>
      </c>
      <c r="O341" s="14" t="str">
        <f>IF(J341="M","Medium",IF(J341="L","Light",IF(orders!J341="D","Dark","")))</f>
        <v>Dark</v>
      </c>
      <c r="P341" t="str">
        <f>_xlfn.XLOOKUP(Table3[[#This Row],[Customer ID]],customers!$A$1:$A$1001,customers!$I$1:$I$1001,"")</f>
        <v>Yes</v>
      </c>
      <c r="Q341" t="str">
        <f>REPT(CHAR(160),5)&amp;Table3[[#This Row],[Loyalty card]]</f>
        <v>     Yes</v>
      </c>
    </row>
    <row r="342" spans="1:17"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5"/>
        <v>7.29</v>
      </c>
      <c r="N342" t="str">
        <f>IF(I342="Rob","Robusta",IF(I342="Exc","Excelsa",IF(orders!I342="Ara","Arabica",IF(orders!I342="Lib","Liberica",""))))</f>
        <v>Excelsa</v>
      </c>
      <c r="O342" s="14" t="str">
        <f>IF(J342="M","Medium",IF(J342="L","Light",IF(orders!J342="D","Dark","")))</f>
        <v>Dark</v>
      </c>
      <c r="P342" t="str">
        <f>_xlfn.XLOOKUP(Table3[[#This Row],[Customer ID]],customers!$A$1:$A$1001,customers!$I$1:$I$1001,"")</f>
        <v>Yes</v>
      </c>
      <c r="Q342" t="str">
        <f>REPT(CHAR(160),5)&amp;Table3[[#This Row],[Loyalty card]]</f>
        <v>     Yes</v>
      </c>
    </row>
    <row r="343" spans="1:17"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5"/>
        <v>17.82</v>
      </c>
      <c r="N343" t="str">
        <f>IF(I343="Rob","Robusta",IF(I343="Exc","Excelsa",IF(orders!I343="Ara","Arabica",IF(orders!I343="Lib","Liberica",""))))</f>
        <v>Excelsa</v>
      </c>
      <c r="O343" s="14" t="str">
        <f>IF(J343="M","Medium",IF(J343="L","Light",IF(orders!J343="D","Dark","")))</f>
        <v>Light</v>
      </c>
      <c r="P343" t="str">
        <f>_xlfn.XLOOKUP(Table3[[#This Row],[Customer ID]],customers!$A$1:$A$1001,customers!$I$1:$I$1001,"")</f>
        <v>No</v>
      </c>
      <c r="Q343" t="str">
        <f>REPT(CHAR(160),5)&amp;Table3[[#This Row],[Loyalty card]]</f>
        <v>     No</v>
      </c>
    </row>
    <row r="344" spans="1:17"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5"/>
        <v>38.849999999999994</v>
      </c>
      <c r="N344" t="str">
        <f>IF(I344="Rob","Robusta",IF(I344="Exc","Excelsa",IF(orders!I344="Ara","Arabica",IF(orders!I344="Lib","Liberica",""))))</f>
        <v>Liberica</v>
      </c>
      <c r="O344" s="14" t="str">
        <f>IF(J344="M","Medium",IF(J344="L","Light",IF(orders!J344="D","Dark","")))</f>
        <v>Dark</v>
      </c>
      <c r="P344" t="str">
        <f>_xlfn.XLOOKUP(Table3[[#This Row],[Customer ID]],customers!$A$1:$A$1001,customers!$I$1:$I$1001,"")</f>
        <v>No</v>
      </c>
      <c r="Q344" t="str">
        <f>REPT(CHAR(160),5)&amp;Table3[[#This Row],[Loyalty card]]</f>
        <v>     No</v>
      </c>
    </row>
    <row r="345" spans="1:17"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5"/>
        <v>32.22</v>
      </c>
      <c r="N345" t="str">
        <f>IF(I345="Rob","Robusta",IF(I345="Exc","Excelsa",IF(orders!I345="Ara","Arabica",IF(orders!I345="Lib","Liberica",""))))</f>
        <v>Robusta</v>
      </c>
      <c r="O345" s="14" t="str">
        <f>IF(J345="M","Medium",IF(J345="L","Light",IF(orders!J345="D","Dark","")))</f>
        <v>Dark</v>
      </c>
      <c r="P345" t="str">
        <f>_xlfn.XLOOKUP(Table3[[#This Row],[Customer ID]],customers!$A$1:$A$1001,customers!$I$1:$I$1001,"")</f>
        <v>No</v>
      </c>
      <c r="Q345" t="str">
        <f>REPT(CHAR(160),5)&amp;Table3[[#This Row],[Loyalty card]]</f>
        <v>     No</v>
      </c>
    </row>
    <row r="346" spans="1:17"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5"/>
        <v>19.899999999999999</v>
      </c>
      <c r="N346" t="str">
        <f>IF(I346="Rob","Robusta",IF(I346="Exc","Excelsa",IF(orders!I346="Ara","Arabica",IF(orders!I346="Lib","Liberica",""))))</f>
        <v>Robusta</v>
      </c>
      <c r="O346" s="14" t="str">
        <f>IF(J346="M","Medium",IF(J346="L","Light",IF(orders!J346="D","Dark","")))</f>
        <v>Medium</v>
      </c>
      <c r="P346" t="str">
        <f>_xlfn.XLOOKUP(Table3[[#This Row],[Customer ID]],customers!$A$1:$A$1001,customers!$I$1:$I$1001,"")</f>
        <v>Yes</v>
      </c>
      <c r="Q346" t="str">
        <f>REPT(CHAR(160),5)&amp;Table3[[#This Row],[Loyalty card]]</f>
        <v>     Yes</v>
      </c>
    </row>
    <row r="347" spans="1:17"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5"/>
        <v>59.75</v>
      </c>
      <c r="N347" t="str">
        <f>IF(I347="Rob","Robusta",IF(I347="Exc","Excelsa",IF(orders!I347="Ara","Arabica",IF(orders!I347="Lib","Liberica",""))))</f>
        <v>Robusta</v>
      </c>
      <c r="O347" s="14" t="str">
        <f>IF(J347="M","Medium",IF(J347="L","Light",IF(orders!J347="D","Dark","")))</f>
        <v>Light</v>
      </c>
      <c r="P347" t="str">
        <f>_xlfn.XLOOKUP(Table3[[#This Row],[Customer ID]],customers!$A$1:$A$1001,customers!$I$1:$I$1001,"")</f>
        <v>No</v>
      </c>
      <c r="Q347" t="str">
        <f>REPT(CHAR(160),5)&amp;Table3[[#This Row],[Loyalty card]]</f>
        <v>     No</v>
      </c>
    </row>
    <row r="348" spans="1:17"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5"/>
        <v>23.31</v>
      </c>
      <c r="N348" t="str">
        <f>IF(I348="Rob","Robusta",IF(I348="Exc","Excelsa",IF(orders!I348="Ara","Arabica",IF(orders!I348="Lib","Liberica",""))))</f>
        <v>Arabica</v>
      </c>
      <c r="O348" s="14" t="str">
        <f>IF(J348="M","Medium",IF(J348="L","Light",IF(orders!J348="D","Dark","")))</f>
        <v>Light</v>
      </c>
      <c r="P348" t="str">
        <f>_xlfn.XLOOKUP(Table3[[#This Row],[Customer ID]],customers!$A$1:$A$1001,customers!$I$1:$I$1001,"")</f>
        <v>Yes</v>
      </c>
      <c r="Q348" t="str">
        <f>REPT(CHAR(160),5)&amp;Table3[[#This Row],[Loyalty card]]</f>
        <v>     Yes</v>
      </c>
    </row>
    <row r="349" spans="1:17"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5"/>
        <v>43.650000000000006</v>
      </c>
      <c r="N349" t="str">
        <f>IF(I349="Rob","Robusta",IF(I349="Exc","Excelsa",IF(orders!I349="Ara","Arabica",IF(orders!I349="Lib","Liberica",""))))</f>
        <v>Liberica</v>
      </c>
      <c r="O349" s="14" t="str">
        <f>IF(J349="M","Medium",IF(J349="L","Light",IF(orders!J349="D","Dark","")))</f>
        <v>Medium</v>
      </c>
      <c r="P349" t="str">
        <f>_xlfn.XLOOKUP(Table3[[#This Row],[Customer ID]],customers!$A$1:$A$1001,customers!$I$1:$I$1001,"")</f>
        <v>No</v>
      </c>
      <c r="Q349" t="str">
        <f>REPT(CHAR(160),5)&amp;Table3[[#This Row],[Loyalty card]]</f>
        <v>     No</v>
      </c>
    </row>
    <row r="350" spans="1:17"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5"/>
        <v>204.92999999999995</v>
      </c>
      <c r="N350" t="str">
        <f>IF(I350="Rob","Robusta",IF(I350="Exc","Excelsa",IF(orders!I350="Ara","Arabica",IF(orders!I350="Lib","Liberica",""))))</f>
        <v>Excelsa</v>
      </c>
      <c r="O350" s="14" t="str">
        <f>IF(J350="M","Medium",IF(J350="L","Light",IF(orders!J350="D","Dark","")))</f>
        <v>Light</v>
      </c>
      <c r="P350" t="str">
        <f>_xlfn.XLOOKUP(Table3[[#This Row],[Customer ID]],customers!$A$1:$A$1001,customers!$I$1:$I$1001,"")</f>
        <v>No</v>
      </c>
      <c r="Q350" t="str">
        <f>REPT(CHAR(160),5)&amp;Table3[[#This Row],[Loyalty card]]</f>
        <v>     No</v>
      </c>
    </row>
    <row r="351" spans="1:17"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5"/>
        <v>14.339999999999998</v>
      </c>
      <c r="N351" t="str">
        <f>IF(I351="Rob","Robusta",IF(I351="Exc","Excelsa",IF(orders!I351="Ara","Arabica",IF(orders!I351="Lib","Liberica",""))))</f>
        <v>Robusta</v>
      </c>
      <c r="O351" s="14" t="str">
        <f>IF(J351="M","Medium",IF(J351="L","Light",IF(orders!J351="D","Dark","")))</f>
        <v>Light</v>
      </c>
      <c r="P351" t="str">
        <f>_xlfn.XLOOKUP(Table3[[#This Row],[Customer ID]],customers!$A$1:$A$1001,customers!$I$1:$I$1001,"")</f>
        <v>No</v>
      </c>
      <c r="Q351" t="str">
        <f>REPT(CHAR(160),5)&amp;Table3[[#This Row],[Loyalty card]]</f>
        <v>     No</v>
      </c>
    </row>
    <row r="352" spans="1:17"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5"/>
        <v>23.88</v>
      </c>
      <c r="N352" t="str">
        <f>IF(I352="Rob","Robusta",IF(I352="Exc","Excelsa",IF(orders!I352="Ara","Arabica",IF(orders!I352="Lib","Liberica",""))))</f>
        <v>Arabica</v>
      </c>
      <c r="O352" s="14" t="str">
        <f>IF(J352="M","Medium",IF(J352="L","Light",IF(orders!J352="D","Dark","")))</f>
        <v>Dark</v>
      </c>
      <c r="P352" t="str">
        <f>_xlfn.XLOOKUP(Table3[[#This Row],[Customer ID]],customers!$A$1:$A$1001,customers!$I$1:$I$1001,"")</f>
        <v>No</v>
      </c>
      <c r="Q352" t="str">
        <f>REPT(CHAR(160),5)&amp;Table3[[#This Row],[Loyalty card]]</f>
        <v>     No</v>
      </c>
    </row>
    <row r="353" spans="1:17"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5"/>
        <v>22.5</v>
      </c>
      <c r="N353" t="str">
        <f>IF(I353="Rob","Robusta",IF(I353="Exc","Excelsa",IF(orders!I353="Ara","Arabica",IF(orders!I353="Lib","Liberica",""))))</f>
        <v>Arabica</v>
      </c>
      <c r="O353" s="14" t="str">
        <f>IF(J353="M","Medium",IF(J353="L","Light",IF(orders!J353="D","Dark","")))</f>
        <v>Medium</v>
      </c>
      <c r="P353" t="str">
        <f>_xlfn.XLOOKUP(Table3[[#This Row],[Customer ID]],customers!$A$1:$A$1001,customers!$I$1:$I$1001,"")</f>
        <v>No</v>
      </c>
      <c r="Q353" t="str">
        <f>REPT(CHAR(160),5)&amp;Table3[[#This Row],[Loyalty card]]</f>
        <v>     No</v>
      </c>
    </row>
    <row r="354" spans="1:17"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5"/>
        <v>36.450000000000003</v>
      </c>
      <c r="N354" t="str">
        <f>IF(I354="Rob","Robusta",IF(I354="Exc","Excelsa",IF(orders!I354="Ara","Arabica",IF(orders!I354="Lib","Liberica",""))))</f>
        <v>Excelsa</v>
      </c>
      <c r="O354" s="14" t="str">
        <f>IF(J354="M","Medium",IF(J354="L","Light",IF(orders!J354="D","Dark","")))</f>
        <v>Dark</v>
      </c>
      <c r="P354" t="str">
        <f>_xlfn.XLOOKUP(Table3[[#This Row],[Customer ID]],customers!$A$1:$A$1001,customers!$I$1:$I$1001,"")</f>
        <v>No</v>
      </c>
      <c r="Q354" t="str">
        <f>REPT(CHAR(160),5)&amp;Table3[[#This Row],[Loyalty card]]</f>
        <v>     No</v>
      </c>
    </row>
    <row r="355" spans="1:17"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5"/>
        <v>27</v>
      </c>
      <c r="N355" t="str">
        <f>IF(I355="Rob","Robusta",IF(I355="Exc","Excelsa",IF(orders!I355="Ara","Arabica",IF(orders!I355="Lib","Liberica",""))))</f>
        <v>Arabica</v>
      </c>
      <c r="O355" s="14" t="str">
        <f>IF(J355="M","Medium",IF(J355="L","Light",IF(orders!J355="D","Dark","")))</f>
        <v>Medium</v>
      </c>
      <c r="P355" t="str">
        <f>_xlfn.XLOOKUP(Table3[[#This Row],[Customer ID]],customers!$A$1:$A$1001,customers!$I$1:$I$1001,"")</f>
        <v>Yes</v>
      </c>
      <c r="Q355" t="str">
        <f>REPT(CHAR(160),5)&amp;Table3[[#This Row],[Loyalty card]]</f>
        <v>     Yes</v>
      </c>
    </row>
    <row r="356" spans="1:17"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5"/>
        <v>155.24999999999997</v>
      </c>
      <c r="N356" t="str">
        <f>IF(I356="Rob","Robusta",IF(I356="Exc","Excelsa",IF(orders!I356="Ara","Arabica",IF(orders!I356="Lib","Liberica",""))))</f>
        <v>Arabica</v>
      </c>
      <c r="O356" s="14" t="str">
        <f>IF(J356="M","Medium",IF(J356="L","Light",IF(orders!J356="D","Dark","")))</f>
        <v>Medium</v>
      </c>
      <c r="P356" t="str">
        <f>_xlfn.XLOOKUP(Table3[[#This Row],[Customer ID]],customers!$A$1:$A$1001,customers!$I$1:$I$1001,"")</f>
        <v>No</v>
      </c>
      <c r="Q356" t="str">
        <f>REPT(CHAR(160),5)&amp;Table3[[#This Row],[Loyalty card]]</f>
        <v>     No</v>
      </c>
    </row>
    <row r="357" spans="1:17"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5"/>
        <v>114.42499999999998</v>
      </c>
      <c r="N357" t="str">
        <f>IF(I357="Rob","Robusta",IF(I357="Exc","Excelsa",IF(orders!I357="Ara","Arabica",IF(orders!I357="Lib","Liberica",""))))</f>
        <v>Arabica</v>
      </c>
      <c r="O357" s="14" t="str">
        <f>IF(J357="M","Medium",IF(J357="L","Light",IF(orders!J357="D","Dark","")))</f>
        <v>Dark</v>
      </c>
      <c r="P357" t="str">
        <f>_xlfn.XLOOKUP(Table3[[#This Row],[Customer ID]],customers!$A$1:$A$1001,customers!$I$1:$I$1001,"")</f>
        <v>Yes</v>
      </c>
      <c r="Q357" t="str">
        <f>REPT(CHAR(160),5)&amp;Table3[[#This Row],[Loyalty card]]</f>
        <v>     Yes</v>
      </c>
    </row>
    <row r="358" spans="1:17"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5"/>
        <v>51.8</v>
      </c>
      <c r="N358" t="str">
        <f>IF(I358="Rob","Robusta",IF(I358="Exc","Excelsa",IF(orders!I358="Ara","Arabica",IF(orders!I358="Lib","Liberica",""))))</f>
        <v>Liberica</v>
      </c>
      <c r="O358" s="14" t="str">
        <f>IF(J358="M","Medium",IF(J358="L","Light",IF(orders!J358="D","Dark","")))</f>
        <v>Dark</v>
      </c>
      <c r="P358" t="str">
        <f>_xlfn.XLOOKUP(Table3[[#This Row],[Customer ID]],customers!$A$1:$A$1001,customers!$I$1:$I$1001,"")</f>
        <v>Yes</v>
      </c>
      <c r="Q358" t="str">
        <f>REPT(CHAR(160),5)&amp;Table3[[#This Row],[Loyalty card]]</f>
        <v>     Yes</v>
      </c>
    </row>
    <row r="359" spans="1:17"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5"/>
        <v>155.24999999999997</v>
      </c>
      <c r="N359" t="str">
        <f>IF(I359="Rob","Robusta",IF(I359="Exc","Excelsa",IF(orders!I359="Ara","Arabica",IF(orders!I359="Lib","Liberica",""))))</f>
        <v>Arabica</v>
      </c>
      <c r="O359" s="14" t="str">
        <f>IF(J359="M","Medium",IF(J359="L","Light",IF(orders!J359="D","Dark","")))</f>
        <v>Medium</v>
      </c>
      <c r="P359" t="str">
        <f>_xlfn.XLOOKUP(Table3[[#This Row],[Customer ID]],customers!$A$1:$A$1001,customers!$I$1:$I$1001,"")</f>
        <v>No</v>
      </c>
      <c r="Q359" t="str">
        <f>REPT(CHAR(160),5)&amp;Table3[[#This Row],[Loyalty card]]</f>
        <v>     No</v>
      </c>
    </row>
    <row r="360" spans="1:17"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5"/>
        <v>29.784999999999997</v>
      </c>
      <c r="N360" t="str">
        <f>IF(I360="Rob","Robusta",IF(I360="Exc","Excelsa",IF(orders!I360="Ara","Arabica",IF(orders!I360="Lib","Liberica",""))))</f>
        <v>Arabica</v>
      </c>
      <c r="O360" s="14" t="str">
        <f>IF(J360="M","Medium",IF(J360="L","Light",IF(orders!J360="D","Dark","")))</f>
        <v>Light</v>
      </c>
      <c r="P360" t="str">
        <f>_xlfn.XLOOKUP(Table3[[#This Row],[Customer ID]],customers!$A$1:$A$1001,customers!$I$1:$I$1001,"")</f>
        <v>No</v>
      </c>
      <c r="Q360" t="str">
        <f>REPT(CHAR(160),5)&amp;Table3[[#This Row],[Loyalty card]]</f>
        <v>     No</v>
      </c>
    </row>
    <row r="361" spans="1:17"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5"/>
        <v>21.509999999999998</v>
      </c>
      <c r="N361" t="str">
        <f>IF(I361="Rob","Robusta",IF(I361="Exc","Excelsa",IF(orders!I361="Ara","Arabica",IF(orders!I361="Lib","Liberica",""))))</f>
        <v>Robusta</v>
      </c>
      <c r="O361" s="14" t="str">
        <f>IF(J361="M","Medium",IF(J361="L","Light",IF(orders!J361="D","Dark","")))</f>
        <v>Light</v>
      </c>
      <c r="P361" t="str">
        <f>_xlfn.XLOOKUP(Table3[[#This Row],[Customer ID]],customers!$A$1:$A$1001,customers!$I$1:$I$1001,"")</f>
        <v>No</v>
      </c>
      <c r="Q361" t="str">
        <f>REPT(CHAR(160),5)&amp;Table3[[#This Row],[Loyalty card]]</f>
        <v>     No</v>
      </c>
    </row>
    <row r="362" spans="1:17"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5"/>
        <v>41.169999999999995</v>
      </c>
      <c r="N362" t="str">
        <f>IF(I362="Rob","Robusta",IF(I362="Exc","Excelsa",IF(orders!I362="Ara","Arabica",IF(orders!I362="Lib","Liberica",""))))</f>
        <v>Robusta</v>
      </c>
      <c r="O362" s="14" t="str">
        <f>IF(J362="M","Medium",IF(J362="L","Light",IF(orders!J362="D","Dark","")))</f>
        <v>Dark</v>
      </c>
      <c r="P362" t="str">
        <f>_xlfn.XLOOKUP(Table3[[#This Row],[Customer ID]],customers!$A$1:$A$1001,customers!$I$1:$I$1001,"")</f>
        <v>No</v>
      </c>
      <c r="Q362" t="str">
        <f>REPT(CHAR(160),5)&amp;Table3[[#This Row],[Loyalty card]]</f>
        <v>     No</v>
      </c>
    </row>
    <row r="363" spans="1:17"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5"/>
        <v>5.97</v>
      </c>
      <c r="N363" t="str">
        <f>IF(I363="Rob","Robusta",IF(I363="Exc","Excelsa",IF(orders!I363="Ara","Arabica",IF(orders!I363="Lib","Liberica",""))))</f>
        <v>Robusta</v>
      </c>
      <c r="O363" s="14" t="str">
        <f>IF(J363="M","Medium",IF(J363="L","Light",IF(orders!J363="D","Dark","")))</f>
        <v>Medium</v>
      </c>
      <c r="P363" t="str">
        <f>_xlfn.XLOOKUP(Table3[[#This Row],[Customer ID]],customers!$A$1:$A$1001,customers!$I$1:$I$1001,"")</f>
        <v>No</v>
      </c>
      <c r="Q363" t="str">
        <f>REPT(CHAR(160),5)&amp;Table3[[#This Row],[Loyalty card]]</f>
        <v>     No</v>
      </c>
    </row>
    <row r="364" spans="1:17"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5"/>
        <v>74.25</v>
      </c>
      <c r="N364" t="str">
        <f>IF(I364="Rob","Robusta",IF(I364="Exc","Excelsa",IF(orders!I364="Ara","Arabica",IF(orders!I364="Lib","Liberica",""))))</f>
        <v>Excelsa</v>
      </c>
      <c r="O364" s="14" t="str">
        <f>IF(J364="M","Medium",IF(J364="L","Light",IF(orders!J364="D","Dark","")))</f>
        <v>Light</v>
      </c>
      <c r="P364" t="str">
        <f>_xlfn.XLOOKUP(Table3[[#This Row],[Customer ID]],customers!$A$1:$A$1001,customers!$I$1:$I$1001,"")</f>
        <v>Yes</v>
      </c>
      <c r="Q364" t="str">
        <f>REPT(CHAR(160),5)&amp;Table3[[#This Row],[Loyalty card]]</f>
        <v>     Yes</v>
      </c>
    </row>
    <row r="365" spans="1:17"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5"/>
        <v>87.300000000000011</v>
      </c>
      <c r="N365" t="str">
        <f>IF(I365="Rob","Robusta",IF(I365="Exc","Excelsa",IF(orders!I365="Ara","Arabica",IF(orders!I365="Lib","Liberica",""))))</f>
        <v>Liberica</v>
      </c>
      <c r="O365" s="14" t="str">
        <f>IF(J365="M","Medium",IF(J365="L","Light",IF(orders!J365="D","Dark","")))</f>
        <v>Medium</v>
      </c>
      <c r="P365" t="str">
        <f>_xlfn.XLOOKUP(Table3[[#This Row],[Customer ID]],customers!$A$1:$A$1001,customers!$I$1:$I$1001,"")</f>
        <v>No</v>
      </c>
      <c r="Q365" t="str">
        <f>REPT(CHAR(160),5)&amp;Table3[[#This Row],[Loyalty card]]</f>
        <v>     No</v>
      </c>
    </row>
    <row r="366" spans="1:17"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5"/>
        <v>72.900000000000006</v>
      </c>
      <c r="N366" t="str">
        <f>IF(I366="Rob","Robusta",IF(I366="Exc","Excelsa",IF(orders!I366="Ara","Arabica",IF(orders!I366="Lib","Liberica",""))))</f>
        <v>Excelsa</v>
      </c>
      <c r="O366" s="14" t="str">
        <f>IF(J366="M","Medium",IF(J366="L","Light",IF(orders!J366="D","Dark","")))</f>
        <v>Dark</v>
      </c>
      <c r="P366" t="str">
        <f>_xlfn.XLOOKUP(Table3[[#This Row],[Customer ID]],customers!$A$1:$A$1001,customers!$I$1:$I$1001,"")</f>
        <v>Yes</v>
      </c>
      <c r="Q366" t="str">
        <f>REPT(CHAR(160),5)&amp;Table3[[#This Row],[Loyalty card]]</f>
        <v>     Yes</v>
      </c>
    </row>
    <row r="367" spans="1:17"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5"/>
        <v>7.77</v>
      </c>
      <c r="N367" t="str">
        <f>IF(I367="Rob","Robusta",IF(I367="Exc","Excelsa",IF(orders!I367="Ara","Arabica",IF(orders!I367="Lib","Liberica",""))))</f>
        <v>Liberica</v>
      </c>
      <c r="O367" s="14" t="str">
        <f>IF(J367="M","Medium",IF(J367="L","Light",IF(orders!J367="D","Dark","")))</f>
        <v>Dark</v>
      </c>
      <c r="P367" t="str">
        <f>_xlfn.XLOOKUP(Table3[[#This Row],[Customer ID]],customers!$A$1:$A$1001,customers!$I$1:$I$1001,"")</f>
        <v>No</v>
      </c>
      <c r="Q367" t="str">
        <f>REPT(CHAR(160),5)&amp;Table3[[#This Row],[Loyalty card]]</f>
        <v>     No</v>
      </c>
    </row>
    <row r="368" spans="1:17"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5"/>
        <v>43.74</v>
      </c>
      <c r="N368" t="str">
        <f>IF(I368="Rob","Robusta",IF(I368="Exc","Excelsa",IF(orders!I368="Ara","Arabica",IF(orders!I368="Lib","Liberica",""))))</f>
        <v>Excelsa</v>
      </c>
      <c r="O368" s="14" t="str">
        <f>IF(J368="M","Medium",IF(J368="L","Light",IF(orders!J368="D","Dark","")))</f>
        <v>Dark</v>
      </c>
      <c r="P368" t="str">
        <f>_xlfn.XLOOKUP(Table3[[#This Row],[Customer ID]],customers!$A$1:$A$1001,customers!$I$1:$I$1001,"")</f>
        <v>No</v>
      </c>
      <c r="Q368" t="str">
        <f>REPT(CHAR(160),5)&amp;Table3[[#This Row],[Loyalty card]]</f>
        <v>     No</v>
      </c>
    </row>
    <row r="369" spans="1:17"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5"/>
        <v>8.73</v>
      </c>
      <c r="N369" t="str">
        <f>IF(I369="Rob","Robusta",IF(I369="Exc","Excelsa",IF(orders!I369="Ara","Arabica",IF(orders!I369="Lib","Liberica",""))))</f>
        <v>Liberica</v>
      </c>
      <c r="O369" s="14" t="str">
        <f>IF(J369="M","Medium",IF(J369="L","Light",IF(orders!J369="D","Dark","")))</f>
        <v>Medium</v>
      </c>
      <c r="P369" t="str">
        <f>_xlfn.XLOOKUP(Table3[[#This Row],[Customer ID]],customers!$A$1:$A$1001,customers!$I$1:$I$1001,"")</f>
        <v>Yes</v>
      </c>
      <c r="Q369" t="str">
        <f>REPT(CHAR(160),5)&amp;Table3[[#This Row],[Loyalty card]]</f>
        <v>     Yes</v>
      </c>
    </row>
    <row r="370" spans="1:17"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5"/>
        <v>63.249999999999993</v>
      </c>
      <c r="N370" t="str">
        <f>IF(I370="Rob","Robusta",IF(I370="Exc","Excelsa",IF(orders!I370="Ara","Arabica",IF(orders!I370="Lib","Liberica",""))))</f>
        <v>Excelsa</v>
      </c>
      <c r="O370" s="14" t="str">
        <f>IF(J370="M","Medium",IF(J370="L","Light",IF(orders!J370="D","Dark","")))</f>
        <v>Medium</v>
      </c>
      <c r="P370" t="str">
        <f>_xlfn.XLOOKUP(Table3[[#This Row],[Customer ID]],customers!$A$1:$A$1001,customers!$I$1:$I$1001,"")</f>
        <v>No</v>
      </c>
      <c r="Q370" t="str">
        <f>REPT(CHAR(160),5)&amp;Table3[[#This Row],[Loyalty card]]</f>
        <v>     No</v>
      </c>
    </row>
    <row r="371" spans="1:17"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5"/>
        <v>8.91</v>
      </c>
      <c r="N371" t="str">
        <f>IF(I371="Rob","Robusta",IF(I371="Exc","Excelsa",IF(orders!I371="Ara","Arabica",IF(orders!I371="Lib","Liberica",""))))</f>
        <v>Excelsa</v>
      </c>
      <c r="O371" s="14" t="str">
        <f>IF(J371="M","Medium",IF(J371="L","Light",IF(orders!J371="D","Dark","")))</f>
        <v>Light</v>
      </c>
      <c r="P371" t="str">
        <f>_xlfn.XLOOKUP(Table3[[#This Row],[Customer ID]],customers!$A$1:$A$1001,customers!$I$1:$I$1001,"")</f>
        <v>Yes</v>
      </c>
      <c r="Q371" t="str">
        <f>REPT(CHAR(160),5)&amp;Table3[[#This Row],[Loyalty card]]</f>
        <v>     Yes</v>
      </c>
    </row>
    <row r="372" spans="1:17"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5"/>
        <v>24.3</v>
      </c>
      <c r="N372" t="str">
        <f>IF(I372="Rob","Robusta",IF(I372="Exc","Excelsa",IF(orders!I372="Ara","Arabica",IF(orders!I372="Lib","Liberica",""))))</f>
        <v>Excelsa</v>
      </c>
      <c r="O372" s="14" t="str">
        <f>IF(J372="M","Medium",IF(J372="L","Light",IF(orders!J372="D","Dark","")))</f>
        <v>Dark</v>
      </c>
      <c r="P372" t="str">
        <f>_xlfn.XLOOKUP(Table3[[#This Row],[Customer ID]],customers!$A$1:$A$1001,customers!$I$1:$I$1001,"")</f>
        <v>Yes</v>
      </c>
      <c r="Q372" t="str">
        <f>REPT(CHAR(160),5)&amp;Table3[[#This Row],[Loyalty card]]</f>
        <v>     Yes</v>
      </c>
    </row>
    <row r="373" spans="1:17"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5"/>
        <v>46.62</v>
      </c>
      <c r="N373" t="str">
        <f>IF(I373="Rob","Robusta",IF(I373="Exc","Excelsa",IF(orders!I373="Ara","Arabica",IF(orders!I373="Lib","Liberica",""))))</f>
        <v>Arabica</v>
      </c>
      <c r="O373" s="14" t="str">
        <f>IF(J373="M","Medium",IF(J373="L","Light",IF(orders!J373="D","Dark","")))</f>
        <v>Light</v>
      </c>
      <c r="P373" t="str">
        <f>_xlfn.XLOOKUP(Table3[[#This Row],[Customer ID]],customers!$A$1:$A$1001,customers!$I$1:$I$1001,"")</f>
        <v>Yes</v>
      </c>
      <c r="Q373" t="str">
        <f>REPT(CHAR(160),5)&amp;Table3[[#This Row],[Loyalty card]]</f>
        <v>     Yes</v>
      </c>
    </row>
    <row r="374" spans="1:17"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5"/>
        <v>43.019999999999996</v>
      </c>
      <c r="N374" t="str">
        <f>IF(I374="Rob","Robusta",IF(I374="Exc","Excelsa",IF(orders!I374="Ara","Arabica",IF(orders!I374="Lib","Liberica",""))))</f>
        <v>Robusta</v>
      </c>
      <c r="O374" s="14" t="str">
        <f>IF(J374="M","Medium",IF(J374="L","Light",IF(orders!J374="D","Dark","")))</f>
        <v>Light</v>
      </c>
      <c r="P374" t="str">
        <f>_xlfn.XLOOKUP(Table3[[#This Row],[Customer ID]],customers!$A$1:$A$1001,customers!$I$1:$I$1001,"")</f>
        <v>No</v>
      </c>
      <c r="Q374" t="str">
        <f>REPT(CHAR(160),5)&amp;Table3[[#This Row],[Loyalty card]]</f>
        <v>     No</v>
      </c>
    </row>
    <row r="375" spans="1:17"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5"/>
        <v>17.91</v>
      </c>
      <c r="N375" t="str">
        <f>IF(I375="Rob","Robusta",IF(I375="Exc","Excelsa",IF(orders!I375="Ara","Arabica",IF(orders!I375="Lib","Liberica",""))))</f>
        <v>Arabica</v>
      </c>
      <c r="O375" s="14" t="str">
        <f>IF(J375="M","Medium",IF(J375="L","Light",IF(orders!J375="D","Dark","")))</f>
        <v>Dark</v>
      </c>
      <c r="P375" t="str">
        <f>_xlfn.XLOOKUP(Table3[[#This Row],[Customer ID]],customers!$A$1:$A$1001,customers!$I$1:$I$1001,"")</f>
        <v>Yes</v>
      </c>
      <c r="Q375" t="str">
        <f>REPT(CHAR(160),5)&amp;Table3[[#This Row],[Loyalty card]]</f>
        <v>     Yes</v>
      </c>
    </row>
    <row r="376" spans="1:17"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5"/>
        <v>38.04</v>
      </c>
      <c r="N376" t="str">
        <f>IF(I376="Rob","Robusta",IF(I376="Exc","Excelsa",IF(orders!I376="Ara","Arabica",IF(orders!I376="Lib","Liberica",""))))</f>
        <v>Liberica</v>
      </c>
      <c r="O376" s="14" t="str">
        <f>IF(J376="M","Medium",IF(J376="L","Light",IF(orders!J376="D","Dark","")))</f>
        <v>Light</v>
      </c>
      <c r="P376" t="str">
        <f>_xlfn.XLOOKUP(Table3[[#This Row],[Customer ID]],customers!$A$1:$A$1001,customers!$I$1:$I$1001,"")</f>
        <v>Yes</v>
      </c>
      <c r="Q376" t="str">
        <f>REPT(CHAR(160),5)&amp;Table3[[#This Row],[Loyalty card]]</f>
        <v>     Yes</v>
      </c>
    </row>
    <row r="377" spans="1:17"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5"/>
        <v>6.75</v>
      </c>
      <c r="N377" t="str">
        <f>IF(I377="Rob","Robusta",IF(I377="Exc","Excelsa",IF(orders!I377="Ara","Arabica",IF(orders!I377="Lib","Liberica",""))))</f>
        <v>Arabica</v>
      </c>
      <c r="O377" s="14" t="str">
        <f>IF(J377="M","Medium",IF(J377="L","Light",IF(orders!J377="D","Dark","")))</f>
        <v>Medium</v>
      </c>
      <c r="P377" t="str">
        <f>_xlfn.XLOOKUP(Table3[[#This Row],[Customer ID]],customers!$A$1:$A$1001,customers!$I$1:$I$1001,"")</f>
        <v>Yes</v>
      </c>
      <c r="Q377" t="str">
        <f>REPT(CHAR(160),5)&amp;Table3[[#This Row],[Loyalty card]]</f>
        <v>     Yes</v>
      </c>
    </row>
    <row r="378" spans="1:17"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5"/>
        <v>5.97</v>
      </c>
      <c r="N378" t="str">
        <f>IF(I378="Rob","Robusta",IF(I378="Exc","Excelsa",IF(orders!I378="Ara","Arabica",IF(orders!I378="Lib","Liberica",""))))</f>
        <v>Robusta</v>
      </c>
      <c r="O378" s="14" t="str">
        <f>IF(J378="M","Medium",IF(J378="L","Light",IF(orders!J378="D","Dark","")))</f>
        <v>Medium</v>
      </c>
      <c r="P378" t="str">
        <f>_xlfn.XLOOKUP(Table3[[#This Row],[Customer ID]],customers!$A$1:$A$1001,customers!$I$1:$I$1001,"")</f>
        <v>Yes</v>
      </c>
      <c r="Q378" t="str">
        <f>REPT(CHAR(160),5)&amp;Table3[[#This Row],[Loyalty card]]</f>
        <v>     Yes</v>
      </c>
    </row>
    <row r="379" spans="1:17"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5"/>
        <v>8.0549999999999997</v>
      </c>
      <c r="N379" t="str">
        <f>IF(I379="Rob","Robusta",IF(I379="Exc","Excelsa",IF(orders!I379="Ara","Arabica",IF(orders!I379="Lib","Liberica",""))))</f>
        <v>Robusta</v>
      </c>
      <c r="O379" s="14" t="str">
        <f>IF(J379="M","Medium",IF(J379="L","Light",IF(orders!J379="D","Dark","")))</f>
        <v>Dark</v>
      </c>
      <c r="P379" t="str">
        <f>_xlfn.XLOOKUP(Table3[[#This Row],[Customer ID]],customers!$A$1:$A$1001,customers!$I$1:$I$1001,"")</f>
        <v>No</v>
      </c>
      <c r="Q379" t="str">
        <f>REPT(CHAR(160),5)&amp;Table3[[#This Row],[Loyalty card]]</f>
        <v>     No</v>
      </c>
    </row>
    <row r="380" spans="1:17"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5"/>
        <v>23.31</v>
      </c>
      <c r="N380" t="str">
        <f>IF(I380="Rob","Robusta",IF(I380="Exc","Excelsa",IF(orders!I380="Ara","Arabica",IF(orders!I380="Lib","Liberica",""))))</f>
        <v>Arabica</v>
      </c>
      <c r="O380" s="14" t="str">
        <f>IF(J380="M","Medium",IF(J380="L","Light",IF(orders!J380="D","Dark","")))</f>
        <v>Light</v>
      </c>
      <c r="P380" t="str">
        <f>_xlfn.XLOOKUP(Table3[[#This Row],[Customer ID]],customers!$A$1:$A$1001,customers!$I$1:$I$1001,"")</f>
        <v>Yes</v>
      </c>
      <c r="Q380" t="str">
        <f>REPT(CHAR(160),5)&amp;Table3[[#This Row],[Loyalty card]]</f>
        <v>     Yes</v>
      </c>
    </row>
    <row r="381" spans="1:17"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5"/>
        <v>43.019999999999996</v>
      </c>
      <c r="N381" t="str">
        <f>IF(I381="Rob","Robusta",IF(I381="Exc","Excelsa",IF(orders!I381="Ara","Arabica",IF(orders!I381="Lib","Liberica",""))))</f>
        <v>Robusta</v>
      </c>
      <c r="O381" s="14" t="str">
        <f>IF(J381="M","Medium",IF(J381="L","Light",IF(orders!J381="D","Dark","")))</f>
        <v>Light</v>
      </c>
      <c r="P381" t="str">
        <f>_xlfn.XLOOKUP(Table3[[#This Row],[Customer ID]],customers!$A$1:$A$1001,customers!$I$1:$I$1001,"")</f>
        <v>Yes</v>
      </c>
      <c r="Q381" t="str">
        <f>REPT(CHAR(160),5)&amp;Table3[[#This Row],[Loyalty card]]</f>
        <v>     Yes</v>
      </c>
    </row>
    <row r="382" spans="1:17"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5"/>
        <v>23.31</v>
      </c>
      <c r="N382" t="str">
        <f>IF(I382="Rob","Robusta",IF(I382="Exc","Excelsa",IF(orders!I382="Ara","Arabica",IF(orders!I382="Lib","Liberica",""))))</f>
        <v>Liberica</v>
      </c>
      <c r="O382" s="14" t="str">
        <f>IF(J382="M","Medium",IF(J382="L","Light",IF(orders!J382="D","Dark","")))</f>
        <v>Dark</v>
      </c>
      <c r="P382" t="str">
        <f>_xlfn.XLOOKUP(Table3[[#This Row],[Customer ID]],customers!$A$1:$A$1001,customers!$I$1:$I$1001,"")</f>
        <v>No</v>
      </c>
      <c r="Q382" t="str">
        <f>REPT(CHAR(160),5)&amp;Table3[[#This Row],[Loyalty card]]</f>
        <v>     No</v>
      </c>
    </row>
    <row r="383" spans="1:17"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5"/>
        <v>14.924999999999999</v>
      </c>
      <c r="N383" t="str">
        <f>IF(I383="Rob","Robusta",IF(I383="Exc","Excelsa",IF(orders!I383="Ara","Arabica",IF(orders!I383="Lib","Liberica",""))))</f>
        <v>Arabica</v>
      </c>
      <c r="O383" s="14" t="str">
        <f>IF(J383="M","Medium",IF(J383="L","Light",IF(orders!J383="D","Dark","")))</f>
        <v>Dark</v>
      </c>
      <c r="P383" t="str">
        <f>_xlfn.XLOOKUP(Table3[[#This Row],[Customer ID]],customers!$A$1:$A$1001,customers!$I$1:$I$1001,"")</f>
        <v>Yes</v>
      </c>
      <c r="Q383" t="str">
        <f>REPT(CHAR(160),5)&amp;Table3[[#This Row],[Loyalty card]]</f>
        <v>     Yes</v>
      </c>
    </row>
    <row r="384" spans="1:17"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5"/>
        <v>21.87</v>
      </c>
      <c r="N384" t="str">
        <f>IF(I384="Rob","Robusta",IF(I384="Exc","Excelsa",IF(orders!I384="Ara","Arabica",IF(orders!I384="Lib","Liberica",""))))</f>
        <v>Excelsa</v>
      </c>
      <c r="O384" s="14" t="str">
        <f>IF(J384="M","Medium",IF(J384="L","Light",IF(orders!J384="D","Dark","")))</f>
        <v>Dark</v>
      </c>
      <c r="P384" t="str">
        <f>_xlfn.XLOOKUP(Table3[[#This Row],[Customer ID]],customers!$A$1:$A$1001,customers!$I$1:$I$1001,"")</f>
        <v>No</v>
      </c>
      <c r="Q384" t="str">
        <f>REPT(CHAR(160),5)&amp;Table3[[#This Row],[Loyalty card]]</f>
        <v>     No</v>
      </c>
    </row>
    <row r="385" spans="1:17"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5"/>
        <v>53.46</v>
      </c>
      <c r="N385" t="str">
        <f>IF(I385="Rob","Robusta",IF(I385="Exc","Excelsa",IF(orders!I385="Ara","Arabica",IF(orders!I385="Lib","Liberica",""))))</f>
        <v>Excelsa</v>
      </c>
      <c r="O385" s="14" t="str">
        <f>IF(J385="M","Medium",IF(J385="L","Light",IF(orders!J385="D","Dark","")))</f>
        <v>Light</v>
      </c>
      <c r="P385" t="str">
        <f>_xlfn.XLOOKUP(Table3[[#This Row],[Customer ID]],customers!$A$1:$A$1001,customers!$I$1:$I$1001,"")</f>
        <v>Yes</v>
      </c>
      <c r="Q385" t="str">
        <f>REPT(CHAR(160),5)&amp;Table3[[#This Row],[Loyalty card]]</f>
        <v>     Yes</v>
      </c>
    </row>
    <row r="386" spans="1:17"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5"/>
        <v>119.13999999999999</v>
      </c>
      <c r="N386" t="str">
        <f>IF(I386="Rob","Robusta",IF(I386="Exc","Excelsa",IF(orders!I386="Ara","Arabica",IF(orders!I386="Lib","Liberica",""))))</f>
        <v>Arabica</v>
      </c>
      <c r="O386" s="14" t="str">
        <f>IF(J386="M","Medium",IF(J386="L","Light",IF(orders!J386="D","Dark","")))</f>
        <v>Light</v>
      </c>
      <c r="P386" t="str">
        <f>_xlfn.XLOOKUP(Table3[[#This Row],[Customer ID]],customers!$A$1:$A$1001,customers!$I$1:$I$1001,"")</f>
        <v>No</v>
      </c>
      <c r="Q386" t="str">
        <f>REPT(CHAR(160),5)&amp;Table3[[#This Row],[Loyalty card]]</f>
        <v>     No</v>
      </c>
    </row>
    <row r="387" spans="1:17"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6">L387*E387</f>
        <v>43.650000000000006</v>
      </c>
      <c r="N387" t="str">
        <f>IF(I387="Rob","Robusta",IF(I387="Exc","Excelsa",IF(orders!I387="Ara","Arabica",IF(orders!I387="Lib","Liberica",""))))</f>
        <v>Liberica</v>
      </c>
      <c r="O387" s="14" t="str">
        <f>IF(J387="M","Medium",IF(J387="L","Light",IF(orders!J387="D","Dark","")))</f>
        <v>Medium</v>
      </c>
      <c r="P387" t="str">
        <f>_xlfn.XLOOKUP(Table3[[#This Row],[Customer ID]],customers!$A$1:$A$1001,customers!$I$1:$I$1001,"")</f>
        <v>Yes</v>
      </c>
      <c r="Q387" t="str">
        <f>REPT(CHAR(160),5)&amp;Table3[[#This Row],[Loyalty card]]</f>
        <v>     Yes</v>
      </c>
    </row>
    <row r="388" spans="1:17"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6"/>
        <v>17.91</v>
      </c>
      <c r="N388" t="str">
        <f>IF(I388="Rob","Robusta",IF(I388="Exc","Excelsa",IF(orders!I388="Ara","Arabica",IF(orders!I388="Lib","Liberica",""))))</f>
        <v>Arabica</v>
      </c>
      <c r="O388" s="14" t="str">
        <f>IF(J388="M","Medium",IF(J388="L","Light",IF(orders!J388="D","Dark","")))</f>
        <v>Dark</v>
      </c>
      <c r="P388" t="str">
        <f>_xlfn.XLOOKUP(Table3[[#This Row],[Customer ID]],customers!$A$1:$A$1001,customers!$I$1:$I$1001,"")</f>
        <v>Yes</v>
      </c>
      <c r="Q388" t="str">
        <f>REPT(CHAR(160),5)&amp;Table3[[#This Row],[Loyalty card]]</f>
        <v>     Yes</v>
      </c>
    </row>
    <row r="389" spans="1:17"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6"/>
        <v>74.25</v>
      </c>
      <c r="N389" t="str">
        <f>IF(I389="Rob","Robusta",IF(I389="Exc","Excelsa",IF(orders!I389="Ara","Arabica",IF(orders!I389="Lib","Liberica",""))))</f>
        <v>Excelsa</v>
      </c>
      <c r="O389" s="14" t="str">
        <f>IF(J389="M","Medium",IF(J389="L","Light",IF(orders!J389="D","Dark","")))</f>
        <v>Light</v>
      </c>
      <c r="P389" t="str">
        <f>_xlfn.XLOOKUP(Table3[[#This Row],[Customer ID]],customers!$A$1:$A$1001,customers!$I$1:$I$1001,"")</f>
        <v>Yes</v>
      </c>
      <c r="Q389" t="str">
        <f>REPT(CHAR(160),5)&amp;Table3[[#This Row],[Loyalty card]]</f>
        <v>     Yes</v>
      </c>
    </row>
    <row r="390" spans="1:17"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6"/>
        <v>11.654999999999999</v>
      </c>
      <c r="N390" t="str">
        <f>IF(I390="Rob","Robusta",IF(I390="Exc","Excelsa",IF(orders!I390="Ara","Arabica",IF(orders!I390="Lib","Liberica",""))))</f>
        <v>Liberica</v>
      </c>
      <c r="O390" s="14" t="str">
        <f>IF(J390="M","Medium",IF(J390="L","Light",IF(orders!J390="D","Dark","")))</f>
        <v>Dark</v>
      </c>
      <c r="P390" t="str">
        <f>_xlfn.XLOOKUP(Table3[[#This Row],[Customer ID]],customers!$A$1:$A$1001,customers!$I$1:$I$1001,"")</f>
        <v>Yes</v>
      </c>
      <c r="Q390" t="str">
        <f>REPT(CHAR(160),5)&amp;Table3[[#This Row],[Loyalty card]]</f>
        <v>     Yes</v>
      </c>
    </row>
    <row r="391" spans="1:17"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6"/>
        <v>23.31</v>
      </c>
      <c r="N391" t="str">
        <f>IF(I391="Rob","Robusta",IF(I391="Exc","Excelsa",IF(orders!I391="Ara","Arabica",IF(orders!I391="Lib","Liberica",""))))</f>
        <v>Liberica</v>
      </c>
      <c r="O391" s="14" t="str">
        <f>IF(J391="M","Medium",IF(J391="L","Light",IF(orders!J391="D","Dark","")))</f>
        <v>Dark</v>
      </c>
      <c r="P391" t="str">
        <f>_xlfn.XLOOKUP(Table3[[#This Row],[Customer ID]],customers!$A$1:$A$1001,customers!$I$1:$I$1001,"")</f>
        <v>Yes</v>
      </c>
      <c r="Q391" t="str">
        <f>REPT(CHAR(160),5)&amp;Table3[[#This Row],[Loyalty card]]</f>
        <v>     Yes</v>
      </c>
    </row>
    <row r="392" spans="1:17"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6"/>
        <v>14.58</v>
      </c>
      <c r="N392" t="str">
        <f>IF(I392="Rob","Robusta",IF(I392="Exc","Excelsa",IF(orders!I392="Ara","Arabica",IF(orders!I392="Lib","Liberica",""))))</f>
        <v>Excelsa</v>
      </c>
      <c r="O392" s="14" t="str">
        <f>IF(J392="M","Medium",IF(J392="L","Light",IF(orders!J392="D","Dark","")))</f>
        <v>Dark</v>
      </c>
      <c r="P392" t="str">
        <f>_xlfn.XLOOKUP(Table3[[#This Row],[Customer ID]],customers!$A$1:$A$1001,customers!$I$1:$I$1001,"")</f>
        <v>Yes</v>
      </c>
      <c r="Q392" t="str">
        <f>REPT(CHAR(160),5)&amp;Table3[[#This Row],[Loyalty card]]</f>
        <v>     Yes</v>
      </c>
    </row>
    <row r="393" spans="1:17"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6"/>
        <v>13.5</v>
      </c>
      <c r="N393" t="str">
        <f>IF(I393="Rob","Robusta",IF(I393="Exc","Excelsa",IF(orders!I393="Ara","Arabica",IF(orders!I393="Lib","Liberica",""))))</f>
        <v>Arabica</v>
      </c>
      <c r="O393" s="14" t="str">
        <f>IF(J393="M","Medium",IF(J393="L","Light",IF(orders!J393="D","Dark","")))</f>
        <v>Medium</v>
      </c>
      <c r="P393" t="str">
        <f>_xlfn.XLOOKUP(Table3[[#This Row],[Customer ID]],customers!$A$1:$A$1001,customers!$I$1:$I$1001,"")</f>
        <v>No</v>
      </c>
      <c r="Q393" t="str">
        <f>REPT(CHAR(160),5)&amp;Table3[[#This Row],[Loyalty card]]</f>
        <v>     No</v>
      </c>
    </row>
    <row r="394" spans="1:17"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6"/>
        <v>89.1</v>
      </c>
      <c r="N394" t="str">
        <f>IF(I394="Rob","Robusta",IF(I394="Exc","Excelsa",IF(orders!I394="Ara","Arabica",IF(orders!I394="Lib","Liberica",""))))</f>
        <v>Excelsa</v>
      </c>
      <c r="O394" s="14" t="str">
        <f>IF(J394="M","Medium",IF(J394="L","Light",IF(orders!J394="D","Dark","")))</f>
        <v>Light</v>
      </c>
      <c r="P394" t="str">
        <f>_xlfn.XLOOKUP(Table3[[#This Row],[Customer ID]],customers!$A$1:$A$1001,customers!$I$1:$I$1001,"")</f>
        <v>No</v>
      </c>
      <c r="Q394" t="str">
        <f>REPT(CHAR(160),5)&amp;Table3[[#This Row],[Loyalty card]]</f>
        <v>     No</v>
      </c>
    </row>
    <row r="395" spans="1:17"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6"/>
        <v>3.8849999999999998</v>
      </c>
      <c r="N395" t="str">
        <f>IF(I395="Rob","Robusta",IF(I395="Exc","Excelsa",IF(orders!I395="Ara","Arabica",IF(orders!I395="Lib","Liberica",""))))</f>
        <v>Arabica</v>
      </c>
      <c r="O395" s="14" t="str">
        <f>IF(J395="M","Medium",IF(J395="L","Light",IF(orders!J395="D","Dark","")))</f>
        <v>Light</v>
      </c>
      <c r="P395" t="str">
        <f>_xlfn.XLOOKUP(Table3[[#This Row],[Customer ID]],customers!$A$1:$A$1001,customers!$I$1:$I$1001,"")</f>
        <v>No</v>
      </c>
      <c r="Q395" t="str">
        <f>REPT(CHAR(160),5)&amp;Table3[[#This Row],[Loyalty card]]</f>
        <v>     No</v>
      </c>
    </row>
    <row r="396" spans="1:17"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6"/>
        <v>109.93999999999998</v>
      </c>
      <c r="N396" t="str">
        <f>IF(I396="Rob","Robusta",IF(I396="Exc","Excelsa",IF(orders!I396="Ara","Arabica",IF(orders!I396="Lib","Liberica",""))))</f>
        <v>Robusta</v>
      </c>
      <c r="O396" s="14" t="str">
        <f>IF(J396="M","Medium",IF(J396="L","Light",IF(orders!J396="D","Dark","")))</f>
        <v>Light</v>
      </c>
      <c r="P396" t="str">
        <f>_xlfn.XLOOKUP(Table3[[#This Row],[Customer ID]],customers!$A$1:$A$1001,customers!$I$1:$I$1001,"")</f>
        <v>No</v>
      </c>
      <c r="Q396" t="str">
        <f>REPT(CHAR(160),5)&amp;Table3[[#This Row],[Loyalty card]]</f>
        <v>     No</v>
      </c>
    </row>
    <row r="397" spans="1:17"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6"/>
        <v>46.62</v>
      </c>
      <c r="N397" t="str">
        <f>IF(I397="Rob","Robusta",IF(I397="Exc","Excelsa",IF(orders!I397="Ara","Arabica",IF(orders!I397="Lib","Liberica",""))))</f>
        <v>Liberica</v>
      </c>
      <c r="O397" s="14" t="str">
        <f>IF(J397="M","Medium",IF(J397="L","Light",IF(orders!J397="D","Dark","")))</f>
        <v>Dark</v>
      </c>
      <c r="P397" t="str">
        <f>_xlfn.XLOOKUP(Table3[[#This Row],[Customer ID]],customers!$A$1:$A$1001,customers!$I$1:$I$1001,"")</f>
        <v>Yes</v>
      </c>
      <c r="Q397" t="str">
        <f>REPT(CHAR(160),5)&amp;Table3[[#This Row],[Loyalty card]]</f>
        <v>     Yes</v>
      </c>
    </row>
    <row r="398" spans="1:17"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6"/>
        <v>38.849999999999994</v>
      </c>
      <c r="N398" t="str">
        <f>IF(I398="Rob","Robusta",IF(I398="Exc","Excelsa",IF(orders!I398="Ara","Arabica",IF(orders!I398="Lib","Liberica",""))))</f>
        <v>Arabica</v>
      </c>
      <c r="O398" s="14" t="str">
        <f>IF(J398="M","Medium",IF(J398="L","Light",IF(orders!J398="D","Dark","")))</f>
        <v>Light</v>
      </c>
      <c r="P398" t="str">
        <f>_xlfn.XLOOKUP(Table3[[#This Row],[Customer ID]],customers!$A$1:$A$1001,customers!$I$1:$I$1001,"")</f>
        <v>No</v>
      </c>
      <c r="Q398" t="str">
        <f>REPT(CHAR(160),5)&amp;Table3[[#This Row],[Loyalty card]]</f>
        <v>     No</v>
      </c>
    </row>
    <row r="399" spans="1:17"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6"/>
        <v>31.08</v>
      </c>
      <c r="N399" t="str">
        <f>IF(I399="Rob","Robusta",IF(I399="Exc","Excelsa",IF(orders!I399="Ara","Arabica",IF(orders!I399="Lib","Liberica",""))))</f>
        <v>Liberica</v>
      </c>
      <c r="O399" s="14" t="str">
        <f>IF(J399="M","Medium",IF(J399="L","Light",IF(orders!J399="D","Dark","")))</f>
        <v>Dark</v>
      </c>
      <c r="P399" t="str">
        <f>_xlfn.XLOOKUP(Table3[[#This Row],[Customer ID]],customers!$A$1:$A$1001,customers!$I$1:$I$1001,"")</f>
        <v>Yes</v>
      </c>
      <c r="Q399" t="str">
        <f>REPT(CHAR(160),5)&amp;Table3[[#This Row],[Loyalty card]]</f>
        <v>     Yes</v>
      </c>
    </row>
    <row r="400" spans="1:17"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6"/>
        <v>17.91</v>
      </c>
      <c r="N400" t="str">
        <f>IF(I400="Rob","Robusta",IF(I400="Exc","Excelsa",IF(orders!I400="Ara","Arabica",IF(orders!I400="Lib","Liberica",""))))</f>
        <v>Arabica</v>
      </c>
      <c r="O400" s="14" t="str">
        <f>IF(J400="M","Medium",IF(J400="L","Light",IF(orders!J400="D","Dark","")))</f>
        <v>Dark</v>
      </c>
      <c r="P400" t="str">
        <f>_xlfn.XLOOKUP(Table3[[#This Row],[Customer ID]],customers!$A$1:$A$1001,customers!$I$1:$I$1001,"")</f>
        <v>Yes</v>
      </c>
      <c r="Q400" t="str">
        <f>REPT(CHAR(160),5)&amp;Table3[[#This Row],[Loyalty card]]</f>
        <v>     Yes</v>
      </c>
    </row>
    <row r="401" spans="1:17"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6"/>
        <v>167.67000000000002</v>
      </c>
      <c r="N401" t="str">
        <f>IF(I401="Rob","Robusta",IF(I401="Exc","Excelsa",IF(orders!I401="Ara","Arabica",IF(orders!I401="Lib","Liberica",""))))</f>
        <v>Excelsa</v>
      </c>
      <c r="O401" s="14" t="str">
        <f>IF(J401="M","Medium",IF(J401="L","Light",IF(orders!J401="D","Dark","")))</f>
        <v>Dark</v>
      </c>
      <c r="P401" t="str">
        <f>_xlfn.XLOOKUP(Table3[[#This Row],[Customer ID]],customers!$A$1:$A$1001,customers!$I$1:$I$1001,"")</f>
        <v>No</v>
      </c>
      <c r="Q401" t="str">
        <f>REPT(CHAR(160),5)&amp;Table3[[#This Row],[Loyalty card]]</f>
        <v>     No</v>
      </c>
    </row>
    <row r="402" spans="1:17"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6"/>
        <v>63.4</v>
      </c>
      <c r="N402" t="str">
        <f>IF(I402="Rob","Robusta",IF(I402="Exc","Excelsa",IF(orders!I402="Ara","Arabica",IF(orders!I402="Lib","Liberica",""))))</f>
        <v>Liberica</v>
      </c>
      <c r="O402" s="14" t="str">
        <f>IF(J402="M","Medium",IF(J402="L","Light",IF(orders!J402="D","Dark","")))</f>
        <v>Light</v>
      </c>
      <c r="P402" t="str">
        <f>_xlfn.XLOOKUP(Table3[[#This Row],[Customer ID]],customers!$A$1:$A$1001,customers!$I$1:$I$1001,"")</f>
        <v>No</v>
      </c>
      <c r="Q402" t="str">
        <f>REPT(CHAR(160),5)&amp;Table3[[#This Row],[Loyalty card]]</f>
        <v>     No</v>
      </c>
    </row>
    <row r="403" spans="1:17"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6"/>
        <v>8.73</v>
      </c>
      <c r="N403" t="str">
        <f>IF(I403="Rob","Robusta",IF(I403="Exc","Excelsa",IF(orders!I403="Ara","Arabica",IF(orders!I403="Lib","Liberica",""))))</f>
        <v>Liberica</v>
      </c>
      <c r="O403" s="14" t="str">
        <f>IF(J403="M","Medium",IF(J403="L","Light",IF(orders!J403="D","Dark","")))</f>
        <v>Medium</v>
      </c>
      <c r="P403" t="str">
        <f>_xlfn.XLOOKUP(Table3[[#This Row],[Customer ID]],customers!$A$1:$A$1001,customers!$I$1:$I$1001,"")</f>
        <v>Yes</v>
      </c>
      <c r="Q403" t="str">
        <f>REPT(CHAR(160),5)&amp;Table3[[#This Row],[Loyalty card]]</f>
        <v>     Yes</v>
      </c>
    </row>
    <row r="404" spans="1:17"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6"/>
        <v>26.849999999999998</v>
      </c>
      <c r="N404" t="str">
        <f>IF(I404="Rob","Robusta",IF(I404="Exc","Excelsa",IF(orders!I404="Ara","Arabica",IF(orders!I404="Lib","Liberica",""))))</f>
        <v>Robusta</v>
      </c>
      <c r="O404" s="14" t="str">
        <f>IF(J404="M","Medium",IF(J404="L","Light",IF(orders!J404="D","Dark","")))</f>
        <v>Dark</v>
      </c>
      <c r="P404" t="str">
        <f>_xlfn.XLOOKUP(Table3[[#This Row],[Customer ID]],customers!$A$1:$A$1001,customers!$I$1:$I$1001,"")</f>
        <v>Yes</v>
      </c>
      <c r="Q404" t="str">
        <f>REPT(CHAR(160),5)&amp;Table3[[#This Row],[Loyalty card]]</f>
        <v>     Yes</v>
      </c>
    </row>
    <row r="405" spans="1:17"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6"/>
        <v>9.51</v>
      </c>
      <c r="N405" t="str">
        <f>IF(I405="Rob","Robusta",IF(I405="Exc","Excelsa",IF(orders!I405="Ara","Arabica",IF(orders!I405="Lib","Liberica",""))))</f>
        <v>Liberica</v>
      </c>
      <c r="O405" s="14" t="str">
        <f>IF(J405="M","Medium",IF(J405="L","Light",IF(orders!J405="D","Dark","")))</f>
        <v>Light</v>
      </c>
      <c r="P405" t="str">
        <f>_xlfn.XLOOKUP(Table3[[#This Row],[Customer ID]],customers!$A$1:$A$1001,customers!$I$1:$I$1001,"")</f>
        <v>No</v>
      </c>
      <c r="Q405" t="str">
        <f>REPT(CHAR(160),5)&amp;Table3[[#This Row],[Loyalty card]]</f>
        <v>     No</v>
      </c>
    </row>
    <row r="406" spans="1:17"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6"/>
        <v>39.799999999999997</v>
      </c>
      <c r="N406" t="str">
        <f>IF(I406="Rob","Robusta",IF(I406="Exc","Excelsa",IF(orders!I406="Ara","Arabica",IF(orders!I406="Lib","Liberica",""))))</f>
        <v>Arabica</v>
      </c>
      <c r="O406" s="14" t="str">
        <f>IF(J406="M","Medium",IF(J406="L","Light",IF(orders!J406="D","Dark","")))</f>
        <v>Dark</v>
      </c>
      <c r="P406" t="str">
        <f>_xlfn.XLOOKUP(Table3[[#This Row],[Customer ID]],customers!$A$1:$A$1001,customers!$I$1:$I$1001,"")</f>
        <v>No</v>
      </c>
      <c r="Q406" t="str">
        <f>REPT(CHAR(160),5)&amp;Table3[[#This Row],[Loyalty card]]</f>
        <v>     No</v>
      </c>
    </row>
    <row r="407" spans="1:17"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6"/>
        <v>24.75</v>
      </c>
      <c r="N407" t="str">
        <f>IF(I407="Rob","Robusta",IF(I407="Exc","Excelsa",IF(orders!I407="Ara","Arabica",IF(orders!I407="Lib","Liberica",""))))</f>
        <v>Excelsa</v>
      </c>
      <c r="O407" s="14" t="str">
        <f>IF(J407="M","Medium",IF(J407="L","Light",IF(orders!J407="D","Dark","")))</f>
        <v>Medium</v>
      </c>
      <c r="P407" t="str">
        <f>_xlfn.XLOOKUP(Table3[[#This Row],[Customer ID]],customers!$A$1:$A$1001,customers!$I$1:$I$1001,"")</f>
        <v>Yes</v>
      </c>
      <c r="Q407" t="str">
        <f>REPT(CHAR(160),5)&amp;Table3[[#This Row],[Loyalty card]]</f>
        <v>     Yes</v>
      </c>
    </row>
    <row r="408" spans="1:17"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6"/>
        <v>68.75</v>
      </c>
      <c r="N408" t="str">
        <f>IF(I408="Rob","Robusta",IF(I408="Exc","Excelsa",IF(orders!I408="Ara","Arabica",IF(orders!I408="Lib","Liberica",""))))</f>
        <v>Excelsa</v>
      </c>
      <c r="O408" s="14" t="str">
        <f>IF(J408="M","Medium",IF(J408="L","Light",IF(orders!J408="D","Dark","")))</f>
        <v>Medium</v>
      </c>
      <c r="P408" t="str">
        <f>_xlfn.XLOOKUP(Table3[[#This Row],[Customer ID]],customers!$A$1:$A$1001,customers!$I$1:$I$1001,"")</f>
        <v>Yes</v>
      </c>
      <c r="Q408" t="str">
        <f>REPT(CHAR(160),5)&amp;Table3[[#This Row],[Loyalty card]]</f>
        <v>     Yes</v>
      </c>
    </row>
    <row r="409" spans="1:17"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6"/>
        <v>49.5</v>
      </c>
      <c r="N409" t="str">
        <f>IF(I409="Rob","Robusta",IF(I409="Exc","Excelsa",IF(orders!I409="Ara","Arabica",IF(orders!I409="Lib","Liberica",""))))</f>
        <v>Excelsa</v>
      </c>
      <c r="O409" s="14" t="str">
        <f>IF(J409="M","Medium",IF(J409="L","Light",IF(orders!J409="D","Dark","")))</f>
        <v>Medium</v>
      </c>
      <c r="P409" t="str">
        <f>_xlfn.XLOOKUP(Table3[[#This Row],[Customer ID]],customers!$A$1:$A$1001,customers!$I$1:$I$1001,"")</f>
        <v>No</v>
      </c>
      <c r="Q409" t="str">
        <f>REPT(CHAR(160),5)&amp;Table3[[#This Row],[Loyalty card]]</f>
        <v>     No</v>
      </c>
    </row>
    <row r="410" spans="1:17"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6"/>
        <v>51.749999999999993</v>
      </c>
      <c r="N410" t="str">
        <f>IF(I410="Rob","Robusta",IF(I410="Exc","Excelsa",IF(orders!I410="Ara","Arabica",IF(orders!I410="Lib","Liberica",""))))</f>
        <v>Arabica</v>
      </c>
      <c r="O410" s="14" t="str">
        <f>IF(J410="M","Medium",IF(J410="L","Light",IF(orders!J410="D","Dark","")))</f>
        <v>Medium</v>
      </c>
      <c r="P410" t="str">
        <f>_xlfn.XLOOKUP(Table3[[#This Row],[Customer ID]],customers!$A$1:$A$1001,customers!$I$1:$I$1001,"")</f>
        <v>Yes</v>
      </c>
      <c r="Q410" t="str">
        <f>REPT(CHAR(160),5)&amp;Table3[[#This Row],[Loyalty card]]</f>
        <v>     Yes</v>
      </c>
    </row>
    <row r="411" spans="1:17"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6"/>
        <v>47.55</v>
      </c>
      <c r="N411" t="str">
        <f>IF(I411="Rob","Robusta",IF(I411="Exc","Excelsa",IF(orders!I411="Ara","Arabica",IF(orders!I411="Lib","Liberica",""))))</f>
        <v>Liberica</v>
      </c>
      <c r="O411" s="14" t="str">
        <f>IF(J411="M","Medium",IF(J411="L","Light",IF(orders!J411="D","Dark","")))</f>
        <v>Light</v>
      </c>
      <c r="P411" t="str">
        <f>_xlfn.XLOOKUP(Table3[[#This Row],[Customer ID]],customers!$A$1:$A$1001,customers!$I$1:$I$1001,"")</f>
        <v>Yes</v>
      </c>
      <c r="Q411" t="str">
        <f>REPT(CHAR(160),5)&amp;Table3[[#This Row],[Loyalty card]]</f>
        <v>     Yes</v>
      </c>
    </row>
    <row r="412" spans="1:17"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6"/>
        <v>15.54</v>
      </c>
      <c r="N412" t="str">
        <f>IF(I412="Rob","Robusta",IF(I412="Exc","Excelsa",IF(orders!I412="Ara","Arabica",IF(orders!I412="Lib","Liberica",""))))</f>
        <v>Arabica</v>
      </c>
      <c r="O412" s="14" t="str">
        <f>IF(J412="M","Medium",IF(J412="L","Light",IF(orders!J412="D","Dark","")))</f>
        <v>Light</v>
      </c>
      <c r="P412" t="str">
        <f>_xlfn.XLOOKUP(Table3[[#This Row],[Customer ID]],customers!$A$1:$A$1001,customers!$I$1:$I$1001,"")</f>
        <v>No</v>
      </c>
      <c r="Q412" t="str">
        <f>REPT(CHAR(160),5)&amp;Table3[[#This Row],[Loyalty card]]</f>
        <v>     No</v>
      </c>
    </row>
    <row r="413" spans="1:17"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6"/>
        <v>87.300000000000011</v>
      </c>
      <c r="N413" t="str">
        <f>IF(I413="Rob","Robusta",IF(I413="Exc","Excelsa",IF(orders!I413="Ara","Arabica",IF(orders!I413="Lib","Liberica",""))))</f>
        <v>Liberica</v>
      </c>
      <c r="O413" s="14" t="str">
        <f>IF(J413="M","Medium",IF(J413="L","Light",IF(orders!J413="D","Dark","")))</f>
        <v>Medium</v>
      </c>
      <c r="P413" t="str">
        <f>_xlfn.XLOOKUP(Table3[[#This Row],[Customer ID]],customers!$A$1:$A$1001,customers!$I$1:$I$1001,"")</f>
        <v>Yes</v>
      </c>
      <c r="Q413" t="str">
        <f>REPT(CHAR(160),5)&amp;Table3[[#This Row],[Loyalty card]]</f>
        <v>     Yes</v>
      </c>
    </row>
    <row r="414" spans="1:17"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6"/>
        <v>56.25</v>
      </c>
      <c r="N414" t="str">
        <f>IF(I414="Rob","Robusta",IF(I414="Exc","Excelsa",IF(orders!I414="Ara","Arabica",IF(orders!I414="Lib","Liberica",""))))</f>
        <v>Arabica</v>
      </c>
      <c r="O414" s="14" t="str">
        <f>IF(J414="M","Medium",IF(J414="L","Light",IF(orders!J414="D","Dark","")))</f>
        <v>Medium</v>
      </c>
      <c r="P414" t="str">
        <f>_xlfn.XLOOKUP(Table3[[#This Row],[Customer ID]],customers!$A$1:$A$1001,customers!$I$1:$I$1001,"")</f>
        <v>Yes</v>
      </c>
      <c r="Q414" t="str">
        <f>REPT(CHAR(160),5)&amp;Table3[[#This Row],[Loyalty card]]</f>
        <v>     Yes</v>
      </c>
    </row>
    <row r="415" spans="1:17"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6"/>
        <v>36.454999999999998</v>
      </c>
      <c r="N415" t="str">
        <f>IF(I415="Rob","Robusta",IF(I415="Exc","Excelsa",IF(orders!I415="Ara","Arabica",IF(orders!I415="Lib","Liberica",""))))</f>
        <v>Liberica</v>
      </c>
      <c r="O415" s="14" t="str">
        <f>IF(J415="M","Medium",IF(J415="L","Light",IF(orders!J415="D","Dark","")))</f>
        <v>Light</v>
      </c>
      <c r="P415" t="str">
        <f>_xlfn.XLOOKUP(Table3[[#This Row],[Customer ID]],customers!$A$1:$A$1001,customers!$I$1:$I$1001,"")</f>
        <v>Yes</v>
      </c>
      <c r="Q415" t="str">
        <f>REPT(CHAR(160),5)&amp;Table3[[#This Row],[Loyalty card]]</f>
        <v>     Yes</v>
      </c>
    </row>
    <row r="416" spans="1:17"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6"/>
        <v>10.754999999999999</v>
      </c>
      <c r="N416" t="str">
        <f>IF(I416="Rob","Robusta",IF(I416="Exc","Excelsa",IF(orders!I416="Ara","Arabica",IF(orders!I416="Lib","Liberica",""))))</f>
        <v>Robusta</v>
      </c>
      <c r="O416" s="14" t="str">
        <f>IF(J416="M","Medium",IF(J416="L","Light",IF(orders!J416="D","Dark","")))</f>
        <v>Light</v>
      </c>
      <c r="P416" t="str">
        <f>_xlfn.XLOOKUP(Table3[[#This Row],[Customer ID]],customers!$A$1:$A$1001,customers!$I$1:$I$1001,"")</f>
        <v>Yes</v>
      </c>
      <c r="Q416" t="str">
        <f>REPT(CHAR(160),5)&amp;Table3[[#This Row],[Loyalty card]]</f>
        <v>     Yes</v>
      </c>
    </row>
    <row r="417" spans="1:17"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6"/>
        <v>8.9550000000000001</v>
      </c>
      <c r="N417" t="str">
        <f>IF(I417="Rob","Robusta",IF(I417="Exc","Excelsa",IF(orders!I417="Ara","Arabica",IF(orders!I417="Lib","Liberica",""))))</f>
        <v>Robusta</v>
      </c>
      <c r="O417" s="14" t="str">
        <f>IF(J417="M","Medium",IF(J417="L","Light",IF(orders!J417="D","Dark","")))</f>
        <v>Medium</v>
      </c>
      <c r="P417" t="str">
        <f>_xlfn.XLOOKUP(Table3[[#This Row],[Customer ID]],customers!$A$1:$A$1001,customers!$I$1:$I$1001,"")</f>
        <v>No</v>
      </c>
      <c r="Q417" t="str">
        <f>REPT(CHAR(160),5)&amp;Table3[[#This Row],[Loyalty card]]</f>
        <v>     No</v>
      </c>
    </row>
    <row r="418" spans="1:17"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6"/>
        <v>23.31</v>
      </c>
      <c r="N418" t="str">
        <f>IF(I418="Rob","Robusta",IF(I418="Exc","Excelsa",IF(orders!I418="Ara","Arabica",IF(orders!I418="Lib","Liberica",""))))</f>
        <v>Arabica</v>
      </c>
      <c r="O418" s="14" t="str">
        <f>IF(J418="M","Medium",IF(J418="L","Light",IF(orders!J418="D","Dark","")))</f>
        <v>Light</v>
      </c>
      <c r="P418" t="str">
        <f>_xlfn.XLOOKUP(Table3[[#This Row],[Customer ID]],customers!$A$1:$A$1001,customers!$I$1:$I$1001,"")</f>
        <v>Yes</v>
      </c>
      <c r="Q418" t="str">
        <f>REPT(CHAR(160),5)&amp;Table3[[#This Row],[Loyalty card]]</f>
        <v>     Yes</v>
      </c>
    </row>
    <row r="419" spans="1:17"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6"/>
        <v>29.784999999999997</v>
      </c>
      <c r="N419" t="str">
        <f>IF(I419="Rob","Robusta",IF(I419="Exc","Excelsa",IF(orders!I419="Ara","Arabica",IF(orders!I419="Lib","Liberica",""))))</f>
        <v>Arabica</v>
      </c>
      <c r="O419" s="14" t="str">
        <f>IF(J419="M","Medium",IF(J419="L","Light",IF(orders!J419="D","Dark","")))</f>
        <v>Light</v>
      </c>
      <c r="P419" t="str">
        <f>_xlfn.XLOOKUP(Table3[[#This Row],[Customer ID]],customers!$A$1:$A$1001,customers!$I$1:$I$1001,"")</f>
        <v>Yes</v>
      </c>
      <c r="Q419" t="str">
        <f>REPT(CHAR(160),5)&amp;Table3[[#This Row],[Loyalty card]]</f>
        <v>     Yes</v>
      </c>
    </row>
    <row r="420" spans="1:17"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6"/>
        <v>148.92499999999998</v>
      </c>
      <c r="N420" t="str">
        <f>IF(I420="Rob","Robusta",IF(I420="Exc","Excelsa",IF(orders!I420="Ara","Arabica",IF(orders!I420="Lib","Liberica",""))))</f>
        <v>Arabica</v>
      </c>
      <c r="O420" s="14" t="str">
        <f>IF(J420="M","Medium",IF(J420="L","Light",IF(orders!J420="D","Dark","")))</f>
        <v>Light</v>
      </c>
      <c r="P420" t="str">
        <f>_xlfn.XLOOKUP(Table3[[#This Row],[Customer ID]],customers!$A$1:$A$1001,customers!$I$1:$I$1001,"")</f>
        <v>Yes</v>
      </c>
      <c r="Q420" t="str">
        <f>REPT(CHAR(160),5)&amp;Table3[[#This Row],[Loyalty card]]</f>
        <v>     Yes</v>
      </c>
    </row>
    <row r="421" spans="1:17"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6"/>
        <v>8.73</v>
      </c>
      <c r="N421" t="str">
        <f>IF(I421="Rob","Robusta",IF(I421="Exc","Excelsa",IF(orders!I421="Ara","Arabica",IF(orders!I421="Lib","Liberica",""))))</f>
        <v>Liberica</v>
      </c>
      <c r="O421" s="14" t="str">
        <f>IF(J421="M","Medium",IF(J421="L","Light",IF(orders!J421="D","Dark","")))</f>
        <v>Medium</v>
      </c>
      <c r="P421" t="str">
        <f>_xlfn.XLOOKUP(Table3[[#This Row],[Customer ID]],customers!$A$1:$A$1001,customers!$I$1:$I$1001,"")</f>
        <v>Yes</v>
      </c>
      <c r="Q421" t="str">
        <f>REPT(CHAR(160),5)&amp;Table3[[#This Row],[Loyalty card]]</f>
        <v>     Yes</v>
      </c>
    </row>
    <row r="422" spans="1:17"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6"/>
        <v>31.08</v>
      </c>
      <c r="N422" t="str">
        <f>IF(I422="Rob","Robusta",IF(I422="Exc","Excelsa",IF(orders!I422="Ara","Arabica",IF(orders!I422="Lib","Liberica",""))))</f>
        <v>Liberica</v>
      </c>
      <c r="O422" s="14" t="str">
        <f>IF(J422="M","Medium",IF(J422="L","Light",IF(orders!J422="D","Dark","")))</f>
        <v>Dark</v>
      </c>
      <c r="P422" t="str">
        <f>_xlfn.XLOOKUP(Table3[[#This Row],[Customer ID]],customers!$A$1:$A$1001,customers!$I$1:$I$1001,"")</f>
        <v>No</v>
      </c>
      <c r="Q422" t="str">
        <f>REPT(CHAR(160),5)&amp;Table3[[#This Row],[Loyalty card]]</f>
        <v>     No</v>
      </c>
    </row>
    <row r="423" spans="1:17"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6"/>
        <v>137.31</v>
      </c>
      <c r="N423" t="str">
        <f>IF(I423="Rob","Robusta",IF(I423="Exc","Excelsa",IF(orders!I423="Ara","Arabica",IF(orders!I423="Lib","Liberica",""))))</f>
        <v>Arabica</v>
      </c>
      <c r="O423" s="14" t="str">
        <f>IF(J423="M","Medium",IF(J423="L","Light",IF(orders!J423="D","Dark","")))</f>
        <v>Dark</v>
      </c>
      <c r="P423" t="str">
        <f>_xlfn.XLOOKUP(Table3[[#This Row],[Customer ID]],customers!$A$1:$A$1001,customers!$I$1:$I$1001,"")</f>
        <v>No</v>
      </c>
      <c r="Q423" t="str">
        <f>REPT(CHAR(160),5)&amp;Table3[[#This Row],[Loyalty card]]</f>
        <v>     No</v>
      </c>
    </row>
    <row r="424" spans="1:17"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6"/>
        <v>29.849999999999998</v>
      </c>
      <c r="N424" t="str">
        <f>IF(I424="Rob","Robusta",IF(I424="Exc","Excelsa",IF(orders!I424="Ara","Arabica",IF(orders!I424="Lib","Liberica",""))))</f>
        <v>Arabica</v>
      </c>
      <c r="O424" s="14" t="str">
        <f>IF(J424="M","Medium",IF(J424="L","Light",IF(orders!J424="D","Dark","")))</f>
        <v>Dark</v>
      </c>
      <c r="P424" t="str">
        <f>_xlfn.XLOOKUP(Table3[[#This Row],[Customer ID]],customers!$A$1:$A$1001,customers!$I$1:$I$1001,"")</f>
        <v>No</v>
      </c>
      <c r="Q424" t="str">
        <f>REPT(CHAR(160),5)&amp;Table3[[#This Row],[Loyalty card]]</f>
        <v>     No</v>
      </c>
    </row>
    <row r="425" spans="1:17"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6"/>
        <v>17.91</v>
      </c>
      <c r="N425" t="str">
        <f>IF(I425="Rob","Robusta",IF(I425="Exc","Excelsa",IF(orders!I425="Ara","Arabica",IF(orders!I425="Lib","Liberica",""))))</f>
        <v>Robusta</v>
      </c>
      <c r="O425" s="14" t="str">
        <f>IF(J425="M","Medium",IF(J425="L","Light",IF(orders!J425="D","Dark","")))</f>
        <v>Medium</v>
      </c>
      <c r="P425" t="str">
        <f>_xlfn.XLOOKUP(Table3[[#This Row],[Customer ID]],customers!$A$1:$A$1001,customers!$I$1:$I$1001,"")</f>
        <v>No</v>
      </c>
      <c r="Q425" t="str">
        <f>REPT(CHAR(160),5)&amp;Table3[[#This Row],[Loyalty card]]</f>
        <v>     No</v>
      </c>
    </row>
    <row r="426" spans="1:17"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6"/>
        <v>26.73</v>
      </c>
      <c r="N426" t="str">
        <f>IF(I426="Rob","Robusta",IF(I426="Exc","Excelsa",IF(orders!I426="Ara","Arabica",IF(orders!I426="Lib","Liberica",""))))</f>
        <v>Excelsa</v>
      </c>
      <c r="O426" s="14" t="str">
        <f>IF(J426="M","Medium",IF(J426="L","Light",IF(orders!J426="D","Dark","")))</f>
        <v>Light</v>
      </c>
      <c r="P426" t="str">
        <f>_xlfn.XLOOKUP(Table3[[#This Row],[Customer ID]],customers!$A$1:$A$1001,customers!$I$1:$I$1001,"")</f>
        <v>Yes</v>
      </c>
      <c r="Q426" t="str">
        <f>REPT(CHAR(160),5)&amp;Table3[[#This Row],[Loyalty card]]</f>
        <v>     Yes</v>
      </c>
    </row>
    <row r="427" spans="1:17"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6"/>
        <v>17.899999999999999</v>
      </c>
      <c r="N427" t="str">
        <f>IF(I427="Rob","Robusta",IF(I427="Exc","Excelsa",IF(orders!I427="Ara","Arabica",IF(orders!I427="Lib","Liberica",""))))</f>
        <v>Robusta</v>
      </c>
      <c r="O427" s="14" t="str">
        <f>IF(J427="M","Medium",IF(J427="L","Light",IF(orders!J427="D","Dark","")))</f>
        <v>Dark</v>
      </c>
      <c r="P427" t="str">
        <f>_xlfn.XLOOKUP(Table3[[#This Row],[Customer ID]],customers!$A$1:$A$1001,customers!$I$1:$I$1001,"")</f>
        <v>No</v>
      </c>
      <c r="Q427" t="str">
        <f>REPT(CHAR(160),5)&amp;Table3[[#This Row],[Loyalty card]]</f>
        <v>     No</v>
      </c>
    </row>
    <row r="428" spans="1:17"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6"/>
        <v>14.339999999999998</v>
      </c>
      <c r="N428" t="str">
        <f>IF(I428="Rob","Robusta",IF(I428="Exc","Excelsa",IF(orders!I428="Ara","Arabica",IF(orders!I428="Lib","Liberica",""))))</f>
        <v>Robusta</v>
      </c>
      <c r="O428" s="14" t="str">
        <f>IF(J428="M","Medium",IF(J428="L","Light",IF(orders!J428="D","Dark","")))</f>
        <v>Light</v>
      </c>
      <c r="P428" t="str">
        <f>_xlfn.XLOOKUP(Table3[[#This Row],[Customer ID]],customers!$A$1:$A$1001,customers!$I$1:$I$1001,"")</f>
        <v>Yes</v>
      </c>
      <c r="Q428" t="str">
        <f>REPT(CHAR(160),5)&amp;Table3[[#This Row],[Loyalty card]]</f>
        <v>     Yes</v>
      </c>
    </row>
    <row r="429" spans="1:17"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6"/>
        <v>77.624999999999986</v>
      </c>
      <c r="N429" t="str">
        <f>IF(I429="Rob","Robusta",IF(I429="Exc","Excelsa",IF(orders!I429="Ara","Arabica",IF(orders!I429="Lib","Liberica",""))))</f>
        <v>Arabica</v>
      </c>
      <c r="O429" s="14" t="str">
        <f>IF(J429="M","Medium",IF(J429="L","Light",IF(orders!J429="D","Dark","")))</f>
        <v>Medium</v>
      </c>
      <c r="P429" t="str">
        <f>_xlfn.XLOOKUP(Table3[[#This Row],[Customer ID]],customers!$A$1:$A$1001,customers!$I$1:$I$1001,"")</f>
        <v>Yes</v>
      </c>
      <c r="Q429" t="str">
        <f>REPT(CHAR(160),5)&amp;Table3[[#This Row],[Loyalty card]]</f>
        <v>     Yes</v>
      </c>
    </row>
    <row r="430" spans="1:17"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6"/>
        <v>59.75</v>
      </c>
      <c r="N430" t="str">
        <f>IF(I430="Rob","Robusta",IF(I430="Exc","Excelsa",IF(orders!I430="Ara","Arabica",IF(orders!I430="Lib","Liberica",""))))</f>
        <v>Robusta</v>
      </c>
      <c r="O430" s="14" t="str">
        <f>IF(J430="M","Medium",IF(J430="L","Light",IF(orders!J430="D","Dark","")))</f>
        <v>Light</v>
      </c>
      <c r="P430" t="str">
        <f>_xlfn.XLOOKUP(Table3[[#This Row],[Customer ID]],customers!$A$1:$A$1001,customers!$I$1:$I$1001,"")</f>
        <v>No</v>
      </c>
      <c r="Q430" t="str">
        <f>REPT(CHAR(160),5)&amp;Table3[[#This Row],[Loyalty card]]</f>
        <v>     No</v>
      </c>
    </row>
    <row r="431" spans="1:17"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6"/>
        <v>77.699999999999989</v>
      </c>
      <c r="N431" t="str">
        <f>IF(I431="Rob","Robusta",IF(I431="Exc","Excelsa",IF(orders!I431="Ara","Arabica",IF(orders!I431="Lib","Liberica",""))))</f>
        <v>Arabica</v>
      </c>
      <c r="O431" s="14" t="str">
        <f>IF(J431="M","Medium",IF(J431="L","Light",IF(orders!J431="D","Dark","")))</f>
        <v>Light</v>
      </c>
      <c r="P431" t="str">
        <f>_xlfn.XLOOKUP(Table3[[#This Row],[Customer ID]],customers!$A$1:$A$1001,customers!$I$1:$I$1001,"")</f>
        <v>No</v>
      </c>
      <c r="Q431" t="str">
        <f>REPT(CHAR(160),5)&amp;Table3[[#This Row],[Loyalty card]]</f>
        <v>     No</v>
      </c>
    </row>
    <row r="432" spans="1:17"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6"/>
        <v>5.3699999999999992</v>
      </c>
      <c r="N432" t="str">
        <f>IF(I432="Rob","Robusta",IF(I432="Exc","Excelsa",IF(orders!I432="Ara","Arabica",IF(orders!I432="Lib","Liberica",""))))</f>
        <v>Robusta</v>
      </c>
      <c r="O432" s="14" t="str">
        <f>IF(J432="M","Medium",IF(J432="L","Light",IF(orders!J432="D","Dark","")))</f>
        <v>Dark</v>
      </c>
      <c r="P432" t="str">
        <f>_xlfn.XLOOKUP(Table3[[#This Row],[Customer ID]],customers!$A$1:$A$1001,customers!$I$1:$I$1001,"")</f>
        <v>Yes</v>
      </c>
      <c r="Q432" t="str">
        <f>REPT(CHAR(160),5)&amp;Table3[[#This Row],[Loyalty card]]</f>
        <v>     Yes</v>
      </c>
    </row>
    <row r="433" spans="1:17"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6"/>
        <v>83.835000000000008</v>
      </c>
      <c r="N433" t="str">
        <f>IF(I433="Rob","Robusta",IF(I433="Exc","Excelsa",IF(orders!I433="Ara","Arabica",IF(orders!I433="Lib","Liberica",""))))</f>
        <v>Excelsa</v>
      </c>
      <c r="O433" s="14" t="str">
        <f>IF(J433="M","Medium",IF(J433="L","Light",IF(orders!J433="D","Dark","")))</f>
        <v>Dark</v>
      </c>
      <c r="P433" t="str">
        <f>_xlfn.XLOOKUP(Table3[[#This Row],[Customer ID]],customers!$A$1:$A$1001,customers!$I$1:$I$1001,"")</f>
        <v>Yes</v>
      </c>
      <c r="Q433" t="str">
        <f>REPT(CHAR(160),5)&amp;Table3[[#This Row],[Loyalty card]]</f>
        <v>     Yes</v>
      </c>
    </row>
    <row r="434" spans="1:17"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6"/>
        <v>22.5</v>
      </c>
      <c r="N434" t="str">
        <f>IF(I434="Rob","Robusta",IF(I434="Exc","Excelsa",IF(orders!I434="Ara","Arabica",IF(orders!I434="Lib","Liberica",""))))</f>
        <v>Arabica</v>
      </c>
      <c r="O434" s="14" t="str">
        <f>IF(J434="M","Medium",IF(J434="L","Light",IF(orders!J434="D","Dark","")))</f>
        <v>Medium</v>
      </c>
      <c r="P434" t="str">
        <f>_xlfn.XLOOKUP(Table3[[#This Row],[Customer ID]],customers!$A$1:$A$1001,customers!$I$1:$I$1001,"")</f>
        <v>No</v>
      </c>
      <c r="Q434" t="str">
        <f>REPT(CHAR(160),5)&amp;Table3[[#This Row],[Loyalty card]]</f>
        <v>     No</v>
      </c>
    </row>
    <row r="435" spans="1:17"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6"/>
        <v>200.78999999999996</v>
      </c>
      <c r="N435" t="str">
        <f>IF(I435="Rob","Robusta",IF(I435="Exc","Excelsa",IF(orders!I435="Ara","Arabica",IF(orders!I435="Lib","Liberica",""))))</f>
        <v>Liberica</v>
      </c>
      <c r="O435" s="14" t="str">
        <f>IF(J435="M","Medium",IF(J435="L","Light",IF(orders!J435="D","Dark","")))</f>
        <v>Medium</v>
      </c>
      <c r="P435" t="str">
        <f>_xlfn.XLOOKUP(Table3[[#This Row],[Customer ID]],customers!$A$1:$A$1001,customers!$I$1:$I$1001,"")</f>
        <v>Yes</v>
      </c>
      <c r="Q435" t="str">
        <f>REPT(CHAR(160),5)&amp;Table3[[#This Row],[Loyalty card]]</f>
        <v>     Yes</v>
      </c>
    </row>
    <row r="436" spans="1:17"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6"/>
        <v>67.5</v>
      </c>
      <c r="N436" t="str">
        <f>IF(I436="Rob","Robusta",IF(I436="Exc","Excelsa",IF(orders!I436="Ara","Arabica",IF(orders!I436="Lib","Liberica",""))))</f>
        <v>Arabica</v>
      </c>
      <c r="O436" s="14" t="str">
        <f>IF(J436="M","Medium",IF(J436="L","Light",IF(orders!J436="D","Dark","")))</f>
        <v>Medium</v>
      </c>
      <c r="P436" t="str">
        <f>_xlfn.XLOOKUP(Table3[[#This Row],[Customer ID]],customers!$A$1:$A$1001,customers!$I$1:$I$1001,"")</f>
        <v>No</v>
      </c>
      <c r="Q436" t="str">
        <f>REPT(CHAR(160),5)&amp;Table3[[#This Row],[Loyalty card]]</f>
        <v>     No</v>
      </c>
    </row>
    <row r="437" spans="1:17"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6"/>
        <v>8.25</v>
      </c>
      <c r="N437" t="str">
        <f>IF(I437="Rob","Robusta",IF(I437="Exc","Excelsa",IF(orders!I437="Ara","Arabica",IF(orders!I437="Lib","Liberica",""))))</f>
        <v>Excelsa</v>
      </c>
      <c r="O437" s="14" t="str">
        <f>IF(J437="M","Medium",IF(J437="L","Light",IF(orders!J437="D","Dark","")))</f>
        <v>Medium</v>
      </c>
      <c r="P437" t="str">
        <f>_xlfn.XLOOKUP(Table3[[#This Row],[Customer ID]],customers!$A$1:$A$1001,customers!$I$1:$I$1001,"")</f>
        <v>No</v>
      </c>
      <c r="Q437" t="str">
        <f>REPT(CHAR(160),5)&amp;Table3[[#This Row],[Loyalty card]]</f>
        <v>     No</v>
      </c>
    </row>
    <row r="438" spans="1:17"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6"/>
        <v>9.51</v>
      </c>
      <c r="N438" t="str">
        <f>IF(I438="Rob","Robusta",IF(I438="Exc","Excelsa",IF(orders!I438="Ara","Arabica",IF(orders!I438="Lib","Liberica",""))))</f>
        <v>Liberica</v>
      </c>
      <c r="O438" s="14" t="str">
        <f>IF(J438="M","Medium",IF(J438="L","Light",IF(orders!J438="D","Dark","")))</f>
        <v>Light</v>
      </c>
      <c r="P438" t="str">
        <f>_xlfn.XLOOKUP(Table3[[#This Row],[Customer ID]],customers!$A$1:$A$1001,customers!$I$1:$I$1001,"")</f>
        <v>Yes</v>
      </c>
      <c r="Q438" t="str">
        <f>REPT(CHAR(160),5)&amp;Table3[[#This Row],[Loyalty card]]</f>
        <v>     Yes</v>
      </c>
    </row>
    <row r="439" spans="1:17"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6"/>
        <v>29.784999999999997</v>
      </c>
      <c r="N439" t="str">
        <f>IF(I439="Rob","Robusta",IF(I439="Exc","Excelsa",IF(orders!I439="Ara","Arabica",IF(orders!I439="Lib","Liberica",""))))</f>
        <v>Liberica</v>
      </c>
      <c r="O439" s="14" t="str">
        <f>IF(J439="M","Medium",IF(J439="L","Light",IF(orders!J439="D","Dark","")))</f>
        <v>Dark</v>
      </c>
      <c r="P439" t="str">
        <f>_xlfn.XLOOKUP(Table3[[#This Row],[Customer ID]],customers!$A$1:$A$1001,customers!$I$1:$I$1001,"")</f>
        <v>No</v>
      </c>
      <c r="Q439" t="str">
        <f>REPT(CHAR(160),5)&amp;Table3[[#This Row],[Loyalty card]]</f>
        <v>     No</v>
      </c>
    </row>
    <row r="440" spans="1:17"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6"/>
        <v>15.54</v>
      </c>
      <c r="N440" t="str">
        <f>IF(I440="Rob","Robusta",IF(I440="Exc","Excelsa",IF(orders!I440="Ara","Arabica",IF(orders!I440="Lib","Liberica",""))))</f>
        <v>Liberica</v>
      </c>
      <c r="O440" s="14" t="str">
        <f>IF(J440="M","Medium",IF(J440="L","Light",IF(orders!J440="D","Dark","")))</f>
        <v>Dark</v>
      </c>
      <c r="P440" t="str">
        <f>_xlfn.XLOOKUP(Table3[[#This Row],[Customer ID]],customers!$A$1:$A$1001,customers!$I$1:$I$1001,"")</f>
        <v>No</v>
      </c>
      <c r="Q440" t="str">
        <f>REPT(CHAR(160),5)&amp;Table3[[#This Row],[Loyalty card]]</f>
        <v>     No</v>
      </c>
    </row>
    <row r="441" spans="1:17"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6"/>
        <v>35.64</v>
      </c>
      <c r="N441" t="str">
        <f>IF(I441="Rob","Robusta",IF(I441="Exc","Excelsa",IF(orders!I441="Ara","Arabica",IF(orders!I441="Lib","Liberica",""))))</f>
        <v>Excelsa</v>
      </c>
      <c r="O441" s="14" t="str">
        <f>IF(J441="M","Medium",IF(J441="L","Light",IF(orders!J441="D","Dark","")))</f>
        <v>Light</v>
      </c>
      <c r="P441" t="str">
        <f>_xlfn.XLOOKUP(Table3[[#This Row],[Customer ID]],customers!$A$1:$A$1001,customers!$I$1:$I$1001,"")</f>
        <v>No</v>
      </c>
      <c r="Q441" t="str">
        <f>REPT(CHAR(160),5)&amp;Table3[[#This Row],[Loyalty card]]</f>
        <v>     No</v>
      </c>
    </row>
    <row r="442" spans="1:17"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6"/>
        <v>103.49999999999999</v>
      </c>
      <c r="N442" t="str">
        <f>IF(I442="Rob","Robusta",IF(I442="Exc","Excelsa",IF(orders!I442="Ara","Arabica",IF(orders!I442="Lib","Liberica",""))))</f>
        <v>Arabica</v>
      </c>
      <c r="O442" s="14" t="str">
        <f>IF(J442="M","Medium",IF(J442="L","Light",IF(orders!J442="D","Dark","")))</f>
        <v>Medium</v>
      </c>
      <c r="P442" t="str">
        <f>_xlfn.XLOOKUP(Table3[[#This Row],[Customer ID]],customers!$A$1:$A$1001,customers!$I$1:$I$1001,"")</f>
        <v>Yes</v>
      </c>
      <c r="Q442" t="str">
        <f>REPT(CHAR(160),5)&amp;Table3[[#This Row],[Loyalty card]]</f>
        <v>     Yes</v>
      </c>
    </row>
    <row r="443" spans="1:17"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6"/>
        <v>36.450000000000003</v>
      </c>
      <c r="N443" t="str">
        <f>IF(I443="Rob","Robusta",IF(I443="Exc","Excelsa",IF(orders!I443="Ara","Arabica",IF(orders!I443="Lib","Liberica",""))))</f>
        <v>Excelsa</v>
      </c>
      <c r="O443" s="14" t="str">
        <f>IF(J443="M","Medium",IF(J443="L","Light",IF(orders!J443="D","Dark","")))</f>
        <v>Dark</v>
      </c>
      <c r="P443" t="str">
        <f>_xlfn.XLOOKUP(Table3[[#This Row],[Customer ID]],customers!$A$1:$A$1001,customers!$I$1:$I$1001,"")</f>
        <v>Yes</v>
      </c>
      <c r="Q443" t="str">
        <f>REPT(CHAR(160),5)&amp;Table3[[#This Row],[Loyalty card]]</f>
        <v>     Yes</v>
      </c>
    </row>
    <row r="444" spans="1:17"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6"/>
        <v>35.849999999999994</v>
      </c>
      <c r="N444" t="str">
        <f>IF(I444="Rob","Robusta",IF(I444="Exc","Excelsa",IF(orders!I444="Ara","Arabica",IF(orders!I444="Lib","Liberica",""))))</f>
        <v>Robusta</v>
      </c>
      <c r="O444" s="14" t="str">
        <f>IF(J444="M","Medium",IF(J444="L","Light",IF(orders!J444="D","Dark","")))</f>
        <v>Light</v>
      </c>
      <c r="P444" t="str">
        <f>_xlfn.XLOOKUP(Table3[[#This Row],[Customer ID]],customers!$A$1:$A$1001,customers!$I$1:$I$1001,"")</f>
        <v>No</v>
      </c>
      <c r="Q444" t="str">
        <f>REPT(CHAR(160),5)&amp;Table3[[#This Row],[Loyalty card]]</f>
        <v>     No</v>
      </c>
    </row>
    <row r="445" spans="1:17"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6"/>
        <v>22.274999999999999</v>
      </c>
      <c r="N445" t="str">
        <f>IF(I445="Rob","Robusta",IF(I445="Exc","Excelsa",IF(orders!I445="Ara","Arabica",IF(orders!I445="Lib","Liberica",""))))</f>
        <v>Excelsa</v>
      </c>
      <c r="O445" s="14" t="str">
        <f>IF(J445="M","Medium",IF(J445="L","Light",IF(orders!J445="D","Dark","")))</f>
        <v>Light</v>
      </c>
      <c r="P445" t="str">
        <f>_xlfn.XLOOKUP(Table3[[#This Row],[Customer ID]],customers!$A$1:$A$1001,customers!$I$1:$I$1001,"")</f>
        <v>Yes</v>
      </c>
      <c r="Q445" t="str">
        <f>REPT(CHAR(160),5)&amp;Table3[[#This Row],[Loyalty card]]</f>
        <v>     Yes</v>
      </c>
    </row>
    <row r="446" spans="1:17"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6"/>
        <v>24.75</v>
      </c>
      <c r="N446" t="str">
        <f>IF(I446="Rob","Robusta",IF(I446="Exc","Excelsa",IF(orders!I446="Ara","Arabica",IF(orders!I446="Lib","Liberica",""))))</f>
        <v>Excelsa</v>
      </c>
      <c r="O446" s="14" t="str">
        <f>IF(J446="M","Medium",IF(J446="L","Light",IF(orders!J446="D","Dark","")))</f>
        <v>Medium</v>
      </c>
      <c r="P446" t="str">
        <f>_xlfn.XLOOKUP(Table3[[#This Row],[Customer ID]],customers!$A$1:$A$1001,customers!$I$1:$I$1001,"")</f>
        <v>No</v>
      </c>
      <c r="Q446" t="str">
        <f>REPT(CHAR(160),5)&amp;Table3[[#This Row],[Loyalty card]]</f>
        <v>     No</v>
      </c>
    </row>
    <row r="447" spans="1:17"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6"/>
        <v>66.929999999999993</v>
      </c>
      <c r="N447" t="str">
        <f>IF(I447="Rob","Robusta",IF(I447="Exc","Excelsa",IF(orders!I447="Ara","Arabica",IF(orders!I447="Lib","Liberica",""))))</f>
        <v>Liberica</v>
      </c>
      <c r="O447" s="14" t="str">
        <f>IF(J447="M","Medium",IF(J447="L","Light",IF(orders!J447="D","Dark","")))</f>
        <v>Medium</v>
      </c>
      <c r="P447" t="str">
        <f>_xlfn.XLOOKUP(Table3[[#This Row],[Customer ID]],customers!$A$1:$A$1001,customers!$I$1:$I$1001,"")</f>
        <v>Yes</v>
      </c>
      <c r="Q447" t="str">
        <f>REPT(CHAR(160),5)&amp;Table3[[#This Row],[Loyalty card]]</f>
        <v>     Yes</v>
      </c>
    </row>
    <row r="448" spans="1:17"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6"/>
        <v>8.73</v>
      </c>
      <c r="N448" t="str">
        <f>IF(I448="Rob","Robusta",IF(I448="Exc","Excelsa",IF(orders!I448="Ara","Arabica",IF(orders!I448="Lib","Liberica",""))))</f>
        <v>Liberica</v>
      </c>
      <c r="O448" s="14" t="str">
        <f>IF(J448="M","Medium",IF(J448="L","Light",IF(orders!J448="D","Dark","")))</f>
        <v>Medium</v>
      </c>
      <c r="P448" t="str">
        <f>_xlfn.XLOOKUP(Table3[[#This Row],[Customer ID]],customers!$A$1:$A$1001,customers!$I$1:$I$1001,"")</f>
        <v>Yes</v>
      </c>
      <c r="Q448" t="str">
        <f>REPT(CHAR(160),5)&amp;Table3[[#This Row],[Loyalty card]]</f>
        <v>     Yes</v>
      </c>
    </row>
    <row r="449" spans="1:17"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6"/>
        <v>17.91</v>
      </c>
      <c r="N449" t="str">
        <f>IF(I449="Rob","Robusta",IF(I449="Exc","Excelsa",IF(orders!I449="Ara","Arabica",IF(orders!I449="Lib","Liberica",""))))</f>
        <v>Robusta</v>
      </c>
      <c r="O449" s="14" t="str">
        <f>IF(J449="M","Medium",IF(J449="L","Light",IF(orders!J449="D","Dark","")))</f>
        <v>Medium</v>
      </c>
      <c r="P449" t="str">
        <f>_xlfn.XLOOKUP(Table3[[#This Row],[Customer ID]],customers!$A$1:$A$1001,customers!$I$1:$I$1001,"")</f>
        <v>No</v>
      </c>
      <c r="Q449" t="str">
        <f>REPT(CHAR(160),5)&amp;Table3[[#This Row],[Loyalty card]]</f>
        <v>     No</v>
      </c>
    </row>
    <row r="450" spans="1:17"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6"/>
        <v>7.169999999999999</v>
      </c>
      <c r="N450" t="str">
        <f>IF(I450="Rob","Robusta",IF(I450="Exc","Excelsa",IF(orders!I450="Ara","Arabica",IF(orders!I450="Lib","Liberica",""))))</f>
        <v>Robusta</v>
      </c>
      <c r="O450" s="14" t="str">
        <f>IF(J450="M","Medium",IF(J450="L","Light",IF(orders!J450="D","Dark","")))</f>
        <v>Light</v>
      </c>
      <c r="P450" t="str">
        <f>_xlfn.XLOOKUP(Table3[[#This Row],[Customer ID]],customers!$A$1:$A$1001,customers!$I$1:$I$1001,"")</f>
        <v>No</v>
      </c>
      <c r="Q450" t="str">
        <f>REPT(CHAR(160),5)&amp;Table3[[#This Row],[Loyalty card]]</f>
        <v>     No</v>
      </c>
    </row>
    <row r="451" spans="1:17"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7">L451*E451</f>
        <v>5.3699999999999992</v>
      </c>
      <c r="N451" t="str">
        <f>IF(I451="Rob","Robusta",IF(I451="Exc","Excelsa",IF(orders!I451="Ara","Arabica",IF(orders!I451="Lib","Liberica",""))))</f>
        <v>Robusta</v>
      </c>
      <c r="O451" s="14" t="str">
        <f>IF(J451="M","Medium",IF(J451="L","Light",IF(orders!J451="D","Dark","")))</f>
        <v>Dark</v>
      </c>
      <c r="P451" t="str">
        <f>_xlfn.XLOOKUP(Table3[[#This Row],[Customer ID]],customers!$A$1:$A$1001,customers!$I$1:$I$1001,"")</f>
        <v>No</v>
      </c>
      <c r="Q451" t="str">
        <f>REPT(CHAR(160),5)&amp;Table3[[#This Row],[Loyalty card]]</f>
        <v>     No</v>
      </c>
    </row>
    <row r="452" spans="1:17"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7"/>
        <v>23.774999999999999</v>
      </c>
      <c r="N452" t="str">
        <f>IF(I452="Rob","Robusta",IF(I452="Exc","Excelsa",IF(orders!I452="Ara","Arabica",IF(orders!I452="Lib","Liberica",""))))</f>
        <v>Liberica</v>
      </c>
      <c r="O452" s="14" t="str">
        <f>IF(J452="M","Medium",IF(J452="L","Light",IF(orders!J452="D","Dark","")))</f>
        <v>Light</v>
      </c>
      <c r="P452" t="str">
        <f>_xlfn.XLOOKUP(Table3[[#This Row],[Customer ID]],customers!$A$1:$A$1001,customers!$I$1:$I$1001,"")</f>
        <v>No</v>
      </c>
      <c r="Q452" t="str">
        <f>REPT(CHAR(160),5)&amp;Table3[[#This Row],[Loyalty card]]</f>
        <v>     No</v>
      </c>
    </row>
    <row r="453" spans="1:17"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7"/>
        <v>41.169999999999995</v>
      </c>
      <c r="N453" t="str">
        <f>IF(I453="Rob","Robusta",IF(I453="Exc","Excelsa",IF(orders!I453="Ara","Arabica",IF(orders!I453="Lib","Liberica",""))))</f>
        <v>Robusta</v>
      </c>
      <c r="O453" s="14" t="str">
        <f>IF(J453="M","Medium",IF(J453="L","Light",IF(orders!J453="D","Dark","")))</f>
        <v>Dark</v>
      </c>
      <c r="P453" t="str">
        <f>_xlfn.XLOOKUP(Table3[[#This Row],[Customer ID]],customers!$A$1:$A$1001,customers!$I$1:$I$1001,"")</f>
        <v>Yes</v>
      </c>
      <c r="Q453" t="str">
        <f>REPT(CHAR(160),5)&amp;Table3[[#This Row],[Loyalty card]]</f>
        <v>     Yes</v>
      </c>
    </row>
    <row r="454" spans="1:17"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7"/>
        <v>11.654999999999999</v>
      </c>
      <c r="N454" t="str">
        <f>IF(I454="Rob","Robusta",IF(I454="Exc","Excelsa",IF(orders!I454="Ara","Arabica",IF(orders!I454="Lib","Liberica",""))))</f>
        <v>Arabica</v>
      </c>
      <c r="O454" s="14" t="str">
        <f>IF(J454="M","Medium",IF(J454="L","Light",IF(orders!J454="D","Dark","")))</f>
        <v>Light</v>
      </c>
      <c r="P454" t="str">
        <f>_xlfn.XLOOKUP(Table3[[#This Row],[Customer ID]],customers!$A$1:$A$1001,customers!$I$1:$I$1001,"")</f>
        <v>No</v>
      </c>
      <c r="Q454" t="str">
        <f>REPT(CHAR(160),5)&amp;Table3[[#This Row],[Loyalty card]]</f>
        <v>     No</v>
      </c>
    </row>
    <row r="455" spans="1:17"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7"/>
        <v>38.04</v>
      </c>
      <c r="N455" t="str">
        <f>IF(I455="Rob","Robusta",IF(I455="Exc","Excelsa",IF(orders!I455="Ara","Arabica",IF(orders!I455="Lib","Liberica",""))))</f>
        <v>Liberica</v>
      </c>
      <c r="O455" s="14" t="str">
        <f>IF(J455="M","Medium",IF(J455="L","Light",IF(orders!J455="D","Dark","")))</f>
        <v>Light</v>
      </c>
      <c r="P455" t="str">
        <f>_xlfn.XLOOKUP(Table3[[#This Row],[Customer ID]],customers!$A$1:$A$1001,customers!$I$1:$I$1001,"")</f>
        <v>No</v>
      </c>
      <c r="Q455" t="str">
        <f>REPT(CHAR(160),5)&amp;Table3[[#This Row],[Loyalty card]]</f>
        <v>     No</v>
      </c>
    </row>
    <row r="456" spans="1:17"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7"/>
        <v>82.339999999999989</v>
      </c>
      <c r="N456" t="str">
        <f>IF(I456="Rob","Robusta",IF(I456="Exc","Excelsa",IF(orders!I456="Ara","Arabica",IF(orders!I456="Lib","Liberica",""))))</f>
        <v>Robusta</v>
      </c>
      <c r="O456" s="14" t="str">
        <f>IF(J456="M","Medium",IF(J456="L","Light",IF(orders!J456="D","Dark","")))</f>
        <v>Dark</v>
      </c>
      <c r="P456" t="str">
        <f>_xlfn.XLOOKUP(Table3[[#This Row],[Customer ID]],customers!$A$1:$A$1001,customers!$I$1:$I$1001,"")</f>
        <v>Yes</v>
      </c>
      <c r="Q456" t="str">
        <f>REPT(CHAR(160),5)&amp;Table3[[#This Row],[Loyalty card]]</f>
        <v>     Yes</v>
      </c>
    </row>
    <row r="457" spans="1:17"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7"/>
        <v>9.51</v>
      </c>
      <c r="N457" t="str">
        <f>IF(I457="Rob","Robusta",IF(I457="Exc","Excelsa",IF(orders!I457="Ara","Arabica",IF(orders!I457="Lib","Liberica",""))))</f>
        <v>Liberica</v>
      </c>
      <c r="O457" s="14" t="str">
        <f>IF(J457="M","Medium",IF(J457="L","Light",IF(orders!J457="D","Dark","")))</f>
        <v>Light</v>
      </c>
      <c r="P457" t="str">
        <f>_xlfn.XLOOKUP(Table3[[#This Row],[Customer ID]],customers!$A$1:$A$1001,customers!$I$1:$I$1001,"")</f>
        <v>Yes</v>
      </c>
      <c r="Q457" t="str">
        <f>REPT(CHAR(160),5)&amp;Table3[[#This Row],[Loyalty card]]</f>
        <v>     Yes</v>
      </c>
    </row>
    <row r="458" spans="1:17"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7"/>
        <v>41.169999999999995</v>
      </c>
      <c r="N458" t="str">
        <f>IF(I458="Rob","Robusta",IF(I458="Exc","Excelsa",IF(orders!I458="Ara","Arabica",IF(orders!I458="Lib","Liberica",""))))</f>
        <v>Robusta</v>
      </c>
      <c r="O458" s="14" t="str">
        <f>IF(J458="M","Medium",IF(J458="L","Light",IF(orders!J458="D","Dark","")))</f>
        <v>Dark</v>
      </c>
      <c r="P458" t="str">
        <f>_xlfn.XLOOKUP(Table3[[#This Row],[Customer ID]],customers!$A$1:$A$1001,customers!$I$1:$I$1001,"")</f>
        <v>No</v>
      </c>
      <c r="Q458" t="str">
        <f>REPT(CHAR(160),5)&amp;Table3[[#This Row],[Loyalty card]]</f>
        <v>     No</v>
      </c>
    </row>
    <row r="459" spans="1:17"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7"/>
        <v>47.55</v>
      </c>
      <c r="N459" t="str">
        <f>IF(I459="Rob","Robusta",IF(I459="Exc","Excelsa",IF(orders!I459="Ara","Arabica",IF(orders!I459="Lib","Liberica",""))))</f>
        <v>Liberica</v>
      </c>
      <c r="O459" s="14" t="str">
        <f>IF(J459="M","Medium",IF(J459="L","Light",IF(orders!J459="D","Dark","")))</f>
        <v>Light</v>
      </c>
      <c r="P459" t="str">
        <f>_xlfn.XLOOKUP(Table3[[#This Row],[Customer ID]],customers!$A$1:$A$1001,customers!$I$1:$I$1001,"")</f>
        <v>No</v>
      </c>
      <c r="Q459" t="str">
        <f>REPT(CHAR(160),5)&amp;Table3[[#This Row],[Loyalty card]]</f>
        <v>     No</v>
      </c>
    </row>
    <row r="460" spans="1:17"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7"/>
        <v>45</v>
      </c>
      <c r="N460" t="str">
        <f>IF(I460="Rob","Robusta",IF(I460="Exc","Excelsa",IF(orders!I460="Ara","Arabica",IF(orders!I460="Lib","Liberica",""))))</f>
        <v>Arabica</v>
      </c>
      <c r="O460" s="14" t="str">
        <f>IF(J460="M","Medium",IF(J460="L","Light",IF(orders!J460="D","Dark","")))</f>
        <v>Medium</v>
      </c>
      <c r="P460" t="str">
        <f>_xlfn.XLOOKUP(Table3[[#This Row],[Customer ID]],customers!$A$1:$A$1001,customers!$I$1:$I$1001,"")</f>
        <v>No</v>
      </c>
      <c r="Q460" t="str">
        <f>REPT(CHAR(160),5)&amp;Table3[[#This Row],[Loyalty card]]</f>
        <v>     No</v>
      </c>
    </row>
    <row r="461" spans="1:17"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7"/>
        <v>23.774999999999999</v>
      </c>
      <c r="N461" t="str">
        <f>IF(I461="Rob","Robusta",IF(I461="Exc","Excelsa",IF(orders!I461="Ara","Arabica",IF(orders!I461="Lib","Liberica",""))))</f>
        <v>Liberica</v>
      </c>
      <c r="O461" s="14" t="str">
        <f>IF(J461="M","Medium",IF(J461="L","Light",IF(orders!J461="D","Dark","")))</f>
        <v>Light</v>
      </c>
      <c r="P461" t="str">
        <f>_xlfn.XLOOKUP(Table3[[#This Row],[Customer ID]],customers!$A$1:$A$1001,customers!$I$1:$I$1001,"")</f>
        <v>No</v>
      </c>
      <c r="Q461" t="str">
        <f>REPT(CHAR(160),5)&amp;Table3[[#This Row],[Loyalty card]]</f>
        <v>     No</v>
      </c>
    </row>
    <row r="462" spans="1:17"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7"/>
        <v>16.11</v>
      </c>
      <c r="N462" t="str">
        <f>IF(I462="Rob","Robusta",IF(I462="Exc","Excelsa",IF(orders!I462="Ara","Arabica",IF(orders!I462="Lib","Liberica",""))))</f>
        <v>Robusta</v>
      </c>
      <c r="O462" s="14" t="str">
        <f>IF(J462="M","Medium",IF(J462="L","Light",IF(orders!J462="D","Dark","")))</f>
        <v>Dark</v>
      </c>
      <c r="P462" t="str">
        <f>_xlfn.XLOOKUP(Table3[[#This Row],[Customer ID]],customers!$A$1:$A$1001,customers!$I$1:$I$1001,"")</f>
        <v>Yes</v>
      </c>
      <c r="Q462" t="str">
        <f>REPT(CHAR(160),5)&amp;Table3[[#This Row],[Loyalty card]]</f>
        <v>     Yes</v>
      </c>
    </row>
    <row r="463" spans="1:17"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7"/>
        <v>10.739999999999998</v>
      </c>
      <c r="N463" t="str">
        <f>IF(I463="Rob","Robusta",IF(I463="Exc","Excelsa",IF(orders!I463="Ara","Arabica",IF(orders!I463="Lib","Liberica",""))))</f>
        <v>Robusta</v>
      </c>
      <c r="O463" s="14" t="str">
        <f>IF(J463="M","Medium",IF(J463="L","Light",IF(orders!J463="D","Dark","")))</f>
        <v>Dark</v>
      </c>
      <c r="P463" t="str">
        <f>_xlfn.XLOOKUP(Table3[[#This Row],[Customer ID]],customers!$A$1:$A$1001,customers!$I$1:$I$1001,"")</f>
        <v>Yes</v>
      </c>
      <c r="Q463" t="str">
        <f>REPT(CHAR(160),5)&amp;Table3[[#This Row],[Loyalty card]]</f>
        <v>     Yes</v>
      </c>
    </row>
    <row r="464" spans="1:17"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7"/>
        <v>49.75</v>
      </c>
      <c r="N464" t="str">
        <f>IF(I464="Rob","Robusta",IF(I464="Exc","Excelsa",IF(orders!I464="Ara","Arabica",IF(orders!I464="Lib","Liberica",""))))</f>
        <v>Arabica</v>
      </c>
      <c r="O464" s="14" t="str">
        <f>IF(J464="M","Medium",IF(J464="L","Light",IF(orders!J464="D","Dark","")))</f>
        <v>Dark</v>
      </c>
      <c r="P464" t="str">
        <f>_xlfn.XLOOKUP(Table3[[#This Row],[Customer ID]],customers!$A$1:$A$1001,customers!$I$1:$I$1001,"")</f>
        <v>Yes</v>
      </c>
      <c r="Q464" t="str">
        <f>REPT(CHAR(160),5)&amp;Table3[[#This Row],[Loyalty card]]</f>
        <v>     Yes</v>
      </c>
    </row>
    <row r="465" spans="1:17"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7"/>
        <v>27.5</v>
      </c>
      <c r="N465" t="str">
        <f>IF(I465="Rob","Robusta",IF(I465="Exc","Excelsa",IF(orders!I465="Ara","Arabica",IF(orders!I465="Lib","Liberica",""))))</f>
        <v>Excelsa</v>
      </c>
      <c r="O465" s="14" t="str">
        <f>IF(J465="M","Medium",IF(J465="L","Light",IF(orders!J465="D","Dark","")))</f>
        <v>Medium</v>
      </c>
      <c r="P465" t="str">
        <f>_xlfn.XLOOKUP(Table3[[#This Row],[Customer ID]],customers!$A$1:$A$1001,customers!$I$1:$I$1001,"")</f>
        <v>No</v>
      </c>
      <c r="Q465" t="str">
        <f>REPT(CHAR(160),5)&amp;Table3[[#This Row],[Loyalty card]]</f>
        <v>     No</v>
      </c>
    </row>
    <row r="466" spans="1:17"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7"/>
        <v>119.13999999999999</v>
      </c>
      <c r="N466" t="str">
        <f>IF(I466="Rob","Robusta",IF(I466="Exc","Excelsa",IF(orders!I466="Ara","Arabica",IF(orders!I466="Lib","Liberica",""))))</f>
        <v>Liberica</v>
      </c>
      <c r="O466" s="14" t="str">
        <f>IF(J466="M","Medium",IF(J466="L","Light",IF(orders!J466="D","Dark","")))</f>
        <v>Dark</v>
      </c>
      <c r="P466" t="str">
        <f>_xlfn.XLOOKUP(Table3[[#This Row],[Customer ID]],customers!$A$1:$A$1001,customers!$I$1:$I$1001,"")</f>
        <v>No</v>
      </c>
      <c r="Q466" t="str">
        <f>REPT(CHAR(160),5)&amp;Table3[[#This Row],[Loyalty card]]</f>
        <v>     No</v>
      </c>
    </row>
    <row r="467" spans="1:17"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7"/>
        <v>20.584999999999997</v>
      </c>
      <c r="N467" t="str">
        <f>IF(I467="Rob","Robusta",IF(I467="Exc","Excelsa",IF(orders!I467="Ara","Arabica",IF(orders!I467="Lib","Liberica",""))))</f>
        <v>Robusta</v>
      </c>
      <c r="O467" s="14" t="str">
        <f>IF(J467="M","Medium",IF(J467="L","Light",IF(orders!J467="D","Dark","")))</f>
        <v>Dark</v>
      </c>
      <c r="P467" t="str">
        <f>_xlfn.XLOOKUP(Table3[[#This Row],[Customer ID]],customers!$A$1:$A$1001,customers!$I$1:$I$1001,"")</f>
        <v>Yes</v>
      </c>
      <c r="Q467" t="str">
        <f>REPT(CHAR(160),5)&amp;Table3[[#This Row],[Loyalty card]]</f>
        <v>     Yes</v>
      </c>
    </row>
    <row r="468" spans="1:17"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7"/>
        <v>8.9550000000000001</v>
      </c>
      <c r="N468" t="str">
        <f>IF(I468="Rob","Robusta",IF(I468="Exc","Excelsa",IF(orders!I468="Ara","Arabica",IF(orders!I468="Lib","Liberica",""))))</f>
        <v>Arabica</v>
      </c>
      <c r="O468" s="14" t="str">
        <f>IF(J468="M","Medium",IF(J468="L","Light",IF(orders!J468="D","Dark","")))</f>
        <v>Dark</v>
      </c>
      <c r="P468" t="str">
        <f>_xlfn.XLOOKUP(Table3[[#This Row],[Customer ID]],customers!$A$1:$A$1001,customers!$I$1:$I$1001,"")</f>
        <v>Yes</v>
      </c>
      <c r="Q468" t="str">
        <f>REPT(CHAR(160),5)&amp;Table3[[#This Row],[Loyalty card]]</f>
        <v>     Yes</v>
      </c>
    </row>
    <row r="469" spans="1:17"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7"/>
        <v>5.97</v>
      </c>
      <c r="N469" t="str">
        <f>IF(I469="Rob","Robusta",IF(I469="Exc","Excelsa",IF(orders!I469="Ara","Arabica",IF(orders!I469="Lib","Liberica",""))))</f>
        <v>Arabica</v>
      </c>
      <c r="O469" s="14" t="str">
        <f>IF(J469="M","Medium",IF(J469="L","Light",IF(orders!J469="D","Dark","")))</f>
        <v>Dark</v>
      </c>
      <c r="P469" t="str">
        <f>_xlfn.XLOOKUP(Table3[[#This Row],[Customer ID]],customers!$A$1:$A$1001,customers!$I$1:$I$1001,"")</f>
        <v>No</v>
      </c>
      <c r="Q469" t="str">
        <f>REPT(CHAR(160),5)&amp;Table3[[#This Row],[Loyalty card]]</f>
        <v>     No</v>
      </c>
    </row>
    <row r="470" spans="1:17"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7"/>
        <v>41.25</v>
      </c>
      <c r="N470" t="str">
        <f>IF(I470="Rob","Robusta",IF(I470="Exc","Excelsa",IF(orders!I470="Ara","Arabica",IF(orders!I470="Lib","Liberica",""))))</f>
        <v>Excelsa</v>
      </c>
      <c r="O470" s="14" t="str">
        <f>IF(J470="M","Medium",IF(J470="L","Light",IF(orders!J470="D","Dark","")))</f>
        <v>Medium</v>
      </c>
      <c r="P470" t="str">
        <f>_xlfn.XLOOKUP(Table3[[#This Row],[Customer ID]],customers!$A$1:$A$1001,customers!$I$1:$I$1001,"")</f>
        <v>Yes</v>
      </c>
      <c r="Q470" t="str">
        <f>REPT(CHAR(160),5)&amp;Table3[[#This Row],[Loyalty card]]</f>
        <v>     Yes</v>
      </c>
    </row>
    <row r="471" spans="1:17"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7"/>
        <v>22.274999999999999</v>
      </c>
      <c r="N471" t="str">
        <f>IF(I471="Rob","Robusta",IF(I471="Exc","Excelsa",IF(orders!I471="Ara","Arabica",IF(orders!I471="Lib","Liberica",""))))</f>
        <v>Excelsa</v>
      </c>
      <c r="O471" s="14" t="str">
        <f>IF(J471="M","Medium",IF(J471="L","Light",IF(orders!J471="D","Dark","")))</f>
        <v>Light</v>
      </c>
      <c r="P471" t="str">
        <f>_xlfn.XLOOKUP(Table3[[#This Row],[Customer ID]],customers!$A$1:$A$1001,customers!$I$1:$I$1001,"")</f>
        <v>Yes</v>
      </c>
      <c r="Q471" t="str">
        <f>REPT(CHAR(160),5)&amp;Table3[[#This Row],[Loyalty card]]</f>
        <v>     Yes</v>
      </c>
    </row>
    <row r="472" spans="1:17"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7"/>
        <v>6.75</v>
      </c>
      <c r="N472" t="str">
        <f>IF(I472="Rob","Robusta",IF(I472="Exc","Excelsa",IF(orders!I472="Ara","Arabica",IF(orders!I472="Lib","Liberica",""))))</f>
        <v>Arabica</v>
      </c>
      <c r="O472" s="14" t="str">
        <f>IF(J472="M","Medium",IF(J472="L","Light",IF(orders!J472="D","Dark","")))</f>
        <v>Medium</v>
      </c>
      <c r="P472" t="str">
        <f>_xlfn.XLOOKUP(Table3[[#This Row],[Customer ID]],customers!$A$1:$A$1001,customers!$I$1:$I$1001,"")</f>
        <v>Yes</v>
      </c>
      <c r="Q472" t="str">
        <f>REPT(CHAR(160),5)&amp;Table3[[#This Row],[Loyalty card]]</f>
        <v>     Yes</v>
      </c>
    </row>
    <row r="473" spans="1:17"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7"/>
        <v>133.85999999999999</v>
      </c>
      <c r="N473" t="str">
        <f>IF(I473="Rob","Robusta",IF(I473="Exc","Excelsa",IF(orders!I473="Ara","Arabica",IF(orders!I473="Lib","Liberica",""))))</f>
        <v>Liberica</v>
      </c>
      <c r="O473" s="14" t="str">
        <f>IF(J473="M","Medium",IF(J473="L","Light",IF(orders!J473="D","Dark","")))</f>
        <v>Medium</v>
      </c>
      <c r="P473" t="str">
        <f>_xlfn.XLOOKUP(Table3[[#This Row],[Customer ID]],customers!$A$1:$A$1001,customers!$I$1:$I$1001,"")</f>
        <v>Yes</v>
      </c>
      <c r="Q473" t="str">
        <f>REPT(CHAR(160),5)&amp;Table3[[#This Row],[Loyalty card]]</f>
        <v>     Yes</v>
      </c>
    </row>
    <row r="474" spans="1:17"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7"/>
        <v>5.97</v>
      </c>
      <c r="N474" t="str">
        <f>IF(I474="Rob","Robusta",IF(I474="Exc","Excelsa",IF(orders!I474="Ara","Arabica",IF(orders!I474="Lib","Liberica",""))))</f>
        <v>Arabica</v>
      </c>
      <c r="O474" s="14" t="str">
        <f>IF(J474="M","Medium",IF(J474="L","Light",IF(orders!J474="D","Dark","")))</f>
        <v>Dark</v>
      </c>
      <c r="P474" t="str">
        <f>_xlfn.XLOOKUP(Table3[[#This Row],[Customer ID]],customers!$A$1:$A$1001,customers!$I$1:$I$1001,"")</f>
        <v>No</v>
      </c>
      <c r="Q474" t="str">
        <f>REPT(CHAR(160),5)&amp;Table3[[#This Row],[Loyalty card]]</f>
        <v>     No</v>
      </c>
    </row>
    <row r="475" spans="1:17"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7"/>
        <v>25.9</v>
      </c>
      <c r="N475" t="str">
        <f>IF(I475="Rob","Robusta",IF(I475="Exc","Excelsa",IF(orders!I475="Ara","Arabica",IF(orders!I475="Lib","Liberica",""))))</f>
        <v>Arabica</v>
      </c>
      <c r="O475" s="14" t="str">
        <f>IF(J475="M","Medium",IF(J475="L","Light",IF(orders!J475="D","Dark","")))</f>
        <v>Light</v>
      </c>
      <c r="P475" t="str">
        <f>_xlfn.XLOOKUP(Table3[[#This Row],[Customer ID]],customers!$A$1:$A$1001,customers!$I$1:$I$1001,"")</f>
        <v>No</v>
      </c>
      <c r="Q475" t="str">
        <f>REPT(CHAR(160),5)&amp;Table3[[#This Row],[Loyalty card]]</f>
        <v>     No</v>
      </c>
    </row>
    <row r="476" spans="1:17"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7"/>
        <v>31.624999999999996</v>
      </c>
      <c r="N476" t="str">
        <f>IF(I476="Rob","Robusta",IF(I476="Exc","Excelsa",IF(orders!I476="Ara","Arabica",IF(orders!I476="Lib","Liberica",""))))</f>
        <v>Excelsa</v>
      </c>
      <c r="O476" s="14" t="str">
        <f>IF(J476="M","Medium",IF(J476="L","Light",IF(orders!J476="D","Dark","")))</f>
        <v>Medium</v>
      </c>
      <c r="P476" t="str">
        <f>_xlfn.XLOOKUP(Table3[[#This Row],[Customer ID]],customers!$A$1:$A$1001,customers!$I$1:$I$1001,"")</f>
        <v>Yes</v>
      </c>
      <c r="Q476" t="str">
        <f>REPT(CHAR(160),5)&amp;Table3[[#This Row],[Loyalty card]]</f>
        <v>     Yes</v>
      </c>
    </row>
    <row r="477" spans="1:17"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7"/>
        <v>8.73</v>
      </c>
      <c r="N477" t="str">
        <f>IF(I477="Rob","Robusta",IF(I477="Exc","Excelsa",IF(orders!I477="Ara","Arabica",IF(orders!I477="Lib","Liberica",""))))</f>
        <v>Liberica</v>
      </c>
      <c r="O477" s="14" t="str">
        <f>IF(J477="M","Medium",IF(J477="L","Light",IF(orders!J477="D","Dark","")))</f>
        <v>Medium</v>
      </c>
      <c r="P477" t="str">
        <f>_xlfn.XLOOKUP(Table3[[#This Row],[Customer ID]],customers!$A$1:$A$1001,customers!$I$1:$I$1001,"")</f>
        <v>No</v>
      </c>
      <c r="Q477" t="str">
        <f>REPT(CHAR(160),5)&amp;Table3[[#This Row],[Loyalty card]]</f>
        <v>     No</v>
      </c>
    </row>
    <row r="478" spans="1:17"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7"/>
        <v>26.73</v>
      </c>
      <c r="N478" t="str">
        <f>IF(I478="Rob","Robusta",IF(I478="Exc","Excelsa",IF(orders!I478="Ara","Arabica",IF(orders!I478="Lib","Liberica",""))))</f>
        <v>Excelsa</v>
      </c>
      <c r="O478" s="14" t="str">
        <f>IF(J478="M","Medium",IF(J478="L","Light",IF(orders!J478="D","Dark","")))</f>
        <v>Light</v>
      </c>
      <c r="P478" t="str">
        <f>_xlfn.XLOOKUP(Table3[[#This Row],[Customer ID]],customers!$A$1:$A$1001,customers!$I$1:$I$1001,"")</f>
        <v>Yes</v>
      </c>
      <c r="Q478" t="str">
        <f>REPT(CHAR(160),5)&amp;Table3[[#This Row],[Loyalty card]]</f>
        <v>     Yes</v>
      </c>
    </row>
    <row r="479" spans="1:17"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7"/>
        <v>26.19</v>
      </c>
      <c r="N479" t="str">
        <f>IF(I479="Rob","Robusta",IF(I479="Exc","Excelsa",IF(orders!I479="Ara","Arabica",IF(orders!I479="Lib","Liberica",""))))</f>
        <v>Liberica</v>
      </c>
      <c r="O479" s="14" t="str">
        <f>IF(J479="M","Medium",IF(J479="L","Light",IF(orders!J479="D","Dark","")))</f>
        <v>Medium</v>
      </c>
      <c r="P479" t="str">
        <f>_xlfn.XLOOKUP(Table3[[#This Row],[Customer ID]],customers!$A$1:$A$1001,customers!$I$1:$I$1001,"")</f>
        <v>No</v>
      </c>
      <c r="Q479" t="str">
        <f>REPT(CHAR(160),5)&amp;Table3[[#This Row],[Loyalty card]]</f>
        <v>     No</v>
      </c>
    </row>
    <row r="480" spans="1:17"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7"/>
        <v>53.699999999999996</v>
      </c>
      <c r="N480" t="str">
        <f>IF(I480="Rob","Robusta",IF(I480="Exc","Excelsa",IF(orders!I480="Ara","Arabica",IF(orders!I480="Lib","Liberica",""))))</f>
        <v>Robusta</v>
      </c>
      <c r="O480" s="14" t="str">
        <f>IF(J480="M","Medium",IF(J480="L","Light",IF(orders!J480="D","Dark","")))</f>
        <v>Dark</v>
      </c>
      <c r="P480" t="str">
        <f>_xlfn.XLOOKUP(Table3[[#This Row],[Customer ID]],customers!$A$1:$A$1001,customers!$I$1:$I$1001,"")</f>
        <v>Yes</v>
      </c>
      <c r="Q480" t="str">
        <f>REPT(CHAR(160),5)&amp;Table3[[#This Row],[Loyalty card]]</f>
        <v>     Yes</v>
      </c>
    </row>
    <row r="481" spans="1:17"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7"/>
        <v>126.49999999999999</v>
      </c>
      <c r="N481" t="str">
        <f>IF(I481="Rob","Robusta",IF(I481="Exc","Excelsa",IF(orders!I481="Ara","Arabica",IF(orders!I481="Lib","Liberica",""))))</f>
        <v>Excelsa</v>
      </c>
      <c r="O481" s="14" t="str">
        <f>IF(J481="M","Medium",IF(J481="L","Light",IF(orders!J481="D","Dark","")))</f>
        <v>Medium</v>
      </c>
      <c r="P481" t="str">
        <f>_xlfn.XLOOKUP(Table3[[#This Row],[Customer ID]],customers!$A$1:$A$1001,customers!$I$1:$I$1001,"")</f>
        <v>Yes</v>
      </c>
      <c r="Q481" t="str">
        <f>REPT(CHAR(160),5)&amp;Table3[[#This Row],[Loyalty card]]</f>
        <v>     Yes</v>
      </c>
    </row>
    <row r="482" spans="1:17"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7"/>
        <v>4.125</v>
      </c>
      <c r="N482" t="str">
        <f>IF(I482="Rob","Robusta",IF(I482="Exc","Excelsa",IF(orders!I482="Ara","Arabica",IF(orders!I482="Lib","Liberica",""))))</f>
        <v>Excelsa</v>
      </c>
      <c r="O482" s="14" t="str">
        <f>IF(J482="M","Medium",IF(J482="L","Light",IF(orders!J482="D","Dark","")))</f>
        <v>Medium</v>
      </c>
      <c r="P482" t="str">
        <f>_xlfn.XLOOKUP(Table3[[#This Row],[Customer ID]],customers!$A$1:$A$1001,customers!$I$1:$I$1001,"")</f>
        <v>Yes</v>
      </c>
      <c r="Q482" t="str">
        <f>REPT(CHAR(160),5)&amp;Table3[[#This Row],[Loyalty card]]</f>
        <v>     Yes</v>
      </c>
    </row>
    <row r="483" spans="1:17"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7"/>
        <v>23.9</v>
      </c>
      <c r="N483" t="str">
        <f>IF(I483="Rob","Robusta",IF(I483="Exc","Excelsa",IF(orders!I483="Ara","Arabica",IF(orders!I483="Lib","Liberica",""))))</f>
        <v>Robusta</v>
      </c>
      <c r="O483" s="14" t="str">
        <f>IF(J483="M","Medium",IF(J483="L","Light",IF(orders!J483="D","Dark","")))</f>
        <v>Light</v>
      </c>
      <c r="P483" t="str">
        <f>_xlfn.XLOOKUP(Table3[[#This Row],[Customer ID]],customers!$A$1:$A$1001,customers!$I$1:$I$1001,"")</f>
        <v>No</v>
      </c>
      <c r="Q483" t="str">
        <f>REPT(CHAR(160),5)&amp;Table3[[#This Row],[Loyalty card]]</f>
        <v>     No</v>
      </c>
    </row>
    <row r="484" spans="1:17"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7"/>
        <v>139.72499999999999</v>
      </c>
      <c r="N484" t="str">
        <f>IF(I484="Rob","Robusta",IF(I484="Exc","Excelsa",IF(orders!I484="Ara","Arabica",IF(orders!I484="Lib","Liberica",""))))</f>
        <v>Excelsa</v>
      </c>
      <c r="O484" s="14" t="str">
        <f>IF(J484="M","Medium",IF(J484="L","Light",IF(orders!J484="D","Dark","")))</f>
        <v>Dark</v>
      </c>
      <c r="P484" t="str">
        <f>_xlfn.XLOOKUP(Table3[[#This Row],[Customer ID]],customers!$A$1:$A$1001,customers!$I$1:$I$1001,"")</f>
        <v>Yes</v>
      </c>
      <c r="Q484" t="str">
        <f>REPT(CHAR(160),5)&amp;Table3[[#This Row],[Loyalty card]]</f>
        <v>     Yes</v>
      </c>
    </row>
    <row r="485" spans="1:17"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7"/>
        <v>59.569999999999993</v>
      </c>
      <c r="N485" t="str">
        <f>IF(I485="Rob","Robusta",IF(I485="Exc","Excelsa",IF(orders!I485="Ara","Arabica",IF(orders!I485="Lib","Liberica",""))))</f>
        <v>Liberica</v>
      </c>
      <c r="O485" s="14" t="str">
        <f>IF(J485="M","Medium",IF(J485="L","Light",IF(orders!J485="D","Dark","")))</f>
        <v>Dark</v>
      </c>
      <c r="P485" t="str">
        <f>_xlfn.XLOOKUP(Table3[[#This Row],[Customer ID]],customers!$A$1:$A$1001,customers!$I$1:$I$1001,"")</f>
        <v>Yes</v>
      </c>
      <c r="Q485" t="str">
        <f>REPT(CHAR(160),5)&amp;Table3[[#This Row],[Loyalty card]]</f>
        <v>     Yes</v>
      </c>
    </row>
    <row r="486" spans="1:17"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7"/>
        <v>57.06</v>
      </c>
      <c r="N486" t="str">
        <f>IF(I486="Rob","Robusta",IF(I486="Exc","Excelsa",IF(orders!I486="Ara","Arabica",IF(orders!I486="Lib","Liberica",""))))</f>
        <v>Liberica</v>
      </c>
      <c r="O486" s="14" t="str">
        <f>IF(J486="M","Medium",IF(J486="L","Light",IF(orders!J486="D","Dark","")))</f>
        <v>Light</v>
      </c>
      <c r="P486" t="str">
        <f>_xlfn.XLOOKUP(Table3[[#This Row],[Customer ID]],customers!$A$1:$A$1001,customers!$I$1:$I$1001,"")</f>
        <v>No</v>
      </c>
      <c r="Q486" t="str">
        <f>REPT(CHAR(160),5)&amp;Table3[[#This Row],[Loyalty card]]</f>
        <v>     No</v>
      </c>
    </row>
    <row r="487" spans="1:17"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7"/>
        <v>21.509999999999998</v>
      </c>
      <c r="N487" t="str">
        <f>IF(I487="Rob","Robusta",IF(I487="Exc","Excelsa",IF(orders!I487="Ara","Arabica",IF(orders!I487="Lib","Liberica",""))))</f>
        <v>Robusta</v>
      </c>
      <c r="O487" s="14" t="str">
        <f>IF(J487="M","Medium",IF(J487="L","Light",IF(orders!J487="D","Dark","")))</f>
        <v>Light</v>
      </c>
      <c r="P487" t="str">
        <f>_xlfn.XLOOKUP(Table3[[#This Row],[Customer ID]],customers!$A$1:$A$1001,customers!$I$1:$I$1001,"")</f>
        <v>Yes</v>
      </c>
      <c r="Q487" t="str">
        <f>REPT(CHAR(160),5)&amp;Table3[[#This Row],[Loyalty card]]</f>
        <v>     Yes</v>
      </c>
    </row>
    <row r="488" spans="1:17"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7"/>
        <v>52.38</v>
      </c>
      <c r="N488" t="str">
        <f>IF(I488="Rob","Robusta",IF(I488="Exc","Excelsa",IF(orders!I488="Ara","Arabica",IF(orders!I488="Lib","Liberica",""))))</f>
        <v>Liberica</v>
      </c>
      <c r="O488" s="14" t="str">
        <f>IF(J488="M","Medium",IF(J488="L","Light",IF(orders!J488="D","Dark","")))</f>
        <v>Medium</v>
      </c>
      <c r="P488" t="str">
        <f>_xlfn.XLOOKUP(Table3[[#This Row],[Customer ID]],customers!$A$1:$A$1001,customers!$I$1:$I$1001,"")</f>
        <v>Yes</v>
      </c>
      <c r="Q488" t="str">
        <f>REPT(CHAR(160),5)&amp;Table3[[#This Row],[Loyalty card]]</f>
        <v>     Yes</v>
      </c>
    </row>
    <row r="489" spans="1:17"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7"/>
        <v>72.900000000000006</v>
      </c>
      <c r="N489" t="str">
        <f>IF(I489="Rob","Robusta",IF(I489="Exc","Excelsa",IF(orders!I489="Ara","Arabica",IF(orders!I489="Lib","Liberica",""))))</f>
        <v>Excelsa</v>
      </c>
      <c r="O489" s="14" t="str">
        <f>IF(J489="M","Medium",IF(J489="L","Light",IF(orders!J489="D","Dark","")))</f>
        <v>Dark</v>
      </c>
      <c r="P489" t="str">
        <f>_xlfn.XLOOKUP(Table3[[#This Row],[Customer ID]],customers!$A$1:$A$1001,customers!$I$1:$I$1001,"")</f>
        <v>No</v>
      </c>
      <c r="Q489" t="str">
        <f>REPT(CHAR(160),5)&amp;Table3[[#This Row],[Loyalty card]]</f>
        <v>     No</v>
      </c>
    </row>
    <row r="490" spans="1:17"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7"/>
        <v>14.924999999999999</v>
      </c>
      <c r="N490" t="str">
        <f>IF(I490="Rob","Robusta",IF(I490="Exc","Excelsa",IF(orders!I490="Ara","Arabica",IF(orders!I490="Lib","Liberica",""))))</f>
        <v>Robusta</v>
      </c>
      <c r="O490" s="14" t="str">
        <f>IF(J490="M","Medium",IF(J490="L","Light",IF(orders!J490="D","Dark","")))</f>
        <v>Medium</v>
      </c>
      <c r="P490" t="str">
        <f>_xlfn.XLOOKUP(Table3[[#This Row],[Customer ID]],customers!$A$1:$A$1001,customers!$I$1:$I$1001,"")</f>
        <v>Yes</v>
      </c>
      <c r="Q490" t="str">
        <f>REPT(CHAR(160),5)&amp;Table3[[#This Row],[Loyalty card]]</f>
        <v>     Yes</v>
      </c>
    </row>
    <row r="491" spans="1:17"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7"/>
        <v>95.1</v>
      </c>
      <c r="N491" t="str">
        <f>IF(I491="Rob","Robusta",IF(I491="Exc","Excelsa",IF(orders!I491="Ara","Arabica",IF(orders!I491="Lib","Liberica",""))))</f>
        <v>Liberica</v>
      </c>
      <c r="O491" s="14" t="str">
        <f>IF(J491="M","Medium",IF(J491="L","Light",IF(orders!J491="D","Dark","")))</f>
        <v>Light</v>
      </c>
      <c r="P491" t="str">
        <f>_xlfn.XLOOKUP(Table3[[#This Row],[Customer ID]],customers!$A$1:$A$1001,customers!$I$1:$I$1001,"")</f>
        <v>No</v>
      </c>
      <c r="Q491" t="str">
        <f>REPT(CHAR(160),5)&amp;Table3[[#This Row],[Loyalty card]]</f>
        <v>     No</v>
      </c>
    </row>
    <row r="492" spans="1:17"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7"/>
        <v>15.54</v>
      </c>
      <c r="N492" t="str">
        <f>IF(I492="Rob","Robusta",IF(I492="Exc","Excelsa",IF(orders!I492="Ara","Arabica",IF(orders!I492="Lib","Liberica",""))))</f>
        <v>Liberica</v>
      </c>
      <c r="O492" s="14" t="str">
        <f>IF(J492="M","Medium",IF(J492="L","Light",IF(orders!J492="D","Dark","")))</f>
        <v>Dark</v>
      </c>
      <c r="P492" t="str">
        <f>_xlfn.XLOOKUP(Table3[[#This Row],[Customer ID]],customers!$A$1:$A$1001,customers!$I$1:$I$1001,"")</f>
        <v>No</v>
      </c>
      <c r="Q492" t="str">
        <f>REPT(CHAR(160),5)&amp;Table3[[#This Row],[Loyalty card]]</f>
        <v>     No</v>
      </c>
    </row>
    <row r="493" spans="1:17"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7"/>
        <v>23.31</v>
      </c>
      <c r="N493" t="str">
        <f>IF(I493="Rob","Robusta",IF(I493="Exc","Excelsa",IF(orders!I493="Ara","Arabica",IF(orders!I493="Lib","Liberica",""))))</f>
        <v>Liberica</v>
      </c>
      <c r="O493" s="14" t="str">
        <f>IF(J493="M","Medium",IF(J493="L","Light",IF(orders!J493="D","Dark","")))</f>
        <v>Dark</v>
      </c>
      <c r="P493" t="str">
        <f>_xlfn.XLOOKUP(Table3[[#This Row],[Customer ID]],customers!$A$1:$A$1001,customers!$I$1:$I$1001,"")</f>
        <v>No</v>
      </c>
      <c r="Q493" t="str">
        <f>REPT(CHAR(160),5)&amp;Table3[[#This Row],[Loyalty card]]</f>
        <v>     No</v>
      </c>
    </row>
    <row r="494" spans="1:17"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7"/>
        <v>4.125</v>
      </c>
      <c r="N494" t="str">
        <f>IF(I494="Rob","Robusta",IF(I494="Exc","Excelsa",IF(orders!I494="Ara","Arabica",IF(orders!I494="Lib","Liberica",""))))</f>
        <v>Excelsa</v>
      </c>
      <c r="O494" s="14" t="str">
        <f>IF(J494="M","Medium",IF(J494="L","Light",IF(orders!J494="D","Dark","")))</f>
        <v>Medium</v>
      </c>
      <c r="P494" t="str">
        <f>_xlfn.XLOOKUP(Table3[[#This Row],[Customer ID]],customers!$A$1:$A$1001,customers!$I$1:$I$1001,"")</f>
        <v>Yes</v>
      </c>
      <c r="Q494" t="str">
        <f>REPT(CHAR(160),5)&amp;Table3[[#This Row],[Loyalty card]]</f>
        <v>     Yes</v>
      </c>
    </row>
    <row r="495" spans="1:17"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7"/>
        <v>35.82</v>
      </c>
      <c r="N495" t="str">
        <f>IF(I495="Rob","Robusta",IF(I495="Exc","Excelsa",IF(orders!I495="Ara","Arabica",IF(orders!I495="Lib","Liberica",""))))</f>
        <v>Robusta</v>
      </c>
      <c r="O495" s="14" t="str">
        <f>IF(J495="M","Medium",IF(J495="L","Light",IF(orders!J495="D","Dark","")))</f>
        <v>Medium</v>
      </c>
      <c r="P495" t="str">
        <f>_xlfn.XLOOKUP(Table3[[#This Row],[Customer ID]],customers!$A$1:$A$1001,customers!$I$1:$I$1001,"")</f>
        <v>No</v>
      </c>
      <c r="Q495" t="str">
        <f>REPT(CHAR(160),5)&amp;Table3[[#This Row],[Loyalty card]]</f>
        <v>     No</v>
      </c>
    </row>
    <row r="496" spans="1:17"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7"/>
        <v>31.7</v>
      </c>
      <c r="N496" t="str">
        <f>IF(I496="Rob","Robusta",IF(I496="Exc","Excelsa",IF(orders!I496="Ara","Arabica",IF(orders!I496="Lib","Liberica",""))))</f>
        <v>Liberica</v>
      </c>
      <c r="O496" s="14" t="str">
        <f>IF(J496="M","Medium",IF(J496="L","Light",IF(orders!J496="D","Dark","")))</f>
        <v>Light</v>
      </c>
      <c r="P496" t="str">
        <f>_xlfn.XLOOKUP(Table3[[#This Row],[Customer ID]],customers!$A$1:$A$1001,customers!$I$1:$I$1001,"")</f>
        <v>No</v>
      </c>
      <c r="Q496" t="str">
        <f>REPT(CHAR(160),5)&amp;Table3[[#This Row],[Loyalty card]]</f>
        <v>     No</v>
      </c>
    </row>
    <row r="497" spans="1:17"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7"/>
        <v>79.25</v>
      </c>
      <c r="N497" t="str">
        <f>IF(I497="Rob","Robusta",IF(I497="Exc","Excelsa",IF(orders!I497="Ara","Arabica",IF(orders!I497="Lib","Liberica",""))))</f>
        <v>Liberica</v>
      </c>
      <c r="O497" s="14" t="str">
        <f>IF(J497="M","Medium",IF(J497="L","Light",IF(orders!J497="D","Dark","")))</f>
        <v>Light</v>
      </c>
      <c r="P497" t="str">
        <f>_xlfn.XLOOKUP(Table3[[#This Row],[Customer ID]],customers!$A$1:$A$1001,customers!$I$1:$I$1001,"")</f>
        <v>Yes</v>
      </c>
      <c r="Q497" t="str">
        <f>REPT(CHAR(160),5)&amp;Table3[[#This Row],[Loyalty card]]</f>
        <v>     Yes</v>
      </c>
    </row>
    <row r="498" spans="1:17"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7"/>
        <v>10.935</v>
      </c>
      <c r="N498" t="str">
        <f>IF(I498="Rob","Robusta",IF(I498="Exc","Excelsa",IF(orders!I498="Ara","Arabica",IF(orders!I498="Lib","Liberica",""))))</f>
        <v>Excelsa</v>
      </c>
      <c r="O498" s="14" t="str">
        <f>IF(J498="M","Medium",IF(J498="L","Light",IF(orders!J498="D","Dark","")))</f>
        <v>Dark</v>
      </c>
      <c r="P498" t="str">
        <f>_xlfn.XLOOKUP(Table3[[#This Row],[Customer ID]],customers!$A$1:$A$1001,customers!$I$1:$I$1001,"")</f>
        <v>No</v>
      </c>
      <c r="Q498" t="str">
        <f>REPT(CHAR(160),5)&amp;Table3[[#This Row],[Loyalty card]]</f>
        <v>     No</v>
      </c>
    </row>
    <row r="499" spans="1:17"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7"/>
        <v>39.799999999999997</v>
      </c>
      <c r="N499" t="str">
        <f>IF(I499="Rob","Robusta",IF(I499="Exc","Excelsa",IF(orders!I499="Ara","Arabica",IF(orders!I499="Lib","Liberica",""))))</f>
        <v>Arabica</v>
      </c>
      <c r="O499" s="14" t="str">
        <f>IF(J499="M","Medium",IF(J499="L","Light",IF(orders!J499="D","Dark","")))</f>
        <v>Dark</v>
      </c>
      <c r="P499" t="str">
        <f>_xlfn.XLOOKUP(Table3[[#This Row],[Customer ID]],customers!$A$1:$A$1001,customers!$I$1:$I$1001,"")</f>
        <v>No</v>
      </c>
      <c r="Q499" t="str">
        <f>REPT(CHAR(160),5)&amp;Table3[[#This Row],[Loyalty card]]</f>
        <v>     No</v>
      </c>
    </row>
    <row r="500" spans="1:17"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7"/>
        <v>49.75</v>
      </c>
      <c r="N500" t="str">
        <f>IF(I500="Rob","Robusta",IF(I500="Exc","Excelsa",IF(orders!I500="Ara","Arabica",IF(orders!I500="Lib","Liberica",""))))</f>
        <v>Robusta</v>
      </c>
      <c r="O500" s="14" t="str">
        <f>IF(J500="M","Medium",IF(J500="L","Light",IF(orders!J500="D","Dark","")))</f>
        <v>Medium</v>
      </c>
      <c r="P500" t="str">
        <f>_xlfn.XLOOKUP(Table3[[#This Row],[Customer ID]],customers!$A$1:$A$1001,customers!$I$1:$I$1001,"")</f>
        <v>Yes</v>
      </c>
      <c r="Q500" t="str">
        <f>REPT(CHAR(160),5)&amp;Table3[[#This Row],[Loyalty card]]</f>
        <v>     Yes</v>
      </c>
    </row>
    <row r="501" spans="1:17"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7"/>
        <v>8.0549999999999997</v>
      </c>
      <c r="N501" t="str">
        <f>IF(I501="Rob","Robusta",IF(I501="Exc","Excelsa",IF(orders!I501="Ara","Arabica",IF(orders!I501="Lib","Liberica",""))))</f>
        <v>Robusta</v>
      </c>
      <c r="O501" s="14" t="str">
        <f>IF(J501="M","Medium",IF(J501="L","Light",IF(orders!J501="D","Dark","")))</f>
        <v>Dark</v>
      </c>
      <c r="P501" t="str">
        <f>_xlfn.XLOOKUP(Table3[[#This Row],[Customer ID]],customers!$A$1:$A$1001,customers!$I$1:$I$1001,"")</f>
        <v>Yes</v>
      </c>
      <c r="Q501" t="str">
        <f>REPT(CHAR(160),5)&amp;Table3[[#This Row],[Loyalty card]]</f>
        <v>     Yes</v>
      </c>
    </row>
    <row r="502" spans="1:17"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7"/>
        <v>47.8</v>
      </c>
      <c r="N502" t="str">
        <f>IF(I502="Rob","Robusta",IF(I502="Exc","Excelsa",IF(orders!I502="Ara","Arabica",IF(orders!I502="Lib","Liberica",""))))</f>
        <v>Robusta</v>
      </c>
      <c r="O502" s="14" t="str">
        <f>IF(J502="M","Medium",IF(J502="L","Light",IF(orders!J502="D","Dark","")))</f>
        <v>Light</v>
      </c>
      <c r="P502" t="str">
        <f>_xlfn.XLOOKUP(Table3[[#This Row],[Customer ID]],customers!$A$1:$A$1001,customers!$I$1:$I$1001,"")</f>
        <v>No</v>
      </c>
      <c r="Q502" t="str">
        <f>REPT(CHAR(160),5)&amp;Table3[[#This Row],[Loyalty card]]</f>
        <v>     No</v>
      </c>
    </row>
    <row r="503" spans="1:17"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7"/>
        <v>11.94</v>
      </c>
      <c r="N503" t="str">
        <f>IF(I503="Rob","Robusta",IF(I503="Exc","Excelsa",IF(orders!I503="Ara","Arabica",IF(orders!I503="Lib","Liberica",""))))</f>
        <v>Robusta</v>
      </c>
      <c r="O503" s="14" t="str">
        <f>IF(J503="M","Medium",IF(J503="L","Light",IF(orders!J503="D","Dark","")))</f>
        <v>Medium</v>
      </c>
      <c r="P503" t="str">
        <f>_xlfn.XLOOKUP(Table3[[#This Row],[Customer ID]],customers!$A$1:$A$1001,customers!$I$1:$I$1001,"")</f>
        <v>No</v>
      </c>
      <c r="Q503" t="str">
        <f>REPT(CHAR(160),5)&amp;Table3[[#This Row],[Loyalty card]]</f>
        <v>     No</v>
      </c>
    </row>
    <row r="504" spans="1:17"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7"/>
        <v>16.5</v>
      </c>
      <c r="N504" t="str">
        <f>IF(I504="Rob","Robusta",IF(I504="Exc","Excelsa",IF(orders!I504="Ara","Arabica",IF(orders!I504="Lib","Liberica",""))))</f>
        <v>Excelsa</v>
      </c>
      <c r="O504" s="14" t="str">
        <f>IF(J504="M","Medium",IF(J504="L","Light",IF(orders!J504="D","Dark","")))</f>
        <v>Medium</v>
      </c>
      <c r="P504" t="str">
        <f>_xlfn.XLOOKUP(Table3[[#This Row],[Customer ID]],customers!$A$1:$A$1001,customers!$I$1:$I$1001,"")</f>
        <v>No</v>
      </c>
      <c r="Q504" t="str">
        <f>REPT(CHAR(160),5)&amp;Table3[[#This Row],[Loyalty card]]</f>
        <v>     No</v>
      </c>
    </row>
    <row r="505" spans="1:17"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7"/>
        <v>51.8</v>
      </c>
      <c r="N505" t="str">
        <f>IF(I505="Rob","Robusta",IF(I505="Exc","Excelsa",IF(orders!I505="Ara","Arabica",IF(orders!I505="Lib","Liberica",""))))</f>
        <v>Liberica</v>
      </c>
      <c r="O505" s="14" t="str">
        <f>IF(J505="M","Medium",IF(J505="L","Light",IF(orders!J505="D","Dark","")))</f>
        <v>Dark</v>
      </c>
      <c r="P505" t="str">
        <f>_xlfn.XLOOKUP(Table3[[#This Row],[Customer ID]],customers!$A$1:$A$1001,customers!$I$1:$I$1001,"")</f>
        <v>No</v>
      </c>
      <c r="Q505" t="str">
        <f>REPT(CHAR(160),5)&amp;Table3[[#This Row],[Loyalty card]]</f>
        <v>     No</v>
      </c>
    </row>
    <row r="506" spans="1:17"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7"/>
        <v>14.265000000000001</v>
      </c>
      <c r="N506" t="str">
        <f>IF(I506="Rob","Robusta",IF(I506="Exc","Excelsa",IF(orders!I506="Ara","Arabica",IF(orders!I506="Lib","Liberica",""))))</f>
        <v>Liberica</v>
      </c>
      <c r="O506" s="14" t="str">
        <f>IF(J506="M","Medium",IF(J506="L","Light",IF(orders!J506="D","Dark","")))</f>
        <v>Light</v>
      </c>
      <c r="P506" t="str">
        <f>_xlfn.XLOOKUP(Table3[[#This Row],[Customer ID]],customers!$A$1:$A$1001,customers!$I$1:$I$1001,"")</f>
        <v>No</v>
      </c>
      <c r="Q506" t="str">
        <f>REPT(CHAR(160),5)&amp;Table3[[#This Row],[Loyalty card]]</f>
        <v>     No</v>
      </c>
    </row>
    <row r="507" spans="1:17"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7"/>
        <v>26.19</v>
      </c>
      <c r="N507" t="str">
        <f>IF(I507="Rob","Robusta",IF(I507="Exc","Excelsa",IF(orders!I507="Ara","Arabica",IF(orders!I507="Lib","Liberica",""))))</f>
        <v>Liberica</v>
      </c>
      <c r="O507" s="14" t="str">
        <f>IF(J507="M","Medium",IF(J507="L","Light",IF(orders!J507="D","Dark","")))</f>
        <v>Medium</v>
      </c>
      <c r="P507" t="str">
        <f>_xlfn.XLOOKUP(Table3[[#This Row],[Customer ID]],customers!$A$1:$A$1001,customers!$I$1:$I$1001,"")</f>
        <v>No</v>
      </c>
      <c r="Q507" t="str">
        <f>REPT(CHAR(160),5)&amp;Table3[[#This Row],[Loyalty card]]</f>
        <v>     No</v>
      </c>
    </row>
    <row r="508" spans="1:17"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7"/>
        <v>25.9</v>
      </c>
      <c r="N508" t="str">
        <f>IF(I508="Rob","Robusta",IF(I508="Exc","Excelsa",IF(orders!I508="Ara","Arabica",IF(orders!I508="Lib","Liberica",""))))</f>
        <v>Arabica</v>
      </c>
      <c r="O508" s="14" t="str">
        <f>IF(J508="M","Medium",IF(J508="L","Light",IF(orders!J508="D","Dark","")))</f>
        <v>Light</v>
      </c>
      <c r="P508" t="str">
        <f>_xlfn.XLOOKUP(Table3[[#This Row],[Customer ID]],customers!$A$1:$A$1001,customers!$I$1:$I$1001,"")</f>
        <v>Yes</v>
      </c>
      <c r="Q508" t="str">
        <f>REPT(CHAR(160),5)&amp;Table3[[#This Row],[Loyalty card]]</f>
        <v>     Yes</v>
      </c>
    </row>
    <row r="509" spans="1:17"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7"/>
        <v>89.35499999999999</v>
      </c>
      <c r="N509" t="str">
        <f>IF(I509="Rob","Robusta",IF(I509="Exc","Excelsa",IF(orders!I509="Ara","Arabica",IF(orders!I509="Lib","Liberica",""))))</f>
        <v>Arabica</v>
      </c>
      <c r="O509" s="14" t="str">
        <f>IF(J509="M","Medium",IF(J509="L","Light",IF(orders!J509="D","Dark","")))</f>
        <v>Light</v>
      </c>
      <c r="P509" t="str">
        <f>_xlfn.XLOOKUP(Table3[[#This Row],[Customer ID]],customers!$A$1:$A$1001,customers!$I$1:$I$1001,"")</f>
        <v>Yes</v>
      </c>
      <c r="Q509" t="str">
        <f>REPT(CHAR(160),5)&amp;Table3[[#This Row],[Loyalty card]]</f>
        <v>     Yes</v>
      </c>
    </row>
    <row r="510" spans="1:17"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7"/>
        <v>46.62</v>
      </c>
      <c r="N510" t="str">
        <f>IF(I510="Rob","Robusta",IF(I510="Exc","Excelsa",IF(orders!I510="Ara","Arabica",IF(orders!I510="Lib","Liberica",""))))</f>
        <v>Liberica</v>
      </c>
      <c r="O510" s="14" t="str">
        <f>IF(J510="M","Medium",IF(J510="L","Light",IF(orders!J510="D","Dark","")))</f>
        <v>Dark</v>
      </c>
      <c r="P510" t="str">
        <f>_xlfn.XLOOKUP(Table3[[#This Row],[Customer ID]],customers!$A$1:$A$1001,customers!$I$1:$I$1001,"")</f>
        <v>No</v>
      </c>
      <c r="Q510" t="str">
        <f>REPT(CHAR(160),5)&amp;Table3[[#This Row],[Loyalty card]]</f>
        <v>     No</v>
      </c>
    </row>
    <row r="511" spans="1:17"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7"/>
        <v>29.849999999999998</v>
      </c>
      <c r="N511" t="str">
        <f>IF(I511="Rob","Robusta",IF(I511="Exc","Excelsa",IF(orders!I511="Ara","Arabica",IF(orders!I511="Lib","Liberica",""))))</f>
        <v>Arabica</v>
      </c>
      <c r="O511" s="14" t="str">
        <f>IF(J511="M","Medium",IF(J511="L","Light",IF(orders!J511="D","Dark","")))</f>
        <v>Dark</v>
      </c>
      <c r="P511" t="str">
        <f>_xlfn.XLOOKUP(Table3[[#This Row],[Customer ID]],customers!$A$1:$A$1001,customers!$I$1:$I$1001,"")</f>
        <v>Yes</v>
      </c>
      <c r="Q511" t="str">
        <f>REPT(CHAR(160),5)&amp;Table3[[#This Row],[Loyalty card]]</f>
        <v>     Yes</v>
      </c>
    </row>
    <row r="512" spans="1:17"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7"/>
        <v>10.754999999999999</v>
      </c>
      <c r="N512" t="str">
        <f>IF(I512="Rob","Robusta",IF(I512="Exc","Excelsa",IF(orders!I512="Ara","Arabica",IF(orders!I512="Lib","Liberica",""))))</f>
        <v>Robusta</v>
      </c>
      <c r="O512" s="14" t="str">
        <f>IF(J512="M","Medium",IF(J512="L","Light",IF(orders!J512="D","Dark","")))</f>
        <v>Light</v>
      </c>
      <c r="P512" t="str">
        <f>_xlfn.XLOOKUP(Table3[[#This Row],[Customer ID]],customers!$A$1:$A$1001,customers!$I$1:$I$1001,"")</f>
        <v>Yes</v>
      </c>
      <c r="Q512" t="str">
        <f>REPT(CHAR(160),5)&amp;Table3[[#This Row],[Loyalty card]]</f>
        <v>     Yes</v>
      </c>
    </row>
    <row r="513" spans="1:17"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7"/>
        <v>13.5</v>
      </c>
      <c r="N513" t="str">
        <f>IF(I513="Rob","Robusta",IF(I513="Exc","Excelsa",IF(orders!I513="Ara","Arabica",IF(orders!I513="Lib","Liberica",""))))</f>
        <v>Arabica</v>
      </c>
      <c r="O513" s="14" t="str">
        <f>IF(J513="M","Medium",IF(J513="L","Light",IF(orders!J513="D","Dark","")))</f>
        <v>Medium</v>
      </c>
      <c r="P513" t="str">
        <f>_xlfn.XLOOKUP(Table3[[#This Row],[Customer ID]],customers!$A$1:$A$1001,customers!$I$1:$I$1001,"")</f>
        <v>Yes</v>
      </c>
      <c r="Q513" t="str">
        <f>REPT(CHAR(160),5)&amp;Table3[[#This Row],[Loyalty card]]</f>
        <v>     Yes</v>
      </c>
    </row>
    <row r="514" spans="1:17"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7"/>
        <v>47.55</v>
      </c>
      <c r="N514" t="str">
        <f>IF(I514="Rob","Robusta",IF(I514="Exc","Excelsa",IF(orders!I514="Ara","Arabica",IF(orders!I514="Lib","Liberica",""))))</f>
        <v>Liberica</v>
      </c>
      <c r="O514" s="14" t="str">
        <f>IF(J514="M","Medium",IF(J514="L","Light",IF(orders!J514="D","Dark","")))</f>
        <v>Light</v>
      </c>
      <c r="P514" t="str">
        <f>_xlfn.XLOOKUP(Table3[[#This Row],[Customer ID]],customers!$A$1:$A$1001,customers!$I$1:$I$1001,"")</f>
        <v>No</v>
      </c>
      <c r="Q514" t="str">
        <f>REPT(CHAR(160),5)&amp;Table3[[#This Row],[Loyalty card]]</f>
        <v>     No</v>
      </c>
    </row>
    <row r="515" spans="1:17"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8">L515*E515</f>
        <v>79.25</v>
      </c>
      <c r="N515" t="str">
        <f>IF(I515="Rob","Robusta",IF(I515="Exc","Excelsa",IF(orders!I515="Ara","Arabica",IF(orders!I515="Lib","Liberica",""))))</f>
        <v>Liberica</v>
      </c>
      <c r="O515" s="14" t="str">
        <f>IF(J515="M","Medium",IF(J515="L","Light",IF(orders!J515="D","Dark","")))</f>
        <v>Light</v>
      </c>
      <c r="P515" t="str">
        <f>_xlfn.XLOOKUP(Table3[[#This Row],[Customer ID]],customers!$A$1:$A$1001,customers!$I$1:$I$1001,"")</f>
        <v>No</v>
      </c>
      <c r="Q515" t="str">
        <f>REPT(CHAR(160),5)&amp;Table3[[#This Row],[Loyalty card]]</f>
        <v>     No</v>
      </c>
    </row>
    <row r="516" spans="1:17"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8"/>
        <v>26.19</v>
      </c>
      <c r="N516" t="str">
        <f>IF(I516="Rob","Robusta",IF(I516="Exc","Excelsa",IF(orders!I516="Ara","Arabica",IF(orders!I516="Lib","Liberica",""))))</f>
        <v>Liberica</v>
      </c>
      <c r="O516" s="14" t="str">
        <f>IF(J516="M","Medium",IF(J516="L","Light",IF(orders!J516="D","Dark","")))</f>
        <v>Medium</v>
      </c>
      <c r="P516" t="str">
        <f>_xlfn.XLOOKUP(Table3[[#This Row],[Customer ID]],customers!$A$1:$A$1001,customers!$I$1:$I$1001,"")</f>
        <v>Yes</v>
      </c>
      <c r="Q516" t="str">
        <f>REPT(CHAR(160),5)&amp;Table3[[#This Row],[Loyalty card]]</f>
        <v>     Yes</v>
      </c>
    </row>
    <row r="517" spans="1:17"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8"/>
        <v>21.509999999999998</v>
      </c>
      <c r="N517" t="str">
        <f>IF(I517="Rob","Robusta",IF(I517="Exc","Excelsa",IF(orders!I517="Ara","Arabica",IF(orders!I517="Lib","Liberica",""))))</f>
        <v>Robusta</v>
      </c>
      <c r="O517" s="14" t="str">
        <f>IF(J517="M","Medium",IF(J517="L","Light",IF(orders!J517="D","Dark","")))</f>
        <v>Light</v>
      </c>
      <c r="P517" t="str">
        <f>_xlfn.XLOOKUP(Table3[[#This Row],[Customer ID]],customers!$A$1:$A$1001,customers!$I$1:$I$1001,"")</f>
        <v>No</v>
      </c>
      <c r="Q517" t="str">
        <f>REPT(CHAR(160),5)&amp;Table3[[#This Row],[Loyalty card]]</f>
        <v>     No</v>
      </c>
    </row>
    <row r="518" spans="1:17"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8"/>
        <v>102.92499999999998</v>
      </c>
      <c r="N518" t="str">
        <f>IF(I518="Rob","Robusta",IF(I518="Exc","Excelsa",IF(orders!I518="Ara","Arabica",IF(orders!I518="Lib","Liberica",""))))</f>
        <v>Robusta</v>
      </c>
      <c r="O518" s="14" t="str">
        <f>IF(J518="M","Medium",IF(J518="L","Light",IF(orders!J518="D","Dark","")))</f>
        <v>Dark</v>
      </c>
      <c r="P518" t="str">
        <f>_xlfn.XLOOKUP(Table3[[#This Row],[Customer ID]],customers!$A$1:$A$1001,customers!$I$1:$I$1001,"")</f>
        <v>Yes</v>
      </c>
      <c r="Q518" t="str">
        <f>REPT(CHAR(160),5)&amp;Table3[[#This Row],[Loyalty card]]</f>
        <v>     Yes</v>
      </c>
    </row>
    <row r="519" spans="1:17"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8"/>
        <v>7.77</v>
      </c>
      <c r="N519" t="str">
        <f>IF(I519="Rob","Robusta",IF(I519="Exc","Excelsa",IF(orders!I519="Ara","Arabica",IF(orders!I519="Lib","Liberica",""))))</f>
        <v>Liberica</v>
      </c>
      <c r="O519" s="14" t="str">
        <f>IF(J519="M","Medium",IF(J519="L","Light",IF(orders!J519="D","Dark","")))</f>
        <v>Dark</v>
      </c>
      <c r="P519" t="str">
        <f>_xlfn.XLOOKUP(Table3[[#This Row],[Customer ID]],customers!$A$1:$A$1001,customers!$I$1:$I$1001,"")</f>
        <v>No</v>
      </c>
      <c r="Q519" t="str">
        <f>REPT(CHAR(160),5)&amp;Table3[[#This Row],[Loyalty card]]</f>
        <v>     No</v>
      </c>
    </row>
    <row r="520" spans="1:17"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8"/>
        <v>139.72499999999999</v>
      </c>
      <c r="N520" t="str">
        <f>IF(I520="Rob","Robusta",IF(I520="Exc","Excelsa",IF(orders!I520="Ara","Arabica",IF(orders!I520="Lib","Liberica",""))))</f>
        <v>Excelsa</v>
      </c>
      <c r="O520" s="14" t="str">
        <f>IF(J520="M","Medium",IF(J520="L","Light",IF(orders!J520="D","Dark","")))</f>
        <v>Dark</v>
      </c>
      <c r="P520" t="str">
        <f>_xlfn.XLOOKUP(Table3[[#This Row],[Customer ID]],customers!$A$1:$A$1001,customers!$I$1:$I$1001,"")</f>
        <v>No</v>
      </c>
      <c r="Q520" t="str">
        <f>REPT(CHAR(160),5)&amp;Table3[[#This Row],[Loyalty card]]</f>
        <v>     No</v>
      </c>
    </row>
    <row r="521" spans="1:17"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8"/>
        <v>11.94</v>
      </c>
      <c r="N521" t="str">
        <f>IF(I521="Rob","Robusta",IF(I521="Exc","Excelsa",IF(orders!I521="Ara","Arabica",IF(orders!I521="Lib","Liberica",""))))</f>
        <v>Arabica</v>
      </c>
      <c r="O521" s="14" t="str">
        <f>IF(J521="M","Medium",IF(J521="L","Light",IF(orders!J521="D","Dark","")))</f>
        <v>Dark</v>
      </c>
      <c r="P521" t="str">
        <f>_xlfn.XLOOKUP(Table3[[#This Row],[Customer ID]],customers!$A$1:$A$1001,customers!$I$1:$I$1001,"")</f>
        <v>Yes</v>
      </c>
      <c r="Q521" t="str">
        <f>REPT(CHAR(160),5)&amp;Table3[[#This Row],[Loyalty card]]</f>
        <v>     Yes</v>
      </c>
    </row>
    <row r="522" spans="1:17"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8"/>
        <v>3.8849999999999998</v>
      </c>
      <c r="N522" t="str">
        <f>IF(I522="Rob","Robusta",IF(I522="Exc","Excelsa",IF(orders!I522="Ara","Arabica",IF(orders!I522="Lib","Liberica",""))))</f>
        <v>Liberica</v>
      </c>
      <c r="O522" s="14" t="str">
        <f>IF(J522="M","Medium",IF(J522="L","Light",IF(orders!J522="D","Dark","")))</f>
        <v>Dark</v>
      </c>
      <c r="P522" t="str">
        <f>_xlfn.XLOOKUP(Table3[[#This Row],[Customer ID]],customers!$A$1:$A$1001,customers!$I$1:$I$1001,"")</f>
        <v>No</v>
      </c>
      <c r="Q522" t="str">
        <f>REPT(CHAR(160),5)&amp;Table3[[#This Row],[Loyalty card]]</f>
        <v>     No</v>
      </c>
    </row>
    <row r="523" spans="1:17"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8"/>
        <v>39.799999999999997</v>
      </c>
      <c r="N523" t="str">
        <f>IF(I523="Rob","Robusta",IF(I523="Exc","Excelsa",IF(orders!I523="Ara","Arabica",IF(orders!I523="Lib","Liberica",""))))</f>
        <v>Robusta</v>
      </c>
      <c r="O523" s="14" t="str">
        <f>IF(J523="M","Medium",IF(J523="L","Light",IF(orders!J523="D","Dark","")))</f>
        <v>Medium</v>
      </c>
      <c r="P523" t="str">
        <f>_xlfn.XLOOKUP(Table3[[#This Row],[Customer ID]],customers!$A$1:$A$1001,customers!$I$1:$I$1001,"")</f>
        <v>No</v>
      </c>
      <c r="Q523" t="str">
        <f>REPT(CHAR(160),5)&amp;Table3[[#This Row],[Loyalty card]]</f>
        <v>     No</v>
      </c>
    </row>
    <row r="524" spans="1:17"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8"/>
        <v>29.849999999999998</v>
      </c>
      <c r="N524" t="str">
        <f>IF(I524="Rob","Robusta",IF(I524="Exc","Excelsa",IF(orders!I524="Ara","Arabica",IF(orders!I524="Lib","Liberica",""))))</f>
        <v>Robusta</v>
      </c>
      <c r="O524" s="14" t="str">
        <f>IF(J524="M","Medium",IF(J524="L","Light",IF(orders!J524="D","Dark","")))</f>
        <v>Medium</v>
      </c>
      <c r="P524" t="str">
        <f>_xlfn.XLOOKUP(Table3[[#This Row],[Customer ID]],customers!$A$1:$A$1001,customers!$I$1:$I$1001,"")</f>
        <v>No</v>
      </c>
      <c r="Q524" t="str">
        <f>REPT(CHAR(160),5)&amp;Table3[[#This Row],[Loyalty card]]</f>
        <v>     No</v>
      </c>
    </row>
    <row r="525" spans="1:17"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8"/>
        <v>29.784999999999997</v>
      </c>
      <c r="N525" t="str">
        <f>IF(I525="Rob","Robusta",IF(I525="Exc","Excelsa",IF(orders!I525="Ara","Arabica",IF(orders!I525="Lib","Liberica",""))))</f>
        <v>Liberica</v>
      </c>
      <c r="O525" s="14" t="str">
        <f>IF(J525="M","Medium",IF(J525="L","Light",IF(orders!J525="D","Dark","")))</f>
        <v>Dark</v>
      </c>
      <c r="P525" t="str">
        <f>_xlfn.XLOOKUP(Table3[[#This Row],[Customer ID]],customers!$A$1:$A$1001,customers!$I$1:$I$1001,"")</f>
        <v>No</v>
      </c>
      <c r="Q525" t="str">
        <f>REPT(CHAR(160),5)&amp;Table3[[#This Row],[Loyalty card]]</f>
        <v>     No</v>
      </c>
    </row>
    <row r="526" spans="1:17"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8"/>
        <v>72.91</v>
      </c>
      <c r="N526" t="str">
        <f>IF(I526="Rob","Robusta",IF(I526="Exc","Excelsa",IF(orders!I526="Ara","Arabica",IF(orders!I526="Lib","Liberica",""))))</f>
        <v>Liberica</v>
      </c>
      <c r="O526" s="14" t="str">
        <f>IF(J526="M","Medium",IF(J526="L","Light",IF(orders!J526="D","Dark","")))</f>
        <v>Light</v>
      </c>
      <c r="P526" t="str">
        <f>_xlfn.XLOOKUP(Table3[[#This Row],[Customer ID]],customers!$A$1:$A$1001,customers!$I$1:$I$1001,"")</f>
        <v>No</v>
      </c>
      <c r="Q526" t="str">
        <f>REPT(CHAR(160),5)&amp;Table3[[#This Row],[Loyalty card]]</f>
        <v>     No</v>
      </c>
    </row>
    <row r="527" spans="1:17"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8"/>
        <v>13.424999999999997</v>
      </c>
      <c r="N527" t="str">
        <f>IF(I527="Rob","Robusta",IF(I527="Exc","Excelsa",IF(orders!I527="Ara","Arabica",IF(orders!I527="Lib","Liberica",""))))</f>
        <v>Robusta</v>
      </c>
      <c r="O527" s="14" t="str">
        <f>IF(J527="M","Medium",IF(J527="L","Light",IF(orders!J527="D","Dark","")))</f>
        <v>Dark</v>
      </c>
      <c r="P527" t="str">
        <f>_xlfn.XLOOKUP(Table3[[#This Row],[Customer ID]],customers!$A$1:$A$1001,customers!$I$1:$I$1001,"")</f>
        <v>Yes</v>
      </c>
      <c r="Q527" t="str">
        <f>REPT(CHAR(160),5)&amp;Table3[[#This Row],[Loyalty card]]</f>
        <v>     Yes</v>
      </c>
    </row>
    <row r="528" spans="1:17"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8"/>
        <v>126.49999999999999</v>
      </c>
      <c r="N528" t="str">
        <f>IF(I528="Rob","Robusta",IF(I528="Exc","Excelsa",IF(orders!I528="Ara","Arabica",IF(orders!I528="Lib","Liberica",""))))</f>
        <v>Excelsa</v>
      </c>
      <c r="O528" s="14" t="str">
        <f>IF(J528="M","Medium",IF(J528="L","Light",IF(orders!J528="D","Dark","")))</f>
        <v>Medium</v>
      </c>
      <c r="P528" t="str">
        <f>_xlfn.XLOOKUP(Table3[[#This Row],[Customer ID]],customers!$A$1:$A$1001,customers!$I$1:$I$1001,"")</f>
        <v>Yes</v>
      </c>
      <c r="Q528" t="str">
        <f>REPT(CHAR(160),5)&amp;Table3[[#This Row],[Loyalty card]]</f>
        <v>     Yes</v>
      </c>
    </row>
    <row r="529" spans="1:17"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8"/>
        <v>41.25</v>
      </c>
      <c r="N529" t="str">
        <f>IF(I529="Rob","Robusta",IF(I529="Exc","Excelsa",IF(orders!I529="Ara","Arabica",IF(orders!I529="Lib","Liberica",""))))</f>
        <v>Excelsa</v>
      </c>
      <c r="O529" s="14" t="str">
        <f>IF(J529="M","Medium",IF(J529="L","Light",IF(orders!J529="D","Dark","")))</f>
        <v>Medium</v>
      </c>
      <c r="P529" t="str">
        <f>_xlfn.XLOOKUP(Table3[[#This Row],[Customer ID]],customers!$A$1:$A$1001,customers!$I$1:$I$1001,"")</f>
        <v>No</v>
      </c>
      <c r="Q529" t="str">
        <f>REPT(CHAR(160),5)&amp;Table3[[#This Row],[Loyalty card]]</f>
        <v>     No</v>
      </c>
    </row>
    <row r="530" spans="1:17"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8"/>
        <v>53.46</v>
      </c>
      <c r="N530" t="str">
        <f>IF(I530="Rob","Robusta",IF(I530="Exc","Excelsa",IF(orders!I530="Ara","Arabica",IF(orders!I530="Lib","Liberica",""))))</f>
        <v>Excelsa</v>
      </c>
      <c r="O530" s="14" t="str">
        <f>IF(J530="M","Medium",IF(J530="L","Light",IF(orders!J530="D","Dark","")))</f>
        <v>Light</v>
      </c>
      <c r="P530" t="str">
        <f>_xlfn.XLOOKUP(Table3[[#This Row],[Customer ID]],customers!$A$1:$A$1001,customers!$I$1:$I$1001,"")</f>
        <v>No</v>
      </c>
      <c r="Q530" t="str">
        <f>REPT(CHAR(160),5)&amp;Table3[[#This Row],[Loyalty card]]</f>
        <v>     No</v>
      </c>
    </row>
    <row r="531" spans="1:17"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8"/>
        <v>59.699999999999996</v>
      </c>
      <c r="N531" t="str">
        <f>IF(I531="Rob","Robusta",IF(I531="Exc","Excelsa",IF(orders!I531="Ara","Arabica",IF(orders!I531="Lib","Liberica",""))))</f>
        <v>Robusta</v>
      </c>
      <c r="O531" s="14" t="str">
        <f>IF(J531="M","Medium",IF(J531="L","Light",IF(orders!J531="D","Dark","")))</f>
        <v>Medium</v>
      </c>
      <c r="P531" t="str">
        <f>_xlfn.XLOOKUP(Table3[[#This Row],[Customer ID]],customers!$A$1:$A$1001,customers!$I$1:$I$1001,"")</f>
        <v>No</v>
      </c>
      <c r="Q531" t="str">
        <f>REPT(CHAR(160),5)&amp;Table3[[#This Row],[Loyalty card]]</f>
        <v>     No</v>
      </c>
    </row>
    <row r="532" spans="1:17"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8"/>
        <v>59.699999999999996</v>
      </c>
      <c r="N532" t="str">
        <f>IF(I532="Rob","Robusta",IF(I532="Exc","Excelsa",IF(orders!I532="Ara","Arabica",IF(orders!I532="Lib","Liberica",""))))</f>
        <v>Robusta</v>
      </c>
      <c r="O532" s="14" t="str">
        <f>IF(J532="M","Medium",IF(J532="L","Light",IF(orders!J532="D","Dark","")))</f>
        <v>Medium</v>
      </c>
      <c r="P532" t="str">
        <f>_xlfn.XLOOKUP(Table3[[#This Row],[Customer ID]],customers!$A$1:$A$1001,customers!$I$1:$I$1001,"")</f>
        <v>No</v>
      </c>
      <c r="Q532" t="str">
        <f>REPT(CHAR(160),5)&amp;Table3[[#This Row],[Loyalty card]]</f>
        <v>     No</v>
      </c>
    </row>
    <row r="533" spans="1:17"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8"/>
        <v>44.75</v>
      </c>
      <c r="N533" t="str">
        <f>IF(I533="Rob","Robusta",IF(I533="Exc","Excelsa",IF(orders!I533="Ara","Arabica",IF(orders!I533="Lib","Liberica",""))))</f>
        <v>Robusta</v>
      </c>
      <c r="O533" s="14" t="str">
        <f>IF(J533="M","Medium",IF(J533="L","Light",IF(orders!J533="D","Dark","")))</f>
        <v>Dark</v>
      </c>
      <c r="P533" t="str">
        <f>_xlfn.XLOOKUP(Table3[[#This Row],[Customer ID]],customers!$A$1:$A$1001,customers!$I$1:$I$1001,"")</f>
        <v>No</v>
      </c>
      <c r="Q533" t="str">
        <f>REPT(CHAR(160),5)&amp;Table3[[#This Row],[Loyalty card]]</f>
        <v>     No</v>
      </c>
    </row>
    <row r="534" spans="1:17"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8"/>
        <v>16.5</v>
      </c>
      <c r="N534" t="str">
        <f>IF(I534="Rob","Robusta",IF(I534="Exc","Excelsa",IF(orders!I534="Ara","Arabica",IF(orders!I534="Lib","Liberica",""))))</f>
        <v>Excelsa</v>
      </c>
      <c r="O534" s="14" t="str">
        <f>IF(J534="M","Medium",IF(J534="L","Light",IF(orders!J534="D","Dark","")))</f>
        <v>Medium</v>
      </c>
      <c r="P534" t="str">
        <f>_xlfn.XLOOKUP(Table3[[#This Row],[Customer ID]],customers!$A$1:$A$1001,customers!$I$1:$I$1001,"")</f>
        <v>Yes</v>
      </c>
      <c r="Q534" t="str">
        <f>REPT(CHAR(160),5)&amp;Table3[[#This Row],[Loyalty card]]</f>
        <v>     Yes</v>
      </c>
    </row>
    <row r="535" spans="1:17"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8"/>
        <v>21.479999999999997</v>
      </c>
      <c r="N535" t="str">
        <f>IF(I535="Rob","Robusta",IF(I535="Exc","Excelsa",IF(orders!I535="Ara","Arabica",IF(orders!I535="Lib","Liberica",""))))</f>
        <v>Robusta</v>
      </c>
      <c r="O535" s="14" t="str">
        <f>IF(J535="M","Medium",IF(J535="L","Light",IF(orders!J535="D","Dark","")))</f>
        <v>Dark</v>
      </c>
      <c r="P535" t="str">
        <f>_xlfn.XLOOKUP(Table3[[#This Row],[Customer ID]],customers!$A$1:$A$1001,customers!$I$1:$I$1001,"")</f>
        <v>No</v>
      </c>
      <c r="Q535" t="str">
        <f>REPT(CHAR(160),5)&amp;Table3[[#This Row],[Loyalty card]]</f>
        <v>     No</v>
      </c>
    </row>
    <row r="536" spans="1:17"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8"/>
        <v>45.769999999999996</v>
      </c>
      <c r="N536" t="str">
        <f>IF(I536="Rob","Robusta",IF(I536="Exc","Excelsa",IF(orders!I536="Ara","Arabica",IF(orders!I536="Lib","Liberica",""))))</f>
        <v>Robusta</v>
      </c>
      <c r="O536" s="14" t="str">
        <f>IF(J536="M","Medium",IF(J536="L","Light",IF(orders!J536="D","Dark","")))</f>
        <v>Medium</v>
      </c>
      <c r="P536" t="str">
        <f>_xlfn.XLOOKUP(Table3[[#This Row],[Customer ID]],customers!$A$1:$A$1001,customers!$I$1:$I$1001,"")</f>
        <v>Yes</v>
      </c>
      <c r="Q536" t="str">
        <f>REPT(CHAR(160),5)&amp;Table3[[#This Row],[Loyalty card]]</f>
        <v>     Yes</v>
      </c>
    </row>
    <row r="537" spans="1:17"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8"/>
        <v>9.51</v>
      </c>
      <c r="N537" t="str">
        <f>IF(I537="Rob","Robusta",IF(I537="Exc","Excelsa",IF(orders!I537="Ara","Arabica",IF(orders!I537="Lib","Liberica",""))))</f>
        <v>Liberica</v>
      </c>
      <c r="O537" s="14" t="str">
        <f>IF(J537="M","Medium",IF(J537="L","Light",IF(orders!J537="D","Dark","")))</f>
        <v>Light</v>
      </c>
      <c r="P537" t="str">
        <f>_xlfn.XLOOKUP(Table3[[#This Row],[Customer ID]],customers!$A$1:$A$1001,customers!$I$1:$I$1001,"")</f>
        <v>No</v>
      </c>
      <c r="Q537" t="str">
        <f>REPT(CHAR(160),5)&amp;Table3[[#This Row],[Loyalty card]]</f>
        <v>     No</v>
      </c>
    </row>
    <row r="538" spans="1:17"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8"/>
        <v>8.0549999999999997</v>
      </c>
      <c r="N538" t="str">
        <f>IF(I538="Rob","Robusta",IF(I538="Exc","Excelsa",IF(orders!I538="Ara","Arabica",IF(orders!I538="Lib","Liberica",""))))</f>
        <v>Robusta</v>
      </c>
      <c r="O538" s="14" t="str">
        <f>IF(J538="M","Medium",IF(J538="L","Light",IF(orders!J538="D","Dark","")))</f>
        <v>Dark</v>
      </c>
      <c r="P538" t="str">
        <f>_xlfn.XLOOKUP(Table3[[#This Row],[Customer ID]],customers!$A$1:$A$1001,customers!$I$1:$I$1001,"")</f>
        <v>Yes</v>
      </c>
      <c r="Q538" t="str">
        <f>REPT(CHAR(160),5)&amp;Table3[[#This Row],[Loyalty card]]</f>
        <v>     Yes</v>
      </c>
    </row>
    <row r="539" spans="1:17"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8"/>
        <v>111.78</v>
      </c>
      <c r="N539" t="str">
        <f>IF(I539="Rob","Robusta",IF(I539="Exc","Excelsa",IF(orders!I539="Ara","Arabica",IF(orders!I539="Lib","Liberica",""))))</f>
        <v>Excelsa</v>
      </c>
      <c r="O539" s="14" t="str">
        <f>IF(J539="M","Medium",IF(J539="L","Light",IF(orders!J539="D","Dark","")))</f>
        <v>Dark</v>
      </c>
      <c r="P539" t="str">
        <f>_xlfn.XLOOKUP(Table3[[#This Row],[Customer ID]],customers!$A$1:$A$1001,customers!$I$1:$I$1001,"")</f>
        <v>Yes</v>
      </c>
      <c r="Q539" t="str">
        <f>REPT(CHAR(160),5)&amp;Table3[[#This Row],[Loyalty card]]</f>
        <v>     Yes</v>
      </c>
    </row>
    <row r="540" spans="1:17"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8"/>
        <v>10.739999999999998</v>
      </c>
      <c r="N540" t="str">
        <f>IF(I540="Rob","Robusta",IF(I540="Exc","Excelsa",IF(orders!I540="Ara","Arabica",IF(orders!I540="Lib","Liberica",""))))</f>
        <v>Robusta</v>
      </c>
      <c r="O540" s="14" t="str">
        <f>IF(J540="M","Medium",IF(J540="L","Light",IF(orders!J540="D","Dark","")))</f>
        <v>Dark</v>
      </c>
      <c r="P540" t="str">
        <f>_xlfn.XLOOKUP(Table3[[#This Row],[Customer ID]],customers!$A$1:$A$1001,customers!$I$1:$I$1001,"")</f>
        <v>Yes</v>
      </c>
      <c r="Q540" t="str">
        <f>REPT(CHAR(160),5)&amp;Table3[[#This Row],[Loyalty card]]</f>
        <v>     Yes</v>
      </c>
    </row>
    <row r="541" spans="1:17"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8"/>
        <v>26.849999999999994</v>
      </c>
      <c r="N541" t="str">
        <f>IF(I541="Rob","Robusta",IF(I541="Exc","Excelsa",IF(orders!I541="Ara","Arabica",IF(orders!I541="Lib","Liberica",""))))</f>
        <v>Robusta</v>
      </c>
      <c r="O541" s="14" t="str">
        <f>IF(J541="M","Medium",IF(J541="L","Light",IF(orders!J541="D","Dark","")))</f>
        <v>Dark</v>
      </c>
      <c r="P541" t="str">
        <f>_xlfn.XLOOKUP(Table3[[#This Row],[Customer ID]],customers!$A$1:$A$1001,customers!$I$1:$I$1001,"")</f>
        <v>No</v>
      </c>
      <c r="Q541" t="str">
        <f>REPT(CHAR(160),5)&amp;Table3[[#This Row],[Loyalty card]]</f>
        <v>     No</v>
      </c>
    </row>
    <row r="542" spans="1:17"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8"/>
        <v>63.4</v>
      </c>
      <c r="N542" t="str">
        <f>IF(I542="Rob","Robusta",IF(I542="Exc","Excelsa",IF(orders!I542="Ara","Arabica",IF(orders!I542="Lib","Liberica",""))))</f>
        <v>Liberica</v>
      </c>
      <c r="O542" s="14" t="str">
        <f>IF(J542="M","Medium",IF(J542="L","Light",IF(orders!J542="D","Dark","")))</f>
        <v>Light</v>
      </c>
      <c r="P542" t="str">
        <f>_xlfn.XLOOKUP(Table3[[#This Row],[Customer ID]],customers!$A$1:$A$1001,customers!$I$1:$I$1001,"")</f>
        <v>Yes</v>
      </c>
      <c r="Q542" t="str">
        <f>REPT(CHAR(160),5)&amp;Table3[[#This Row],[Loyalty card]]</f>
        <v>     Yes</v>
      </c>
    </row>
    <row r="543" spans="1:17"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8"/>
        <v>22.884999999999998</v>
      </c>
      <c r="N543" t="str">
        <f>IF(I543="Rob","Robusta",IF(I543="Exc","Excelsa",IF(orders!I543="Ara","Arabica",IF(orders!I543="Lib","Liberica",""))))</f>
        <v>Arabica</v>
      </c>
      <c r="O543" s="14" t="str">
        <f>IF(J543="M","Medium",IF(J543="L","Light",IF(orders!J543="D","Dark","")))</f>
        <v>Dark</v>
      </c>
      <c r="P543" t="str">
        <f>_xlfn.XLOOKUP(Table3[[#This Row],[Customer ID]],customers!$A$1:$A$1001,customers!$I$1:$I$1001,"")</f>
        <v>Yes</v>
      </c>
      <c r="Q543" t="str">
        <f>REPT(CHAR(160),5)&amp;Table3[[#This Row],[Loyalty card]]</f>
        <v>     Yes</v>
      </c>
    </row>
    <row r="544" spans="1:17"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8"/>
        <v>103.49999999999999</v>
      </c>
      <c r="N544" t="str">
        <f>IF(I544="Rob","Robusta",IF(I544="Exc","Excelsa",IF(orders!I544="Ara","Arabica",IF(orders!I544="Lib","Liberica",""))))</f>
        <v>Arabica</v>
      </c>
      <c r="O544" s="14" t="str">
        <f>IF(J544="M","Medium",IF(J544="L","Light",IF(orders!J544="D","Dark","")))</f>
        <v>Medium</v>
      </c>
      <c r="P544" t="str">
        <f>_xlfn.XLOOKUP(Table3[[#This Row],[Customer ID]],customers!$A$1:$A$1001,customers!$I$1:$I$1001,"")</f>
        <v>No</v>
      </c>
      <c r="Q544" t="str">
        <f>REPT(CHAR(160),5)&amp;Table3[[#This Row],[Loyalty card]]</f>
        <v>     No</v>
      </c>
    </row>
    <row r="545" spans="1:17"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8"/>
        <v>54.969999999999992</v>
      </c>
      <c r="N545" t="str">
        <f>IF(I545="Rob","Robusta",IF(I545="Exc","Excelsa",IF(orders!I545="Ara","Arabica",IF(orders!I545="Lib","Liberica",""))))</f>
        <v>Robusta</v>
      </c>
      <c r="O545" s="14" t="str">
        <f>IF(J545="M","Medium",IF(J545="L","Light",IF(orders!J545="D","Dark","")))</f>
        <v>Light</v>
      </c>
      <c r="P545" t="str">
        <f>_xlfn.XLOOKUP(Table3[[#This Row],[Customer ID]],customers!$A$1:$A$1001,customers!$I$1:$I$1001,"")</f>
        <v>No</v>
      </c>
      <c r="Q545" t="str">
        <f>REPT(CHAR(160),5)&amp;Table3[[#This Row],[Loyalty card]]</f>
        <v>     No</v>
      </c>
    </row>
    <row r="546" spans="1:17"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8"/>
        <v>15.54</v>
      </c>
      <c r="N546" t="str">
        <f>IF(I546="Rob","Robusta",IF(I546="Exc","Excelsa",IF(orders!I546="Ara","Arabica",IF(orders!I546="Lib","Liberica",""))))</f>
        <v>Arabica</v>
      </c>
      <c r="O546" s="14" t="str">
        <f>IF(J546="M","Medium",IF(J546="L","Light",IF(orders!J546="D","Dark","")))</f>
        <v>Light</v>
      </c>
      <c r="P546" t="str">
        <f>_xlfn.XLOOKUP(Table3[[#This Row],[Customer ID]],customers!$A$1:$A$1001,customers!$I$1:$I$1001,"")</f>
        <v>No</v>
      </c>
      <c r="Q546" t="str">
        <f>REPT(CHAR(160),5)&amp;Table3[[#This Row],[Loyalty card]]</f>
        <v>     No</v>
      </c>
    </row>
    <row r="547" spans="1:17"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8"/>
        <v>15.54</v>
      </c>
      <c r="N547" t="str">
        <f>IF(I547="Rob","Robusta",IF(I547="Exc","Excelsa",IF(orders!I547="Ara","Arabica",IF(orders!I547="Lib","Liberica",""))))</f>
        <v>Liberica</v>
      </c>
      <c r="O547" s="14" t="str">
        <f>IF(J547="M","Medium",IF(J547="L","Light",IF(orders!J547="D","Dark","")))</f>
        <v>Dark</v>
      </c>
      <c r="P547" t="str">
        <f>_xlfn.XLOOKUP(Table3[[#This Row],[Customer ID]],customers!$A$1:$A$1001,customers!$I$1:$I$1001,"")</f>
        <v>No</v>
      </c>
      <c r="Q547" t="str">
        <f>REPT(CHAR(160),5)&amp;Table3[[#This Row],[Loyalty card]]</f>
        <v>     No</v>
      </c>
    </row>
    <row r="548" spans="1:17"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8"/>
        <v>83.835000000000008</v>
      </c>
      <c r="N548" t="str">
        <f>IF(I548="Rob","Robusta",IF(I548="Exc","Excelsa",IF(orders!I548="Ara","Arabica",IF(orders!I548="Lib","Liberica",""))))</f>
        <v>Excelsa</v>
      </c>
      <c r="O548" s="14" t="str">
        <f>IF(J548="M","Medium",IF(J548="L","Light",IF(orders!J548="D","Dark","")))</f>
        <v>Dark</v>
      </c>
      <c r="P548" t="str">
        <f>_xlfn.XLOOKUP(Table3[[#This Row],[Customer ID]],customers!$A$1:$A$1001,customers!$I$1:$I$1001,"")</f>
        <v>No</v>
      </c>
      <c r="Q548" t="str">
        <f>REPT(CHAR(160),5)&amp;Table3[[#This Row],[Loyalty card]]</f>
        <v>     No</v>
      </c>
    </row>
    <row r="549" spans="1:17"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8"/>
        <v>10.754999999999999</v>
      </c>
      <c r="N549" t="str">
        <f>IF(I549="Rob","Robusta",IF(I549="Exc","Excelsa",IF(orders!I549="Ara","Arabica",IF(orders!I549="Lib","Liberica",""))))</f>
        <v>Robusta</v>
      </c>
      <c r="O549" s="14" t="str">
        <f>IF(J549="M","Medium",IF(J549="L","Light",IF(orders!J549="D","Dark","")))</f>
        <v>Light</v>
      </c>
      <c r="P549" t="str">
        <f>_xlfn.XLOOKUP(Table3[[#This Row],[Customer ID]],customers!$A$1:$A$1001,customers!$I$1:$I$1001,"")</f>
        <v>Yes</v>
      </c>
      <c r="Q549" t="str">
        <f>REPT(CHAR(160),5)&amp;Table3[[#This Row],[Loyalty card]]</f>
        <v>     Yes</v>
      </c>
    </row>
    <row r="550" spans="1:17"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8"/>
        <v>13.365</v>
      </c>
      <c r="N550" t="str">
        <f>IF(I550="Rob","Robusta",IF(I550="Exc","Excelsa",IF(orders!I550="Ara","Arabica",IF(orders!I550="Lib","Liberica",""))))</f>
        <v>Excelsa</v>
      </c>
      <c r="O550" s="14" t="str">
        <f>IF(J550="M","Medium",IF(J550="L","Light",IF(orders!J550="D","Dark","")))</f>
        <v>Light</v>
      </c>
      <c r="P550" t="str">
        <f>_xlfn.XLOOKUP(Table3[[#This Row],[Customer ID]],customers!$A$1:$A$1001,customers!$I$1:$I$1001,"")</f>
        <v>Yes</v>
      </c>
      <c r="Q550" t="str">
        <f>REPT(CHAR(160),5)&amp;Table3[[#This Row],[Loyalty card]]</f>
        <v>     Yes</v>
      </c>
    </row>
    <row r="551" spans="1:17"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8"/>
        <v>17.82</v>
      </c>
      <c r="N551" t="str">
        <f>IF(I551="Rob","Robusta",IF(I551="Exc","Excelsa",IF(orders!I551="Ara","Arabica",IF(orders!I551="Lib","Liberica",""))))</f>
        <v>Excelsa</v>
      </c>
      <c r="O551" s="14" t="str">
        <f>IF(J551="M","Medium",IF(J551="L","Light",IF(orders!J551="D","Dark","")))</f>
        <v>Light</v>
      </c>
      <c r="P551" t="str">
        <f>_xlfn.XLOOKUP(Table3[[#This Row],[Customer ID]],customers!$A$1:$A$1001,customers!$I$1:$I$1001,"")</f>
        <v>Yes</v>
      </c>
      <c r="Q551" t="str">
        <f>REPT(CHAR(160),5)&amp;Table3[[#This Row],[Loyalty card]]</f>
        <v>     Yes</v>
      </c>
    </row>
    <row r="552" spans="1:17"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8"/>
        <v>23.31</v>
      </c>
      <c r="N552" t="str">
        <f>IF(I552="Rob","Robusta",IF(I552="Exc","Excelsa",IF(orders!I552="Ara","Arabica",IF(orders!I552="Lib","Liberica",""))))</f>
        <v>Liberica</v>
      </c>
      <c r="O552" s="14" t="str">
        <f>IF(J552="M","Medium",IF(J552="L","Light",IF(orders!J552="D","Dark","")))</f>
        <v>Dark</v>
      </c>
      <c r="P552" t="str">
        <f>_xlfn.XLOOKUP(Table3[[#This Row],[Customer ID]],customers!$A$1:$A$1001,customers!$I$1:$I$1001,"")</f>
        <v>Yes</v>
      </c>
      <c r="Q552" t="str">
        <f>REPT(CHAR(160),5)&amp;Table3[[#This Row],[Loyalty card]]</f>
        <v>     Yes</v>
      </c>
    </row>
    <row r="553" spans="1:17"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8"/>
        <v>7.29</v>
      </c>
      <c r="N553" t="str">
        <f>IF(I553="Rob","Robusta",IF(I553="Exc","Excelsa",IF(orders!I553="Ara","Arabica",IF(orders!I553="Lib","Liberica",""))))</f>
        <v>Excelsa</v>
      </c>
      <c r="O553" s="14" t="str">
        <f>IF(J553="M","Medium",IF(J553="L","Light",IF(orders!J553="D","Dark","")))</f>
        <v>Dark</v>
      </c>
      <c r="P553" t="str">
        <f>_xlfn.XLOOKUP(Table3[[#This Row],[Customer ID]],customers!$A$1:$A$1001,customers!$I$1:$I$1001,"")</f>
        <v>No</v>
      </c>
      <c r="Q553" t="str">
        <f>REPT(CHAR(160),5)&amp;Table3[[#This Row],[Loyalty card]]</f>
        <v>     No</v>
      </c>
    </row>
    <row r="554" spans="1:17"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8"/>
        <v>17.82</v>
      </c>
      <c r="N554" t="str">
        <f>IF(I554="Rob","Robusta",IF(I554="Exc","Excelsa",IF(orders!I554="Ara","Arabica",IF(orders!I554="Lib","Liberica",""))))</f>
        <v>Excelsa</v>
      </c>
      <c r="O554" s="14" t="str">
        <f>IF(J554="M","Medium",IF(J554="L","Light",IF(orders!J554="D","Dark","")))</f>
        <v>Light</v>
      </c>
      <c r="P554" t="str">
        <f>_xlfn.XLOOKUP(Table3[[#This Row],[Customer ID]],customers!$A$1:$A$1001,customers!$I$1:$I$1001,"")</f>
        <v>Yes</v>
      </c>
      <c r="Q554" t="str">
        <f>REPT(CHAR(160),5)&amp;Table3[[#This Row],[Loyalty card]]</f>
        <v>     Yes</v>
      </c>
    </row>
    <row r="555" spans="1:17"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8"/>
        <v>68.75</v>
      </c>
      <c r="N555" t="str">
        <f>IF(I555="Rob","Robusta",IF(I555="Exc","Excelsa",IF(orders!I555="Ara","Arabica",IF(orders!I555="Lib","Liberica",""))))</f>
        <v>Excelsa</v>
      </c>
      <c r="O555" s="14" t="str">
        <f>IF(J555="M","Medium",IF(J555="L","Light",IF(orders!J555="D","Dark","")))</f>
        <v>Medium</v>
      </c>
      <c r="P555" t="str">
        <f>_xlfn.XLOOKUP(Table3[[#This Row],[Customer ID]],customers!$A$1:$A$1001,customers!$I$1:$I$1001,"")</f>
        <v>No</v>
      </c>
      <c r="Q555" t="str">
        <f>REPT(CHAR(160),5)&amp;Table3[[#This Row],[Loyalty card]]</f>
        <v>     No</v>
      </c>
    </row>
    <row r="556" spans="1:17"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8"/>
        <v>54.969999999999992</v>
      </c>
      <c r="N556" t="str">
        <f>IF(I556="Rob","Robusta",IF(I556="Exc","Excelsa",IF(orders!I556="Ara","Arabica",IF(orders!I556="Lib","Liberica",""))))</f>
        <v>Robusta</v>
      </c>
      <c r="O556" s="14" t="str">
        <f>IF(J556="M","Medium",IF(J556="L","Light",IF(orders!J556="D","Dark","")))</f>
        <v>Light</v>
      </c>
      <c r="P556" t="str">
        <f>_xlfn.XLOOKUP(Table3[[#This Row],[Customer ID]],customers!$A$1:$A$1001,customers!$I$1:$I$1001,"")</f>
        <v>Yes</v>
      </c>
      <c r="Q556" t="str">
        <f>REPT(CHAR(160),5)&amp;Table3[[#This Row],[Loyalty card]]</f>
        <v>     Yes</v>
      </c>
    </row>
    <row r="557" spans="1:17"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8"/>
        <v>82.5</v>
      </c>
      <c r="N557" t="str">
        <f>IF(I557="Rob","Robusta",IF(I557="Exc","Excelsa",IF(orders!I557="Ara","Arabica",IF(orders!I557="Lib","Liberica",""))))</f>
        <v>Excelsa</v>
      </c>
      <c r="O557" s="14" t="str">
        <f>IF(J557="M","Medium",IF(J557="L","Light",IF(orders!J557="D","Dark","")))</f>
        <v>Medium</v>
      </c>
      <c r="P557" t="str">
        <f>_xlfn.XLOOKUP(Table3[[#This Row],[Customer ID]],customers!$A$1:$A$1001,customers!$I$1:$I$1001,"")</f>
        <v>No</v>
      </c>
      <c r="Q557" t="str">
        <f>REPT(CHAR(160),5)&amp;Table3[[#This Row],[Loyalty card]]</f>
        <v>     No</v>
      </c>
    </row>
    <row r="558" spans="1:17"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8"/>
        <v>8.73</v>
      </c>
      <c r="N558" t="str">
        <f>IF(I558="Rob","Robusta",IF(I558="Exc","Excelsa",IF(orders!I558="Ara","Arabica",IF(orders!I558="Lib","Liberica",""))))</f>
        <v>Liberica</v>
      </c>
      <c r="O558" s="14" t="str">
        <f>IF(J558="M","Medium",IF(J558="L","Light",IF(orders!J558="D","Dark","")))</f>
        <v>Medium</v>
      </c>
      <c r="P558" t="str">
        <f>_xlfn.XLOOKUP(Table3[[#This Row],[Customer ID]],customers!$A$1:$A$1001,customers!$I$1:$I$1001,"")</f>
        <v>Yes</v>
      </c>
      <c r="Q558" t="str">
        <f>REPT(CHAR(160),5)&amp;Table3[[#This Row],[Loyalty card]]</f>
        <v>     Yes</v>
      </c>
    </row>
    <row r="559" spans="1:17"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8"/>
        <v>59.4</v>
      </c>
      <c r="N559" t="str">
        <f>IF(I559="Rob","Robusta",IF(I559="Exc","Excelsa",IF(orders!I559="Ara","Arabica",IF(orders!I559="Lib","Liberica",""))))</f>
        <v>Excelsa</v>
      </c>
      <c r="O559" s="14" t="str">
        <f>IF(J559="M","Medium",IF(J559="L","Light",IF(orders!J559="D","Dark","")))</f>
        <v>Light</v>
      </c>
      <c r="P559" t="str">
        <f>_xlfn.XLOOKUP(Table3[[#This Row],[Customer ID]],customers!$A$1:$A$1001,customers!$I$1:$I$1001,"")</f>
        <v>Yes</v>
      </c>
      <c r="Q559" t="str">
        <f>REPT(CHAR(160),5)&amp;Table3[[#This Row],[Loyalty card]]</f>
        <v>     Yes</v>
      </c>
    </row>
    <row r="560" spans="1:17"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8"/>
        <v>15.54</v>
      </c>
      <c r="N560" t="str">
        <f>IF(I560="Rob","Robusta",IF(I560="Exc","Excelsa",IF(orders!I560="Ara","Arabica",IF(orders!I560="Lib","Liberica",""))))</f>
        <v>Liberica</v>
      </c>
      <c r="O560" s="14" t="str">
        <f>IF(J560="M","Medium",IF(J560="L","Light",IF(orders!J560="D","Dark","")))</f>
        <v>Dark</v>
      </c>
      <c r="P560" t="str">
        <f>_xlfn.XLOOKUP(Table3[[#This Row],[Customer ID]],customers!$A$1:$A$1001,customers!$I$1:$I$1001,"")</f>
        <v>Yes</v>
      </c>
      <c r="Q560" t="str">
        <f>REPT(CHAR(160),5)&amp;Table3[[#This Row],[Loyalty card]]</f>
        <v>     Yes</v>
      </c>
    </row>
    <row r="561" spans="1:17"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8"/>
        <v>38.849999999999994</v>
      </c>
      <c r="N561" t="str">
        <f>IF(I561="Rob","Robusta",IF(I561="Exc","Excelsa",IF(orders!I561="Ara","Arabica",IF(orders!I561="Lib","Liberica",""))))</f>
        <v>Arabica</v>
      </c>
      <c r="O561" s="14" t="str">
        <f>IF(J561="M","Medium",IF(J561="L","Light",IF(orders!J561="D","Dark","")))</f>
        <v>Light</v>
      </c>
      <c r="P561" t="str">
        <f>_xlfn.XLOOKUP(Table3[[#This Row],[Customer ID]],customers!$A$1:$A$1001,customers!$I$1:$I$1001,"")</f>
        <v>Yes</v>
      </c>
      <c r="Q561" t="str">
        <f>REPT(CHAR(160),5)&amp;Table3[[#This Row],[Loyalty card]]</f>
        <v>     Yes</v>
      </c>
    </row>
    <row r="562" spans="1:17"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8"/>
        <v>189.74999999999997</v>
      </c>
      <c r="N562" t="str">
        <f>IF(I562="Rob","Robusta",IF(I562="Exc","Excelsa",IF(orders!I562="Ara","Arabica",IF(orders!I562="Lib","Liberica",""))))</f>
        <v>Excelsa</v>
      </c>
      <c r="O562" s="14" t="str">
        <f>IF(J562="M","Medium",IF(J562="L","Light",IF(orders!J562="D","Dark","")))</f>
        <v>Medium</v>
      </c>
      <c r="P562" t="str">
        <f>_xlfn.XLOOKUP(Table3[[#This Row],[Customer ID]],customers!$A$1:$A$1001,customers!$I$1:$I$1001,"")</f>
        <v>Yes</v>
      </c>
      <c r="Q562" t="str">
        <f>REPT(CHAR(160),5)&amp;Table3[[#This Row],[Loyalty card]]</f>
        <v>     Yes</v>
      </c>
    </row>
    <row r="563" spans="1:17"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8"/>
        <v>17.91</v>
      </c>
      <c r="N563" t="str">
        <f>IF(I563="Rob","Robusta",IF(I563="Exc","Excelsa",IF(orders!I563="Ara","Arabica",IF(orders!I563="Lib","Liberica",""))))</f>
        <v>Arabica</v>
      </c>
      <c r="O563" s="14" t="str">
        <f>IF(J563="M","Medium",IF(J563="L","Light",IF(orders!J563="D","Dark","")))</f>
        <v>Dark</v>
      </c>
      <c r="P563" t="str">
        <f>_xlfn.XLOOKUP(Table3[[#This Row],[Customer ID]],customers!$A$1:$A$1001,customers!$I$1:$I$1001,"")</f>
        <v>Yes</v>
      </c>
      <c r="Q563" t="str">
        <f>REPT(CHAR(160),5)&amp;Table3[[#This Row],[Loyalty card]]</f>
        <v>     Yes</v>
      </c>
    </row>
    <row r="564" spans="1:17"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8"/>
        <v>28.53</v>
      </c>
      <c r="N564" t="str">
        <f>IF(I564="Rob","Robusta",IF(I564="Exc","Excelsa",IF(orders!I564="Ara","Arabica",IF(orders!I564="Lib","Liberica",""))))</f>
        <v>Liberica</v>
      </c>
      <c r="O564" s="14" t="str">
        <f>IF(J564="M","Medium",IF(J564="L","Light",IF(orders!J564="D","Dark","")))</f>
        <v>Light</v>
      </c>
      <c r="P564" t="str">
        <f>_xlfn.XLOOKUP(Table3[[#This Row],[Customer ID]],customers!$A$1:$A$1001,customers!$I$1:$I$1001,"")</f>
        <v>No</v>
      </c>
      <c r="Q564" t="str">
        <f>REPT(CHAR(160),5)&amp;Table3[[#This Row],[Loyalty card]]</f>
        <v>     No</v>
      </c>
    </row>
    <row r="565" spans="1:17"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8"/>
        <v>82.5</v>
      </c>
      <c r="N565" t="str">
        <f>IF(I565="Rob","Robusta",IF(I565="Exc","Excelsa",IF(orders!I565="Ara","Arabica",IF(orders!I565="Lib","Liberica",""))))</f>
        <v>Excelsa</v>
      </c>
      <c r="O565" s="14" t="str">
        <f>IF(J565="M","Medium",IF(J565="L","Light",IF(orders!J565="D","Dark","")))</f>
        <v>Medium</v>
      </c>
      <c r="P565" t="str">
        <f>_xlfn.XLOOKUP(Table3[[#This Row],[Customer ID]],customers!$A$1:$A$1001,customers!$I$1:$I$1001,"")</f>
        <v>No</v>
      </c>
      <c r="Q565" t="str">
        <f>REPT(CHAR(160),5)&amp;Table3[[#This Row],[Loyalty card]]</f>
        <v>     No</v>
      </c>
    </row>
    <row r="566" spans="1:17"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8"/>
        <v>14.339999999999998</v>
      </c>
      <c r="N566" t="str">
        <f>IF(I566="Rob","Robusta",IF(I566="Exc","Excelsa",IF(orders!I566="Ara","Arabica",IF(orders!I566="Lib","Liberica",""))))</f>
        <v>Robusta</v>
      </c>
      <c r="O566" s="14" t="str">
        <f>IF(J566="M","Medium",IF(J566="L","Light",IF(orders!J566="D","Dark","")))</f>
        <v>Light</v>
      </c>
      <c r="P566" t="str">
        <f>_xlfn.XLOOKUP(Table3[[#This Row],[Customer ID]],customers!$A$1:$A$1001,customers!$I$1:$I$1001,"")</f>
        <v>No</v>
      </c>
      <c r="Q566" t="str">
        <f>REPT(CHAR(160),5)&amp;Table3[[#This Row],[Loyalty card]]</f>
        <v>     No</v>
      </c>
    </row>
    <row r="567" spans="1:17"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8"/>
        <v>82.339999999999989</v>
      </c>
      <c r="N567" t="str">
        <f>IF(I567="Rob","Robusta",IF(I567="Exc","Excelsa",IF(orders!I567="Ara","Arabica",IF(orders!I567="Lib","Liberica",""))))</f>
        <v>Robusta</v>
      </c>
      <c r="O567" s="14" t="str">
        <f>IF(J567="M","Medium",IF(J567="L","Light",IF(orders!J567="D","Dark","")))</f>
        <v>Dark</v>
      </c>
      <c r="P567" t="str">
        <f>_xlfn.XLOOKUP(Table3[[#This Row],[Customer ID]],customers!$A$1:$A$1001,customers!$I$1:$I$1001,"")</f>
        <v>No</v>
      </c>
      <c r="Q567" t="str">
        <f>REPT(CHAR(160),5)&amp;Table3[[#This Row],[Loyalty card]]</f>
        <v>     No</v>
      </c>
    </row>
    <row r="568" spans="1:17"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8"/>
        <v>20.25</v>
      </c>
      <c r="N568" t="str">
        <f>IF(I568="Rob","Robusta",IF(I568="Exc","Excelsa",IF(orders!I568="Ara","Arabica",IF(orders!I568="Lib","Liberica",""))))</f>
        <v>Arabica</v>
      </c>
      <c r="O568" s="14" t="str">
        <f>IF(J568="M","Medium",IF(J568="L","Light",IF(orders!J568="D","Dark","")))</f>
        <v>Medium</v>
      </c>
      <c r="P568" t="str">
        <f>_xlfn.XLOOKUP(Table3[[#This Row],[Customer ID]],customers!$A$1:$A$1001,customers!$I$1:$I$1001,"")</f>
        <v>Yes</v>
      </c>
      <c r="Q568" t="str">
        <f>REPT(CHAR(160),5)&amp;Table3[[#This Row],[Loyalty card]]</f>
        <v>     Yes</v>
      </c>
    </row>
    <row r="569" spans="1:17"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8"/>
        <v>164.90999999999997</v>
      </c>
      <c r="N569" t="str">
        <f>IF(I569="Rob","Robusta",IF(I569="Exc","Excelsa",IF(orders!I569="Ara","Arabica",IF(orders!I569="Lib","Liberica",""))))</f>
        <v>Robusta</v>
      </c>
      <c r="O569" s="14" t="str">
        <f>IF(J569="M","Medium",IF(J569="L","Light",IF(orders!J569="D","Dark","")))</f>
        <v>Light</v>
      </c>
      <c r="P569" t="str">
        <f>_xlfn.XLOOKUP(Table3[[#This Row],[Customer ID]],customers!$A$1:$A$1001,customers!$I$1:$I$1001,"")</f>
        <v>No</v>
      </c>
      <c r="Q569" t="str">
        <f>REPT(CHAR(160),5)&amp;Table3[[#This Row],[Loyalty card]]</f>
        <v>     No</v>
      </c>
    </row>
    <row r="570" spans="1:17"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8"/>
        <v>19.02</v>
      </c>
      <c r="N570" t="str">
        <f>IF(I570="Rob","Robusta",IF(I570="Exc","Excelsa",IF(orders!I570="Ara","Arabica",IF(orders!I570="Lib","Liberica",""))))</f>
        <v>Liberica</v>
      </c>
      <c r="O570" s="14" t="str">
        <f>IF(J570="M","Medium",IF(J570="L","Light",IF(orders!J570="D","Dark","")))</f>
        <v>Light</v>
      </c>
      <c r="P570" t="str">
        <f>_xlfn.XLOOKUP(Table3[[#This Row],[Customer ID]],customers!$A$1:$A$1001,customers!$I$1:$I$1001,"")</f>
        <v>Yes</v>
      </c>
      <c r="Q570" t="str">
        <f>REPT(CHAR(160),5)&amp;Table3[[#This Row],[Loyalty card]]</f>
        <v>     Yes</v>
      </c>
    </row>
    <row r="571" spans="1:17"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8"/>
        <v>137.31</v>
      </c>
      <c r="N571" t="str">
        <f>IF(I571="Rob","Robusta",IF(I571="Exc","Excelsa",IF(orders!I571="Ara","Arabica",IF(orders!I571="Lib","Liberica",""))))</f>
        <v>Arabica</v>
      </c>
      <c r="O571" s="14" t="str">
        <f>IF(J571="M","Medium",IF(J571="L","Light",IF(orders!J571="D","Dark","")))</f>
        <v>Dark</v>
      </c>
      <c r="P571" t="str">
        <f>_xlfn.XLOOKUP(Table3[[#This Row],[Customer ID]],customers!$A$1:$A$1001,customers!$I$1:$I$1001,"")</f>
        <v>No</v>
      </c>
      <c r="Q571" t="str">
        <f>REPT(CHAR(160),5)&amp;Table3[[#This Row],[Loyalty card]]</f>
        <v>     No</v>
      </c>
    </row>
    <row r="572" spans="1:17"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8"/>
        <v>27</v>
      </c>
      <c r="N572" t="str">
        <f>IF(I572="Rob","Robusta",IF(I572="Exc","Excelsa",IF(orders!I572="Ara","Arabica",IF(orders!I572="Lib","Liberica",""))))</f>
        <v>Arabica</v>
      </c>
      <c r="O572" s="14" t="str">
        <f>IF(J572="M","Medium",IF(J572="L","Light",IF(orders!J572="D","Dark","")))</f>
        <v>Medium</v>
      </c>
      <c r="P572" t="str">
        <f>_xlfn.XLOOKUP(Table3[[#This Row],[Customer ID]],customers!$A$1:$A$1001,customers!$I$1:$I$1001,"")</f>
        <v>No</v>
      </c>
      <c r="Q572" t="str">
        <f>REPT(CHAR(160),5)&amp;Table3[[#This Row],[Loyalty card]]</f>
        <v>     No</v>
      </c>
    </row>
    <row r="573" spans="1:17"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8"/>
        <v>35.64</v>
      </c>
      <c r="N573" t="str">
        <f>IF(I573="Rob","Robusta",IF(I573="Exc","Excelsa",IF(orders!I573="Ara","Arabica",IF(orders!I573="Lib","Liberica",""))))</f>
        <v>Excelsa</v>
      </c>
      <c r="O573" s="14" t="str">
        <f>IF(J573="M","Medium",IF(J573="L","Light",IF(orders!J573="D","Dark","")))</f>
        <v>Light</v>
      </c>
      <c r="P573" t="str">
        <f>_xlfn.XLOOKUP(Table3[[#This Row],[Customer ID]],customers!$A$1:$A$1001,customers!$I$1:$I$1001,"")</f>
        <v>No</v>
      </c>
      <c r="Q573" t="str">
        <f>REPT(CHAR(160),5)&amp;Table3[[#This Row],[Loyalty card]]</f>
        <v>     No</v>
      </c>
    </row>
    <row r="574" spans="1:17"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8"/>
        <v>5.97</v>
      </c>
      <c r="N574" t="str">
        <f>IF(I574="Rob","Robusta",IF(I574="Exc","Excelsa",IF(orders!I574="Ara","Arabica",IF(orders!I574="Lib","Liberica",""))))</f>
        <v>Arabica</v>
      </c>
      <c r="O574" s="14" t="str">
        <f>IF(J574="M","Medium",IF(J574="L","Light",IF(orders!J574="D","Dark","")))</f>
        <v>Dark</v>
      </c>
      <c r="P574" t="str">
        <f>_xlfn.XLOOKUP(Table3[[#This Row],[Customer ID]],customers!$A$1:$A$1001,customers!$I$1:$I$1001,"")</f>
        <v>Yes</v>
      </c>
      <c r="Q574" t="str">
        <f>REPT(CHAR(160),5)&amp;Table3[[#This Row],[Loyalty card]]</f>
        <v>     Yes</v>
      </c>
    </row>
    <row r="575" spans="1:17"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8"/>
        <v>67.5</v>
      </c>
      <c r="N575" t="str">
        <f>IF(I575="Rob","Robusta",IF(I575="Exc","Excelsa",IF(orders!I575="Ara","Arabica",IF(orders!I575="Lib","Liberica",""))))</f>
        <v>Arabica</v>
      </c>
      <c r="O575" s="14" t="str">
        <f>IF(J575="M","Medium",IF(J575="L","Light",IF(orders!J575="D","Dark","")))</f>
        <v>Medium</v>
      </c>
      <c r="P575" t="str">
        <f>_xlfn.XLOOKUP(Table3[[#This Row],[Customer ID]],customers!$A$1:$A$1001,customers!$I$1:$I$1001,"")</f>
        <v>No</v>
      </c>
      <c r="Q575" t="str">
        <f>REPT(CHAR(160),5)&amp;Table3[[#This Row],[Loyalty card]]</f>
        <v>     No</v>
      </c>
    </row>
    <row r="576" spans="1:17"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8"/>
        <v>21.509999999999998</v>
      </c>
      <c r="N576" t="str">
        <f>IF(I576="Rob","Robusta",IF(I576="Exc","Excelsa",IF(orders!I576="Ara","Arabica",IF(orders!I576="Lib","Liberica",""))))</f>
        <v>Robusta</v>
      </c>
      <c r="O576" s="14" t="str">
        <f>IF(J576="M","Medium",IF(J576="L","Light",IF(orders!J576="D","Dark","")))</f>
        <v>Light</v>
      </c>
      <c r="P576" t="str">
        <f>_xlfn.XLOOKUP(Table3[[#This Row],[Customer ID]],customers!$A$1:$A$1001,customers!$I$1:$I$1001,"")</f>
        <v>Yes</v>
      </c>
      <c r="Q576" t="str">
        <f>REPT(CHAR(160),5)&amp;Table3[[#This Row],[Loyalty card]]</f>
        <v>     Yes</v>
      </c>
    </row>
    <row r="577" spans="1:17"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8"/>
        <v>66.929999999999993</v>
      </c>
      <c r="N577" t="str">
        <f>IF(I577="Rob","Robusta",IF(I577="Exc","Excelsa",IF(orders!I577="Ara","Arabica",IF(orders!I577="Lib","Liberica",""))))</f>
        <v>Liberica</v>
      </c>
      <c r="O577" s="14" t="str">
        <f>IF(J577="M","Medium",IF(J577="L","Light",IF(orders!J577="D","Dark","")))</f>
        <v>Medium</v>
      </c>
      <c r="P577" t="str">
        <f>_xlfn.XLOOKUP(Table3[[#This Row],[Customer ID]],customers!$A$1:$A$1001,customers!$I$1:$I$1001,"")</f>
        <v>No</v>
      </c>
      <c r="Q577" t="str">
        <f>REPT(CHAR(160),5)&amp;Table3[[#This Row],[Loyalty card]]</f>
        <v>     No</v>
      </c>
    </row>
    <row r="578" spans="1:17"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8"/>
        <v>17.91</v>
      </c>
      <c r="N578" t="str">
        <f>IF(I578="Rob","Robusta",IF(I578="Exc","Excelsa",IF(orders!I578="Ara","Arabica",IF(orders!I578="Lib","Liberica",""))))</f>
        <v>Arabica</v>
      </c>
      <c r="O578" s="14" t="str">
        <f>IF(J578="M","Medium",IF(J578="L","Light",IF(orders!J578="D","Dark","")))</f>
        <v>Dark</v>
      </c>
      <c r="P578" t="str">
        <f>_xlfn.XLOOKUP(Table3[[#This Row],[Customer ID]],customers!$A$1:$A$1001,customers!$I$1:$I$1001,"")</f>
        <v>No</v>
      </c>
      <c r="Q578" t="str">
        <f>REPT(CHAR(160),5)&amp;Table3[[#This Row],[Loyalty card]]</f>
        <v>     No</v>
      </c>
    </row>
    <row r="579" spans="1:17"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9">L579*E579</f>
        <v>58.2</v>
      </c>
      <c r="N579" t="str">
        <f>IF(I579="Rob","Robusta",IF(I579="Exc","Excelsa",IF(orders!I579="Ara","Arabica",IF(orders!I579="Lib","Liberica",""))))</f>
        <v>Liberica</v>
      </c>
      <c r="O579" s="14" t="str">
        <f>IF(J579="M","Medium",IF(J579="L","Light",IF(orders!J579="D","Dark","")))</f>
        <v>Medium</v>
      </c>
      <c r="P579" t="str">
        <f>_xlfn.XLOOKUP(Table3[[#This Row],[Customer ID]],customers!$A$1:$A$1001,customers!$I$1:$I$1001,"")</f>
        <v>No</v>
      </c>
      <c r="Q579" t="str">
        <f>REPT(CHAR(160),5)&amp;Table3[[#This Row],[Loyalty card]]</f>
        <v>     No</v>
      </c>
    </row>
    <row r="580" spans="1:17"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9"/>
        <v>13.365</v>
      </c>
      <c r="N580" t="str">
        <f>IF(I580="Rob","Robusta",IF(I580="Exc","Excelsa",IF(orders!I580="Ara","Arabica",IF(orders!I580="Lib","Liberica",""))))</f>
        <v>Excelsa</v>
      </c>
      <c r="O580" s="14" t="str">
        <f>IF(J580="M","Medium",IF(J580="L","Light",IF(orders!J580="D","Dark","")))</f>
        <v>Light</v>
      </c>
      <c r="P580" t="str">
        <f>_xlfn.XLOOKUP(Table3[[#This Row],[Customer ID]],customers!$A$1:$A$1001,customers!$I$1:$I$1001,"")</f>
        <v>No</v>
      </c>
      <c r="Q580" t="str">
        <f>REPT(CHAR(160),5)&amp;Table3[[#This Row],[Loyalty card]]</f>
        <v>     No</v>
      </c>
    </row>
    <row r="581" spans="1:17"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9"/>
        <v>33.75</v>
      </c>
      <c r="N581" t="str">
        <f>IF(I581="Rob","Robusta",IF(I581="Exc","Excelsa",IF(orders!I581="Ara","Arabica",IF(orders!I581="Lib","Liberica",""))))</f>
        <v>Arabica</v>
      </c>
      <c r="O581" s="14" t="str">
        <f>IF(J581="M","Medium",IF(J581="L","Light",IF(orders!J581="D","Dark","")))</f>
        <v>Medium</v>
      </c>
      <c r="P581" t="str">
        <f>_xlfn.XLOOKUP(Table3[[#This Row],[Customer ID]],customers!$A$1:$A$1001,customers!$I$1:$I$1001,"")</f>
        <v>No</v>
      </c>
      <c r="Q581" t="str">
        <f>REPT(CHAR(160),5)&amp;Table3[[#This Row],[Loyalty card]]</f>
        <v>     No</v>
      </c>
    </row>
    <row r="582" spans="1:17"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9"/>
        <v>44.55</v>
      </c>
      <c r="N582" t="str">
        <f>IF(I582="Rob","Robusta",IF(I582="Exc","Excelsa",IF(orders!I582="Ara","Arabica",IF(orders!I582="Lib","Liberica",""))))</f>
        <v>Excelsa</v>
      </c>
      <c r="O582" s="14" t="str">
        <f>IF(J582="M","Medium",IF(J582="L","Light",IF(orders!J582="D","Dark","")))</f>
        <v>Light</v>
      </c>
      <c r="P582" t="str">
        <f>_xlfn.XLOOKUP(Table3[[#This Row],[Customer ID]],customers!$A$1:$A$1001,customers!$I$1:$I$1001,"")</f>
        <v>Yes</v>
      </c>
      <c r="Q582" t="str">
        <f>REPT(CHAR(160),5)&amp;Table3[[#This Row],[Loyalty card]]</f>
        <v>     Yes</v>
      </c>
    </row>
    <row r="583" spans="1:17"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9"/>
        <v>44.55</v>
      </c>
      <c r="N583" t="str">
        <f>IF(I583="Rob","Robusta",IF(I583="Exc","Excelsa",IF(orders!I583="Ara","Arabica",IF(orders!I583="Lib","Liberica",""))))</f>
        <v>Excelsa</v>
      </c>
      <c r="O583" s="14" t="str">
        <f>IF(J583="M","Medium",IF(J583="L","Light",IF(orders!J583="D","Dark","")))</f>
        <v>Light</v>
      </c>
      <c r="P583" t="str">
        <f>_xlfn.XLOOKUP(Table3[[#This Row],[Customer ID]],customers!$A$1:$A$1001,customers!$I$1:$I$1001,"")</f>
        <v>Yes</v>
      </c>
      <c r="Q583" t="str">
        <f>REPT(CHAR(160),5)&amp;Table3[[#This Row],[Loyalty card]]</f>
        <v>     Yes</v>
      </c>
    </row>
    <row r="584" spans="1:17"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9"/>
        <v>60.75</v>
      </c>
      <c r="N584" t="str">
        <f>IF(I584="Rob","Robusta",IF(I584="Exc","Excelsa",IF(orders!I584="Ara","Arabica",IF(orders!I584="Lib","Liberica",""))))</f>
        <v>Excelsa</v>
      </c>
      <c r="O584" s="14" t="str">
        <f>IF(J584="M","Medium",IF(J584="L","Light",IF(orders!J584="D","Dark","")))</f>
        <v>Dark</v>
      </c>
      <c r="P584" t="str">
        <f>_xlfn.XLOOKUP(Table3[[#This Row],[Customer ID]],customers!$A$1:$A$1001,customers!$I$1:$I$1001,"")</f>
        <v>No</v>
      </c>
      <c r="Q584" t="str">
        <f>REPT(CHAR(160),5)&amp;Table3[[#This Row],[Loyalty card]]</f>
        <v>     No</v>
      </c>
    </row>
    <row r="585" spans="1:17"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9"/>
        <v>3.5849999999999995</v>
      </c>
      <c r="N585" t="str">
        <f>IF(I585="Rob","Robusta",IF(I585="Exc","Excelsa",IF(orders!I585="Ara","Arabica",IF(orders!I585="Lib","Liberica",""))))</f>
        <v>Robusta</v>
      </c>
      <c r="O585" s="14" t="str">
        <f>IF(J585="M","Medium",IF(J585="L","Light",IF(orders!J585="D","Dark","")))</f>
        <v>Light</v>
      </c>
      <c r="P585" t="str">
        <f>_xlfn.XLOOKUP(Table3[[#This Row],[Customer ID]],customers!$A$1:$A$1001,customers!$I$1:$I$1001,"")</f>
        <v>Yes</v>
      </c>
      <c r="Q585" t="str">
        <f>REPT(CHAR(160),5)&amp;Table3[[#This Row],[Loyalty card]]</f>
        <v>     Yes</v>
      </c>
    </row>
    <row r="586" spans="1:17"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9"/>
        <v>21.509999999999998</v>
      </c>
      <c r="N586" t="str">
        <f>IF(I586="Rob","Robusta",IF(I586="Exc","Excelsa",IF(orders!I586="Ara","Arabica",IF(orders!I586="Lib","Liberica",""))))</f>
        <v>Robusta</v>
      </c>
      <c r="O586" s="14" t="str">
        <f>IF(J586="M","Medium",IF(J586="L","Light",IF(orders!J586="D","Dark","")))</f>
        <v>Light</v>
      </c>
      <c r="P586" t="str">
        <f>_xlfn.XLOOKUP(Table3[[#This Row],[Customer ID]],customers!$A$1:$A$1001,customers!$I$1:$I$1001,"")</f>
        <v>No</v>
      </c>
      <c r="Q586" t="str">
        <f>REPT(CHAR(160),5)&amp;Table3[[#This Row],[Loyalty card]]</f>
        <v>     No</v>
      </c>
    </row>
    <row r="587" spans="1:17"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9"/>
        <v>16.5</v>
      </c>
      <c r="N587" t="str">
        <f>IF(I587="Rob","Robusta",IF(I587="Exc","Excelsa",IF(orders!I587="Ara","Arabica",IF(orders!I587="Lib","Liberica",""))))</f>
        <v>Excelsa</v>
      </c>
      <c r="O587" s="14" t="str">
        <f>IF(J587="M","Medium",IF(J587="L","Light",IF(orders!J587="D","Dark","")))</f>
        <v>Medium</v>
      </c>
      <c r="P587" t="str">
        <f>_xlfn.XLOOKUP(Table3[[#This Row],[Customer ID]],customers!$A$1:$A$1001,customers!$I$1:$I$1001,"")</f>
        <v>Yes</v>
      </c>
      <c r="Q587" t="str">
        <f>REPT(CHAR(160),5)&amp;Table3[[#This Row],[Loyalty card]]</f>
        <v>     Yes</v>
      </c>
    </row>
    <row r="588" spans="1:17"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9"/>
        <v>82.454999999999984</v>
      </c>
      <c r="N588" t="str">
        <f>IF(I588="Rob","Robusta",IF(I588="Exc","Excelsa",IF(orders!I588="Ara","Arabica",IF(orders!I588="Lib","Liberica",""))))</f>
        <v>Robusta</v>
      </c>
      <c r="O588" s="14" t="str">
        <f>IF(J588="M","Medium",IF(J588="L","Light",IF(orders!J588="D","Dark","")))</f>
        <v>Light</v>
      </c>
      <c r="P588" t="str">
        <f>_xlfn.XLOOKUP(Table3[[#This Row],[Customer ID]],customers!$A$1:$A$1001,customers!$I$1:$I$1001,"")</f>
        <v>No</v>
      </c>
      <c r="Q588" t="str">
        <f>REPT(CHAR(160),5)&amp;Table3[[#This Row],[Loyalty card]]</f>
        <v>     No</v>
      </c>
    </row>
    <row r="589" spans="1:17"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9"/>
        <v>7.77</v>
      </c>
      <c r="N589" t="str">
        <f>IF(I589="Rob","Robusta",IF(I589="Exc","Excelsa",IF(orders!I589="Ara","Arabica",IF(orders!I589="Lib","Liberica",""))))</f>
        <v>Liberica</v>
      </c>
      <c r="O589" s="14" t="str">
        <f>IF(J589="M","Medium",IF(J589="L","Light",IF(orders!J589="D","Dark","")))</f>
        <v>Dark</v>
      </c>
      <c r="P589" t="str">
        <f>_xlfn.XLOOKUP(Table3[[#This Row],[Customer ID]],customers!$A$1:$A$1001,customers!$I$1:$I$1001,"")</f>
        <v>Yes</v>
      </c>
      <c r="Q589" t="str">
        <f>REPT(CHAR(160),5)&amp;Table3[[#This Row],[Loyalty card]]</f>
        <v>     Yes</v>
      </c>
    </row>
    <row r="590" spans="1:17"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9"/>
        <v>11.94</v>
      </c>
      <c r="N590" t="str">
        <f>IF(I590="Rob","Robusta",IF(I590="Exc","Excelsa",IF(orders!I590="Ara","Arabica",IF(orders!I590="Lib","Liberica",""))))</f>
        <v>Robusta</v>
      </c>
      <c r="O590" s="14" t="str">
        <f>IF(J590="M","Medium",IF(J590="L","Light",IF(orders!J590="D","Dark","")))</f>
        <v>Medium</v>
      </c>
      <c r="P590" t="str">
        <f>_xlfn.XLOOKUP(Table3[[#This Row],[Customer ID]],customers!$A$1:$A$1001,customers!$I$1:$I$1001,"")</f>
        <v>Yes</v>
      </c>
      <c r="Q590" t="str">
        <f>REPT(CHAR(160),5)&amp;Table3[[#This Row],[Loyalty card]]</f>
        <v>     Yes</v>
      </c>
    </row>
    <row r="591" spans="1:17"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9"/>
        <v>204.92999999999995</v>
      </c>
      <c r="N591" t="str">
        <f>IF(I591="Rob","Robusta",IF(I591="Exc","Excelsa",IF(orders!I591="Ara","Arabica",IF(orders!I591="Lib","Liberica",""))))</f>
        <v>Excelsa</v>
      </c>
      <c r="O591" s="14" t="str">
        <f>IF(J591="M","Medium",IF(J591="L","Light",IF(orders!J591="D","Dark","")))</f>
        <v>Light</v>
      </c>
      <c r="P591" t="str">
        <f>_xlfn.XLOOKUP(Table3[[#This Row],[Customer ID]],customers!$A$1:$A$1001,customers!$I$1:$I$1001,"")</f>
        <v>No</v>
      </c>
      <c r="Q591" t="str">
        <f>REPT(CHAR(160),5)&amp;Table3[[#This Row],[Loyalty card]]</f>
        <v>     No</v>
      </c>
    </row>
    <row r="592" spans="1:17"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9"/>
        <v>63.249999999999993</v>
      </c>
      <c r="N592" t="str">
        <f>IF(I592="Rob","Robusta",IF(I592="Exc","Excelsa",IF(orders!I592="Ara","Arabica",IF(orders!I592="Lib","Liberica",""))))</f>
        <v>Excelsa</v>
      </c>
      <c r="O592" s="14" t="str">
        <f>IF(J592="M","Medium",IF(J592="L","Light",IF(orders!J592="D","Dark","")))</f>
        <v>Medium</v>
      </c>
      <c r="P592" t="str">
        <f>_xlfn.XLOOKUP(Table3[[#This Row],[Customer ID]],customers!$A$1:$A$1001,customers!$I$1:$I$1001,"")</f>
        <v>Yes</v>
      </c>
      <c r="Q592" t="str">
        <f>REPT(CHAR(160),5)&amp;Table3[[#This Row],[Loyalty card]]</f>
        <v>     Yes</v>
      </c>
    </row>
    <row r="593" spans="1:17"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9"/>
        <v>8.0549999999999997</v>
      </c>
      <c r="N593" t="str">
        <f>IF(I593="Rob","Robusta",IF(I593="Exc","Excelsa",IF(orders!I593="Ara","Arabica",IF(orders!I593="Lib","Liberica",""))))</f>
        <v>Robusta</v>
      </c>
      <c r="O593" s="14" t="str">
        <f>IF(J593="M","Medium",IF(J593="L","Light",IF(orders!J593="D","Dark","")))</f>
        <v>Dark</v>
      </c>
      <c r="P593" t="str">
        <f>_xlfn.XLOOKUP(Table3[[#This Row],[Customer ID]],customers!$A$1:$A$1001,customers!$I$1:$I$1001,"")</f>
        <v>Yes</v>
      </c>
      <c r="Q593" t="str">
        <f>REPT(CHAR(160),5)&amp;Table3[[#This Row],[Loyalty card]]</f>
        <v>     Yes</v>
      </c>
    </row>
    <row r="594" spans="1:17"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9"/>
        <v>51.749999999999993</v>
      </c>
      <c r="N594" t="str">
        <f>IF(I594="Rob","Robusta",IF(I594="Exc","Excelsa",IF(orders!I594="Ara","Arabica",IF(orders!I594="Lib","Liberica",""))))</f>
        <v>Arabica</v>
      </c>
      <c r="O594" s="14" t="str">
        <f>IF(J594="M","Medium",IF(J594="L","Light",IF(orders!J594="D","Dark","")))</f>
        <v>Medium</v>
      </c>
      <c r="P594" t="str">
        <f>_xlfn.XLOOKUP(Table3[[#This Row],[Customer ID]],customers!$A$1:$A$1001,customers!$I$1:$I$1001,"")</f>
        <v>No</v>
      </c>
      <c r="Q594" t="str">
        <f>REPT(CHAR(160),5)&amp;Table3[[#This Row],[Loyalty card]]</f>
        <v>     No</v>
      </c>
    </row>
    <row r="595" spans="1:17"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9"/>
        <v>27.945</v>
      </c>
      <c r="N595" t="str">
        <f>IF(I595="Rob","Robusta",IF(I595="Exc","Excelsa",IF(orders!I595="Ara","Arabica",IF(orders!I595="Lib","Liberica",""))))</f>
        <v>Excelsa</v>
      </c>
      <c r="O595" s="14" t="str">
        <f>IF(J595="M","Medium",IF(J595="L","Light",IF(orders!J595="D","Dark","")))</f>
        <v>Dark</v>
      </c>
      <c r="P595" t="str">
        <f>_xlfn.XLOOKUP(Table3[[#This Row],[Customer ID]],customers!$A$1:$A$1001,customers!$I$1:$I$1001,"")</f>
        <v>Yes</v>
      </c>
      <c r="Q595" t="str">
        <f>REPT(CHAR(160),5)&amp;Table3[[#This Row],[Loyalty card]]</f>
        <v>     Yes</v>
      </c>
    </row>
    <row r="596" spans="1:17"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9"/>
        <v>59.569999999999993</v>
      </c>
      <c r="N596" t="str">
        <f>IF(I596="Rob","Robusta",IF(I596="Exc","Excelsa",IF(orders!I596="Ara","Arabica",IF(orders!I596="Lib","Liberica",""))))</f>
        <v>Arabica</v>
      </c>
      <c r="O596" s="14" t="str">
        <f>IF(J596="M","Medium",IF(J596="L","Light",IF(orders!J596="D","Dark","")))</f>
        <v>Light</v>
      </c>
      <c r="P596" t="str">
        <f>_xlfn.XLOOKUP(Table3[[#This Row],[Customer ID]],customers!$A$1:$A$1001,customers!$I$1:$I$1001,"")</f>
        <v>No</v>
      </c>
      <c r="Q596" t="str">
        <f>REPT(CHAR(160),5)&amp;Table3[[#This Row],[Loyalty card]]</f>
        <v>     No</v>
      </c>
    </row>
    <row r="597" spans="1:17"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9"/>
        <v>14.85</v>
      </c>
      <c r="N597" t="str">
        <f>IF(I597="Rob","Robusta",IF(I597="Exc","Excelsa",IF(orders!I597="Ara","Arabica",IF(orders!I597="Lib","Liberica",""))))</f>
        <v>Excelsa</v>
      </c>
      <c r="O597" s="14" t="str">
        <f>IF(J597="M","Medium",IF(J597="L","Light",IF(orders!J597="D","Dark","")))</f>
        <v>Light</v>
      </c>
      <c r="P597" t="str">
        <f>_xlfn.XLOOKUP(Table3[[#This Row],[Customer ID]],customers!$A$1:$A$1001,customers!$I$1:$I$1001,"")</f>
        <v>No</v>
      </c>
      <c r="Q597" t="str">
        <f>REPT(CHAR(160),5)&amp;Table3[[#This Row],[Loyalty card]]</f>
        <v>     No</v>
      </c>
    </row>
    <row r="598" spans="1:17"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9"/>
        <v>33.75</v>
      </c>
      <c r="N598" t="str">
        <f>IF(I598="Rob","Robusta",IF(I598="Exc","Excelsa",IF(orders!I598="Ara","Arabica",IF(orders!I598="Lib","Liberica",""))))</f>
        <v>Arabica</v>
      </c>
      <c r="O598" s="14" t="str">
        <f>IF(J598="M","Medium",IF(J598="L","Light",IF(orders!J598="D","Dark","")))</f>
        <v>Medium</v>
      </c>
      <c r="P598" t="str">
        <f>_xlfn.XLOOKUP(Table3[[#This Row],[Customer ID]],customers!$A$1:$A$1001,customers!$I$1:$I$1001,"")</f>
        <v>No</v>
      </c>
      <c r="Q598" t="str">
        <f>REPT(CHAR(160),5)&amp;Table3[[#This Row],[Loyalty card]]</f>
        <v>     No</v>
      </c>
    </row>
    <row r="599" spans="1:17"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9"/>
        <v>145.82</v>
      </c>
      <c r="N599" t="str">
        <f>IF(I599="Rob","Robusta",IF(I599="Exc","Excelsa",IF(orders!I599="Ara","Arabica",IF(orders!I599="Lib","Liberica",""))))</f>
        <v>Liberica</v>
      </c>
      <c r="O599" s="14" t="str">
        <f>IF(J599="M","Medium",IF(J599="L","Light",IF(orders!J599="D","Dark","")))</f>
        <v>Light</v>
      </c>
      <c r="P599" t="str">
        <f>_xlfn.XLOOKUP(Table3[[#This Row],[Customer ID]],customers!$A$1:$A$1001,customers!$I$1:$I$1001,"")</f>
        <v>Yes</v>
      </c>
      <c r="Q599" t="str">
        <f>REPT(CHAR(160),5)&amp;Table3[[#This Row],[Loyalty card]]</f>
        <v>     Yes</v>
      </c>
    </row>
    <row r="600" spans="1:17"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9"/>
        <v>11.94</v>
      </c>
      <c r="N600" t="str">
        <f>IF(I600="Rob","Robusta",IF(I600="Exc","Excelsa",IF(orders!I600="Ara","Arabica",IF(orders!I600="Lib","Liberica",""))))</f>
        <v>Robusta</v>
      </c>
      <c r="O600" s="14" t="str">
        <f>IF(J600="M","Medium",IF(J600="L","Light",IF(orders!J600="D","Dark","")))</f>
        <v>Medium</v>
      </c>
      <c r="P600" t="str">
        <f>_xlfn.XLOOKUP(Table3[[#This Row],[Customer ID]],customers!$A$1:$A$1001,customers!$I$1:$I$1001,"")</f>
        <v>Yes</v>
      </c>
      <c r="Q600" t="str">
        <f>REPT(CHAR(160),5)&amp;Table3[[#This Row],[Loyalty card]]</f>
        <v>     Yes</v>
      </c>
    </row>
    <row r="601" spans="1:17"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9"/>
        <v>11.94</v>
      </c>
      <c r="N601" t="str">
        <f>IF(I601="Rob","Robusta",IF(I601="Exc","Excelsa",IF(orders!I601="Ara","Arabica",IF(orders!I601="Lib","Liberica",""))))</f>
        <v>Arabica</v>
      </c>
      <c r="O601" s="14" t="str">
        <f>IF(J601="M","Medium",IF(J601="L","Light",IF(orders!J601="D","Dark","")))</f>
        <v>Dark</v>
      </c>
      <c r="P601" t="str">
        <f>_xlfn.XLOOKUP(Table3[[#This Row],[Customer ID]],customers!$A$1:$A$1001,customers!$I$1:$I$1001,"")</f>
        <v>Yes</v>
      </c>
      <c r="Q601" t="str">
        <f>REPT(CHAR(160),5)&amp;Table3[[#This Row],[Loyalty card]]</f>
        <v>     Yes</v>
      </c>
    </row>
    <row r="602" spans="1:17"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9"/>
        <v>7.77</v>
      </c>
      <c r="N602" t="str">
        <f>IF(I602="Rob","Robusta",IF(I602="Exc","Excelsa",IF(orders!I602="Ara","Arabica",IF(orders!I602="Lib","Liberica",""))))</f>
        <v>Liberica</v>
      </c>
      <c r="O602" s="14" t="str">
        <f>IF(J602="M","Medium",IF(J602="L","Light",IF(orders!J602="D","Dark","")))</f>
        <v>Dark</v>
      </c>
      <c r="P602" t="str">
        <f>_xlfn.XLOOKUP(Table3[[#This Row],[Customer ID]],customers!$A$1:$A$1001,customers!$I$1:$I$1001,"")</f>
        <v>No</v>
      </c>
      <c r="Q602" t="str">
        <f>REPT(CHAR(160),5)&amp;Table3[[#This Row],[Loyalty card]]</f>
        <v>     No</v>
      </c>
    </row>
    <row r="603" spans="1:17"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9"/>
        <v>109.93999999999998</v>
      </c>
      <c r="N603" t="str">
        <f>IF(I603="Rob","Robusta",IF(I603="Exc","Excelsa",IF(orders!I603="Ara","Arabica",IF(orders!I603="Lib","Liberica",""))))</f>
        <v>Robusta</v>
      </c>
      <c r="O603" s="14" t="str">
        <f>IF(J603="M","Medium",IF(J603="L","Light",IF(orders!J603="D","Dark","")))</f>
        <v>Light</v>
      </c>
      <c r="P603" t="str">
        <f>_xlfn.XLOOKUP(Table3[[#This Row],[Customer ID]],customers!$A$1:$A$1001,customers!$I$1:$I$1001,"")</f>
        <v>Yes</v>
      </c>
      <c r="Q603" t="str">
        <f>REPT(CHAR(160),5)&amp;Table3[[#This Row],[Loyalty card]]</f>
        <v>     Yes</v>
      </c>
    </row>
    <row r="604" spans="1:17"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9"/>
        <v>22.274999999999999</v>
      </c>
      <c r="N604" t="str">
        <f>IF(I604="Rob","Robusta",IF(I604="Exc","Excelsa",IF(orders!I604="Ara","Arabica",IF(orders!I604="Lib","Liberica",""))))</f>
        <v>Excelsa</v>
      </c>
      <c r="O604" s="14" t="str">
        <f>IF(J604="M","Medium",IF(J604="L","Light",IF(orders!J604="D","Dark","")))</f>
        <v>Light</v>
      </c>
      <c r="P604" t="str">
        <f>_xlfn.XLOOKUP(Table3[[#This Row],[Customer ID]],customers!$A$1:$A$1001,customers!$I$1:$I$1001,"")</f>
        <v>Yes</v>
      </c>
      <c r="Q604" t="str">
        <f>REPT(CHAR(160),5)&amp;Table3[[#This Row],[Loyalty card]]</f>
        <v>     Yes</v>
      </c>
    </row>
    <row r="605" spans="1:17"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9"/>
        <v>8.9550000000000001</v>
      </c>
      <c r="N605" t="str">
        <f>IF(I605="Rob","Robusta",IF(I605="Exc","Excelsa",IF(orders!I605="Ara","Arabica",IF(orders!I605="Lib","Liberica",""))))</f>
        <v>Robusta</v>
      </c>
      <c r="O605" s="14" t="str">
        <f>IF(J605="M","Medium",IF(J605="L","Light",IF(orders!J605="D","Dark","")))</f>
        <v>Medium</v>
      </c>
      <c r="P605" t="str">
        <f>_xlfn.XLOOKUP(Table3[[#This Row],[Customer ID]],customers!$A$1:$A$1001,customers!$I$1:$I$1001,"")</f>
        <v>No</v>
      </c>
      <c r="Q605" t="str">
        <f>REPT(CHAR(160),5)&amp;Table3[[#This Row],[Loyalty card]]</f>
        <v>     No</v>
      </c>
    </row>
    <row r="606" spans="1:17"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9"/>
        <v>119.13999999999999</v>
      </c>
      <c r="N606" t="str">
        <f>IF(I606="Rob","Robusta",IF(I606="Exc","Excelsa",IF(orders!I606="Ara","Arabica",IF(orders!I606="Lib","Liberica",""))))</f>
        <v>Liberica</v>
      </c>
      <c r="O606" s="14" t="str">
        <f>IF(J606="M","Medium",IF(J606="L","Light",IF(orders!J606="D","Dark","")))</f>
        <v>Dark</v>
      </c>
      <c r="P606" t="str">
        <f>_xlfn.XLOOKUP(Table3[[#This Row],[Customer ID]],customers!$A$1:$A$1001,customers!$I$1:$I$1001,"")</f>
        <v>No</v>
      </c>
      <c r="Q606" t="str">
        <f>REPT(CHAR(160),5)&amp;Table3[[#This Row],[Loyalty card]]</f>
        <v>     No</v>
      </c>
    </row>
    <row r="607" spans="1:17"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9"/>
        <v>148.92499999999998</v>
      </c>
      <c r="N607" t="str">
        <f>IF(I607="Rob","Robusta",IF(I607="Exc","Excelsa",IF(orders!I607="Ara","Arabica",IF(orders!I607="Lib","Liberica",""))))</f>
        <v>Arabica</v>
      </c>
      <c r="O607" s="14" t="str">
        <f>IF(J607="M","Medium",IF(J607="L","Light",IF(orders!J607="D","Dark","")))</f>
        <v>Light</v>
      </c>
      <c r="P607" t="str">
        <f>_xlfn.XLOOKUP(Table3[[#This Row],[Customer ID]],customers!$A$1:$A$1001,customers!$I$1:$I$1001,"")</f>
        <v>Yes</v>
      </c>
      <c r="Q607" t="str">
        <f>REPT(CHAR(160),5)&amp;Table3[[#This Row],[Loyalty card]]</f>
        <v>     Yes</v>
      </c>
    </row>
    <row r="608" spans="1:17"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9"/>
        <v>109.36499999999999</v>
      </c>
      <c r="N608" t="str">
        <f>IF(I608="Rob","Robusta",IF(I608="Exc","Excelsa",IF(orders!I608="Ara","Arabica",IF(orders!I608="Lib","Liberica",""))))</f>
        <v>Liberica</v>
      </c>
      <c r="O608" s="14" t="str">
        <f>IF(J608="M","Medium",IF(J608="L","Light",IF(orders!J608="D","Dark","")))</f>
        <v>Light</v>
      </c>
      <c r="P608" t="str">
        <f>_xlfn.XLOOKUP(Table3[[#This Row],[Customer ID]],customers!$A$1:$A$1001,customers!$I$1:$I$1001,"")</f>
        <v>Yes</v>
      </c>
      <c r="Q608" t="str">
        <f>REPT(CHAR(160),5)&amp;Table3[[#This Row],[Loyalty card]]</f>
        <v>     Yes</v>
      </c>
    </row>
    <row r="609" spans="1:17"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9"/>
        <v>3.645</v>
      </c>
      <c r="N609" t="str">
        <f>IF(I609="Rob","Robusta",IF(I609="Exc","Excelsa",IF(orders!I609="Ara","Arabica",IF(orders!I609="Lib","Liberica",""))))</f>
        <v>Excelsa</v>
      </c>
      <c r="O609" s="14" t="str">
        <f>IF(J609="M","Medium",IF(J609="L","Light",IF(orders!J609="D","Dark","")))</f>
        <v>Dark</v>
      </c>
      <c r="P609" t="str">
        <f>_xlfn.XLOOKUP(Table3[[#This Row],[Customer ID]],customers!$A$1:$A$1001,customers!$I$1:$I$1001,"")</f>
        <v>Yes</v>
      </c>
      <c r="Q609" t="str">
        <f>REPT(CHAR(160),5)&amp;Table3[[#This Row],[Loyalty card]]</f>
        <v>     Yes</v>
      </c>
    </row>
    <row r="610" spans="1:17"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9"/>
        <v>55.89</v>
      </c>
      <c r="N610" t="str">
        <f>IF(I610="Rob","Robusta",IF(I610="Exc","Excelsa",IF(orders!I610="Ara","Arabica",IF(orders!I610="Lib","Liberica",""))))</f>
        <v>Excelsa</v>
      </c>
      <c r="O610" s="14" t="str">
        <f>IF(J610="M","Medium",IF(J610="L","Light",IF(orders!J610="D","Dark","")))</f>
        <v>Dark</v>
      </c>
      <c r="P610" t="str">
        <f>_xlfn.XLOOKUP(Table3[[#This Row],[Customer ID]],customers!$A$1:$A$1001,customers!$I$1:$I$1001,"")</f>
        <v>No</v>
      </c>
      <c r="Q610" t="str">
        <f>REPT(CHAR(160),5)&amp;Table3[[#This Row],[Loyalty card]]</f>
        <v>     No</v>
      </c>
    </row>
    <row r="611" spans="1:17"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9"/>
        <v>26.19</v>
      </c>
      <c r="N611" t="str">
        <f>IF(I611="Rob","Robusta",IF(I611="Exc","Excelsa",IF(orders!I611="Ara","Arabica",IF(orders!I611="Lib","Liberica",""))))</f>
        <v>Liberica</v>
      </c>
      <c r="O611" s="14" t="str">
        <f>IF(J611="M","Medium",IF(J611="L","Light",IF(orders!J611="D","Dark","")))</f>
        <v>Medium</v>
      </c>
      <c r="P611" t="str">
        <f>_xlfn.XLOOKUP(Table3[[#This Row],[Customer ID]],customers!$A$1:$A$1001,customers!$I$1:$I$1001,"")</f>
        <v>Yes</v>
      </c>
      <c r="Q611" t="str">
        <f>REPT(CHAR(160),5)&amp;Table3[[#This Row],[Loyalty card]]</f>
        <v>     Yes</v>
      </c>
    </row>
    <row r="612" spans="1:17"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9"/>
        <v>39.799999999999997</v>
      </c>
      <c r="N612" t="str">
        <f>IF(I612="Rob","Robusta",IF(I612="Exc","Excelsa",IF(orders!I612="Ara","Arabica",IF(orders!I612="Lib","Liberica",""))))</f>
        <v>Robusta</v>
      </c>
      <c r="O612" s="14" t="str">
        <f>IF(J612="M","Medium",IF(J612="L","Light",IF(orders!J612="D","Dark","")))</f>
        <v>Medium</v>
      </c>
      <c r="P612" t="str">
        <f>_xlfn.XLOOKUP(Table3[[#This Row],[Customer ID]],customers!$A$1:$A$1001,customers!$I$1:$I$1001,"")</f>
        <v>No</v>
      </c>
      <c r="Q612" t="str">
        <f>REPT(CHAR(160),5)&amp;Table3[[#This Row],[Loyalty card]]</f>
        <v>     No</v>
      </c>
    </row>
    <row r="613" spans="1:17"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9"/>
        <v>68.309999999999988</v>
      </c>
      <c r="N613" t="str">
        <f>IF(I613="Rob","Robusta",IF(I613="Exc","Excelsa",IF(orders!I613="Ara","Arabica",IF(orders!I613="Lib","Liberica",""))))</f>
        <v>Excelsa</v>
      </c>
      <c r="O613" s="14" t="str">
        <f>IF(J613="M","Medium",IF(J613="L","Light",IF(orders!J613="D","Dark","")))</f>
        <v>Light</v>
      </c>
      <c r="P613" t="str">
        <f>_xlfn.XLOOKUP(Table3[[#This Row],[Customer ID]],customers!$A$1:$A$1001,customers!$I$1:$I$1001,"")</f>
        <v>No</v>
      </c>
      <c r="Q613" t="str">
        <f>REPT(CHAR(160),5)&amp;Table3[[#This Row],[Loyalty card]]</f>
        <v>     No</v>
      </c>
    </row>
    <row r="614" spans="1:17"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9"/>
        <v>13.5</v>
      </c>
      <c r="N614" t="str">
        <f>IF(I614="Rob","Robusta",IF(I614="Exc","Excelsa",IF(orders!I614="Ara","Arabica",IF(orders!I614="Lib","Liberica",""))))</f>
        <v>Arabica</v>
      </c>
      <c r="O614" s="14" t="str">
        <f>IF(J614="M","Medium",IF(J614="L","Light",IF(orders!J614="D","Dark","")))</f>
        <v>Medium</v>
      </c>
      <c r="P614" t="str">
        <f>_xlfn.XLOOKUP(Table3[[#This Row],[Customer ID]],customers!$A$1:$A$1001,customers!$I$1:$I$1001,"")</f>
        <v>No</v>
      </c>
      <c r="Q614" t="str">
        <f>REPT(CHAR(160),5)&amp;Table3[[#This Row],[Loyalty card]]</f>
        <v>     No</v>
      </c>
    </row>
    <row r="615" spans="1:17"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9"/>
        <v>5.97</v>
      </c>
      <c r="N615" t="str">
        <f>IF(I615="Rob","Robusta",IF(I615="Exc","Excelsa",IF(orders!I615="Ara","Arabica",IF(orders!I615="Lib","Liberica",""))))</f>
        <v>Robusta</v>
      </c>
      <c r="O615" s="14" t="str">
        <f>IF(J615="M","Medium",IF(J615="L","Light",IF(orders!J615="D","Dark","")))</f>
        <v>Medium</v>
      </c>
      <c r="P615" t="str">
        <f>_xlfn.XLOOKUP(Table3[[#This Row],[Customer ID]],customers!$A$1:$A$1001,customers!$I$1:$I$1001,"")</f>
        <v>No</v>
      </c>
      <c r="Q615" t="str">
        <f>REPT(CHAR(160),5)&amp;Table3[[#This Row],[Loyalty card]]</f>
        <v>     No</v>
      </c>
    </row>
    <row r="616" spans="1:17"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9"/>
        <v>29.849999999999998</v>
      </c>
      <c r="N616" t="str">
        <f>IF(I616="Rob","Robusta",IF(I616="Exc","Excelsa",IF(orders!I616="Ara","Arabica",IF(orders!I616="Lib","Liberica",""))))</f>
        <v>Robusta</v>
      </c>
      <c r="O616" s="14" t="str">
        <f>IF(J616="M","Medium",IF(J616="L","Light",IF(orders!J616="D","Dark","")))</f>
        <v>Medium</v>
      </c>
      <c r="P616" t="str">
        <f>_xlfn.XLOOKUP(Table3[[#This Row],[Customer ID]],customers!$A$1:$A$1001,customers!$I$1:$I$1001,"")</f>
        <v>Yes</v>
      </c>
      <c r="Q616" t="str">
        <f>REPT(CHAR(160),5)&amp;Table3[[#This Row],[Loyalty card]]</f>
        <v>     Yes</v>
      </c>
    </row>
    <row r="617" spans="1:17"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9"/>
        <v>72.91</v>
      </c>
      <c r="N617" t="str">
        <f>IF(I617="Rob","Robusta",IF(I617="Exc","Excelsa",IF(orders!I617="Ara","Arabica",IF(orders!I617="Lib","Liberica",""))))</f>
        <v>Liberica</v>
      </c>
      <c r="O617" s="14" t="str">
        <f>IF(J617="M","Medium",IF(J617="L","Light",IF(orders!J617="D","Dark","")))</f>
        <v>Light</v>
      </c>
      <c r="P617" t="str">
        <f>_xlfn.XLOOKUP(Table3[[#This Row],[Customer ID]],customers!$A$1:$A$1001,customers!$I$1:$I$1001,"")</f>
        <v>Yes</v>
      </c>
      <c r="Q617" t="str">
        <f>REPT(CHAR(160),5)&amp;Table3[[#This Row],[Loyalty card]]</f>
        <v>     Yes</v>
      </c>
    </row>
    <row r="618" spans="1:17"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9"/>
        <v>126.49999999999999</v>
      </c>
      <c r="N618" t="str">
        <f>IF(I618="Rob","Robusta",IF(I618="Exc","Excelsa",IF(orders!I618="Ara","Arabica",IF(orders!I618="Lib","Liberica",""))))</f>
        <v>Excelsa</v>
      </c>
      <c r="O618" s="14" t="str">
        <f>IF(J618="M","Medium",IF(J618="L","Light",IF(orders!J618="D","Dark","")))</f>
        <v>Medium</v>
      </c>
      <c r="P618" t="str">
        <f>_xlfn.XLOOKUP(Table3[[#This Row],[Customer ID]],customers!$A$1:$A$1001,customers!$I$1:$I$1001,"")</f>
        <v>No</v>
      </c>
      <c r="Q618" t="str">
        <f>REPT(CHAR(160),5)&amp;Table3[[#This Row],[Loyalty card]]</f>
        <v>     No</v>
      </c>
    </row>
    <row r="619" spans="1:17"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9"/>
        <v>33.464999999999996</v>
      </c>
      <c r="N619" t="str">
        <f>IF(I619="Rob","Robusta",IF(I619="Exc","Excelsa",IF(orders!I619="Ara","Arabica",IF(orders!I619="Lib","Liberica",""))))</f>
        <v>Liberica</v>
      </c>
      <c r="O619" s="14" t="str">
        <f>IF(J619="M","Medium",IF(J619="L","Light",IF(orders!J619="D","Dark","")))</f>
        <v>Medium</v>
      </c>
      <c r="P619" t="str">
        <f>_xlfn.XLOOKUP(Table3[[#This Row],[Customer ID]],customers!$A$1:$A$1001,customers!$I$1:$I$1001,"")</f>
        <v>No</v>
      </c>
      <c r="Q619" t="str">
        <f>REPT(CHAR(160),5)&amp;Table3[[#This Row],[Loyalty card]]</f>
        <v>     No</v>
      </c>
    </row>
    <row r="620" spans="1:17"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9"/>
        <v>72.900000000000006</v>
      </c>
      <c r="N620" t="str">
        <f>IF(I620="Rob","Robusta",IF(I620="Exc","Excelsa",IF(orders!I620="Ara","Arabica",IF(orders!I620="Lib","Liberica",""))))</f>
        <v>Excelsa</v>
      </c>
      <c r="O620" s="14" t="str">
        <f>IF(J620="M","Medium",IF(J620="L","Light",IF(orders!J620="D","Dark","")))</f>
        <v>Dark</v>
      </c>
      <c r="P620" t="str">
        <f>_xlfn.XLOOKUP(Table3[[#This Row],[Customer ID]],customers!$A$1:$A$1001,customers!$I$1:$I$1001,"")</f>
        <v>Yes</v>
      </c>
      <c r="Q620" t="str">
        <f>REPT(CHAR(160),5)&amp;Table3[[#This Row],[Loyalty card]]</f>
        <v>     Yes</v>
      </c>
    </row>
    <row r="621" spans="1:17"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9"/>
        <v>15.54</v>
      </c>
      <c r="N621" t="str">
        <f>IF(I621="Rob","Robusta",IF(I621="Exc","Excelsa",IF(orders!I621="Ara","Arabica",IF(orders!I621="Lib","Liberica",""))))</f>
        <v>Liberica</v>
      </c>
      <c r="O621" s="14" t="str">
        <f>IF(J621="M","Medium",IF(J621="L","Light",IF(orders!J621="D","Dark","")))</f>
        <v>Dark</v>
      </c>
      <c r="P621" t="str">
        <f>_xlfn.XLOOKUP(Table3[[#This Row],[Customer ID]],customers!$A$1:$A$1001,customers!$I$1:$I$1001,"")</f>
        <v>Yes</v>
      </c>
      <c r="Q621" t="str">
        <f>REPT(CHAR(160),5)&amp;Table3[[#This Row],[Loyalty card]]</f>
        <v>     Yes</v>
      </c>
    </row>
    <row r="622" spans="1:17"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9"/>
        <v>20.25</v>
      </c>
      <c r="N622" t="str">
        <f>IF(I622="Rob","Robusta",IF(I622="Exc","Excelsa",IF(orders!I622="Ara","Arabica",IF(orders!I622="Lib","Liberica",""))))</f>
        <v>Arabica</v>
      </c>
      <c r="O622" s="14" t="str">
        <f>IF(J622="M","Medium",IF(J622="L","Light",IF(orders!J622="D","Dark","")))</f>
        <v>Medium</v>
      </c>
      <c r="P622" t="str">
        <f>_xlfn.XLOOKUP(Table3[[#This Row],[Customer ID]],customers!$A$1:$A$1001,customers!$I$1:$I$1001,"")</f>
        <v>No</v>
      </c>
      <c r="Q622" t="str">
        <f>REPT(CHAR(160),5)&amp;Table3[[#This Row],[Loyalty card]]</f>
        <v>     No</v>
      </c>
    </row>
    <row r="623" spans="1:17"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9"/>
        <v>77.699999999999989</v>
      </c>
      <c r="N623" t="str">
        <f>IF(I623="Rob","Robusta",IF(I623="Exc","Excelsa",IF(orders!I623="Ara","Arabica",IF(orders!I623="Lib","Liberica",""))))</f>
        <v>Arabica</v>
      </c>
      <c r="O623" s="14" t="str">
        <f>IF(J623="M","Medium",IF(J623="L","Light",IF(orders!J623="D","Dark","")))</f>
        <v>Light</v>
      </c>
      <c r="P623" t="str">
        <f>_xlfn.XLOOKUP(Table3[[#This Row],[Customer ID]],customers!$A$1:$A$1001,customers!$I$1:$I$1001,"")</f>
        <v>No</v>
      </c>
      <c r="Q623" t="str">
        <f>REPT(CHAR(160),5)&amp;Table3[[#This Row],[Loyalty card]]</f>
        <v>     No</v>
      </c>
    </row>
    <row r="624" spans="1:17"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9"/>
        <v>133.85999999999999</v>
      </c>
      <c r="N624" t="str">
        <f>IF(I624="Rob","Robusta",IF(I624="Exc","Excelsa",IF(orders!I624="Ara","Arabica",IF(orders!I624="Lib","Liberica",""))))</f>
        <v>Liberica</v>
      </c>
      <c r="O624" s="14" t="str">
        <f>IF(J624="M","Medium",IF(J624="L","Light",IF(orders!J624="D","Dark","")))</f>
        <v>Medium</v>
      </c>
      <c r="P624" t="str">
        <f>_xlfn.XLOOKUP(Table3[[#This Row],[Customer ID]],customers!$A$1:$A$1001,customers!$I$1:$I$1001,"")</f>
        <v>No</v>
      </c>
      <c r="Q624" t="str">
        <f>REPT(CHAR(160),5)&amp;Table3[[#This Row],[Loyalty card]]</f>
        <v>     No</v>
      </c>
    </row>
    <row r="625" spans="1:17"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9"/>
        <v>12.15</v>
      </c>
      <c r="N625" t="str">
        <f>IF(I625="Rob","Robusta",IF(I625="Exc","Excelsa",IF(orders!I625="Ara","Arabica",IF(orders!I625="Lib","Liberica",""))))</f>
        <v>Excelsa</v>
      </c>
      <c r="O625" s="14" t="str">
        <f>IF(J625="M","Medium",IF(J625="L","Light",IF(orders!J625="D","Dark","")))</f>
        <v>Dark</v>
      </c>
      <c r="P625" t="str">
        <f>_xlfn.XLOOKUP(Table3[[#This Row],[Customer ID]],customers!$A$1:$A$1001,customers!$I$1:$I$1001,"")</f>
        <v>No</v>
      </c>
      <c r="Q625" t="str">
        <f>REPT(CHAR(160),5)&amp;Table3[[#This Row],[Loyalty card]]</f>
        <v>     No</v>
      </c>
    </row>
    <row r="626" spans="1:17"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9"/>
        <v>63.249999999999993</v>
      </c>
      <c r="N626" t="str">
        <f>IF(I626="Rob","Robusta",IF(I626="Exc","Excelsa",IF(orders!I626="Ara","Arabica",IF(orders!I626="Lib","Liberica",""))))</f>
        <v>Excelsa</v>
      </c>
      <c r="O626" s="14" t="str">
        <f>IF(J626="M","Medium",IF(J626="L","Light",IF(orders!J626="D","Dark","")))</f>
        <v>Medium</v>
      </c>
      <c r="P626" t="str">
        <f>_xlfn.XLOOKUP(Table3[[#This Row],[Customer ID]],customers!$A$1:$A$1001,customers!$I$1:$I$1001,"")</f>
        <v>Yes</v>
      </c>
      <c r="Q626" t="str">
        <f>REPT(CHAR(160),5)&amp;Table3[[#This Row],[Loyalty card]]</f>
        <v>     Yes</v>
      </c>
    </row>
    <row r="627" spans="1:17"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9"/>
        <v>35.849999999999994</v>
      </c>
      <c r="N627" t="str">
        <f>IF(I627="Rob","Robusta",IF(I627="Exc","Excelsa",IF(orders!I627="Ara","Arabica",IF(orders!I627="Lib","Liberica",""))))</f>
        <v>Robusta</v>
      </c>
      <c r="O627" s="14" t="str">
        <f>IF(J627="M","Medium",IF(J627="L","Light",IF(orders!J627="D","Dark","")))</f>
        <v>Light</v>
      </c>
      <c r="P627" t="str">
        <f>_xlfn.XLOOKUP(Table3[[#This Row],[Customer ID]],customers!$A$1:$A$1001,customers!$I$1:$I$1001,"")</f>
        <v>No</v>
      </c>
      <c r="Q627" t="str">
        <f>REPT(CHAR(160),5)&amp;Table3[[#This Row],[Loyalty card]]</f>
        <v>     No</v>
      </c>
    </row>
    <row r="628" spans="1:17"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9"/>
        <v>77.624999999999986</v>
      </c>
      <c r="N628" t="str">
        <f>IF(I628="Rob","Robusta",IF(I628="Exc","Excelsa",IF(orders!I628="Ara","Arabica",IF(orders!I628="Lib","Liberica",""))))</f>
        <v>Arabica</v>
      </c>
      <c r="O628" s="14" t="str">
        <f>IF(J628="M","Medium",IF(J628="L","Light",IF(orders!J628="D","Dark","")))</f>
        <v>Medium</v>
      </c>
      <c r="P628" t="str">
        <f>_xlfn.XLOOKUP(Table3[[#This Row],[Customer ID]],customers!$A$1:$A$1001,customers!$I$1:$I$1001,"")</f>
        <v>No</v>
      </c>
      <c r="Q628" t="str">
        <f>REPT(CHAR(160),5)&amp;Table3[[#This Row],[Loyalty card]]</f>
        <v>     No</v>
      </c>
    </row>
    <row r="629" spans="1:17"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9"/>
        <v>63.249999999999993</v>
      </c>
      <c r="N629" t="str">
        <f>IF(I629="Rob","Robusta",IF(I629="Exc","Excelsa",IF(orders!I629="Ara","Arabica",IF(orders!I629="Lib","Liberica",""))))</f>
        <v>Excelsa</v>
      </c>
      <c r="O629" s="14" t="str">
        <f>IF(J629="M","Medium",IF(J629="L","Light",IF(orders!J629="D","Dark","")))</f>
        <v>Medium</v>
      </c>
      <c r="P629" t="str">
        <f>_xlfn.XLOOKUP(Table3[[#This Row],[Customer ID]],customers!$A$1:$A$1001,customers!$I$1:$I$1001,"")</f>
        <v>Yes</v>
      </c>
      <c r="Q629" t="str">
        <f>REPT(CHAR(160),5)&amp;Table3[[#This Row],[Loyalty card]]</f>
        <v>     Yes</v>
      </c>
    </row>
    <row r="630" spans="1:17"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9"/>
        <v>26.73</v>
      </c>
      <c r="N630" t="str">
        <f>IF(I630="Rob","Robusta",IF(I630="Exc","Excelsa",IF(orders!I630="Ara","Arabica",IF(orders!I630="Lib","Liberica",""))))</f>
        <v>Excelsa</v>
      </c>
      <c r="O630" s="14" t="str">
        <f>IF(J630="M","Medium",IF(J630="L","Light",IF(orders!J630="D","Dark","")))</f>
        <v>Light</v>
      </c>
      <c r="P630" t="str">
        <f>_xlfn.XLOOKUP(Table3[[#This Row],[Customer ID]],customers!$A$1:$A$1001,customers!$I$1:$I$1001,"")</f>
        <v>Yes</v>
      </c>
      <c r="Q630" t="str">
        <f>REPT(CHAR(160),5)&amp;Table3[[#This Row],[Loyalty card]]</f>
        <v>     Yes</v>
      </c>
    </row>
    <row r="631" spans="1:17"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9"/>
        <v>31.08</v>
      </c>
      <c r="N631" t="str">
        <f>IF(I631="Rob","Robusta",IF(I631="Exc","Excelsa",IF(orders!I631="Ara","Arabica",IF(orders!I631="Lib","Liberica",""))))</f>
        <v>Liberica</v>
      </c>
      <c r="O631" s="14" t="str">
        <f>IF(J631="M","Medium",IF(J631="L","Light",IF(orders!J631="D","Dark","")))</f>
        <v>Dark</v>
      </c>
      <c r="P631" t="str">
        <f>_xlfn.XLOOKUP(Table3[[#This Row],[Customer ID]],customers!$A$1:$A$1001,customers!$I$1:$I$1001,"")</f>
        <v>Yes</v>
      </c>
      <c r="Q631" t="str">
        <f>REPT(CHAR(160),5)&amp;Table3[[#This Row],[Loyalty card]]</f>
        <v>     Yes</v>
      </c>
    </row>
    <row r="632" spans="1:17"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9"/>
        <v>2.9849999999999999</v>
      </c>
      <c r="N632" t="str">
        <f>IF(I632="Rob","Robusta",IF(I632="Exc","Excelsa",IF(orders!I632="Ara","Arabica",IF(orders!I632="Lib","Liberica",""))))</f>
        <v>Arabica</v>
      </c>
      <c r="O632" s="14" t="str">
        <f>IF(J632="M","Medium",IF(J632="L","Light",IF(orders!J632="D","Dark","")))</f>
        <v>Dark</v>
      </c>
      <c r="P632" t="str">
        <f>_xlfn.XLOOKUP(Table3[[#This Row],[Customer ID]],customers!$A$1:$A$1001,customers!$I$1:$I$1001,"")</f>
        <v>Yes</v>
      </c>
      <c r="Q632" t="str">
        <f>REPT(CHAR(160),5)&amp;Table3[[#This Row],[Loyalty card]]</f>
        <v>     Yes</v>
      </c>
    </row>
    <row r="633" spans="1:17"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9"/>
        <v>102.92499999999998</v>
      </c>
      <c r="N633" t="str">
        <f>IF(I633="Rob","Robusta",IF(I633="Exc","Excelsa",IF(orders!I633="Ara","Arabica",IF(orders!I633="Lib","Liberica",""))))</f>
        <v>Robusta</v>
      </c>
      <c r="O633" s="14" t="str">
        <f>IF(J633="M","Medium",IF(J633="L","Light",IF(orders!J633="D","Dark","")))</f>
        <v>Dark</v>
      </c>
      <c r="P633" t="str">
        <f>_xlfn.XLOOKUP(Table3[[#This Row],[Customer ID]],customers!$A$1:$A$1001,customers!$I$1:$I$1001,"")</f>
        <v>Yes</v>
      </c>
      <c r="Q633" t="str">
        <f>REPT(CHAR(160),5)&amp;Table3[[#This Row],[Loyalty card]]</f>
        <v>     Yes</v>
      </c>
    </row>
    <row r="634" spans="1:17"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9"/>
        <v>35.64</v>
      </c>
      <c r="N634" t="str">
        <f>IF(I634="Rob","Robusta",IF(I634="Exc","Excelsa",IF(orders!I634="Ara","Arabica",IF(orders!I634="Lib","Liberica",""))))</f>
        <v>Excelsa</v>
      </c>
      <c r="O634" s="14" t="str">
        <f>IF(J634="M","Medium",IF(J634="L","Light",IF(orders!J634="D","Dark","")))</f>
        <v>Light</v>
      </c>
      <c r="P634" t="str">
        <f>_xlfn.XLOOKUP(Table3[[#This Row],[Customer ID]],customers!$A$1:$A$1001,customers!$I$1:$I$1001,"")</f>
        <v>No</v>
      </c>
      <c r="Q634" t="str">
        <f>REPT(CHAR(160),5)&amp;Table3[[#This Row],[Loyalty card]]</f>
        <v>     No</v>
      </c>
    </row>
    <row r="635" spans="1:17"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9"/>
        <v>47.8</v>
      </c>
      <c r="N635" t="str">
        <f>IF(I635="Rob","Robusta",IF(I635="Exc","Excelsa",IF(orders!I635="Ara","Arabica",IF(orders!I635="Lib","Liberica",""))))</f>
        <v>Robusta</v>
      </c>
      <c r="O635" s="14" t="str">
        <f>IF(J635="M","Medium",IF(J635="L","Light",IF(orders!J635="D","Dark","")))</f>
        <v>Light</v>
      </c>
      <c r="P635" t="str">
        <f>_xlfn.XLOOKUP(Table3[[#This Row],[Customer ID]],customers!$A$1:$A$1001,customers!$I$1:$I$1001,"")</f>
        <v>No</v>
      </c>
      <c r="Q635" t="str">
        <f>REPT(CHAR(160),5)&amp;Table3[[#This Row],[Loyalty card]]</f>
        <v>     No</v>
      </c>
    </row>
    <row r="636" spans="1:17"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9"/>
        <v>43.650000000000006</v>
      </c>
      <c r="N636" t="str">
        <f>IF(I636="Rob","Robusta",IF(I636="Exc","Excelsa",IF(orders!I636="Ara","Arabica",IF(orders!I636="Lib","Liberica",""))))</f>
        <v>Liberica</v>
      </c>
      <c r="O636" s="14" t="str">
        <f>IF(J636="M","Medium",IF(J636="L","Light",IF(orders!J636="D","Dark","")))</f>
        <v>Medium</v>
      </c>
      <c r="P636" t="str">
        <f>_xlfn.XLOOKUP(Table3[[#This Row],[Customer ID]],customers!$A$1:$A$1001,customers!$I$1:$I$1001,"")</f>
        <v>No</v>
      </c>
      <c r="Q636" t="str">
        <f>REPT(CHAR(160),5)&amp;Table3[[#This Row],[Loyalty card]]</f>
        <v>     No</v>
      </c>
    </row>
    <row r="637" spans="1:17"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9"/>
        <v>35.64</v>
      </c>
      <c r="N637" t="str">
        <f>IF(I637="Rob","Robusta",IF(I637="Exc","Excelsa",IF(orders!I637="Ara","Arabica",IF(orders!I637="Lib","Liberica",""))))</f>
        <v>Excelsa</v>
      </c>
      <c r="O637" s="14" t="str">
        <f>IF(J637="M","Medium",IF(J637="L","Light",IF(orders!J637="D","Dark","")))</f>
        <v>Light</v>
      </c>
      <c r="P637" t="str">
        <f>_xlfn.XLOOKUP(Table3[[#This Row],[Customer ID]],customers!$A$1:$A$1001,customers!$I$1:$I$1001,"")</f>
        <v>Yes</v>
      </c>
      <c r="Q637" t="str">
        <f>REPT(CHAR(160),5)&amp;Table3[[#This Row],[Loyalty card]]</f>
        <v>     Yes</v>
      </c>
    </row>
    <row r="638" spans="1:17"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9"/>
        <v>95.1</v>
      </c>
      <c r="N638" t="str">
        <f>IF(I638="Rob","Robusta",IF(I638="Exc","Excelsa",IF(orders!I638="Ara","Arabica",IF(orders!I638="Lib","Liberica",""))))</f>
        <v>Liberica</v>
      </c>
      <c r="O638" s="14" t="str">
        <f>IF(J638="M","Medium",IF(J638="L","Light",IF(orders!J638="D","Dark","")))</f>
        <v>Light</v>
      </c>
      <c r="P638" t="str">
        <f>_xlfn.XLOOKUP(Table3[[#This Row],[Customer ID]],customers!$A$1:$A$1001,customers!$I$1:$I$1001,"")</f>
        <v>Yes</v>
      </c>
      <c r="Q638" t="str">
        <f>REPT(CHAR(160),5)&amp;Table3[[#This Row],[Loyalty card]]</f>
        <v>     Yes</v>
      </c>
    </row>
    <row r="639" spans="1:17"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9"/>
        <v>31.624999999999996</v>
      </c>
      <c r="N639" t="str">
        <f>IF(I639="Rob","Robusta",IF(I639="Exc","Excelsa",IF(orders!I639="Ara","Arabica",IF(orders!I639="Lib","Liberica",""))))</f>
        <v>Excelsa</v>
      </c>
      <c r="O639" s="14" t="str">
        <f>IF(J639="M","Medium",IF(J639="L","Light",IF(orders!J639="D","Dark","")))</f>
        <v>Medium</v>
      </c>
      <c r="P639" t="str">
        <f>_xlfn.XLOOKUP(Table3[[#This Row],[Customer ID]],customers!$A$1:$A$1001,customers!$I$1:$I$1001,"")</f>
        <v>Yes</v>
      </c>
      <c r="Q639" t="str">
        <f>REPT(CHAR(160),5)&amp;Table3[[#This Row],[Loyalty card]]</f>
        <v>     Yes</v>
      </c>
    </row>
    <row r="640" spans="1:17"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9"/>
        <v>77.624999999999986</v>
      </c>
      <c r="N640" t="str">
        <f>IF(I640="Rob","Robusta",IF(I640="Exc","Excelsa",IF(orders!I640="Ara","Arabica",IF(orders!I640="Lib","Liberica",""))))</f>
        <v>Arabica</v>
      </c>
      <c r="O640" s="14" t="str">
        <f>IF(J640="M","Medium",IF(J640="L","Light",IF(orders!J640="D","Dark","")))</f>
        <v>Medium</v>
      </c>
      <c r="P640" t="str">
        <f>_xlfn.XLOOKUP(Table3[[#This Row],[Customer ID]],customers!$A$1:$A$1001,customers!$I$1:$I$1001,"")</f>
        <v>Yes</v>
      </c>
      <c r="Q640" t="str">
        <f>REPT(CHAR(160),5)&amp;Table3[[#This Row],[Loyalty card]]</f>
        <v>     Yes</v>
      </c>
    </row>
    <row r="641" spans="1:17"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9"/>
        <v>3.8849999999999998</v>
      </c>
      <c r="N641" t="str">
        <f>IF(I641="Rob","Robusta",IF(I641="Exc","Excelsa",IF(orders!I641="Ara","Arabica",IF(orders!I641="Lib","Liberica",""))))</f>
        <v>Liberica</v>
      </c>
      <c r="O641" s="14" t="str">
        <f>IF(J641="M","Medium",IF(J641="L","Light",IF(orders!J641="D","Dark","")))</f>
        <v>Dark</v>
      </c>
      <c r="P641" t="str">
        <f>_xlfn.XLOOKUP(Table3[[#This Row],[Customer ID]],customers!$A$1:$A$1001,customers!$I$1:$I$1001,"")</f>
        <v>Yes</v>
      </c>
      <c r="Q641" t="str">
        <f>REPT(CHAR(160),5)&amp;Table3[[#This Row],[Loyalty card]]</f>
        <v>     Yes</v>
      </c>
    </row>
    <row r="642" spans="1:17"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9"/>
        <v>137.42499999999998</v>
      </c>
      <c r="N642" t="str">
        <f>IF(I642="Rob","Robusta",IF(I642="Exc","Excelsa",IF(orders!I642="Ara","Arabica",IF(orders!I642="Lib","Liberica",""))))</f>
        <v>Robusta</v>
      </c>
      <c r="O642" s="14" t="str">
        <f>IF(J642="M","Medium",IF(J642="L","Light",IF(orders!J642="D","Dark","")))</f>
        <v>Light</v>
      </c>
      <c r="P642" t="str">
        <f>_xlfn.XLOOKUP(Table3[[#This Row],[Customer ID]],customers!$A$1:$A$1001,customers!$I$1:$I$1001,"")</f>
        <v>No</v>
      </c>
      <c r="Q642" t="str">
        <f>REPT(CHAR(160),5)&amp;Table3[[#This Row],[Loyalty card]]</f>
        <v>     No</v>
      </c>
    </row>
    <row r="643" spans="1:17"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10">L643*E643</f>
        <v>35.849999999999994</v>
      </c>
      <c r="N643" t="str">
        <f>IF(I643="Rob","Robusta",IF(I643="Exc","Excelsa",IF(orders!I643="Ara","Arabica",IF(orders!I643="Lib","Liberica",""))))</f>
        <v>Robusta</v>
      </c>
      <c r="O643" s="14" t="str">
        <f>IF(J643="M","Medium",IF(J643="L","Light",IF(orders!J643="D","Dark","")))</f>
        <v>Light</v>
      </c>
      <c r="P643" t="str">
        <f>_xlfn.XLOOKUP(Table3[[#This Row],[Customer ID]],customers!$A$1:$A$1001,customers!$I$1:$I$1001,"")</f>
        <v>Yes</v>
      </c>
      <c r="Q643" t="str">
        <f>REPT(CHAR(160),5)&amp;Table3[[#This Row],[Loyalty card]]</f>
        <v>     Yes</v>
      </c>
    </row>
    <row r="644" spans="1:17"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10"/>
        <v>8.25</v>
      </c>
      <c r="N644" t="str">
        <f>IF(I644="Rob","Robusta",IF(I644="Exc","Excelsa",IF(orders!I644="Ara","Arabica",IF(orders!I644="Lib","Liberica",""))))</f>
        <v>Excelsa</v>
      </c>
      <c r="O644" s="14" t="str">
        <f>IF(J644="M","Medium",IF(J644="L","Light",IF(orders!J644="D","Dark","")))</f>
        <v>Medium</v>
      </c>
      <c r="P644" t="str">
        <f>_xlfn.XLOOKUP(Table3[[#This Row],[Customer ID]],customers!$A$1:$A$1001,customers!$I$1:$I$1001,"")</f>
        <v>Yes</v>
      </c>
      <c r="Q644" t="str">
        <f>REPT(CHAR(160),5)&amp;Table3[[#This Row],[Loyalty card]]</f>
        <v>     Yes</v>
      </c>
    </row>
    <row r="645" spans="1:17"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10"/>
        <v>102.46499999999997</v>
      </c>
      <c r="N645" t="str">
        <f>IF(I645="Rob","Robusta",IF(I645="Exc","Excelsa",IF(orders!I645="Ara","Arabica",IF(orders!I645="Lib","Liberica",""))))</f>
        <v>Excelsa</v>
      </c>
      <c r="O645" s="14" t="str">
        <f>IF(J645="M","Medium",IF(J645="L","Light",IF(orders!J645="D","Dark","")))</f>
        <v>Light</v>
      </c>
      <c r="P645" t="str">
        <f>_xlfn.XLOOKUP(Table3[[#This Row],[Customer ID]],customers!$A$1:$A$1001,customers!$I$1:$I$1001,"")</f>
        <v>Yes</v>
      </c>
      <c r="Q645" t="str">
        <f>REPT(CHAR(160),5)&amp;Table3[[#This Row],[Loyalty card]]</f>
        <v>     Yes</v>
      </c>
    </row>
    <row r="646" spans="1:17"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10"/>
        <v>41.169999999999995</v>
      </c>
      <c r="N646" t="str">
        <f>IF(I646="Rob","Robusta",IF(I646="Exc","Excelsa",IF(orders!I646="Ara","Arabica",IF(orders!I646="Lib","Liberica",""))))</f>
        <v>Robusta</v>
      </c>
      <c r="O646" s="14" t="str">
        <f>IF(J646="M","Medium",IF(J646="L","Light",IF(orders!J646="D","Dark","")))</f>
        <v>Dark</v>
      </c>
      <c r="P646" t="str">
        <f>_xlfn.XLOOKUP(Table3[[#This Row],[Customer ID]],customers!$A$1:$A$1001,customers!$I$1:$I$1001,"")</f>
        <v>No</v>
      </c>
      <c r="Q646" t="str">
        <f>REPT(CHAR(160),5)&amp;Table3[[#This Row],[Loyalty card]]</f>
        <v>     No</v>
      </c>
    </row>
    <row r="647" spans="1:17"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10"/>
        <v>68.655000000000001</v>
      </c>
      <c r="N647" t="str">
        <f>IF(I647="Rob","Robusta",IF(I647="Exc","Excelsa",IF(orders!I647="Ara","Arabica",IF(orders!I647="Lib","Liberica",""))))</f>
        <v>Arabica</v>
      </c>
      <c r="O647" s="14" t="str">
        <f>IF(J647="M","Medium",IF(J647="L","Light",IF(orders!J647="D","Dark","")))</f>
        <v>Dark</v>
      </c>
      <c r="P647" t="str">
        <f>_xlfn.XLOOKUP(Table3[[#This Row],[Customer ID]],customers!$A$1:$A$1001,customers!$I$1:$I$1001,"")</f>
        <v>Yes</v>
      </c>
      <c r="Q647" t="str">
        <f>REPT(CHAR(160),5)&amp;Table3[[#This Row],[Loyalty card]]</f>
        <v>     Yes</v>
      </c>
    </row>
    <row r="648" spans="1:17"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10"/>
        <v>9.9499999999999993</v>
      </c>
      <c r="N648" t="str">
        <f>IF(I648="Rob","Robusta",IF(I648="Exc","Excelsa",IF(orders!I648="Ara","Arabica",IF(orders!I648="Lib","Liberica",""))))</f>
        <v>Arabica</v>
      </c>
      <c r="O648" s="14" t="str">
        <f>IF(J648="M","Medium",IF(J648="L","Light",IF(orders!J648="D","Dark","")))</f>
        <v>Dark</v>
      </c>
      <c r="P648" t="str">
        <f>_xlfn.XLOOKUP(Table3[[#This Row],[Customer ID]],customers!$A$1:$A$1001,customers!$I$1:$I$1001,"")</f>
        <v>Yes</v>
      </c>
      <c r="Q648" t="str">
        <f>REPT(CHAR(160),5)&amp;Table3[[#This Row],[Loyalty card]]</f>
        <v>     Yes</v>
      </c>
    </row>
    <row r="649" spans="1:17"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10"/>
        <v>28.53</v>
      </c>
      <c r="N649" t="str">
        <f>IF(I649="Rob","Robusta",IF(I649="Exc","Excelsa",IF(orders!I649="Ara","Arabica",IF(orders!I649="Lib","Liberica",""))))</f>
        <v>Liberica</v>
      </c>
      <c r="O649" s="14" t="str">
        <f>IF(J649="M","Medium",IF(J649="L","Light",IF(orders!J649="D","Dark","")))</f>
        <v>Light</v>
      </c>
      <c r="P649" t="str">
        <f>_xlfn.XLOOKUP(Table3[[#This Row],[Customer ID]],customers!$A$1:$A$1001,customers!$I$1:$I$1001,"")</f>
        <v>Yes</v>
      </c>
      <c r="Q649" t="str">
        <f>REPT(CHAR(160),5)&amp;Table3[[#This Row],[Loyalty card]]</f>
        <v>     Yes</v>
      </c>
    </row>
    <row r="650" spans="1:17"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10"/>
        <v>16.11</v>
      </c>
      <c r="N650" t="str">
        <f>IF(I650="Rob","Robusta",IF(I650="Exc","Excelsa",IF(orders!I650="Ara","Arabica",IF(orders!I650="Lib","Liberica",""))))</f>
        <v>Robusta</v>
      </c>
      <c r="O650" s="14" t="str">
        <f>IF(J650="M","Medium",IF(J650="L","Light",IF(orders!J650="D","Dark","")))</f>
        <v>Dark</v>
      </c>
      <c r="P650" t="str">
        <f>_xlfn.XLOOKUP(Table3[[#This Row],[Customer ID]],customers!$A$1:$A$1001,customers!$I$1:$I$1001,"")</f>
        <v>No</v>
      </c>
      <c r="Q650" t="str">
        <f>REPT(CHAR(160),5)&amp;Table3[[#This Row],[Loyalty card]]</f>
        <v>     No</v>
      </c>
    </row>
    <row r="651" spans="1:17"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10"/>
        <v>95.1</v>
      </c>
      <c r="N651" t="str">
        <f>IF(I651="Rob","Robusta",IF(I651="Exc","Excelsa",IF(orders!I651="Ara","Arabica",IF(orders!I651="Lib","Liberica",""))))</f>
        <v>Liberica</v>
      </c>
      <c r="O651" s="14" t="str">
        <f>IF(J651="M","Medium",IF(J651="L","Light",IF(orders!J651="D","Dark","")))</f>
        <v>Light</v>
      </c>
      <c r="P651" t="str">
        <f>_xlfn.XLOOKUP(Table3[[#This Row],[Customer ID]],customers!$A$1:$A$1001,customers!$I$1:$I$1001,"")</f>
        <v>No</v>
      </c>
      <c r="Q651" t="str">
        <f>REPT(CHAR(160),5)&amp;Table3[[#This Row],[Loyalty card]]</f>
        <v>     No</v>
      </c>
    </row>
    <row r="652" spans="1:17"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10"/>
        <v>5.3699999999999992</v>
      </c>
      <c r="N652" t="str">
        <f>IF(I652="Rob","Robusta",IF(I652="Exc","Excelsa",IF(orders!I652="Ara","Arabica",IF(orders!I652="Lib","Liberica",""))))</f>
        <v>Robusta</v>
      </c>
      <c r="O652" s="14" t="str">
        <f>IF(J652="M","Medium",IF(J652="L","Light",IF(orders!J652="D","Dark","")))</f>
        <v>Dark</v>
      </c>
      <c r="P652" t="str">
        <f>_xlfn.XLOOKUP(Table3[[#This Row],[Customer ID]],customers!$A$1:$A$1001,customers!$I$1:$I$1001,"")</f>
        <v>Yes</v>
      </c>
      <c r="Q652" t="str">
        <f>REPT(CHAR(160),5)&amp;Table3[[#This Row],[Loyalty card]]</f>
        <v>     Yes</v>
      </c>
    </row>
    <row r="653" spans="1:17"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10"/>
        <v>47.8</v>
      </c>
      <c r="N653" t="str">
        <f>IF(I653="Rob","Robusta",IF(I653="Exc","Excelsa",IF(orders!I653="Ara","Arabica",IF(orders!I653="Lib","Liberica",""))))</f>
        <v>Robusta</v>
      </c>
      <c r="O653" s="14" t="str">
        <f>IF(J653="M","Medium",IF(J653="L","Light",IF(orders!J653="D","Dark","")))</f>
        <v>Light</v>
      </c>
      <c r="P653" t="str">
        <f>_xlfn.XLOOKUP(Table3[[#This Row],[Customer ID]],customers!$A$1:$A$1001,customers!$I$1:$I$1001,"")</f>
        <v>No</v>
      </c>
      <c r="Q653" t="str">
        <f>REPT(CHAR(160),5)&amp;Table3[[#This Row],[Loyalty card]]</f>
        <v>     No</v>
      </c>
    </row>
    <row r="654" spans="1:17"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10"/>
        <v>63.4</v>
      </c>
      <c r="N654" t="str">
        <f>IF(I654="Rob","Robusta",IF(I654="Exc","Excelsa",IF(orders!I654="Ara","Arabica",IF(orders!I654="Lib","Liberica",""))))</f>
        <v>Liberica</v>
      </c>
      <c r="O654" s="14" t="str">
        <f>IF(J654="M","Medium",IF(J654="L","Light",IF(orders!J654="D","Dark","")))</f>
        <v>Light</v>
      </c>
      <c r="P654" t="str">
        <f>_xlfn.XLOOKUP(Table3[[#This Row],[Customer ID]],customers!$A$1:$A$1001,customers!$I$1:$I$1001,"")</f>
        <v>No</v>
      </c>
      <c r="Q654" t="str">
        <f>REPT(CHAR(160),5)&amp;Table3[[#This Row],[Loyalty card]]</f>
        <v>     No</v>
      </c>
    </row>
    <row r="655" spans="1:17"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10"/>
        <v>103.49999999999999</v>
      </c>
      <c r="N655" t="str">
        <f>IF(I655="Rob","Robusta",IF(I655="Exc","Excelsa",IF(orders!I655="Ara","Arabica",IF(orders!I655="Lib","Liberica",""))))</f>
        <v>Arabica</v>
      </c>
      <c r="O655" s="14" t="str">
        <f>IF(J655="M","Medium",IF(J655="L","Light",IF(orders!J655="D","Dark","")))</f>
        <v>Medium</v>
      </c>
      <c r="P655" t="str">
        <f>_xlfn.XLOOKUP(Table3[[#This Row],[Customer ID]],customers!$A$1:$A$1001,customers!$I$1:$I$1001,"")</f>
        <v>No</v>
      </c>
      <c r="Q655" t="str">
        <f>REPT(CHAR(160),5)&amp;Table3[[#This Row],[Loyalty card]]</f>
        <v>     No</v>
      </c>
    </row>
    <row r="656" spans="1:17"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10"/>
        <v>68.655000000000001</v>
      </c>
      <c r="N656" t="str">
        <f>IF(I656="Rob","Robusta",IF(I656="Exc","Excelsa",IF(orders!I656="Ara","Arabica",IF(orders!I656="Lib","Liberica",""))))</f>
        <v>Arabica</v>
      </c>
      <c r="O656" s="14" t="str">
        <f>IF(J656="M","Medium",IF(J656="L","Light",IF(orders!J656="D","Dark","")))</f>
        <v>Dark</v>
      </c>
      <c r="P656" t="str">
        <f>_xlfn.XLOOKUP(Table3[[#This Row],[Customer ID]],customers!$A$1:$A$1001,customers!$I$1:$I$1001,"")</f>
        <v>No</v>
      </c>
      <c r="Q656" t="str">
        <f>REPT(CHAR(160),5)&amp;Table3[[#This Row],[Loyalty card]]</f>
        <v>     No</v>
      </c>
    </row>
    <row r="657" spans="1:17"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10"/>
        <v>45.769999999999996</v>
      </c>
      <c r="N657" t="str">
        <f>IF(I657="Rob","Robusta",IF(I657="Exc","Excelsa",IF(orders!I657="Ara","Arabica",IF(orders!I657="Lib","Liberica",""))))</f>
        <v>Robusta</v>
      </c>
      <c r="O657" s="14" t="str">
        <f>IF(J657="M","Medium",IF(J657="L","Light",IF(orders!J657="D","Dark","")))</f>
        <v>Medium</v>
      </c>
      <c r="P657" t="str">
        <f>_xlfn.XLOOKUP(Table3[[#This Row],[Customer ID]],customers!$A$1:$A$1001,customers!$I$1:$I$1001,"")</f>
        <v>Yes</v>
      </c>
      <c r="Q657" t="str">
        <f>REPT(CHAR(160),5)&amp;Table3[[#This Row],[Loyalty card]]</f>
        <v>     Yes</v>
      </c>
    </row>
    <row r="658" spans="1:17"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10"/>
        <v>51.8</v>
      </c>
      <c r="N658" t="str">
        <f>IF(I658="Rob","Robusta",IF(I658="Exc","Excelsa",IF(orders!I658="Ara","Arabica",IF(orders!I658="Lib","Liberica",""))))</f>
        <v>Liberica</v>
      </c>
      <c r="O658" s="14" t="str">
        <f>IF(J658="M","Medium",IF(J658="L","Light",IF(orders!J658="D","Dark","")))</f>
        <v>Dark</v>
      </c>
      <c r="P658" t="str">
        <f>_xlfn.XLOOKUP(Table3[[#This Row],[Customer ID]],customers!$A$1:$A$1001,customers!$I$1:$I$1001,"")</f>
        <v>No</v>
      </c>
      <c r="Q658" t="str">
        <f>REPT(CHAR(160),5)&amp;Table3[[#This Row],[Loyalty card]]</f>
        <v>     No</v>
      </c>
    </row>
    <row r="659" spans="1:17"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10"/>
        <v>13.5</v>
      </c>
      <c r="N659" t="str">
        <f>IF(I659="Rob","Robusta",IF(I659="Exc","Excelsa",IF(orders!I659="Ara","Arabica",IF(orders!I659="Lib","Liberica",""))))</f>
        <v>Arabica</v>
      </c>
      <c r="O659" s="14" t="str">
        <f>IF(J659="M","Medium",IF(J659="L","Light",IF(orders!J659="D","Dark","")))</f>
        <v>Medium</v>
      </c>
      <c r="P659" t="str">
        <f>_xlfn.XLOOKUP(Table3[[#This Row],[Customer ID]],customers!$A$1:$A$1001,customers!$I$1:$I$1001,"")</f>
        <v>Yes</v>
      </c>
      <c r="Q659" t="str">
        <f>REPT(CHAR(160),5)&amp;Table3[[#This Row],[Loyalty card]]</f>
        <v>     Yes</v>
      </c>
    </row>
    <row r="660" spans="1:17"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10"/>
        <v>24.75</v>
      </c>
      <c r="N660" t="str">
        <f>IF(I660="Rob","Robusta",IF(I660="Exc","Excelsa",IF(orders!I660="Ara","Arabica",IF(orders!I660="Lib","Liberica",""))))</f>
        <v>Excelsa</v>
      </c>
      <c r="O660" s="14" t="str">
        <f>IF(J660="M","Medium",IF(J660="L","Light",IF(orders!J660="D","Dark","")))</f>
        <v>Medium</v>
      </c>
      <c r="P660" t="str">
        <f>_xlfn.XLOOKUP(Table3[[#This Row],[Customer ID]],customers!$A$1:$A$1001,customers!$I$1:$I$1001,"")</f>
        <v>Yes</v>
      </c>
      <c r="Q660" t="str">
        <f>REPT(CHAR(160),5)&amp;Table3[[#This Row],[Loyalty card]]</f>
        <v>     Yes</v>
      </c>
    </row>
    <row r="661" spans="1:17"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10"/>
        <v>45.769999999999996</v>
      </c>
      <c r="N661" t="str">
        <f>IF(I661="Rob","Robusta",IF(I661="Exc","Excelsa",IF(orders!I661="Ara","Arabica",IF(orders!I661="Lib","Liberica",""))))</f>
        <v>Arabica</v>
      </c>
      <c r="O661" s="14" t="str">
        <f>IF(J661="M","Medium",IF(J661="L","Light",IF(orders!J661="D","Dark","")))</f>
        <v>Dark</v>
      </c>
      <c r="P661" t="str">
        <f>_xlfn.XLOOKUP(Table3[[#This Row],[Customer ID]],customers!$A$1:$A$1001,customers!$I$1:$I$1001,"")</f>
        <v>Yes</v>
      </c>
      <c r="Q661" t="str">
        <f>REPT(CHAR(160),5)&amp;Table3[[#This Row],[Loyalty card]]</f>
        <v>     Yes</v>
      </c>
    </row>
    <row r="662" spans="1:17"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10"/>
        <v>53.46</v>
      </c>
      <c r="N662" t="str">
        <f>IF(I662="Rob","Robusta",IF(I662="Exc","Excelsa",IF(orders!I662="Ara","Arabica",IF(orders!I662="Lib","Liberica",""))))</f>
        <v>Excelsa</v>
      </c>
      <c r="O662" s="14" t="str">
        <f>IF(J662="M","Medium",IF(J662="L","Light",IF(orders!J662="D","Dark","")))</f>
        <v>Light</v>
      </c>
      <c r="P662" t="str">
        <f>_xlfn.XLOOKUP(Table3[[#This Row],[Customer ID]],customers!$A$1:$A$1001,customers!$I$1:$I$1001,"")</f>
        <v>No</v>
      </c>
      <c r="Q662" t="str">
        <f>REPT(CHAR(160),5)&amp;Table3[[#This Row],[Loyalty card]]</f>
        <v>     No</v>
      </c>
    </row>
    <row r="663" spans="1:17"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10"/>
        <v>20.25</v>
      </c>
      <c r="N663" t="str">
        <f>IF(I663="Rob","Robusta",IF(I663="Exc","Excelsa",IF(orders!I663="Ara","Arabica",IF(orders!I663="Lib","Liberica",""))))</f>
        <v>Arabica</v>
      </c>
      <c r="O663" s="14" t="str">
        <f>IF(J663="M","Medium",IF(J663="L","Light",IF(orders!J663="D","Dark","")))</f>
        <v>Medium</v>
      </c>
      <c r="P663" t="str">
        <f>_xlfn.XLOOKUP(Table3[[#This Row],[Customer ID]],customers!$A$1:$A$1001,customers!$I$1:$I$1001,"")</f>
        <v>Yes</v>
      </c>
      <c r="Q663" t="str">
        <f>REPT(CHAR(160),5)&amp;Table3[[#This Row],[Loyalty card]]</f>
        <v>     Yes</v>
      </c>
    </row>
    <row r="664" spans="1:17"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10"/>
        <v>148.92499999999998</v>
      </c>
      <c r="N664" t="str">
        <f>IF(I664="Rob","Robusta",IF(I664="Exc","Excelsa",IF(orders!I664="Ara","Arabica",IF(orders!I664="Lib","Liberica",""))))</f>
        <v>Liberica</v>
      </c>
      <c r="O664" s="14" t="str">
        <f>IF(J664="M","Medium",IF(J664="L","Light",IF(orders!J664="D","Dark","")))</f>
        <v>Dark</v>
      </c>
      <c r="P664" t="str">
        <f>_xlfn.XLOOKUP(Table3[[#This Row],[Customer ID]],customers!$A$1:$A$1001,customers!$I$1:$I$1001,"")</f>
        <v>No</v>
      </c>
      <c r="Q664" t="str">
        <f>REPT(CHAR(160),5)&amp;Table3[[#This Row],[Loyalty card]]</f>
        <v>     No</v>
      </c>
    </row>
    <row r="665" spans="1:17"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10"/>
        <v>67.5</v>
      </c>
      <c r="N665" t="str">
        <f>IF(I665="Rob","Robusta",IF(I665="Exc","Excelsa",IF(orders!I665="Ara","Arabica",IF(orders!I665="Lib","Liberica",""))))</f>
        <v>Arabica</v>
      </c>
      <c r="O665" s="14" t="str">
        <f>IF(J665="M","Medium",IF(J665="L","Light",IF(orders!J665="D","Dark","")))</f>
        <v>Medium</v>
      </c>
      <c r="P665" t="str">
        <f>_xlfn.XLOOKUP(Table3[[#This Row],[Customer ID]],customers!$A$1:$A$1001,customers!$I$1:$I$1001,"")</f>
        <v>No</v>
      </c>
      <c r="Q665" t="str">
        <f>REPT(CHAR(160),5)&amp;Table3[[#This Row],[Loyalty card]]</f>
        <v>     No</v>
      </c>
    </row>
    <row r="666" spans="1:17"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10"/>
        <v>72.900000000000006</v>
      </c>
      <c r="N666" t="str">
        <f>IF(I666="Rob","Robusta",IF(I666="Exc","Excelsa",IF(orders!I666="Ara","Arabica",IF(orders!I666="Lib","Liberica",""))))</f>
        <v>Excelsa</v>
      </c>
      <c r="O666" s="14" t="str">
        <f>IF(J666="M","Medium",IF(J666="L","Light",IF(orders!J666="D","Dark","")))</f>
        <v>Dark</v>
      </c>
      <c r="P666" t="str">
        <f>_xlfn.XLOOKUP(Table3[[#This Row],[Customer ID]],customers!$A$1:$A$1001,customers!$I$1:$I$1001,"")</f>
        <v>No</v>
      </c>
      <c r="Q666" t="str">
        <f>REPT(CHAR(160),5)&amp;Table3[[#This Row],[Loyalty card]]</f>
        <v>     No</v>
      </c>
    </row>
    <row r="667" spans="1:17"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10"/>
        <v>7.77</v>
      </c>
      <c r="N667" t="str">
        <f>IF(I667="Rob","Robusta",IF(I667="Exc","Excelsa",IF(orders!I667="Ara","Arabica",IF(orders!I667="Lib","Liberica",""))))</f>
        <v>Liberica</v>
      </c>
      <c r="O667" s="14" t="str">
        <f>IF(J667="M","Medium",IF(J667="L","Light",IF(orders!J667="D","Dark","")))</f>
        <v>Dark</v>
      </c>
      <c r="P667" t="str">
        <f>_xlfn.XLOOKUP(Table3[[#This Row],[Customer ID]],customers!$A$1:$A$1001,customers!$I$1:$I$1001,"")</f>
        <v>No</v>
      </c>
      <c r="Q667" t="str">
        <f>REPT(CHAR(160),5)&amp;Table3[[#This Row],[Loyalty card]]</f>
        <v>     No</v>
      </c>
    </row>
    <row r="668" spans="1:17"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10"/>
        <v>91.539999999999992</v>
      </c>
      <c r="N668" t="str">
        <f>IF(I668="Rob","Robusta",IF(I668="Exc","Excelsa",IF(orders!I668="Ara","Arabica",IF(orders!I668="Lib","Liberica",""))))</f>
        <v>Arabica</v>
      </c>
      <c r="O668" s="14" t="str">
        <f>IF(J668="M","Medium",IF(J668="L","Light",IF(orders!J668="D","Dark","")))</f>
        <v>Dark</v>
      </c>
      <c r="P668" t="str">
        <f>_xlfn.XLOOKUP(Table3[[#This Row],[Customer ID]],customers!$A$1:$A$1001,customers!$I$1:$I$1001,"")</f>
        <v>No</v>
      </c>
      <c r="Q668" t="str">
        <f>REPT(CHAR(160),5)&amp;Table3[[#This Row],[Loyalty card]]</f>
        <v>     No</v>
      </c>
    </row>
    <row r="669" spans="1:17"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10"/>
        <v>59.699999999999996</v>
      </c>
      <c r="N669" t="str">
        <f>IF(I669="Rob","Robusta",IF(I669="Exc","Excelsa",IF(orders!I669="Ara","Arabica",IF(orders!I669="Lib","Liberica",""))))</f>
        <v>Arabica</v>
      </c>
      <c r="O669" s="14" t="str">
        <f>IF(J669="M","Medium",IF(J669="L","Light",IF(orders!J669="D","Dark","")))</f>
        <v>Dark</v>
      </c>
      <c r="P669" t="str">
        <f>_xlfn.XLOOKUP(Table3[[#This Row],[Customer ID]],customers!$A$1:$A$1001,customers!$I$1:$I$1001,"")</f>
        <v>No</v>
      </c>
      <c r="Q669" t="str">
        <f>REPT(CHAR(160),5)&amp;Table3[[#This Row],[Loyalty card]]</f>
        <v>     No</v>
      </c>
    </row>
    <row r="670" spans="1:17"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10"/>
        <v>137.42499999999998</v>
      </c>
      <c r="N670" t="str">
        <f>IF(I670="Rob","Robusta",IF(I670="Exc","Excelsa",IF(orders!I670="Ara","Arabica",IF(orders!I670="Lib","Liberica",""))))</f>
        <v>Robusta</v>
      </c>
      <c r="O670" s="14" t="str">
        <f>IF(J670="M","Medium",IF(J670="L","Light",IF(orders!J670="D","Dark","")))</f>
        <v>Light</v>
      </c>
      <c r="P670" t="str">
        <f>_xlfn.XLOOKUP(Table3[[#This Row],[Customer ID]],customers!$A$1:$A$1001,customers!$I$1:$I$1001,"")</f>
        <v>Yes</v>
      </c>
      <c r="Q670" t="str">
        <f>REPT(CHAR(160),5)&amp;Table3[[#This Row],[Loyalty card]]</f>
        <v>     Yes</v>
      </c>
    </row>
    <row r="671" spans="1:17"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10"/>
        <v>66.929999999999993</v>
      </c>
      <c r="N671" t="str">
        <f>IF(I671="Rob","Robusta",IF(I671="Exc","Excelsa",IF(orders!I671="Ara","Arabica",IF(orders!I671="Lib","Liberica",""))))</f>
        <v>Liberica</v>
      </c>
      <c r="O671" s="14" t="str">
        <f>IF(J671="M","Medium",IF(J671="L","Light",IF(orders!J671="D","Dark","")))</f>
        <v>Medium</v>
      </c>
      <c r="P671" t="str">
        <f>_xlfn.XLOOKUP(Table3[[#This Row],[Customer ID]],customers!$A$1:$A$1001,customers!$I$1:$I$1001,"")</f>
        <v>No</v>
      </c>
      <c r="Q671" t="str">
        <f>REPT(CHAR(160),5)&amp;Table3[[#This Row],[Loyalty card]]</f>
        <v>     No</v>
      </c>
    </row>
    <row r="672" spans="1:17"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10"/>
        <v>13.095000000000001</v>
      </c>
      <c r="N672" t="str">
        <f>IF(I672="Rob","Robusta",IF(I672="Exc","Excelsa",IF(orders!I672="Ara","Arabica",IF(orders!I672="Lib","Liberica",""))))</f>
        <v>Liberica</v>
      </c>
      <c r="O672" s="14" t="str">
        <f>IF(J672="M","Medium",IF(J672="L","Light",IF(orders!J672="D","Dark","")))</f>
        <v>Medium</v>
      </c>
      <c r="P672" t="str">
        <f>_xlfn.XLOOKUP(Table3[[#This Row],[Customer ID]],customers!$A$1:$A$1001,customers!$I$1:$I$1001,"")</f>
        <v>Yes</v>
      </c>
      <c r="Q672" t="str">
        <f>REPT(CHAR(160),5)&amp;Table3[[#This Row],[Loyalty card]]</f>
        <v>     Yes</v>
      </c>
    </row>
    <row r="673" spans="1:17"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10"/>
        <v>59.75</v>
      </c>
      <c r="N673" t="str">
        <f>IF(I673="Rob","Robusta",IF(I673="Exc","Excelsa",IF(orders!I673="Ara","Arabica",IF(orders!I673="Lib","Liberica",""))))</f>
        <v>Robusta</v>
      </c>
      <c r="O673" s="14" t="str">
        <f>IF(J673="M","Medium",IF(J673="L","Light",IF(orders!J673="D","Dark","")))</f>
        <v>Light</v>
      </c>
      <c r="P673" t="str">
        <f>_xlfn.XLOOKUP(Table3[[#This Row],[Customer ID]],customers!$A$1:$A$1001,customers!$I$1:$I$1001,"")</f>
        <v>No</v>
      </c>
      <c r="Q673" t="str">
        <f>REPT(CHAR(160),5)&amp;Table3[[#This Row],[Loyalty card]]</f>
        <v>     No</v>
      </c>
    </row>
    <row r="674" spans="1:17"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10"/>
        <v>43.650000000000006</v>
      </c>
      <c r="N674" t="str">
        <f>IF(I674="Rob","Robusta",IF(I674="Exc","Excelsa",IF(orders!I674="Ara","Arabica",IF(orders!I674="Lib","Liberica",""))))</f>
        <v>Liberica</v>
      </c>
      <c r="O674" s="14" t="str">
        <f>IF(J674="M","Medium",IF(J674="L","Light",IF(orders!J674="D","Dark","")))</f>
        <v>Medium</v>
      </c>
      <c r="P674" t="str">
        <f>_xlfn.XLOOKUP(Table3[[#This Row],[Customer ID]],customers!$A$1:$A$1001,customers!$I$1:$I$1001,"")</f>
        <v>Yes</v>
      </c>
      <c r="Q674" t="str">
        <f>REPT(CHAR(160),5)&amp;Table3[[#This Row],[Loyalty card]]</f>
        <v>     Yes</v>
      </c>
    </row>
    <row r="675" spans="1:17"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10"/>
        <v>82.5</v>
      </c>
      <c r="N675" t="str">
        <f>IF(I675="Rob","Robusta",IF(I675="Exc","Excelsa",IF(orders!I675="Ara","Arabica",IF(orders!I675="Lib","Liberica",""))))</f>
        <v>Excelsa</v>
      </c>
      <c r="O675" s="14" t="str">
        <f>IF(J675="M","Medium",IF(J675="L","Light",IF(orders!J675="D","Dark","")))</f>
        <v>Medium</v>
      </c>
      <c r="P675" t="str">
        <f>_xlfn.XLOOKUP(Table3[[#This Row],[Customer ID]],customers!$A$1:$A$1001,customers!$I$1:$I$1001,"")</f>
        <v>Yes</v>
      </c>
      <c r="Q675" t="str">
        <f>REPT(CHAR(160),5)&amp;Table3[[#This Row],[Loyalty card]]</f>
        <v>     Yes</v>
      </c>
    </row>
    <row r="676" spans="1:17"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10"/>
        <v>178.70999999999998</v>
      </c>
      <c r="N676" t="str">
        <f>IF(I676="Rob","Robusta",IF(I676="Exc","Excelsa",IF(orders!I676="Ara","Arabica",IF(orders!I676="Lib","Liberica",""))))</f>
        <v>Arabica</v>
      </c>
      <c r="O676" s="14" t="str">
        <f>IF(J676="M","Medium",IF(J676="L","Light",IF(orders!J676="D","Dark","")))</f>
        <v>Light</v>
      </c>
      <c r="P676" t="str">
        <f>_xlfn.XLOOKUP(Table3[[#This Row],[Customer ID]],customers!$A$1:$A$1001,customers!$I$1:$I$1001,"")</f>
        <v>Yes</v>
      </c>
      <c r="Q676" t="str">
        <f>REPT(CHAR(160),5)&amp;Table3[[#This Row],[Loyalty card]]</f>
        <v>     Yes</v>
      </c>
    </row>
    <row r="677" spans="1:17"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10"/>
        <v>119.13999999999999</v>
      </c>
      <c r="N677" t="str">
        <f>IF(I677="Rob","Robusta",IF(I677="Exc","Excelsa",IF(orders!I677="Ara","Arabica",IF(orders!I677="Lib","Liberica",""))))</f>
        <v>Liberica</v>
      </c>
      <c r="O677" s="14" t="str">
        <f>IF(J677="M","Medium",IF(J677="L","Light",IF(orders!J677="D","Dark","")))</f>
        <v>Dark</v>
      </c>
      <c r="P677" t="str">
        <f>_xlfn.XLOOKUP(Table3[[#This Row],[Customer ID]],customers!$A$1:$A$1001,customers!$I$1:$I$1001,"")</f>
        <v>Yes</v>
      </c>
      <c r="Q677" t="str">
        <f>REPT(CHAR(160),5)&amp;Table3[[#This Row],[Loyalty card]]</f>
        <v>     Yes</v>
      </c>
    </row>
    <row r="678" spans="1:17"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10"/>
        <v>47.55</v>
      </c>
      <c r="N678" t="str">
        <f>IF(I678="Rob","Robusta",IF(I678="Exc","Excelsa",IF(orders!I678="Ara","Arabica",IF(orders!I678="Lib","Liberica",""))))</f>
        <v>Liberica</v>
      </c>
      <c r="O678" s="14" t="str">
        <f>IF(J678="M","Medium",IF(J678="L","Light",IF(orders!J678="D","Dark","")))</f>
        <v>Light</v>
      </c>
      <c r="P678" t="str">
        <f>_xlfn.XLOOKUP(Table3[[#This Row],[Customer ID]],customers!$A$1:$A$1001,customers!$I$1:$I$1001,"")</f>
        <v>No</v>
      </c>
      <c r="Q678" t="str">
        <f>REPT(CHAR(160),5)&amp;Table3[[#This Row],[Loyalty card]]</f>
        <v>     No</v>
      </c>
    </row>
    <row r="679" spans="1:17"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10"/>
        <v>43.650000000000006</v>
      </c>
      <c r="N679" t="str">
        <f>IF(I679="Rob","Robusta",IF(I679="Exc","Excelsa",IF(orders!I679="Ara","Arabica",IF(orders!I679="Lib","Liberica",""))))</f>
        <v>Liberica</v>
      </c>
      <c r="O679" s="14" t="str">
        <f>IF(J679="M","Medium",IF(J679="L","Light",IF(orders!J679="D","Dark","")))</f>
        <v>Medium</v>
      </c>
      <c r="P679" t="str">
        <f>_xlfn.XLOOKUP(Table3[[#This Row],[Customer ID]],customers!$A$1:$A$1001,customers!$I$1:$I$1001,"")</f>
        <v>No</v>
      </c>
      <c r="Q679" t="str">
        <f>REPT(CHAR(160),5)&amp;Table3[[#This Row],[Loyalty card]]</f>
        <v>     No</v>
      </c>
    </row>
    <row r="680" spans="1:17"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10"/>
        <v>178.70999999999998</v>
      </c>
      <c r="N680" t="str">
        <f>IF(I680="Rob","Robusta",IF(I680="Exc","Excelsa",IF(orders!I680="Ara","Arabica",IF(orders!I680="Lib","Liberica",""))))</f>
        <v>Arabica</v>
      </c>
      <c r="O680" s="14" t="str">
        <f>IF(J680="M","Medium",IF(J680="L","Light",IF(orders!J680="D","Dark","")))</f>
        <v>Light</v>
      </c>
      <c r="P680" t="str">
        <f>_xlfn.XLOOKUP(Table3[[#This Row],[Customer ID]],customers!$A$1:$A$1001,customers!$I$1:$I$1001,"")</f>
        <v>Yes</v>
      </c>
      <c r="Q680" t="str">
        <f>REPT(CHAR(160),5)&amp;Table3[[#This Row],[Loyalty card]]</f>
        <v>     Yes</v>
      </c>
    </row>
    <row r="681" spans="1:17"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10"/>
        <v>27.484999999999996</v>
      </c>
      <c r="N681" t="str">
        <f>IF(I681="Rob","Robusta",IF(I681="Exc","Excelsa",IF(orders!I681="Ara","Arabica",IF(orders!I681="Lib","Liberica",""))))</f>
        <v>Robusta</v>
      </c>
      <c r="O681" s="14" t="str">
        <f>IF(J681="M","Medium",IF(J681="L","Light",IF(orders!J681="D","Dark","")))</f>
        <v>Light</v>
      </c>
      <c r="P681" t="str">
        <f>_xlfn.XLOOKUP(Table3[[#This Row],[Customer ID]],customers!$A$1:$A$1001,customers!$I$1:$I$1001,"")</f>
        <v>No</v>
      </c>
      <c r="Q681" t="str">
        <f>REPT(CHAR(160),5)&amp;Table3[[#This Row],[Loyalty card]]</f>
        <v>     No</v>
      </c>
    </row>
    <row r="682" spans="1:17"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10"/>
        <v>56.25</v>
      </c>
      <c r="N682" t="str">
        <f>IF(I682="Rob","Robusta",IF(I682="Exc","Excelsa",IF(orders!I682="Ara","Arabica",IF(orders!I682="Lib","Liberica",""))))</f>
        <v>Arabica</v>
      </c>
      <c r="O682" s="14" t="str">
        <f>IF(J682="M","Medium",IF(J682="L","Light",IF(orders!J682="D","Dark","")))</f>
        <v>Medium</v>
      </c>
      <c r="P682" t="str">
        <f>_xlfn.XLOOKUP(Table3[[#This Row],[Customer ID]],customers!$A$1:$A$1001,customers!$I$1:$I$1001,"")</f>
        <v>No</v>
      </c>
      <c r="Q682" t="str">
        <f>REPT(CHAR(160),5)&amp;Table3[[#This Row],[Loyalty card]]</f>
        <v>     No</v>
      </c>
    </row>
    <row r="683" spans="1:17"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10"/>
        <v>9.51</v>
      </c>
      <c r="N683" t="str">
        <f>IF(I683="Rob","Robusta",IF(I683="Exc","Excelsa",IF(orders!I683="Ara","Arabica",IF(orders!I683="Lib","Liberica",""))))</f>
        <v>Liberica</v>
      </c>
      <c r="O683" s="14" t="str">
        <f>IF(J683="M","Medium",IF(J683="L","Light",IF(orders!J683="D","Dark","")))</f>
        <v>Light</v>
      </c>
      <c r="P683" t="str">
        <f>_xlfn.XLOOKUP(Table3[[#This Row],[Customer ID]],customers!$A$1:$A$1001,customers!$I$1:$I$1001,"")</f>
        <v>Yes</v>
      </c>
      <c r="Q683" t="str">
        <f>REPT(CHAR(160),5)&amp;Table3[[#This Row],[Loyalty card]]</f>
        <v>     Yes</v>
      </c>
    </row>
    <row r="684" spans="1:17"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10"/>
        <v>8.25</v>
      </c>
      <c r="N684" t="str">
        <f>IF(I684="Rob","Robusta",IF(I684="Exc","Excelsa",IF(orders!I684="Ara","Arabica",IF(orders!I684="Lib","Liberica",""))))</f>
        <v>Excelsa</v>
      </c>
      <c r="O684" s="14" t="str">
        <f>IF(J684="M","Medium",IF(J684="L","Light",IF(orders!J684="D","Dark","")))</f>
        <v>Medium</v>
      </c>
      <c r="P684" t="str">
        <f>_xlfn.XLOOKUP(Table3[[#This Row],[Customer ID]],customers!$A$1:$A$1001,customers!$I$1:$I$1001,"")</f>
        <v>Yes</v>
      </c>
      <c r="Q684" t="str">
        <f>REPT(CHAR(160),5)&amp;Table3[[#This Row],[Loyalty card]]</f>
        <v>     Yes</v>
      </c>
    </row>
    <row r="685" spans="1:17"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10"/>
        <v>46.62</v>
      </c>
      <c r="N685" t="str">
        <f>IF(I685="Rob","Robusta",IF(I685="Exc","Excelsa",IF(orders!I685="Ara","Arabica",IF(orders!I685="Lib","Liberica",""))))</f>
        <v>Liberica</v>
      </c>
      <c r="O685" s="14" t="str">
        <f>IF(J685="M","Medium",IF(J685="L","Light",IF(orders!J685="D","Dark","")))</f>
        <v>Dark</v>
      </c>
      <c r="P685" t="str">
        <f>_xlfn.XLOOKUP(Table3[[#This Row],[Customer ID]],customers!$A$1:$A$1001,customers!$I$1:$I$1001,"")</f>
        <v>No</v>
      </c>
      <c r="Q685" t="str">
        <f>REPT(CHAR(160),5)&amp;Table3[[#This Row],[Loyalty card]]</f>
        <v>     No</v>
      </c>
    </row>
    <row r="686" spans="1:17"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10"/>
        <v>71.699999999999989</v>
      </c>
      <c r="N686" t="str">
        <f>IF(I686="Rob","Robusta",IF(I686="Exc","Excelsa",IF(orders!I686="Ara","Arabica",IF(orders!I686="Lib","Liberica",""))))</f>
        <v>Robusta</v>
      </c>
      <c r="O686" s="14" t="str">
        <f>IF(J686="M","Medium",IF(J686="L","Light",IF(orders!J686="D","Dark","")))</f>
        <v>Light</v>
      </c>
      <c r="P686" t="str">
        <f>_xlfn.XLOOKUP(Table3[[#This Row],[Customer ID]],customers!$A$1:$A$1001,customers!$I$1:$I$1001,"")</f>
        <v>No</v>
      </c>
      <c r="Q686" t="str">
        <f>REPT(CHAR(160),5)&amp;Table3[[#This Row],[Loyalty card]]</f>
        <v>     No</v>
      </c>
    </row>
    <row r="687" spans="1:17"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10"/>
        <v>72.91</v>
      </c>
      <c r="N687" t="str">
        <f>IF(I687="Rob","Robusta",IF(I687="Exc","Excelsa",IF(orders!I687="Ara","Arabica",IF(orders!I687="Lib","Liberica",""))))</f>
        <v>Liberica</v>
      </c>
      <c r="O687" s="14" t="str">
        <f>IF(J687="M","Medium",IF(J687="L","Light",IF(orders!J687="D","Dark","")))</f>
        <v>Light</v>
      </c>
      <c r="P687" t="str">
        <f>_xlfn.XLOOKUP(Table3[[#This Row],[Customer ID]],customers!$A$1:$A$1001,customers!$I$1:$I$1001,"")</f>
        <v>Yes</v>
      </c>
      <c r="Q687" t="str">
        <f>REPT(CHAR(160),5)&amp;Table3[[#This Row],[Loyalty card]]</f>
        <v>     Yes</v>
      </c>
    </row>
    <row r="688" spans="1:17"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10"/>
        <v>8.0549999999999997</v>
      </c>
      <c r="N688" t="str">
        <f>IF(I688="Rob","Robusta",IF(I688="Exc","Excelsa",IF(orders!I688="Ara","Arabica",IF(orders!I688="Lib","Liberica",""))))</f>
        <v>Robusta</v>
      </c>
      <c r="O688" s="14" t="str">
        <f>IF(J688="M","Medium",IF(J688="L","Light",IF(orders!J688="D","Dark","")))</f>
        <v>Dark</v>
      </c>
      <c r="P688" t="str">
        <f>_xlfn.XLOOKUP(Table3[[#This Row],[Customer ID]],customers!$A$1:$A$1001,customers!$I$1:$I$1001,"")</f>
        <v>Yes</v>
      </c>
      <c r="Q688" t="str">
        <f>REPT(CHAR(160),5)&amp;Table3[[#This Row],[Loyalty card]]</f>
        <v>     Yes</v>
      </c>
    </row>
    <row r="689" spans="1:17"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10"/>
        <v>16.5</v>
      </c>
      <c r="N689" t="str">
        <f>IF(I689="Rob","Robusta",IF(I689="Exc","Excelsa",IF(orders!I689="Ara","Arabica",IF(orders!I689="Lib","Liberica",""))))</f>
        <v>Excelsa</v>
      </c>
      <c r="O689" s="14" t="str">
        <f>IF(J689="M","Medium",IF(J689="L","Light",IF(orders!J689="D","Dark","")))</f>
        <v>Medium</v>
      </c>
      <c r="P689" t="str">
        <f>_xlfn.XLOOKUP(Table3[[#This Row],[Customer ID]],customers!$A$1:$A$1001,customers!$I$1:$I$1001,"")</f>
        <v>No</v>
      </c>
      <c r="Q689" t="str">
        <f>REPT(CHAR(160),5)&amp;Table3[[#This Row],[Loyalty card]]</f>
        <v>     No</v>
      </c>
    </row>
    <row r="690" spans="1:17"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10"/>
        <v>64.75</v>
      </c>
      <c r="N690" t="str">
        <f>IF(I690="Rob","Robusta",IF(I690="Exc","Excelsa",IF(orders!I690="Ara","Arabica",IF(orders!I690="Lib","Liberica",""))))</f>
        <v>Arabica</v>
      </c>
      <c r="O690" s="14" t="str">
        <f>IF(J690="M","Medium",IF(J690="L","Light",IF(orders!J690="D","Dark","")))</f>
        <v>Light</v>
      </c>
      <c r="P690" t="str">
        <f>_xlfn.XLOOKUP(Table3[[#This Row],[Customer ID]],customers!$A$1:$A$1001,customers!$I$1:$I$1001,"")</f>
        <v>No</v>
      </c>
      <c r="Q690" t="str">
        <f>REPT(CHAR(160),5)&amp;Table3[[#This Row],[Loyalty card]]</f>
        <v>     No</v>
      </c>
    </row>
    <row r="691" spans="1:17"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10"/>
        <v>33.75</v>
      </c>
      <c r="N691" t="str">
        <f>IF(I691="Rob","Robusta",IF(I691="Exc","Excelsa",IF(orders!I691="Ara","Arabica",IF(orders!I691="Lib","Liberica",""))))</f>
        <v>Arabica</v>
      </c>
      <c r="O691" s="14" t="str">
        <f>IF(J691="M","Medium",IF(J691="L","Light",IF(orders!J691="D","Dark","")))</f>
        <v>Medium</v>
      </c>
      <c r="P691" t="str">
        <f>_xlfn.XLOOKUP(Table3[[#This Row],[Customer ID]],customers!$A$1:$A$1001,customers!$I$1:$I$1001,"")</f>
        <v>No</v>
      </c>
      <c r="Q691" t="str">
        <f>REPT(CHAR(160),5)&amp;Table3[[#This Row],[Loyalty card]]</f>
        <v>     No</v>
      </c>
    </row>
    <row r="692" spans="1:17"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10"/>
        <v>178.70999999999998</v>
      </c>
      <c r="N692" t="str">
        <f>IF(I692="Rob","Robusta",IF(I692="Exc","Excelsa",IF(orders!I692="Ara","Arabica",IF(orders!I692="Lib","Liberica",""))))</f>
        <v>Liberica</v>
      </c>
      <c r="O692" s="14" t="str">
        <f>IF(J692="M","Medium",IF(J692="L","Light",IF(orders!J692="D","Dark","")))</f>
        <v>Dark</v>
      </c>
      <c r="P692" t="str">
        <f>_xlfn.XLOOKUP(Table3[[#This Row],[Customer ID]],customers!$A$1:$A$1001,customers!$I$1:$I$1001,"")</f>
        <v>No</v>
      </c>
      <c r="Q692" t="str">
        <f>REPT(CHAR(160),5)&amp;Table3[[#This Row],[Loyalty card]]</f>
        <v>     No</v>
      </c>
    </row>
    <row r="693" spans="1:17"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10"/>
        <v>22.5</v>
      </c>
      <c r="N693" t="str">
        <f>IF(I693="Rob","Robusta",IF(I693="Exc","Excelsa",IF(orders!I693="Ara","Arabica",IF(orders!I693="Lib","Liberica",""))))</f>
        <v>Arabica</v>
      </c>
      <c r="O693" s="14" t="str">
        <f>IF(J693="M","Medium",IF(J693="L","Light",IF(orders!J693="D","Dark","")))</f>
        <v>Medium</v>
      </c>
      <c r="P693" t="str">
        <f>_xlfn.XLOOKUP(Table3[[#This Row],[Customer ID]],customers!$A$1:$A$1001,customers!$I$1:$I$1001,"")</f>
        <v>No</v>
      </c>
      <c r="Q693" t="str">
        <f>REPT(CHAR(160),5)&amp;Table3[[#This Row],[Loyalty card]]</f>
        <v>     No</v>
      </c>
    </row>
    <row r="694" spans="1:17"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10"/>
        <v>12.95</v>
      </c>
      <c r="N694" t="str">
        <f>IF(I694="Rob","Robusta",IF(I694="Exc","Excelsa",IF(orders!I694="Ara","Arabica",IF(orders!I694="Lib","Liberica",""))))</f>
        <v>Liberica</v>
      </c>
      <c r="O694" s="14" t="str">
        <f>IF(J694="M","Medium",IF(J694="L","Light",IF(orders!J694="D","Dark","")))</f>
        <v>Dark</v>
      </c>
      <c r="P694" t="str">
        <f>_xlfn.XLOOKUP(Table3[[#This Row],[Customer ID]],customers!$A$1:$A$1001,customers!$I$1:$I$1001,"")</f>
        <v>No</v>
      </c>
      <c r="Q694" t="str">
        <f>REPT(CHAR(160),5)&amp;Table3[[#This Row],[Loyalty card]]</f>
        <v>     No</v>
      </c>
    </row>
    <row r="695" spans="1:17"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10"/>
        <v>51.749999999999993</v>
      </c>
      <c r="N695" t="str">
        <f>IF(I695="Rob","Robusta",IF(I695="Exc","Excelsa",IF(orders!I695="Ara","Arabica",IF(orders!I695="Lib","Liberica",""))))</f>
        <v>Arabica</v>
      </c>
      <c r="O695" s="14" t="str">
        <f>IF(J695="M","Medium",IF(J695="L","Light",IF(orders!J695="D","Dark","")))</f>
        <v>Medium</v>
      </c>
      <c r="P695" t="str">
        <f>_xlfn.XLOOKUP(Table3[[#This Row],[Customer ID]],customers!$A$1:$A$1001,customers!$I$1:$I$1001,"")</f>
        <v>Yes</v>
      </c>
      <c r="Q695" t="str">
        <f>REPT(CHAR(160),5)&amp;Table3[[#This Row],[Loyalty card]]</f>
        <v>     Yes</v>
      </c>
    </row>
    <row r="696" spans="1:17"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10"/>
        <v>36.450000000000003</v>
      </c>
      <c r="N696" t="str">
        <f>IF(I696="Rob","Robusta",IF(I696="Exc","Excelsa",IF(orders!I696="Ara","Arabica",IF(orders!I696="Lib","Liberica",""))))</f>
        <v>Excelsa</v>
      </c>
      <c r="O696" s="14" t="str">
        <f>IF(J696="M","Medium",IF(J696="L","Light",IF(orders!J696="D","Dark","")))</f>
        <v>Dark</v>
      </c>
      <c r="P696" t="str">
        <f>_xlfn.XLOOKUP(Table3[[#This Row],[Customer ID]],customers!$A$1:$A$1001,customers!$I$1:$I$1001,"")</f>
        <v>No</v>
      </c>
      <c r="Q696" t="str">
        <f>REPT(CHAR(160),5)&amp;Table3[[#This Row],[Loyalty card]]</f>
        <v>     No</v>
      </c>
    </row>
    <row r="697" spans="1:17"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10"/>
        <v>182.27499999999998</v>
      </c>
      <c r="N697" t="str">
        <f>IF(I697="Rob","Robusta",IF(I697="Exc","Excelsa",IF(orders!I697="Ara","Arabica",IF(orders!I697="Lib","Liberica",""))))</f>
        <v>Liberica</v>
      </c>
      <c r="O697" s="14" t="str">
        <f>IF(J697="M","Medium",IF(J697="L","Light",IF(orders!J697="D","Dark","")))</f>
        <v>Light</v>
      </c>
      <c r="P697" t="str">
        <f>_xlfn.XLOOKUP(Table3[[#This Row],[Customer ID]],customers!$A$1:$A$1001,customers!$I$1:$I$1001,"")</f>
        <v>Yes</v>
      </c>
      <c r="Q697" t="str">
        <f>REPT(CHAR(160),5)&amp;Table3[[#This Row],[Loyalty card]]</f>
        <v>     Yes</v>
      </c>
    </row>
    <row r="698" spans="1:17"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10"/>
        <v>31.08</v>
      </c>
      <c r="N698" t="str">
        <f>IF(I698="Rob","Robusta",IF(I698="Exc","Excelsa",IF(orders!I698="Ara","Arabica",IF(orders!I698="Lib","Liberica",""))))</f>
        <v>Liberica</v>
      </c>
      <c r="O698" s="14" t="str">
        <f>IF(J698="M","Medium",IF(J698="L","Light",IF(orders!J698="D","Dark","")))</f>
        <v>Dark</v>
      </c>
      <c r="P698" t="str">
        <f>_xlfn.XLOOKUP(Table3[[#This Row],[Customer ID]],customers!$A$1:$A$1001,customers!$I$1:$I$1001,"")</f>
        <v>No</v>
      </c>
      <c r="Q698" t="str">
        <f>REPT(CHAR(160),5)&amp;Table3[[#This Row],[Loyalty card]]</f>
        <v>     No</v>
      </c>
    </row>
    <row r="699" spans="1:17"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10"/>
        <v>20.25</v>
      </c>
      <c r="N699" t="str">
        <f>IF(I699="Rob","Robusta",IF(I699="Exc","Excelsa",IF(orders!I699="Ara","Arabica",IF(orders!I699="Lib","Liberica",""))))</f>
        <v>Arabica</v>
      </c>
      <c r="O699" s="14" t="str">
        <f>IF(J699="M","Medium",IF(J699="L","Light",IF(orders!J699="D","Dark","")))</f>
        <v>Medium</v>
      </c>
      <c r="P699" t="str">
        <f>_xlfn.XLOOKUP(Table3[[#This Row],[Customer ID]],customers!$A$1:$A$1001,customers!$I$1:$I$1001,"")</f>
        <v>No</v>
      </c>
      <c r="Q699" t="str">
        <f>REPT(CHAR(160),5)&amp;Table3[[#This Row],[Loyalty card]]</f>
        <v>     No</v>
      </c>
    </row>
    <row r="700" spans="1:17"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10"/>
        <v>25.9</v>
      </c>
      <c r="N700" t="str">
        <f>IF(I700="Rob","Robusta",IF(I700="Exc","Excelsa",IF(orders!I700="Ara","Arabica",IF(orders!I700="Lib","Liberica",""))))</f>
        <v>Liberica</v>
      </c>
      <c r="O700" s="14" t="str">
        <f>IF(J700="M","Medium",IF(J700="L","Light",IF(orders!J700="D","Dark","")))</f>
        <v>Dark</v>
      </c>
      <c r="P700" t="str">
        <f>_xlfn.XLOOKUP(Table3[[#This Row],[Customer ID]],customers!$A$1:$A$1001,customers!$I$1:$I$1001,"")</f>
        <v>No</v>
      </c>
      <c r="Q700" t="str">
        <f>REPT(CHAR(160),5)&amp;Table3[[#This Row],[Loyalty card]]</f>
        <v>     No</v>
      </c>
    </row>
    <row r="701" spans="1:17"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10"/>
        <v>23.88</v>
      </c>
      <c r="N701" t="str">
        <f>IF(I701="Rob","Robusta",IF(I701="Exc","Excelsa",IF(orders!I701="Ara","Arabica",IF(orders!I701="Lib","Liberica",""))))</f>
        <v>Arabica</v>
      </c>
      <c r="O701" s="14" t="str">
        <f>IF(J701="M","Medium",IF(J701="L","Light",IF(orders!J701="D","Dark","")))</f>
        <v>Dark</v>
      </c>
      <c r="P701" t="str">
        <f>_xlfn.XLOOKUP(Table3[[#This Row],[Customer ID]],customers!$A$1:$A$1001,customers!$I$1:$I$1001,"")</f>
        <v>Yes</v>
      </c>
      <c r="Q701" t="str">
        <f>REPT(CHAR(160),5)&amp;Table3[[#This Row],[Loyalty card]]</f>
        <v>     Yes</v>
      </c>
    </row>
    <row r="702" spans="1:17"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10"/>
        <v>19.02</v>
      </c>
      <c r="N702" t="str">
        <f>IF(I702="Rob","Robusta",IF(I702="Exc","Excelsa",IF(orders!I702="Ara","Arabica",IF(orders!I702="Lib","Liberica",""))))</f>
        <v>Liberica</v>
      </c>
      <c r="O702" s="14" t="str">
        <f>IF(J702="M","Medium",IF(J702="L","Light",IF(orders!J702="D","Dark","")))</f>
        <v>Light</v>
      </c>
      <c r="P702" t="str">
        <f>_xlfn.XLOOKUP(Table3[[#This Row],[Customer ID]],customers!$A$1:$A$1001,customers!$I$1:$I$1001,"")</f>
        <v>No</v>
      </c>
      <c r="Q702" t="str">
        <f>REPT(CHAR(160),5)&amp;Table3[[#This Row],[Loyalty card]]</f>
        <v>     No</v>
      </c>
    </row>
    <row r="703" spans="1:17"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10"/>
        <v>29.849999999999998</v>
      </c>
      <c r="N703" t="str">
        <f>IF(I703="Rob","Robusta",IF(I703="Exc","Excelsa",IF(orders!I703="Ara","Arabica",IF(orders!I703="Lib","Liberica",""))))</f>
        <v>Arabica</v>
      </c>
      <c r="O703" s="14" t="str">
        <f>IF(J703="M","Medium",IF(J703="L","Light",IF(orders!J703="D","Dark","")))</f>
        <v>Dark</v>
      </c>
      <c r="P703" t="str">
        <f>_xlfn.XLOOKUP(Table3[[#This Row],[Customer ID]],customers!$A$1:$A$1001,customers!$I$1:$I$1001,"")</f>
        <v>Yes</v>
      </c>
      <c r="Q703" t="str">
        <f>REPT(CHAR(160),5)&amp;Table3[[#This Row],[Loyalty card]]</f>
        <v>     Yes</v>
      </c>
    </row>
    <row r="704" spans="1:17"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10"/>
        <v>7.77</v>
      </c>
      <c r="N704" t="str">
        <f>IF(I704="Rob","Robusta",IF(I704="Exc","Excelsa",IF(orders!I704="Ara","Arabica",IF(orders!I704="Lib","Liberica",""))))</f>
        <v>Arabica</v>
      </c>
      <c r="O704" s="14" t="str">
        <f>IF(J704="M","Medium",IF(J704="L","Light",IF(orders!J704="D","Dark","")))</f>
        <v>Light</v>
      </c>
      <c r="P704" t="str">
        <f>_xlfn.XLOOKUP(Table3[[#This Row],[Customer ID]],customers!$A$1:$A$1001,customers!$I$1:$I$1001,"")</f>
        <v>Yes</v>
      </c>
      <c r="Q704" t="str">
        <f>REPT(CHAR(160),5)&amp;Table3[[#This Row],[Loyalty card]]</f>
        <v>     Yes</v>
      </c>
    </row>
    <row r="705" spans="1:17"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10"/>
        <v>119.13999999999999</v>
      </c>
      <c r="N705" t="str">
        <f>IF(I705="Rob","Robusta",IF(I705="Exc","Excelsa",IF(orders!I705="Ara","Arabica",IF(orders!I705="Lib","Liberica",""))))</f>
        <v>Liberica</v>
      </c>
      <c r="O705" s="14" t="str">
        <f>IF(J705="M","Medium",IF(J705="L","Light",IF(orders!J705="D","Dark","")))</f>
        <v>Dark</v>
      </c>
      <c r="P705" t="str">
        <f>_xlfn.XLOOKUP(Table3[[#This Row],[Customer ID]],customers!$A$1:$A$1001,customers!$I$1:$I$1001,"")</f>
        <v>Yes</v>
      </c>
      <c r="Q705" t="str">
        <f>REPT(CHAR(160),5)&amp;Table3[[#This Row],[Loyalty card]]</f>
        <v>     Yes</v>
      </c>
    </row>
    <row r="706" spans="1:17"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10"/>
        <v>21.87</v>
      </c>
      <c r="N706" t="str">
        <f>IF(I706="Rob","Robusta",IF(I706="Exc","Excelsa",IF(orders!I706="Ara","Arabica",IF(orders!I706="Lib","Liberica",""))))</f>
        <v>Excelsa</v>
      </c>
      <c r="O706" s="14" t="str">
        <f>IF(J706="M","Medium",IF(J706="L","Light",IF(orders!J706="D","Dark","")))</f>
        <v>Dark</v>
      </c>
      <c r="P706" t="str">
        <f>_xlfn.XLOOKUP(Table3[[#This Row],[Customer ID]],customers!$A$1:$A$1001,customers!$I$1:$I$1001,"")</f>
        <v>Yes</v>
      </c>
      <c r="Q706" t="str">
        <f>REPT(CHAR(160),5)&amp;Table3[[#This Row],[Loyalty card]]</f>
        <v>     Yes</v>
      </c>
    </row>
    <row r="707" spans="1:17"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11">L707*E707</f>
        <v>17.82</v>
      </c>
      <c r="N707" t="str">
        <f>IF(I707="Rob","Robusta",IF(I707="Exc","Excelsa",IF(orders!I707="Ara","Arabica",IF(orders!I707="Lib","Liberica",""))))</f>
        <v>Excelsa</v>
      </c>
      <c r="O707" s="14" t="str">
        <f>IF(J707="M","Medium",IF(J707="L","Light",IF(orders!J707="D","Dark","")))</f>
        <v>Light</v>
      </c>
      <c r="P707" t="str">
        <f>_xlfn.XLOOKUP(Table3[[#This Row],[Customer ID]],customers!$A$1:$A$1001,customers!$I$1:$I$1001,"")</f>
        <v>No</v>
      </c>
      <c r="Q707" t="str">
        <f>REPT(CHAR(160),5)&amp;Table3[[#This Row],[Loyalty card]]</f>
        <v>     No</v>
      </c>
    </row>
    <row r="708" spans="1:17"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11"/>
        <v>12.375</v>
      </c>
      <c r="N708" t="str">
        <f>IF(I708="Rob","Robusta",IF(I708="Exc","Excelsa",IF(orders!I708="Ara","Arabica",IF(orders!I708="Lib","Liberica",""))))</f>
        <v>Excelsa</v>
      </c>
      <c r="O708" s="14" t="str">
        <f>IF(J708="M","Medium",IF(J708="L","Light",IF(orders!J708="D","Dark","")))</f>
        <v>Medium</v>
      </c>
      <c r="P708" t="str">
        <f>_xlfn.XLOOKUP(Table3[[#This Row],[Customer ID]],customers!$A$1:$A$1001,customers!$I$1:$I$1001,"")</f>
        <v>No</v>
      </c>
      <c r="Q708" t="str">
        <f>REPT(CHAR(160),5)&amp;Table3[[#This Row],[Loyalty card]]</f>
        <v>     No</v>
      </c>
    </row>
    <row r="709" spans="1:17"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11"/>
        <v>25.9</v>
      </c>
      <c r="N709" t="str">
        <f>IF(I709="Rob","Robusta",IF(I709="Exc","Excelsa",IF(orders!I709="Ara","Arabica",IF(orders!I709="Lib","Liberica",""))))</f>
        <v>Liberica</v>
      </c>
      <c r="O709" s="14" t="str">
        <f>IF(J709="M","Medium",IF(J709="L","Light",IF(orders!J709="D","Dark","")))</f>
        <v>Dark</v>
      </c>
      <c r="P709" t="str">
        <f>_xlfn.XLOOKUP(Table3[[#This Row],[Customer ID]],customers!$A$1:$A$1001,customers!$I$1:$I$1001,"")</f>
        <v>No</v>
      </c>
      <c r="Q709" t="str">
        <f>REPT(CHAR(160),5)&amp;Table3[[#This Row],[Loyalty card]]</f>
        <v>     No</v>
      </c>
    </row>
    <row r="710" spans="1:17"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11"/>
        <v>13.5</v>
      </c>
      <c r="N710" t="str">
        <f>IF(I710="Rob","Robusta",IF(I710="Exc","Excelsa",IF(orders!I710="Ara","Arabica",IF(orders!I710="Lib","Liberica",""))))</f>
        <v>Arabica</v>
      </c>
      <c r="O710" s="14" t="str">
        <f>IF(J710="M","Medium",IF(J710="L","Light",IF(orders!J710="D","Dark","")))</f>
        <v>Medium</v>
      </c>
      <c r="P710" t="str">
        <f>_xlfn.XLOOKUP(Table3[[#This Row],[Customer ID]],customers!$A$1:$A$1001,customers!$I$1:$I$1001,"")</f>
        <v>Yes</v>
      </c>
      <c r="Q710" t="str">
        <f>REPT(CHAR(160),5)&amp;Table3[[#This Row],[Loyalty card]]</f>
        <v>     Yes</v>
      </c>
    </row>
    <row r="711" spans="1:17"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11"/>
        <v>17.82</v>
      </c>
      <c r="N711" t="str">
        <f>IF(I711="Rob","Robusta",IF(I711="Exc","Excelsa",IF(orders!I711="Ara","Arabica",IF(orders!I711="Lib","Liberica",""))))</f>
        <v>Excelsa</v>
      </c>
      <c r="O711" s="14" t="str">
        <f>IF(J711="M","Medium",IF(J711="L","Light",IF(orders!J711="D","Dark","")))</f>
        <v>Light</v>
      </c>
      <c r="P711" t="str">
        <f>_xlfn.XLOOKUP(Table3[[#This Row],[Customer ID]],customers!$A$1:$A$1001,customers!$I$1:$I$1001,"")</f>
        <v>Yes</v>
      </c>
      <c r="Q711" t="str">
        <f>REPT(CHAR(160),5)&amp;Table3[[#This Row],[Loyalty card]]</f>
        <v>     Yes</v>
      </c>
    </row>
    <row r="712" spans="1:17"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11"/>
        <v>24.75</v>
      </c>
      <c r="N712" t="str">
        <f>IF(I712="Rob","Robusta",IF(I712="Exc","Excelsa",IF(orders!I712="Ara","Arabica",IF(orders!I712="Lib","Liberica",""))))</f>
        <v>Excelsa</v>
      </c>
      <c r="O712" s="14" t="str">
        <f>IF(J712="M","Medium",IF(J712="L","Light",IF(orders!J712="D","Dark","")))</f>
        <v>Medium</v>
      </c>
      <c r="P712" t="str">
        <f>_xlfn.XLOOKUP(Table3[[#This Row],[Customer ID]],customers!$A$1:$A$1001,customers!$I$1:$I$1001,"")</f>
        <v>No</v>
      </c>
      <c r="Q712" t="str">
        <f>REPT(CHAR(160),5)&amp;Table3[[#This Row],[Loyalty card]]</f>
        <v>     No</v>
      </c>
    </row>
    <row r="713" spans="1:17"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11"/>
        <v>17.91</v>
      </c>
      <c r="N713" t="str">
        <f>IF(I713="Rob","Robusta",IF(I713="Exc","Excelsa",IF(orders!I713="Ara","Arabica",IF(orders!I713="Lib","Liberica",""))))</f>
        <v>Robusta</v>
      </c>
      <c r="O713" s="14" t="str">
        <f>IF(J713="M","Medium",IF(J713="L","Light",IF(orders!J713="D","Dark","")))</f>
        <v>Medium</v>
      </c>
      <c r="P713" t="str">
        <f>_xlfn.XLOOKUP(Table3[[#This Row],[Customer ID]],customers!$A$1:$A$1001,customers!$I$1:$I$1001,"")</f>
        <v>No</v>
      </c>
      <c r="Q713" t="str">
        <f>REPT(CHAR(160),5)&amp;Table3[[#This Row],[Loyalty card]]</f>
        <v>     No</v>
      </c>
    </row>
    <row r="714" spans="1:17"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11"/>
        <v>16.5</v>
      </c>
      <c r="N714" t="str">
        <f>IF(I714="Rob","Robusta",IF(I714="Exc","Excelsa",IF(orders!I714="Ara","Arabica",IF(orders!I714="Lib","Liberica",""))))</f>
        <v>Excelsa</v>
      </c>
      <c r="O714" s="14" t="str">
        <f>IF(J714="M","Medium",IF(J714="L","Light",IF(orders!J714="D","Dark","")))</f>
        <v>Medium</v>
      </c>
      <c r="P714" t="str">
        <f>_xlfn.XLOOKUP(Table3[[#This Row],[Customer ID]],customers!$A$1:$A$1001,customers!$I$1:$I$1001,"")</f>
        <v>No</v>
      </c>
      <c r="Q714" t="str">
        <f>REPT(CHAR(160),5)&amp;Table3[[#This Row],[Loyalty card]]</f>
        <v>     No</v>
      </c>
    </row>
    <row r="715" spans="1:17"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11"/>
        <v>2.9849999999999999</v>
      </c>
      <c r="N715" t="str">
        <f>IF(I715="Rob","Robusta",IF(I715="Exc","Excelsa",IF(orders!I715="Ara","Arabica",IF(orders!I715="Lib","Liberica",""))))</f>
        <v>Robusta</v>
      </c>
      <c r="O715" s="14" t="str">
        <f>IF(J715="M","Medium",IF(J715="L","Light",IF(orders!J715="D","Dark","")))</f>
        <v>Medium</v>
      </c>
      <c r="P715" t="str">
        <f>_xlfn.XLOOKUP(Table3[[#This Row],[Customer ID]],customers!$A$1:$A$1001,customers!$I$1:$I$1001,"")</f>
        <v>No</v>
      </c>
      <c r="Q715" t="str">
        <f>REPT(CHAR(160),5)&amp;Table3[[#This Row],[Loyalty card]]</f>
        <v>     No</v>
      </c>
    </row>
    <row r="716" spans="1:17"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11"/>
        <v>14.58</v>
      </c>
      <c r="N716" t="str">
        <f>IF(I716="Rob","Robusta",IF(I716="Exc","Excelsa",IF(orders!I716="Ara","Arabica",IF(orders!I716="Lib","Liberica",""))))</f>
        <v>Excelsa</v>
      </c>
      <c r="O716" s="14" t="str">
        <f>IF(J716="M","Medium",IF(J716="L","Light",IF(orders!J716="D","Dark","")))</f>
        <v>Dark</v>
      </c>
      <c r="P716" t="str">
        <f>_xlfn.XLOOKUP(Table3[[#This Row],[Customer ID]],customers!$A$1:$A$1001,customers!$I$1:$I$1001,"")</f>
        <v>Yes</v>
      </c>
      <c r="Q716" t="str">
        <f>REPT(CHAR(160),5)&amp;Table3[[#This Row],[Loyalty card]]</f>
        <v>     Yes</v>
      </c>
    </row>
    <row r="717" spans="1:17"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11"/>
        <v>89.1</v>
      </c>
      <c r="N717" t="str">
        <f>IF(I717="Rob","Robusta",IF(I717="Exc","Excelsa",IF(orders!I717="Ara","Arabica",IF(orders!I717="Lib","Liberica",""))))</f>
        <v>Excelsa</v>
      </c>
      <c r="O717" s="14" t="str">
        <f>IF(J717="M","Medium",IF(J717="L","Light",IF(orders!J717="D","Dark","")))</f>
        <v>Light</v>
      </c>
      <c r="P717" t="str">
        <f>_xlfn.XLOOKUP(Table3[[#This Row],[Customer ID]],customers!$A$1:$A$1001,customers!$I$1:$I$1001,"")</f>
        <v>No</v>
      </c>
      <c r="Q717" t="str">
        <f>REPT(CHAR(160),5)&amp;Table3[[#This Row],[Loyalty card]]</f>
        <v>     No</v>
      </c>
    </row>
    <row r="718" spans="1:17"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11"/>
        <v>35.849999999999994</v>
      </c>
      <c r="N718" t="str">
        <f>IF(I718="Rob","Robusta",IF(I718="Exc","Excelsa",IF(orders!I718="Ara","Arabica",IF(orders!I718="Lib","Liberica",""))))</f>
        <v>Robusta</v>
      </c>
      <c r="O718" s="14" t="str">
        <f>IF(J718="M","Medium",IF(J718="L","Light",IF(orders!J718="D","Dark","")))</f>
        <v>Light</v>
      </c>
      <c r="P718" t="str">
        <f>_xlfn.XLOOKUP(Table3[[#This Row],[Customer ID]],customers!$A$1:$A$1001,customers!$I$1:$I$1001,"")</f>
        <v>No</v>
      </c>
      <c r="Q718" t="str">
        <f>REPT(CHAR(160),5)&amp;Table3[[#This Row],[Loyalty card]]</f>
        <v>     No</v>
      </c>
    </row>
    <row r="719" spans="1:17"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11"/>
        <v>68.655000000000001</v>
      </c>
      <c r="N719" t="str">
        <f>IF(I719="Rob","Robusta",IF(I719="Exc","Excelsa",IF(orders!I719="Ara","Arabica",IF(orders!I719="Lib","Liberica",""))))</f>
        <v>Arabica</v>
      </c>
      <c r="O719" s="14" t="str">
        <f>IF(J719="M","Medium",IF(J719="L","Light",IF(orders!J719="D","Dark","")))</f>
        <v>Dark</v>
      </c>
      <c r="P719" t="str">
        <f>_xlfn.XLOOKUP(Table3[[#This Row],[Customer ID]],customers!$A$1:$A$1001,customers!$I$1:$I$1001,"")</f>
        <v>No</v>
      </c>
      <c r="Q719" t="str">
        <f>REPT(CHAR(160),5)&amp;Table3[[#This Row],[Loyalty card]]</f>
        <v>     No</v>
      </c>
    </row>
    <row r="720" spans="1:17"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11"/>
        <v>38.849999999999994</v>
      </c>
      <c r="N720" t="str">
        <f>IF(I720="Rob","Robusta",IF(I720="Exc","Excelsa",IF(orders!I720="Ara","Arabica",IF(orders!I720="Lib","Liberica",""))))</f>
        <v>Liberica</v>
      </c>
      <c r="O720" s="14" t="str">
        <f>IF(J720="M","Medium",IF(J720="L","Light",IF(orders!J720="D","Dark","")))</f>
        <v>Dark</v>
      </c>
      <c r="P720" t="str">
        <f>_xlfn.XLOOKUP(Table3[[#This Row],[Customer ID]],customers!$A$1:$A$1001,customers!$I$1:$I$1001,"")</f>
        <v>No</v>
      </c>
      <c r="Q720" t="str">
        <f>REPT(CHAR(160),5)&amp;Table3[[#This Row],[Loyalty card]]</f>
        <v>     No</v>
      </c>
    </row>
    <row r="721" spans="1:17"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11"/>
        <v>79.25</v>
      </c>
      <c r="N721" t="str">
        <f>IF(I721="Rob","Robusta",IF(I721="Exc","Excelsa",IF(orders!I721="Ara","Arabica",IF(orders!I721="Lib","Liberica",""))))</f>
        <v>Liberica</v>
      </c>
      <c r="O721" s="14" t="str">
        <f>IF(J721="M","Medium",IF(J721="L","Light",IF(orders!J721="D","Dark","")))</f>
        <v>Light</v>
      </c>
      <c r="P721" t="str">
        <f>_xlfn.XLOOKUP(Table3[[#This Row],[Customer ID]],customers!$A$1:$A$1001,customers!$I$1:$I$1001,"")</f>
        <v>Yes</v>
      </c>
      <c r="Q721" t="str">
        <f>REPT(CHAR(160),5)&amp;Table3[[#This Row],[Loyalty card]]</f>
        <v>     Yes</v>
      </c>
    </row>
    <row r="722" spans="1:17"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11"/>
        <v>36.450000000000003</v>
      </c>
      <c r="N722" t="str">
        <f>IF(I722="Rob","Robusta",IF(I722="Exc","Excelsa",IF(orders!I722="Ara","Arabica",IF(orders!I722="Lib","Liberica",""))))</f>
        <v>Excelsa</v>
      </c>
      <c r="O722" s="14" t="str">
        <f>IF(J722="M","Medium",IF(J722="L","Light",IF(orders!J722="D","Dark","")))</f>
        <v>Dark</v>
      </c>
      <c r="P722" t="str">
        <f>_xlfn.XLOOKUP(Table3[[#This Row],[Customer ID]],customers!$A$1:$A$1001,customers!$I$1:$I$1001,"")</f>
        <v>Yes</v>
      </c>
      <c r="Q722" t="str">
        <f>REPT(CHAR(160),5)&amp;Table3[[#This Row],[Loyalty card]]</f>
        <v>     Yes</v>
      </c>
    </row>
    <row r="723" spans="1:17"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11"/>
        <v>8.9550000000000001</v>
      </c>
      <c r="N723" t="str">
        <f>IF(I723="Rob","Robusta",IF(I723="Exc","Excelsa",IF(orders!I723="Ara","Arabica",IF(orders!I723="Lib","Liberica",""))))</f>
        <v>Robusta</v>
      </c>
      <c r="O723" s="14" t="str">
        <f>IF(J723="M","Medium",IF(J723="L","Light",IF(orders!J723="D","Dark","")))</f>
        <v>Medium</v>
      </c>
      <c r="P723" t="str">
        <f>_xlfn.XLOOKUP(Table3[[#This Row],[Customer ID]],customers!$A$1:$A$1001,customers!$I$1:$I$1001,"")</f>
        <v>Yes</v>
      </c>
      <c r="Q723" t="str">
        <f>REPT(CHAR(160),5)&amp;Table3[[#This Row],[Loyalty card]]</f>
        <v>     Yes</v>
      </c>
    </row>
    <row r="724" spans="1:17"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11"/>
        <v>24.3</v>
      </c>
      <c r="N724" t="str">
        <f>IF(I724="Rob","Robusta",IF(I724="Exc","Excelsa",IF(orders!I724="Ara","Arabica",IF(orders!I724="Lib","Liberica",""))))</f>
        <v>Excelsa</v>
      </c>
      <c r="O724" s="14" t="str">
        <f>IF(J724="M","Medium",IF(J724="L","Light",IF(orders!J724="D","Dark","")))</f>
        <v>Dark</v>
      </c>
      <c r="P724" t="str">
        <f>_xlfn.XLOOKUP(Table3[[#This Row],[Customer ID]],customers!$A$1:$A$1001,customers!$I$1:$I$1001,"")</f>
        <v>No</v>
      </c>
      <c r="Q724" t="str">
        <f>REPT(CHAR(160),5)&amp;Table3[[#This Row],[Loyalty card]]</f>
        <v>     No</v>
      </c>
    </row>
    <row r="725" spans="1:17"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11"/>
        <v>63.249999999999993</v>
      </c>
      <c r="N725" t="str">
        <f>IF(I725="Rob","Robusta",IF(I725="Exc","Excelsa",IF(orders!I725="Ara","Arabica",IF(orders!I725="Lib","Liberica",""))))</f>
        <v>Excelsa</v>
      </c>
      <c r="O725" s="14" t="str">
        <f>IF(J725="M","Medium",IF(J725="L","Light",IF(orders!J725="D","Dark","")))</f>
        <v>Medium</v>
      </c>
      <c r="P725" t="str">
        <f>_xlfn.XLOOKUP(Table3[[#This Row],[Customer ID]],customers!$A$1:$A$1001,customers!$I$1:$I$1001,"")</f>
        <v>No</v>
      </c>
      <c r="Q725" t="str">
        <f>REPT(CHAR(160),5)&amp;Table3[[#This Row],[Loyalty card]]</f>
        <v>     No</v>
      </c>
    </row>
    <row r="726" spans="1:17"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11"/>
        <v>6.75</v>
      </c>
      <c r="N726" t="str">
        <f>IF(I726="Rob","Robusta",IF(I726="Exc","Excelsa",IF(orders!I726="Ara","Arabica",IF(orders!I726="Lib","Liberica",""))))</f>
        <v>Arabica</v>
      </c>
      <c r="O726" s="14" t="str">
        <f>IF(J726="M","Medium",IF(J726="L","Light",IF(orders!J726="D","Dark","")))</f>
        <v>Medium</v>
      </c>
      <c r="P726" t="str">
        <f>_xlfn.XLOOKUP(Table3[[#This Row],[Customer ID]],customers!$A$1:$A$1001,customers!$I$1:$I$1001,"")</f>
        <v>Yes</v>
      </c>
      <c r="Q726" t="str">
        <f>REPT(CHAR(160),5)&amp;Table3[[#This Row],[Loyalty card]]</f>
        <v>     Yes</v>
      </c>
    </row>
    <row r="727" spans="1:17"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11"/>
        <v>23.31</v>
      </c>
      <c r="N727" t="str">
        <f>IF(I727="Rob","Robusta",IF(I727="Exc","Excelsa",IF(orders!I727="Ara","Arabica",IF(orders!I727="Lib","Liberica",""))))</f>
        <v>Arabica</v>
      </c>
      <c r="O727" s="14" t="str">
        <f>IF(J727="M","Medium",IF(J727="L","Light",IF(orders!J727="D","Dark","")))</f>
        <v>Light</v>
      </c>
      <c r="P727" t="str">
        <f>_xlfn.XLOOKUP(Table3[[#This Row],[Customer ID]],customers!$A$1:$A$1001,customers!$I$1:$I$1001,"")</f>
        <v>No</v>
      </c>
      <c r="Q727" t="str">
        <f>REPT(CHAR(160),5)&amp;Table3[[#This Row],[Loyalty card]]</f>
        <v>     No</v>
      </c>
    </row>
    <row r="728" spans="1:17"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11"/>
        <v>145.82</v>
      </c>
      <c r="N728" t="str">
        <f>IF(I728="Rob","Robusta",IF(I728="Exc","Excelsa",IF(orders!I728="Ara","Arabica",IF(orders!I728="Lib","Liberica",""))))</f>
        <v>Liberica</v>
      </c>
      <c r="O728" s="14" t="str">
        <f>IF(J728="M","Medium",IF(J728="L","Light",IF(orders!J728="D","Dark","")))</f>
        <v>Light</v>
      </c>
      <c r="P728" t="str">
        <f>_xlfn.XLOOKUP(Table3[[#This Row],[Customer ID]],customers!$A$1:$A$1001,customers!$I$1:$I$1001,"")</f>
        <v>No</v>
      </c>
      <c r="Q728" t="str">
        <f>REPT(CHAR(160),5)&amp;Table3[[#This Row],[Loyalty card]]</f>
        <v>     No</v>
      </c>
    </row>
    <row r="729" spans="1:17"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11"/>
        <v>29.849999999999998</v>
      </c>
      <c r="N729" t="str">
        <f>IF(I729="Rob","Robusta",IF(I729="Exc","Excelsa",IF(orders!I729="Ara","Arabica",IF(orders!I729="Lib","Liberica",""))))</f>
        <v>Robusta</v>
      </c>
      <c r="O729" s="14" t="str">
        <f>IF(J729="M","Medium",IF(J729="L","Light",IF(orders!J729="D","Dark","")))</f>
        <v>Medium</v>
      </c>
      <c r="P729" t="str">
        <f>_xlfn.XLOOKUP(Table3[[#This Row],[Customer ID]],customers!$A$1:$A$1001,customers!$I$1:$I$1001,"")</f>
        <v>Yes</v>
      </c>
      <c r="Q729" t="str">
        <f>REPT(CHAR(160),5)&amp;Table3[[#This Row],[Loyalty card]]</f>
        <v>     Yes</v>
      </c>
    </row>
    <row r="730" spans="1:17"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11"/>
        <v>21.87</v>
      </c>
      <c r="N730" t="str">
        <f>IF(I730="Rob","Robusta",IF(I730="Exc","Excelsa",IF(orders!I730="Ara","Arabica",IF(orders!I730="Lib","Liberica",""))))</f>
        <v>Excelsa</v>
      </c>
      <c r="O730" s="14" t="str">
        <f>IF(J730="M","Medium",IF(J730="L","Light",IF(orders!J730="D","Dark","")))</f>
        <v>Dark</v>
      </c>
      <c r="P730" t="str">
        <f>_xlfn.XLOOKUP(Table3[[#This Row],[Customer ID]],customers!$A$1:$A$1001,customers!$I$1:$I$1001,"")</f>
        <v>Yes</v>
      </c>
      <c r="Q730" t="str">
        <f>REPT(CHAR(160),5)&amp;Table3[[#This Row],[Loyalty card]]</f>
        <v>     Yes</v>
      </c>
    </row>
    <row r="731" spans="1:17"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11"/>
        <v>4.3650000000000002</v>
      </c>
      <c r="N731" t="str">
        <f>IF(I731="Rob","Robusta",IF(I731="Exc","Excelsa",IF(orders!I731="Ara","Arabica",IF(orders!I731="Lib","Liberica",""))))</f>
        <v>Liberica</v>
      </c>
      <c r="O731" s="14" t="str">
        <f>IF(J731="M","Medium",IF(J731="L","Light",IF(orders!J731="D","Dark","")))</f>
        <v>Medium</v>
      </c>
      <c r="P731" t="str">
        <f>_xlfn.XLOOKUP(Table3[[#This Row],[Customer ID]],customers!$A$1:$A$1001,customers!$I$1:$I$1001,"")</f>
        <v>No</v>
      </c>
      <c r="Q731" t="str">
        <f>REPT(CHAR(160),5)&amp;Table3[[#This Row],[Loyalty card]]</f>
        <v>     No</v>
      </c>
    </row>
    <row r="732" spans="1:17"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11"/>
        <v>36.454999999999998</v>
      </c>
      <c r="N732" t="str">
        <f>IF(I732="Rob","Robusta",IF(I732="Exc","Excelsa",IF(orders!I732="Ara","Arabica",IF(orders!I732="Lib","Liberica",""))))</f>
        <v>Liberica</v>
      </c>
      <c r="O732" s="14" t="str">
        <f>IF(J732="M","Medium",IF(J732="L","Light",IF(orders!J732="D","Dark","")))</f>
        <v>Light</v>
      </c>
      <c r="P732" t="str">
        <f>_xlfn.XLOOKUP(Table3[[#This Row],[Customer ID]],customers!$A$1:$A$1001,customers!$I$1:$I$1001,"")</f>
        <v>No</v>
      </c>
      <c r="Q732" t="str">
        <f>REPT(CHAR(160),5)&amp;Table3[[#This Row],[Loyalty card]]</f>
        <v>     No</v>
      </c>
    </row>
    <row r="733" spans="1:17"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11"/>
        <v>15.54</v>
      </c>
      <c r="N733" t="str">
        <f>IF(I733="Rob","Robusta",IF(I733="Exc","Excelsa",IF(orders!I733="Ara","Arabica",IF(orders!I733="Lib","Liberica",""))))</f>
        <v>Liberica</v>
      </c>
      <c r="O733" s="14" t="str">
        <f>IF(J733="M","Medium",IF(J733="L","Light",IF(orders!J733="D","Dark","")))</f>
        <v>Dark</v>
      </c>
      <c r="P733" t="str">
        <f>_xlfn.XLOOKUP(Table3[[#This Row],[Customer ID]],customers!$A$1:$A$1001,customers!$I$1:$I$1001,"")</f>
        <v>Yes</v>
      </c>
      <c r="Q733" t="str">
        <f>REPT(CHAR(160),5)&amp;Table3[[#This Row],[Loyalty card]]</f>
        <v>     Yes</v>
      </c>
    </row>
    <row r="734" spans="1:17"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11"/>
        <v>8.91</v>
      </c>
      <c r="N734" t="str">
        <f>IF(I734="Rob","Robusta",IF(I734="Exc","Excelsa",IF(orders!I734="Ara","Arabica",IF(orders!I734="Lib","Liberica",""))))</f>
        <v>Excelsa</v>
      </c>
      <c r="O734" s="14" t="str">
        <f>IF(J734="M","Medium",IF(J734="L","Light",IF(orders!J734="D","Dark","")))</f>
        <v>Light</v>
      </c>
      <c r="P734" t="str">
        <f>_xlfn.XLOOKUP(Table3[[#This Row],[Customer ID]],customers!$A$1:$A$1001,customers!$I$1:$I$1001,"")</f>
        <v>No</v>
      </c>
      <c r="Q734" t="str">
        <f>REPT(CHAR(160),5)&amp;Table3[[#This Row],[Loyalty card]]</f>
        <v>     No</v>
      </c>
    </row>
    <row r="735" spans="1:17"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11"/>
        <v>100.39499999999998</v>
      </c>
      <c r="N735" t="str">
        <f>IF(I735="Rob","Robusta",IF(I735="Exc","Excelsa",IF(orders!I735="Ara","Arabica",IF(orders!I735="Lib","Liberica",""))))</f>
        <v>Liberica</v>
      </c>
      <c r="O735" s="14" t="str">
        <f>IF(J735="M","Medium",IF(J735="L","Light",IF(orders!J735="D","Dark","")))</f>
        <v>Medium</v>
      </c>
      <c r="P735" t="str">
        <f>_xlfn.XLOOKUP(Table3[[#This Row],[Customer ID]],customers!$A$1:$A$1001,customers!$I$1:$I$1001,"")</f>
        <v>Yes</v>
      </c>
      <c r="Q735" t="str">
        <f>REPT(CHAR(160),5)&amp;Table3[[#This Row],[Loyalty card]]</f>
        <v>     Yes</v>
      </c>
    </row>
    <row r="736" spans="1:17"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11"/>
        <v>13.424999999999997</v>
      </c>
      <c r="N736" t="str">
        <f>IF(I736="Rob","Robusta",IF(I736="Exc","Excelsa",IF(orders!I736="Ara","Arabica",IF(orders!I736="Lib","Liberica",""))))</f>
        <v>Robusta</v>
      </c>
      <c r="O736" s="14" t="str">
        <f>IF(J736="M","Medium",IF(J736="L","Light",IF(orders!J736="D","Dark","")))</f>
        <v>Dark</v>
      </c>
      <c r="P736" t="str">
        <f>_xlfn.XLOOKUP(Table3[[#This Row],[Customer ID]],customers!$A$1:$A$1001,customers!$I$1:$I$1001,"")</f>
        <v>No</v>
      </c>
      <c r="Q736" t="str">
        <f>REPT(CHAR(160),5)&amp;Table3[[#This Row],[Loyalty card]]</f>
        <v>     No</v>
      </c>
    </row>
    <row r="737" spans="1:17"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11"/>
        <v>21.87</v>
      </c>
      <c r="N737" t="str">
        <f>IF(I737="Rob","Robusta",IF(I737="Exc","Excelsa",IF(orders!I737="Ara","Arabica",IF(orders!I737="Lib","Liberica",""))))</f>
        <v>Excelsa</v>
      </c>
      <c r="O737" s="14" t="str">
        <f>IF(J737="M","Medium",IF(J737="L","Light",IF(orders!J737="D","Dark","")))</f>
        <v>Dark</v>
      </c>
      <c r="P737" t="str">
        <f>_xlfn.XLOOKUP(Table3[[#This Row],[Customer ID]],customers!$A$1:$A$1001,customers!$I$1:$I$1001,"")</f>
        <v>No</v>
      </c>
      <c r="Q737" t="str">
        <f>REPT(CHAR(160),5)&amp;Table3[[#This Row],[Loyalty card]]</f>
        <v>     No</v>
      </c>
    </row>
    <row r="738" spans="1:17"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11"/>
        <v>25.9</v>
      </c>
      <c r="N738" t="str">
        <f>IF(I738="Rob","Robusta",IF(I738="Exc","Excelsa",IF(orders!I738="Ara","Arabica",IF(orders!I738="Lib","Liberica",""))))</f>
        <v>Liberica</v>
      </c>
      <c r="O738" s="14" t="str">
        <f>IF(J738="M","Medium",IF(J738="L","Light",IF(orders!J738="D","Dark","")))</f>
        <v>Dark</v>
      </c>
      <c r="P738" t="str">
        <f>_xlfn.XLOOKUP(Table3[[#This Row],[Customer ID]],customers!$A$1:$A$1001,customers!$I$1:$I$1001,"")</f>
        <v>Yes</v>
      </c>
      <c r="Q738" t="str">
        <f>REPT(CHAR(160),5)&amp;Table3[[#This Row],[Loyalty card]]</f>
        <v>     Yes</v>
      </c>
    </row>
    <row r="739" spans="1:17"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11"/>
        <v>56.25</v>
      </c>
      <c r="N739" t="str">
        <f>IF(I739="Rob","Robusta",IF(I739="Exc","Excelsa",IF(orders!I739="Ara","Arabica",IF(orders!I739="Lib","Liberica",""))))</f>
        <v>Arabica</v>
      </c>
      <c r="O739" s="14" t="str">
        <f>IF(J739="M","Medium",IF(J739="L","Light",IF(orders!J739="D","Dark","")))</f>
        <v>Medium</v>
      </c>
      <c r="P739" t="str">
        <f>_xlfn.XLOOKUP(Table3[[#This Row],[Customer ID]],customers!$A$1:$A$1001,customers!$I$1:$I$1001,"")</f>
        <v>No</v>
      </c>
      <c r="Q739" t="str">
        <f>REPT(CHAR(160),5)&amp;Table3[[#This Row],[Loyalty card]]</f>
        <v>     No</v>
      </c>
    </row>
    <row r="740" spans="1:17"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11"/>
        <v>10.754999999999999</v>
      </c>
      <c r="N740" t="str">
        <f>IF(I740="Rob","Robusta",IF(I740="Exc","Excelsa",IF(orders!I740="Ara","Arabica",IF(orders!I740="Lib","Liberica",""))))</f>
        <v>Robusta</v>
      </c>
      <c r="O740" s="14" t="str">
        <f>IF(J740="M","Medium",IF(J740="L","Light",IF(orders!J740="D","Dark","")))</f>
        <v>Light</v>
      </c>
      <c r="P740" t="str">
        <f>_xlfn.XLOOKUP(Table3[[#This Row],[Customer ID]],customers!$A$1:$A$1001,customers!$I$1:$I$1001,"")</f>
        <v>No</v>
      </c>
      <c r="Q740" t="str">
        <f>REPT(CHAR(160),5)&amp;Table3[[#This Row],[Loyalty card]]</f>
        <v>     No</v>
      </c>
    </row>
    <row r="741" spans="1:17"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11"/>
        <v>18.225000000000001</v>
      </c>
      <c r="N741" t="str">
        <f>IF(I741="Rob","Robusta",IF(I741="Exc","Excelsa",IF(orders!I741="Ara","Arabica",IF(orders!I741="Lib","Liberica",""))))</f>
        <v>Excelsa</v>
      </c>
      <c r="O741" s="14" t="str">
        <f>IF(J741="M","Medium",IF(J741="L","Light",IF(orders!J741="D","Dark","")))</f>
        <v>Dark</v>
      </c>
      <c r="P741" t="str">
        <f>_xlfn.XLOOKUP(Table3[[#This Row],[Customer ID]],customers!$A$1:$A$1001,customers!$I$1:$I$1001,"")</f>
        <v>No</v>
      </c>
      <c r="Q741" t="str">
        <f>REPT(CHAR(160),5)&amp;Table3[[#This Row],[Loyalty card]]</f>
        <v>     No</v>
      </c>
    </row>
    <row r="742" spans="1:17"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11"/>
        <v>28.679999999999996</v>
      </c>
      <c r="N742" t="str">
        <f>IF(I742="Rob","Robusta",IF(I742="Exc","Excelsa",IF(orders!I742="Ara","Arabica",IF(orders!I742="Lib","Liberica",""))))</f>
        <v>Robusta</v>
      </c>
      <c r="O742" s="14" t="str">
        <f>IF(J742="M","Medium",IF(J742="L","Light",IF(orders!J742="D","Dark","")))</f>
        <v>Light</v>
      </c>
      <c r="P742" t="str">
        <f>_xlfn.XLOOKUP(Table3[[#This Row],[Customer ID]],customers!$A$1:$A$1001,customers!$I$1:$I$1001,"")</f>
        <v>No</v>
      </c>
      <c r="Q742" t="str">
        <f>REPT(CHAR(160),5)&amp;Table3[[#This Row],[Loyalty card]]</f>
        <v>     No</v>
      </c>
    </row>
    <row r="743" spans="1:17"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11"/>
        <v>8.73</v>
      </c>
      <c r="N743" t="str">
        <f>IF(I743="Rob","Robusta",IF(I743="Exc","Excelsa",IF(orders!I743="Ara","Arabica",IF(orders!I743="Lib","Liberica",""))))</f>
        <v>Liberica</v>
      </c>
      <c r="O743" s="14" t="str">
        <f>IF(J743="M","Medium",IF(J743="L","Light",IF(orders!J743="D","Dark","")))</f>
        <v>Medium</v>
      </c>
      <c r="P743" t="str">
        <f>_xlfn.XLOOKUP(Table3[[#This Row],[Customer ID]],customers!$A$1:$A$1001,customers!$I$1:$I$1001,"")</f>
        <v>No</v>
      </c>
      <c r="Q743" t="str">
        <f>REPT(CHAR(160),5)&amp;Table3[[#This Row],[Loyalty card]]</f>
        <v>     No</v>
      </c>
    </row>
    <row r="744" spans="1:17"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11"/>
        <v>58.2</v>
      </c>
      <c r="N744" t="str">
        <f>IF(I744="Rob","Robusta",IF(I744="Exc","Excelsa",IF(orders!I744="Ara","Arabica",IF(orders!I744="Lib","Liberica",""))))</f>
        <v>Liberica</v>
      </c>
      <c r="O744" s="14" t="str">
        <f>IF(J744="M","Medium",IF(J744="L","Light",IF(orders!J744="D","Dark","")))</f>
        <v>Medium</v>
      </c>
      <c r="P744" t="str">
        <f>_xlfn.XLOOKUP(Table3[[#This Row],[Customer ID]],customers!$A$1:$A$1001,customers!$I$1:$I$1001,"")</f>
        <v>No</v>
      </c>
      <c r="Q744" t="str">
        <f>REPT(CHAR(160),5)&amp;Table3[[#This Row],[Loyalty card]]</f>
        <v>     No</v>
      </c>
    </row>
    <row r="745" spans="1:17"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11"/>
        <v>17.91</v>
      </c>
      <c r="N745" t="str">
        <f>IF(I745="Rob","Robusta",IF(I745="Exc","Excelsa",IF(orders!I745="Ara","Arabica",IF(orders!I745="Lib","Liberica",""))))</f>
        <v>Arabica</v>
      </c>
      <c r="O745" s="14" t="str">
        <f>IF(J745="M","Medium",IF(J745="L","Light",IF(orders!J745="D","Dark","")))</f>
        <v>Dark</v>
      </c>
      <c r="P745" t="str">
        <f>_xlfn.XLOOKUP(Table3[[#This Row],[Customer ID]],customers!$A$1:$A$1001,customers!$I$1:$I$1001,"")</f>
        <v>No</v>
      </c>
      <c r="Q745" t="str">
        <f>REPT(CHAR(160),5)&amp;Table3[[#This Row],[Loyalty card]]</f>
        <v>     No</v>
      </c>
    </row>
    <row r="746" spans="1:17"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11"/>
        <v>17.91</v>
      </c>
      <c r="N746" t="str">
        <f>IF(I746="Rob","Robusta",IF(I746="Exc","Excelsa",IF(orders!I746="Ara","Arabica",IF(orders!I746="Lib","Liberica",""))))</f>
        <v>Robusta</v>
      </c>
      <c r="O746" s="14" t="str">
        <f>IF(J746="M","Medium",IF(J746="L","Light",IF(orders!J746="D","Dark","")))</f>
        <v>Medium</v>
      </c>
      <c r="P746" t="str">
        <f>_xlfn.XLOOKUP(Table3[[#This Row],[Customer ID]],customers!$A$1:$A$1001,customers!$I$1:$I$1001,"")</f>
        <v>Yes</v>
      </c>
      <c r="Q746" t="str">
        <f>REPT(CHAR(160),5)&amp;Table3[[#This Row],[Loyalty card]]</f>
        <v>     Yes</v>
      </c>
    </row>
    <row r="747" spans="1:17"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11"/>
        <v>14.58</v>
      </c>
      <c r="N747" t="str">
        <f>IF(I747="Rob","Robusta",IF(I747="Exc","Excelsa",IF(orders!I747="Ara","Arabica",IF(orders!I747="Lib","Liberica",""))))</f>
        <v>Excelsa</v>
      </c>
      <c r="O747" s="14" t="str">
        <f>IF(J747="M","Medium",IF(J747="L","Light",IF(orders!J747="D","Dark","")))</f>
        <v>Dark</v>
      </c>
      <c r="P747" t="str">
        <f>_xlfn.XLOOKUP(Table3[[#This Row],[Customer ID]],customers!$A$1:$A$1001,customers!$I$1:$I$1001,"")</f>
        <v>No</v>
      </c>
      <c r="Q747" t="str">
        <f>REPT(CHAR(160),5)&amp;Table3[[#This Row],[Loyalty card]]</f>
        <v>     No</v>
      </c>
    </row>
    <row r="748" spans="1:17"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11"/>
        <v>33.75</v>
      </c>
      <c r="N748" t="str">
        <f>IF(I748="Rob","Robusta",IF(I748="Exc","Excelsa",IF(orders!I748="Ara","Arabica",IF(orders!I748="Lib","Liberica",""))))</f>
        <v>Arabica</v>
      </c>
      <c r="O748" s="14" t="str">
        <f>IF(J748="M","Medium",IF(J748="L","Light",IF(orders!J748="D","Dark","")))</f>
        <v>Medium</v>
      </c>
      <c r="P748" t="str">
        <f>_xlfn.XLOOKUP(Table3[[#This Row],[Customer ID]],customers!$A$1:$A$1001,customers!$I$1:$I$1001,"")</f>
        <v>No</v>
      </c>
      <c r="Q748" t="str">
        <f>REPT(CHAR(160),5)&amp;Table3[[#This Row],[Loyalty card]]</f>
        <v>     No</v>
      </c>
    </row>
    <row r="749" spans="1:17"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11"/>
        <v>34.92</v>
      </c>
      <c r="N749" t="str">
        <f>IF(I749="Rob","Robusta",IF(I749="Exc","Excelsa",IF(orders!I749="Ara","Arabica",IF(orders!I749="Lib","Liberica",""))))</f>
        <v>Liberica</v>
      </c>
      <c r="O749" s="14" t="str">
        <f>IF(J749="M","Medium",IF(J749="L","Light",IF(orders!J749="D","Dark","")))</f>
        <v>Medium</v>
      </c>
      <c r="P749" t="str">
        <f>_xlfn.XLOOKUP(Table3[[#This Row],[Customer ID]],customers!$A$1:$A$1001,customers!$I$1:$I$1001,"")</f>
        <v>Yes</v>
      </c>
      <c r="Q749" t="str">
        <f>REPT(CHAR(160),5)&amp;Table3[[#This Row],[Loyalty card]]</f>
        <v>     Yes</v>
      </c>
    </row>
    <row r="750" spans="1:17"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11"/>
        <v>14.58</v>
      </c>
      <c r="N750" t="str">
        <f>IF(I750="Rob","Robusta",IF(I750="Exc","Excelsa",IF(orders!I750="Ara","Arabica",IF(orders!I750="Lib","Liberica",""))))</f>
        <v>Excelsa</v>
      </c>
      <c r="O750" s="14" t="str">
        <f>IF(J750="M","Medium",IF(J750="L","Light",IF(orders!J750="D","Dark","")))</f>
        <v>Dark</v>
      </c>
      <c r="P750" t="str">
        <f>_xlfn.XLOOKUP(Table3[[#This Row],[Customer ID]],customers!$A$1:$A$1001,customers!$I$1:$I$1001,"")</f>
        <v>No</v>
      </c>
      <c r="Q750" t="str">
        <f>REPT(CHAR(160),5)&amp;Table3[[#This Row],[Loyalty card]]</f>
        <v>     No</v>
      </c>
    </row>
    <row r="751" spans="1:17"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11"/>
        <v>5.3699999999999992</v>
      </c>
      <c r="N751" t="str">
        <f>IF(I751="Rob","Robusta",IF(I751="Exc","Excelsa",IF(orders!I751="Ara","Arabica",IF(orders!I751="Lib","Liberica",""))))</f>
        <v>Robusta</v>
      </c>
      <c r="O751" s="14" t="str">
        <f>IF(J751="M","Medium",IF(J751="L","Light",IF(orders!J751="D","Dark","")))</f>
        <v>Dark</v>
      </c>
      <c r="P751" t="str">
        <f>_xlfn.XLOOKUP(Table3[[#This Row],[Customer ID]],customers!$A$1:$A$1001,customers!$I$1:$I$1001,"")</f>
        <v>Yes</v>
      </c>
      <c r="Q751" t="str">
        <f>REPT(CHAR(160),5)&amp;Table3[[#This Row],[Loyalty card]]</f>
        <v>     Yes</v>
      </c>
    </row>
    <row r="752" spans="1:17"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11"/>
        <v>5.97</v>
      </c>
      <c r="N752" t="str">
        <f>IF(I752="Rob","Robusta",IF(I752="Exc","Excelsa",IF(orders!I752="Ara","Arabica",IF(orders!I752="Lib","Liberica",""))))</f>
        <v>Robusta</v>
      </c>
      <c r="O752" s="14" t="str">
        <f>IF(J752="M","Medium",IF(J752="L","Light",IF(orders!J752="D","Dark","")))</f>
        <v>Medium</v>
      </c>
      <c r="P752" t="str">
        <f>_xlfn.XLOOKUP(Table3[[#This Row],[Customer ID]],customers!$A$1:$A$1001,customers!$I$1:$I$1001,"")</f>
        <v>Yes</v>
      </c>
      <c r="Q752" t="str">
        <f>REPT(CHAR(160),5)&amp;Table3[[#This Row],[Loyalty card]]</f>
        <v>     Yes</v>
      </c>
    </row>
    <row r="753" spans="1:17"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11"/>
        <v>19.02</v>
      </c>
      <c r="N753" t="str">
        <f>IF(I753="Rob","Robusta",IF(I753="Exc","Excelsa",IF(orders!I753="Ara","Arabica",IF(orders!I753="Lib","Liberica",""))))</f>
        <v>Liberica</v>
      </c>
      <c r="O753" s="14" t="str">
        <f>IF(J753="M","Medium",IF(J753="L","Light",IF(orders!J753="D","Dark","")))</f>
        <v>Light</v>
      </c>
      <c r="P753" t="str">
        <f>_xlfn.XLOOKUP(Table3[[#This Row],[Customer ID]],customers!$A$1:$A$1001,customers!$I$1:$I$1001,"")</f>
        <v>No</v>
      </c>
      <c r="Q753" t="str">
        <f>REPT(CHAR(160),5)&amp;Table3[[#This Row],[Loyalty card]]</f>
        <v>     No</v>
      </c>
    </row>
    <row r="754" spans="1:17"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11"/>
        <v>27.5</v>
      </c>
      <c r="N754" t="str">
        <f>IF(I754="Rob","Robusta",IF(I754="Exc","Excelsa",IF(orders!I754="Ara","Arabica",IF(orders!I754="Lib","Liberica",""))))</f>
        <v>Excelsa</v>
      </c>
      <c r="O754" s="14" t="str">
        <f>IF(J754="M","Medium",IF(J754="L","Light",IF(orders!J754="D","Dark","")))</f>
        <v>Medium</v>
      </c>
      <c r="P754" t="str">
        <f>_xlfn.XLOOKUP(Table3[[#This Row],[Customer ID]],customers!$A$1:$A$1001,customers!$I$1:$I$1001,"")</f>
        <v>Yes</v>
      </c>
      <c r="Q754" t="str">
        <f>REPT(CHAR(160),5)&amp;Table3[[#This Row],[Loyalty card]]</f>
        <v>     Yes</v>
      </c>
    </row>
    <row r="755" spans="1:17"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11"/>
        <v>29.849999999999998</v>
      </c>
      <c r="N755" t="str">
        <f>IF(I755="Rob","Robusta",IF(I755="Exc","Excelsa",IF(orders!I755="Ara","Arabica",IF(orders!I755="Lib","Liberica",""))))</f>
        <v>Arabica</v>
      </c>
      <c r="O755" s="14" t="str">
        <f>IF(J755="M","Medium",IF(J755="L","Light",IF(orders!J755="D","Dark","")))</f>
        <v>Dark</v>
      </c>
      <c r="P755" t="str">
        <f>_xlfn.XLOOKUP(Table3[[#This Row],[Customer ID]],customers!$A$1:$A$1001,customers!$I$1:$I$1001,"")</f>
        <v>No</v>
      </c>
      <c r="Q755" t="str">
        <f>REPT(CHAR(160),5)&amp;Table3[[#This Row],[Loyalty card]]</f>
        <v>     No</v>
      </c>
    </row>
    <row r="756" spans="1:17"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11"/>
        <v>17.91</v>
      </c>
      <c r="N756" t="str">
        <f>IF(I756="Rob","Robusta",IF(I756="Exc","Excelsa",IF(orders!I756="Ara","Arabica",IF(orders!I756="Lib","Liberica",""))))</f>
        <v>Arabica</v>
      </c>
      <c r="O756" s="14" t="str">
        <f>IF(J756="M","Medium",IF(J756="L","Light",IF(orders!J756="D","Dark","")))</f>
        <v>Dark</v>
      </c>
      <c r="P756" t="str">
        <f>_xlfn.XLOOKUP(Table3[[#This Row],[Customer ID]],customers!$A$1:$A$1001,customers!$I$1:$I$1001,"")</f>
        <v>No</v>
      </c>
      <c r="Q756" t="str">
        <f>REPT(CHAR(160),5)&amp;Table3[[#This Row],[Loyalty card]]</f>
        <v>     No</v>
      </c>
    </row>
    <row r="757" spans="1:17"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11"/>
        <v>28.53</v>
      </c>
      <c r="N757" t="str">
        <f>IF(I757="Rob","Robusta",IF(I757="Exc","Excelsa",IF(orders!I757="Ara","Arabica",IF(orders!I757="Lib","Liberica",""))))</f>
        <v>Liberica</v>
      </c>
      <c r="O757" s="14" t="str">
        <f>IF(J757="M","Medium",IF(J757="L","Light",IF(orders!J757="D","Dark","")))</f>
        <v>Light</v>
      </c>
      <c r="P757" t="str">
        <f>_xlfn.XLOOKUP(Table3[[#This Row],[Customer ID]],customers!$A$1:$A$1001,customers!$I$1:$I$1001,"")</f>
        <v>No</v>
      </c>
      <c r="Q757" t="str">
        <f>REPT(CHAR(160),5)&amp;Table3[[#This Row],[Loyalty card]]</f>
        <v>     No</v>
      </c>
    </row>
    <row r="758" spans="1:17"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11"/>
        <v>35.799999999999997</v>
      </c>
      <c r="N758" t="str">
        <f>IF(I758="Rob","Robusta",IF(I758="Exc","Excelsa",IF(orders!I758="Ara","Arabica",IF(orders!I758="Lib","Liberica",""))))</f>
        <v>Robusta</v>
      </c>
      <c r="O758" s="14" t="str">
        <f>IF(J758="M","Medium",IF(J758="L","Light",IF(orders!J758="D","Dark","")))</f>
        <v>Dark</v>
      </c>
      <c r="P758" t="str">
        <f>_xlfn.XLOOKUP(Table3[[#This Row],[Customer ID]],customers!$A$1:$A$1001,customers!$I$1:$I$1001,"")</f>
        <v>Yes</v>
      </c>
      <c r="Q758" t="str">
        <f>REPT(CHAR(160),5)&amp;Table3[[#This Row],[Loyalty card]]</f>
        <v>     Yes</v>
      </c>
    </row>
    <row r="759" spans="1:17"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11"/>
        <v>17.91</v>
      </c>
      <c r="N759" t="str">
        <f>IF(I759="Rob","Robusta",IF(I759="Exc","Excelsa",IF(orders!I759="Ara","Arabica",IF(orders!I759="Lib","Liberica",""))))</f>
        <v>Arabica</v>
      </c>
      <c r="O759" s="14" t="str">
        <f>IF(J759="M","Medium",IF(J759="L","Light",IF(orders!J759="D","Dark","")))</f>
        <v>Dark</v>
      </c>
      <c r="P759" t="str">
        <f>_xlfn.XLOOKUP(Table3[[#This Row],[Customer ID]],customers!$A$1:$A$1001,customers!$I$1:$I$1001,"")</f>
        <v>Yes</v>
      </c>
      <c r="Q759" t="str">
        <f>REPT(CHAR(160),5)&amp;Table3[[#This Row],[Loyalty card]]</f>
        <v>     Yes</v>
      </c>
    </row>
    <row r="760" spans="1:17"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11"/>
        <v>8.9499999999999993</v>
      </c>
      <c r="N760" t="str">
        <f>IF(I760="Rob","Robusta",IF(I760="Exc","Excelsa",IF(orders!I760="Ara","Arabica",IF(orders!I760="Lib","Liberica",""))))</f>
        <v>Robusta</v>
      </c>
      <c r="O760" s="14" t="str">
        <f>IF(J760="M","Medium",IF(J760="L","Light",IF(orders!J760="D","Dark","")))</f>
        <v>Dark</v>
      </c>
      <c r="P760" t="str">
        <f>_xlfn.XLOOKUP(Table3[[#This Row],[Customer ID]],customers!$A$1:$A$1001,customers!$I$1:$I$1001,"")</f>
        <v>No</v>
      </c>
      <c r="Q760" t="str">
        <f>REPT(CHAR(160),5)&amp;Table3[[#This Row],[Loyalty card]]</f>
        <v>     No</v>
      </c>
    </row>
    <row r="761" spans="1:17"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11"/>
        <v>29.784999999999997</v>
      </c>
      <c r="N761" t="str">
        <f>IF(I761="Rob","Robusta",IF(I761="Exc","Excelsa",IF(orders!I761="Ara","Arabica",IF(orders!I761="Lib","Liberica",""))))</f>
        <v>Liberica</v>
      </c>
      <c r="O761" s="14" t="str">
        <f>IF(J761="M","Medium",IF(J761="L","Light",IF(orders!J761="D","Dark","")))</f>
        <v>Dark</v>
      </c>
      <c r="P761" t="str">
        <f>_xlfn.XLOOKUP(Table3[[#This Row],[Customer ID]],customers!$A$1:$A$1001,customers!$I$1:$I$1001,"")</f>
        <v>Yes</v>
      </c>
      <c r="Q761" t="str">
        <f>REPT(CHAR(160),5)&amp;Table3[[#This Row],[Loyalty card]]</f>
        <v>     Yes</v>
      </c>
    </row>
    <row r="762" spans="1:17"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11"/>
        <v>44.55</v>
      </c>
      <c r="N762" t="str">
        <f>IF(I762="Rob","Robusta",IF(I762="Exc","Excelsa",IF(orders!I762="Ara","Arabica",IF(orders!I762="Lib","Liberica",""))))</f>
        <v>Excelsa</v>
      </c>
      <c r="O762" s="14" t="str">
        <f>IF(J762="M","Medium",IF(J762="L","Light",IF(orders!J762="D","Dark","")))</f>
        <v>Light</v>
      </c>
      <c r="P762" t="str">
        <f>_xlfn.XLOOKUP(Table3[[#This Row],[Customer ID]],customers!$A$1:$A$1001,customers!$I$1:$I$1001,"")</f>
        <v>No</v>
      </c>
      <c r="Q762" t="str">
        <f>REPT(CHAR(160),5)&amp;Table3[[#This Row],[Loyalty card]]</f>
        <v>     No</v>
      </c>
    </row>
    <row r="763" spans="1:17"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11"/>
        <v>89.1</v>
      </c>
      <c r="N763" t="str">
        <f>IF(I763="Rob","Robusta",IF(I763="Exc","Excelsa",IF(orders!I763="Ara","Arabica",IF(orders!I763="Lib","Liberica",""))))</f>
        <v>Excelsa</v>
      </c>
      <c r="O763" s="14" t="str">
        <f>IF(J763="M","Medium",IF(J763="L","Light",IF(orders!J763="D","Dark","")))</f>
        <v>Light</v>
      </c>
      <c r="P763" t="str">
        <f>_xlfn.XLOOKUP(Table3[[#This Row],[Customer ID]],customers!$A$1:$A$1001,customers!$I$1:$I$1001,"")</f>
        <v>Yes</v>
      </c>
      <c r="Q763" t="str">
        <f>REPT(CHAR(160),5)&amp;Table3[[#This Row],[Loyalty card]]</f>
        <v>     Yes</v>
      </c>
    </row>
    <row r="764" spans="1:17"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11"/>
        <v>43.650000000000006</v>
      </c>
      <c r="N764" t="str">
        <f>IF(I764="Rob","Robusta",IF(I764="Exc","Excelsa",IF(orders!I764="Ara","Arabica",IF(orders!I764="Lib","Liberica",""))))</f>
        <v>Liberica</v>
      </c>
      <c r="O764" s="14" t="str">
        <f>IF(J764="M","Medium",IF(J764="L","Light",IF(orders!J764="D","Dark","")))</f>
        <v>Medium</v>
      </c>
      <c r="P764" t="str">
        <f>_xlfn.XLOOKUP(Table3[[#This Row],[Customer ID]],customers!$A$1:$A$1001,customers!$I$1:$I$1001,"")</f>
        <v>No</v>
      </c>
      <c r="Q764" t="str">
        <f>REPT(CHAR(160),5)&amp;Table3[[#This Row],[Loyalty card]]</f>
        <v>     No</v>
      </c>
    </row>
    <row r="765" spans="1:17"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11"/>
        <v>23.31</v>
      </c>
      <c r="N765" t="str">
        <f>IF(I765="Rob","Robusta",IF(I765="Exc","Excelsa",IF(orders!I765="Ara","Arabica",IF(orders!I765="Lib","Liberica",""))))</f>
        <v>Arabica</v>
      </c>
      <c r="O765" s="14" t="str">
        <f>IF(J765="M","Medium",IF(J765="L","Light",IF(orders!J765="D","Dark","")))</f>
        <v>Light</v>
      </c>
      <c r="P765" t="str">
        <f>_xlfn.XLOOKUP(Table3[[#This Row],[Customer ID]],customers!$A$1:$A$1001,customers!$I$1:$I$1001,"")</f>
        <v>No</v>
      </c>
      <c r="Q765" t="str">
        <f>REPT(CHAR(160),5)&amp;Table3[[#This Row],[Loyalty card]]</f>
        <v>     No</v>
      </c>
    </row>
    <row r="766" spans="1:17"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11"/>
        <v>178.70999999999998</v>
      </c>
      <c r="N766" t="str">
        <f>IF(I766="Rob","Robusta",IF(I766="Exc","Excelsa",IF(orders!I766="Ara","Arabica",IF(orders!I766="Lib","Liberica",""))))</f>
        <v>Arabica</v>
      </c>
      <c r="O766" s="14" t="str">
        <f>IF(J766="M","Medium",IF(J766="L","Light",IF(orders!J766="D","Dark","")))</f>
        <v>Light</v>
      </c>
      <c r="P766" t="str">
        <f>_xlfn.XLOOKUP(Table3[[#This Row],[Customer ID]],customers!$A$1:$A$1001,customers!$I$1:$I$1001,"")</f>
        <v>Yes</v>
      </c>
      <c r="Q766" t="str">
        <f>REPT(CHAR(160),5)&amp;Table3[[#This Row],[Loyalty card]]</f>
        <v>     Yes</v>
      </c>
    </row>
    <row r="767" spans="1:17"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11"/>
        <v>59.699999999999996</v>
      </c>
      <c r="N767" t="str">
        <f>IF(I767="Rob","Robusta",IF(I767="Exc","Excelsa",IF(orders!I767="Ara","Arabica",IF(orders!I767="Lib","Liberica",""))))</f>
        <v>Robusta</v>
      </c>
      <c r="O767" s="14" t="str">
        <f>IF(J767="M","Medium",IF(J767="L","Light",IF(orders!J767="D","Dark","")))</f>
        <v>Medium</v>
      </c>
      <c r="P767" t="str">
        <f>_xlfn.XLOOKUP(Table3[[#This Row],[Customer ID]],customers!$A$1:$A$1001,customers!$I$1:$I$1001,"")</f>
        <v>Yes</v>
      </c>
      <c r="Q767" t="str">
        <f>REPT(CHAR(160),5)&amp;Table3[[#This Row],[Loyalty card]]</f>
        <v>     Yes</v>
      </c>
    </row>
    <row r="768" spans="1:17"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11"/>
        <v>15.54</v>
      </c>
      <c r="N768" t="str">
        <f>IF(I768="Rob","Robusta",IF(I768="Exc","Excelsa",IF(orders!I768="Ara","Arabica",IF(orders!I768="Lib","Liberica",""))))</f>
        <v>Arabica</v>
      </c>
      <c r="O768" s="14" t="str">
        <f>IF(J768="M","Medium",IF(J768="L","Light",IF(orders!J768="D","Dark","")))</f>
        <v>Light</v>
      </c>
      <c r="P768" t="str">
        <f>_xlfn.XLOOKUP(Table3[[#This Row],[Customer ID]],customers!$A$1:$A$1001,customers!$I$1:$I$1001,"")</f>
        <v>Yes</v>
      </c>
      <c r="Q768" t="str">
        <f>REPT(CHAR(160),5)&amp;Table3[[#This Row],[Loyalty card]]</f>
        <v>     Yes</v>
      </c>
    </row>
    <row r="769" spans="1:17"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11"/>
        <v>89.35499999999999</v>
      </c>
      <c r="N769" t="str">
        <f>IF(I769="Rob","Robusta",IF(I769="Exc","Excelsa",IF(orders!I769="Ara","Arabica",IF(orders!I769="Lib","Liberica",""))))</f>
        <v>Arabica</v>
      </c>
      <c r="O769" s="14" t="str">
        <f>IF(J769="M","Medium",IF(J769="L","Light",IF(orders!J769="D","Dark","")))</f>
        <v>Light</v>
      </c>
      <c r="P769" t="str">
        <f>_xlfn.XLOOKUP(Table3[[#This Row],[Customer ID]],customers!$A$1:$A$1001,customers!$I$1:$I$1001,"")</f>
        <v>No</v>
      </c>
      <c r="Q769" t="str">
        <f>REPT(CHAR(160),5)&amp;Table3[[#This Row],[Loyalty card]]</f>
        <v>     No</v>
      </c>
    </row>
    <row r="770" spans="1:17"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11"/>
        <v>23.9</v>
      </c>
      <c r="N770" t="str">
        <f>IF(I770="Rob","Robusta",IF(I770="Exc","Excelsa",IF(orders!I770="Ara","Arabica",IF(orders!I770="Lib","Liberica",""))))</f>
        <v>Robusta</v>
      </c>
      <c r="O770" s="14" t="str">
        <f>IF(J770="M","Medium",IF(J770="L","Light",IF(orders!J770="D","Dark","")))</f>
        <v>Light</v>
      </c>
      <c r="P770" t="str">
        <f>_xlfn.XLOOKUP(Table3[[#This Row],[Customer ID]],customers!$A$1:$A$1001,customers!$I$1:$I$1001,"")</f>
        <v>No</v>
      </c>
      <c r="Q770" t="str">
        <f>REPT(CHAR(160),5)&amp;Table3[[#This Row],[Loyalty card]]</f>
        <v>     No</v>
      </c>
    </row>
    <row r="771" spans="1:17"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12">L771*E771</f>
        <v>137.31</v>
      </c>
      <c r="N771" t="str">
        <f>IF(I771="Rob","Robusta",IF(I771="Exc","Excelsa",IF(orders!I771="Ara","Arabica",IF(orders!I771="Lib","Liberica",""))))</f>
        <v>Robusta</v>
      </c>
      <c r="O771" s="14" t="str">
        <f>IF(J771="M","Medium",IF(J771="L","Light",IF(orders!J771="D","Dark","")))</f>
        <v>Medium</v>
      </c>
      <c r="P771" t="str">
        <f>_xlfn.XLOOKUP(Table3[[#This Row],[Customer ID]],customers!$A$1:$A$1001,customers!$I$1:$I$1001,"")</f>
        <v>No</v>
      </c>
      <c r="Q771" t="str">
        <f>REPT(CHAR(160),5)&amp;Table3[[#This Row],[Loyalty card]]</f>
        <v>     No</v>
      </c>
    </row>
    <row r="772" spans="1:17"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12"/>
        <v>9.9499999999999993</v>
      </c>
      <c r="N772" t="str">
        <f>IF(I772="Rob","Robusta",IF(I772="Exc","Excelsa",IF(orders!I772="Ara","Arabica",IF(orders!I772="Lib","Liberica",""))))</f>
        <v>Arabica</v>
      </c>
      <c r="O772" s="14" t="str">
        <f>IF(J772="M","Medium",IF(J772="L","Light",IF(orders!J772="D","Dark","")))</f>
        <v>Dark</v>
      </c>
      <c r="P772" t="str">
        <f>_xlfn.XLOOKUP(Table3[[#This Row],[Customer ID]],customers!$A$1:$A$1001,customers!$I$1:$I$1001,"")</f>
        <v>No</v>
      </c>
      <c r="Q772" t="str">
        <f>REPT(CHAR(160),5)&amp;Table3[[#This Row],[Loyalty card]]</f>
        <v>     No</v>
      </c>
    </row>
    <row r="773" spans="1:17"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12"/>
        <v>21.509999999999998</v>
      </c>
      <c r="N773" t="str">
        <f>IF(I773="Rob","Robusta",IF(I773="Exc","Excelsa",IF(orders!I773="Ara","Arabica",IF(orders!I773="Lib","Liberica",""))))</f>
        <v>Robusta</v>
      </c>
      <c r="O773" s="14" t="str">
        <f>IF(J773="M","Medium",IF(J773="L","Light",IF(orders!J773="D","Dark","")))</f>
        <v>Light</v>
      </c>
      <c r="P773" t="str">
        <f>_xlfn.XLOOKUP(Table3[[#This Row],[Customer ID]],customers!$A$1:$A$1001,customers!$I$1:$I$1001,"")</f>
        <v>No</v>
      </c>
      <c r="Q773" t="str">
        <f>REPT(CHAR(160),5)&amp;Table3[[#This Row],[Loyalty card]]</f>
        <v>     No</v>
      </c>
    </row>
    <row r="774" spans="1:17"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12"/>
        <v>82.5</v>
      </c>
      <c r="N774" t="str">
        <f>IF(I774="Rob","Robusta",IF(I774="Exc","Excelsa",IF(orders!I774="Ara","Arabica",IF(orders!I774="Lib","Liberica",""))))</f>
        <v>Excelsa</v>
      </c>
      <c r="O774" s="14" t="str">
        <f>IF(J774="M","Medium",IF(J774="L","Light",IF(orders!J774="D","Dark","")))</f>
        <v>Medium</v>
      </c>
      <c r="P774" t="str">
        <f>_xlfn.XLOOKUP(Table3[[#This Row],[Customer ID]],customers!$A$1:$A$1001,customers!$I$1:$I$1001,"")</f>
        <v>No</v>
      </c>
      <c r="Q774" t="str">
        <f>REPT(CHAR(160),5)&amp;Table3[[#This Row],[Loyalty card]]</f>
        <v>     No</v>
      </c>
    </row>
    <row r="775" spans="1:17"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12"/>
        <v>8.73</v>
      </c>
      <c r="N775" t="str">
        <f>IF(I775="Rob","Robusta",IF(I775="Exc","Excelsa",IF(orders!I775="Ara","Arabica",IF(orders!I775="Lib","Liberica",""))))</f>
        <v>Liberica</v>
      </c>
      <c r="O775" s="14" t="str">
        <f>IF(J775="M","Medium",IF(J775="L","Light",IF(orders!J775="D","Dark","")))</f>
        <v>Medium</v>
      </c>
      <c r="P775" t="str">
        <f>_xlfn.XLOOKUP(Table3[[#This Row],[Customer ID]],customers!$A$1:$A$1001,customers!$I$1:$I$1001,"")</f>
        <v>No</v>
      </c>
      <c r="Q775" t="str">
        <f>REPT(CHAR(160),5)&amp;Table3[[#This Row],[Loyalty card]]</f>
        <v>     No</v>
      </c>
    </row>
    <row r="776" spans="1:17"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12"/>
        <v>19.899999999999999</v>
      </c>
      <c r="N776" t="str">
        <f>IF(I776="Rob","Robusta",IF(I776="Exc","Excelsa",IF(orders!I776="Ara","Arabica",IF(orders!I776="Lib","Liberica",""))))</f>
        <v>Robusta</v>
      </c>
      <c r="O776" s="14" t="str">
        <f>IF(J776="M","Medium",IF(J776="L","Light",IF(orders!J776="D","Dark","")))</f>
        <v>Medium</v>
      </c>
      <c r="P776" t="str">
        <f>_xlfn.XLOOKUP(Table3[[#This Row],[Customer ID]],customers!$A$1:$A$1001,customers!$I$1:$I$1001,"")</f>
        <v>Yes</v>
      </c>
      <c r="Q776" t="str">
        <f>REPT(CHAR(160),5)&amp;Table3[[#This Row],[Loyalty card]]</f>
        <v>     Yes</v>
      </c>
    </row>
    <row r="777" spans="1:17"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12"/>
        <v>17.82</v>
      </c>
      <c r="N777" t="str">
        <f>IF(I777="Rob","Robusta",IF(I777="Exc","Excelsa",IF(orders!I777="Ara","Arabica",IF(orders!I777="Lib","Liberica",""))))</f>
        <v>Excelsa</v>
      </c>
      <c r="O777" s="14" t="str">
        <f>IF(J777="M","Medium",IF(J777="L","Light",IF(orders!J777="D","Dark","")))</f>
        <v>Light</v>
      </c>
      <c r="P777" t="str">
        <f>_xlfn.XLOOKUP(Table3[[#This Row],[Customer ID]],customers!$A$1:$A$1001,customers!$I$1:$I$1001,"")</f>
        <v>Yes</v>
      </c>
      <c r="Q777" t="str">
        <f>REPT(CHAR(160),5)&amp;Table3[[#This Row],[Loyalty card]]</f>
        <v>     Yes</v>
      </c>
    </row>
    <row r="778" spans="1:17"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12"/>
        <v>20.25</v>
      </c>
      <c r="N778" t="str">
        <f>IF(I778="Rob","Robusta",IF(I778="Exc","Excelsa",IF(orders!I778="Ara","Arabica",IF(orders!I778="Lib","Liberica",""))))</f>
        <v>Arabica</v>
      </c>
      <c r="O778" s="14" t="str">
        <f>IF(J778="M","Medium",IF(J778="L","Light",IF(orders!J778="D","Dark","")))</f>
        <v>Medium</v>
      </c>
      <c r="P778" t="str">
        <f>_xlfn.XLOOKUP(Table3[[#This Row],[Customer ID]],customers!$A$1:$A$1001,customers!$I$1:$I$1001,"")</f>
        <v>No</v>
      </c>
      <c r="Q778" t="str">
        <f>REPT(CHAR(160),5)&amp;Table3[[#This Row],[Loyalty card]]</f>
        <v>     No</v>
      </c>
    </row>
    <row r="779" spans="1:17"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12"/>
        <v>59.569999999999993</v>
      </c>
      <c r="N779" t="str">
        <f>IF(I779="Rob","Robusta",IF(I779="Exc","Excelsa",IF(orders!I779="Ara","Arabica",IF(orders!I779="Lib","Liberica",""))))</f>
        <v>Arabica</v>
      </c>
      <c r="O779" s="14" t="str">
        <f>IF(J779="M","Medium",IF(J779="L","Light",IF(orders!J779="D","Dark","")))</f>
        <v>Light</v>
      </c>
      <c r="P779" t="str">
        <f>_xlfn.XLOOKUP(Table3[[#This Row],[Customer ID]],customers!$A$1:$A$1001,customers!$I$1:$I$1001,"")</f>
        <v>No</v>
      </c>
      <c r="Q779" t="str">
        <f>REPT(CHAR(160),5)&amp;Table3[[#This Row],[Loyalty card]]</f>
        <v>     No</v>
      </c>
    </row>
    <row r="780" spans="1:17"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12"/>
        <v>19.02</v>
      </c>
      <c r="N780" t="str">
        <f>IF(I780="Rob","Robusta",IF(I780="Exc","Excelsa",IF(orders!I780="Ara","Arabica",IF(orders!I780="Lib","Liberica",""))))</f>
        <v>Liberica</v>
      </c>
      <c r="O780" s="14" t="str">
        <f>IF(J780="M","Medium",IF(J780="L","Light",IF(orders!J780="D","Dark","")))</f>
        <v>Light</v>
      </c>
      <c r="P780" t="str">
        <f>_xlfn.XLOOKUP(Table3[[#This Row],[Customer ID]],customers!$A$1:$A$1001,customers!$I$1:$I$1001,"")</f>
        <v>Yes</v>
      </c>
      <c r="Q780" t="str">
        <f>REPT(CHAR(160),5)&amp;Table3[[#This Row],[Loyalty card]]</f>
        <v>     Yes</v>
      </c>
    </row>
    <row r="781" spans="1:17"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12"/>
        <v>77.699999999999989</v>
      </c>
      <c r="N781" t="str">
        <f>IF(I781="Rob","Robusta",IF(I781="Exc","Excelsa",IF(orders!I781="Ara","Arabica",IF(orders!I781="Lib","Liberica",""))))</f>
        <v>Liberica</v>
      </c>
      <c r="O781" s="14" t="str">
        <f>IF(J781="M","Medium",IF(J781="L","Light",IF(orders!J781="D","Dark","")))</f>
        <v>Dark</v>
      </c>
      <c r="P781" t="str">
        <f>_xlfn.XLOOKUP(Table3[[#This Row],[Customer ID]],customers!$A$1:$A$1001,customers!$I$1:$I$1001,"")</f>
        <v>Yes</v>
      </c>
      <c r="Q781" t="str">
        <f>REPT(CHAR(160),5)&amp;Table3[[#This Row],[Loyalty card]]</f>
        <v>     Yes</v>
      </c>
    </row>
    <row r="782" spans="1:17"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12"/>
        <v>41.25</v>
      </c>
      <c r="N782" t="str">
        <f>IF(I782="Rob","Robusta",IF(I782="Exc","Excelsa",IF(orders!I782="Ara","Arabica",IF(orders!I782="Lib","Liberica",""))))</f>
        <v>Excelsa</v>
      </c>
      <c r="O782" s="14" t="str">
        <f>IF(J782="M","Medium",IF(J782="L","Light",IF(orders!J782="D","Dark","")))</f>
        <v>Medium</v>
      </c>
      <c r="P782" t="str">
        <f>_xlfn.XLOOKUP(Table3[[#This Row],[Customer ID]],customers!$A$1:$A$1001,customers!$I$1:$I$1001,"")</f>
        <v>No</v>
      </c>
      <c r="Q782" t="str">
        <f>REPT(CHAR(160),5)&amp;Table3[[#This Row],[Loyalty card]]</f>
        <v>     No</v>
      </c>
    </row>
    <row r="783" spans="1:17"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12"/>
        <v>145.82</v>
      </c>
      <c r="N783" t="str">
        <f>IF(I783="Rob","Robusta",IF(I783="Exc","Excelsa",IF(orders!I783="Ara","Arabica",IF(orders!I783="Lib","Liberica",""))))</f>
        <v>Liberica</v>
      </c>
      <c r="O783" s="14" t="str">
        <f>IF(J783="M","Medium",IF(J783="L","Light",IF(orders!J783="D","Dark","")))</f>
        <v>Light</v>
      </c>
      <c r="P783" t="str">
        <f>_xlfn.XLOOKUP(Table3[[#This Row],[Customer ID]],customers!$A$1:$A$1001,customers!$I$1:$I$1001,"")</f>
        <v>No</v>
      </c>
      <c r="Q783" t="str">
        <f>REPT(CHAR(160),5)&amp;Table3[[#This Row],[Loyalty card]]</f>
        <v>     No</v>
      </c>
    </row>
    <row r="784" spans="1:17"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12"/>
        <v>26.73</v>
      </c>
      <c r="N784" t="str">
        <f>IF(I784="Rob","Robusta",IF(I784="Exc","Excelsa",IF(orders!I784="Ara","Arabica",IF(orders!I784="Lib","Liberica",""))))</f>
        <v>Excelsa</v>
      </c>
      <c r="O784" s="14" t="str">
        <f>IF(J784="M","Medium",IF(J784="L","Light",IF(orders!J784="D","Dark","")))</f>
        <v>Light</v>
      </c>
      <c r="P784" t="str">
        <f>_xlfn.XLOOKUP(Table3[[#This Row],[Customer ID]],customers!$A$1:$A$1001,customers!$I$1:$I$1001,"")</f>
        <v>No</v>
      </c>
      <c r="Q784" t="str">
        <f>REPT(CHAR(160),5)&amp;Table3[[#This Row],[Loyalty card]]</f>
        <v>     No</v>
      </c>
    </row>
    <row r="785" spans="1:17"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12"/>
        <v>43.650000000000006</v>
      </c>
      <c r="N785" t="str">
        <f>IF(I785="Rob","Robusta",IF(I785="Exc","Excelsa",IF(orders!I785="Ara","Arabica",IF(orders!I785="Lib","Liberica",""))))</f>
        <v>Liberica</v>
      </c>
      <c r="O785" s="14" t="str">
        <f>IF(J785="M","Medium",IF(J785="L","Light",IF(orders!J785="D","Dark","")))</f>
        <v>Medium</v>
      </c>
      <c r="P785" t="str">
        <f>_xlfn.XLOOKUP(Table3[[#This Row],[Customer ID]],customers!$A$1:$A$1001,customers!$I$1:$I$1001,"")</f>
        <v>Yes</v>
      </c>
      <c r="Q785" t="str">
        <f>REPT(CHAR(160),5)&amp;Table3[[#This Row],[Loyalty card]]</f>
        <v>     Yes</v>
      </c>
    </row>
    <row r="786" spans="1:17"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12"/>
        <v>31.7</v>
      </c>
      <c r="N786" t="str">
        <f>IF(I786="Rob","Robusta",IF(I786="Exc","Excelsa",IF(orders!I786="Ara","Arabica",IF(orders!I786="Lib","Liberica",""))))</f>
        <v>Liberica</v>
      </c>
      <c r="O786" s="14" t="str">
        <f>IF(J786="M","Medium",IF(J786="L","Light",IF(orders!J786="D","Dark","")))</f>
        <v>Light</v>
      </c>
      <c r="P786" t="str">
        <f>_xlfn.XLOOKUP(Table3[[#This Row],[Customer ID]],customers!$A$1:$A$1001,customers!$I$1:$I$1001,"")</f>
        <v>No</v>
      </c>
      <c r="Q786" t="str">
        <f>REPT(CHAR(160),5)&amp;Table3[[#This Row],[Loyalty card]]</f>
        <v>     No</v>
      </c>
    </row>
    <row r="787" spans="1:17"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12"/>
        <v>22.884999999999998</v>
      </c>
      <c r="N787" t="str">
        <f>IF(I787="Rob","Robusta",IF(I787="Exc","Excelsa",IF(orders!I787="Ara","Arabica",IF(orders!I787="Lib","Liberica",""))))</f>
        <v>Arabica</v>
      </c>
      <c r="O787" s="14" t="str">
        <f>IF(J787="M","Medium",IF(J787="L","Light",IF(orders!J787="D","Dark","")))</f>
        <v>Dark</v>
      </c>
      <c r="P787" t="str">
        <f>_xlfn.XLOOKUP(Table3[[#This Row],[Customer ID]],customers!$A$1:$A$1001,customers!$I$1:$I$1001,"")</f>
        <v>No</v>
      </c>
      <c r="Q787" t="str">
        <f>REPT(CHAR(160),5)&amp;Table3[[#This Row],[Loyalty card]]</f>
        <v>     No</v>
      </c>
    </row>
    <row r="788" spans="1:17"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12"/>
        <v>27.945</v>
      </c>
      <c r="N788" t="str">
        <f>IF(I788="Rob","Robusta",IF(I788="Exc","Excelsa",IF(orders!I788="Ara","Arabica",IF(orders!I788="Lib","Liberica",""))))</f>
        <v>Excelsa</v>
      </c>
      <c r="O788" s="14" t="str">
        <f>IF(J788="M","Medium",IF(J788="L","Light",IF(orders!J788="D","Dark","")))</f>
        <v>Dark</v>
      </c>
      <c r="P788" t="str">
        <f>_xlfn.XLOOKUP(Table3[[#This Row],[Customer ID]],customers!$A$1:$A$1001,customers!$I$1:$I$1001,"")</f>
        <v>Yes</v>
      </c>
      <c r="Q788" t="str">
        <f>REPT(CHAR(160),5)&amp;Table3[[#This Row],[Loyalty card]]</f>
        <v>     Yes</v>
      </c>
    </row>
    <row r="789" spans="1:17"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12"/>
        <v>82.5</v>
      </c>
      <c r="N789" t="str">
        <f>IF(I789="Rob","Robusta",IF(I789="Exc","Excelsa",IF(orders!I789="Ara","Arabica",IF(orders!I789="Lib","Liberica",""))))</f>
        <v>Excelsa</v>
      </c>
      <c r="O789" s="14" t="str">
        <f>IF(J789="M","Medium",IF(J789="L","Light",IF(orders!J789="D","Dark","")))</f>
        <v>Medium</v>
      </c>
      <c r="P789" t="str">
        <f>_xlfn.XLOOKUP(Table3[[#This Row],[Customer ID]],customers!$A$1:$A$1001,customers!$I$1:$I$1001,"")</f>
        <v>Yes</v>
      </c>
      <c r="Q789" t="str">
        <f>REPT(CHAR(160),5)&amp;Table3[[#This Row],[Loyalty card]]</f>
        <v>     Yes</v>
      </c>
    </row>
    <row r="790" spans="1:17"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12"/>
        <v>45.769999999999996</v>
      </c>
      <c r="N790" t="str">
        <f>IF(I790="Rob","Robusta",IF(I790="Exc","Excelsa",IF(orders!I790="Ara","Arabica",IF(orders!I790="Lib","Liberica",""))))</f>
        <v>Robusta</v>
      </c>
      <c r="O790" s="14" t="str">
        <f>IF(J790="M","Medium",IF(J790="L","Light",IF(orders!J790="D","Dark","")))</f>
        <v>Medium</v>
      </c>
      <c r="P790" t="str">
        <f>_xlfn.XLOOKUP(Table3[[#This Row],[Customer ID]],customers!$A$1:$A$1001,customers!$I$1:$I$1001,"")</f>
        <v>Yes</v>
      </c>
      <c r="Q790" t="str">
        <f>REPT(CHAR(160),5)&amp;Table3[[#This Row],[Loyalty card]]</f>
        <v>     Yes</v>
      </c>
    </row>
    <row r="791" spans="1:17"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12"/>
        <v>77.699999999999989</v>
      </c>
      <c r="N791" t="str">
        <f>IF(I791="Rob","Robusta",IF(I791="Exc","Excelsa",IF(orders!I791="Ara","Arabica",IF(orders!I791="Lib","Liberica",""))))</f>
        <v>Arabica</v>
      </c>
      <c r="O791" s="14" t="str">
        <f>IF(J791="M","Medium",IF(J791="L","Light",IF(orders!J791="D","Dark","")))</f>
        <v>Light</v>
      </c>
      <c r="P791" t="str">
        <f>_xlfn.XLOOKUP(Table3[[#This Row],[Customer ID]],customers!$A$1:$A$1001,customers!$I$1:$I$1001,"")</f>
        <v>No</v>
      </c>
      <c r="Q791" t="str">
        <f>REPT(CHAR(160),5)&amp;Table3[[#This Row],[Loyalty card]]</f>
        <v>     No</v>
      </c>
    </row>
    <row r="792" spans="1:17"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12"/>
        <v>23.31</v>
      </c>
      <c r="N792" t="str">
        <f>IF(I792="Rob","Robusta",IF(I792="Exc","Excelsa",IF(orders!I792="Ara","Arabica",IF(orders!I792="Lib","Liberica",""))))</f>
        <v>Arabica</v>
      </c>
      <c r="O792" s="14" t="str">
        <f>IF(J792="M","Medium",IF(J792="L","Light",IF(orders!J792="D","Dark","")))</f>
        <v>Light</v>
      </c>
      <c r="P792" t="str">
        <f>_xlfn.XLOOKUP(Table3[[#This Row],[Customer ID]],customers!$A$1:$A$1001,customers!$I$1:$I$1001,"")</f>
        <v>No</v>
      </c>
      <c r="Q792" t="str">
        <f>REPT(CHAR(160),5)&amp;Table3[[#This Row],[Loyalty card]]</f>
        <v>     No</v>
      </c>
    </row>
    <row r="793" spans="1:17"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12"/>
        <v>23.774999999999999</v>
      </c>
      <c r="N793" t="str">
        <f>IF(I793="Rob","Robusta",IF(I793="Exc","Excelsa",IF(orders!I793="Ara","Arabica",IF(orders!I793="Lib","Liberica",""))))</f>
        <v>Liberica</v>
      </c>
      <c r="O793" s="14" t="str">
        <f>IF(J793="M","Medium",IF(J793="L","Light",IF(orders!J793="D","Dark","")))</f>
        <v>Light</v>
      </c>
      <c r="P793" t="str">
        <f>_xlfn.XLOOKUP(Table3[[#This Row],[Customer ID]],customers!$A$1:$A$1001,customers!$I$1:$I$1001,"")</f>
        <v>Yes</v>
      </c>
      <c r="Q793" t="str">
        <f>REPT(CHAR(160),5)&amp;Table3[[#This Row],[Loyalty card]]</f>
        <v>     Yes</v>
      </c>
    </row>
    <row r="794" spans="1:17"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12"/>
        <v>52.38</v>
      </c>
      <c r="N794" t="str">
        <f>IF(I794="Rob","Robusta",IF(I794="Exc","Excelsa",IF(orders!I794="Ara","Arabica",IF(orders!I794="Lib","Liberica",""))))</f>
        <v>Liberica</v>
      </c>
      <c r="O794" s="14" t="str">
        <f>IF(J794="M","Medium",IF(J794="L","Light",IF(orders!J794="D","Dark","")))</f>
        <v>Medium</v>
      </c>
      <c r="P794" t="str">
        <f>_xlfn.XLOOKUP(Table3[[#This Row],[Customer ID]],customers!$A$1:$A$1001,customers!$I$1:$I$1001,"")</f>
        <v>Yes</v>
      </c>
      <c r="Q794" t="str">
        <f>REPT(CHAR(160),5)&amp;Table3[[#This Row],[Loyalty card]]</f>
        <v>     Yes</v>
      </c>
    </row>
    <row r="795" spans="1:17"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12"/>
        <v>17.924999999999997</v>
      </c>
      <c r="N795" t="str">
        <f>IF(I795="Rob","Robusta",IF(I795="Exc","Excelsa",IF(orders!I795="Ara","Arabica",IF(orders!I795="Lib","Liberica",""))))</f>
        <v>Robusta</v>
      </c>
      <c r="O795" s="14" t="str">
        <f>IF(J795="M","Medium",IF(J795="L","Light",IF(orders!J795="D","Dark","")))</f>
        <v>Light</v>
      </c>
      <c r="P795" t="str">
        <f>_xlfn.XLOOKUP(Table3[[#This Row],[Customer ID]],customers!$A$1:$A$1001,customers!$I$1:$I$1001,"")</f>
        <v>No</v>
      </c>
      <c r="Q795" t="str">
        <f>REPT(CHAR(160),5)&amp;Table3[[#This Row],[Loyalty card]]</f>
        <v>     No</v>
      </c>
    </row>
    <row r="796" spans="1:17"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12"/>
        <v>148.92499999999998</v>
      </c>
      <c r="N796" t="str">
        <f>IF(I796="Rob","Robusta",IF(I796="Exc","Excelsa",IF(orders!I796="Ara","Arabica",IF(orders!I796="Lib","Liberica",""))))</f>
        <v>Arabica</v>
      </c>
      <c r="O796" s="14" t="str">
        <f>IF(J796="M","Medium",IF(J796="L","Light",IF(orders!J796="D","Dark","")))</f>
        <v>Light</v>
      </c>
      <c r="P796" t="str">
        <f>_xlfn.XLOOKUP(Table3[[#This Row],[Customer ID]],customers!$A$1:$A$1001,customers!$I$1:$I$1001,"")</f>
        <v>No</v>
      </c>
      <c r="Q796" t="str">
        <f>REPT(CHAR(160),5)&amp;Table3[[#This Row],[Loyalty card]]</f>
        <v>     No</v>
      </c>
    </row>
    <row r="797" spans="1:17"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12"/>
        <v>28.679999999999996</v>
      </c>
      <c r="N797" t="str">
        <f>IF(I797="Rob","Robusta",IF(I797="Exc","Excelsa",IF(orders!I797="Ara","Arabica",IF(orders!I797="Lib","Liberica",""))))</f>
        <v>Robusta</v>
      </c>
      <c r="O797" s="14" t="str">
        <f>IF(J797="M","Medium",IF(J797="L","Light",IF(orders!J797="D","Dark","")))</f>
        <v>Light</v>
      </c>
      <c r="P797" t="str">
        <f>_xlfn.XLOOKUP(Table3[[#This Row],[Customer ID]],customers!$A$1:$A$1001,customers!$I$1:$I$1001,"")</f>
        <v>No</v>
      </c>
      <c r="Q797" t="str">
        <f>REPT(CHAR(160),5)&amp;Table3[[#This Row],[Loyalty card]]</f>
        <v>     No</v>
      </c>
    </row>
    <row r="798" spans="1:17"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12"/>
        <v>9.51</v>
      </c>
      <c r="N798" t="str">
        <f>IF(I798="Rob","Robusta",IF(I798="Exc","Excelsa",IF(orders!I798="Ara","Arabica",IF(orders!I798="Lib","Liberica",""))))</f>
        <v>Liberica</v>
      </c>
      <c r="O798" s="14" t="str">
        <f>IF(J798="M","Medium",IF(J798="L","Light",IF(orders!J798="D","Dark","")))</f>
        <v>Light</v>
      </c>
      <c r="P798" t="str">
        <f>_xlfn.XLOOKUP(Table3[[#This Row],[Customer ID]],customers!$A$1:$A$1001,customers!$I$1:$I$1001,"")</f>
        <v>No</v>
      </c>
      <c r="Q798" t="str">
        <f>REPT(CHAR(160),5)&amp;Table3[[#This Row],[Loyalty card]]</f>
        <v>     No</v>
      </c>
    </row>
    <row r="799" spans="1:17"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12"/>
        <v>31.08</v>
      </c>
      <c r="N799" t="str">
        <f>IF(I799="Rob","Robusta",IF(I799="Exc","Excelsa",IF(orders!I799="Ara","Arabica",IF(orders!I799="Lib","Liberica",""))))</f>
        <v>Arabica</v>
      </c>
      <c r="O799" s="14" t="str">
        <f>IF(J799="M","Medium",IF(J799="L","Light",IF(orders!J799="D","Dark","")))</f>
        <v>Light</v>
      </c>
      <c r="P799" t="str">
        <f>_xlfn.XLOOKUP(Table3[[#This Row],[Customer ID]],customers!$A$1:$A$1001,customers!$I$1:$I$1001,"")</f>
        <v>No</v>
      </c>
      <c r="Q799" t="str">
        <f>REPT(CHAR(160),5)&amp;Table3[[#This Row],[Loyalty card]]</f>
        <v>     No</v>
      </c>
    </row>
    <row r="800" spans="1:17"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12"/>
        <v>8.0549999999999997</v>
      </c>
      <c r="N800" t="str">
        <f>IF(I800="Rob","Robusta",IF(I800="Exc","Excelsa",IF(orders!I800="Ara","Arabica",IF(orders!I800="Lib","Liberica",""))))</f>
        <v>Robusta</v>
      </c>
      <c r="O800" s="14" t="str">
        <f>IF(J800="M","Medium",IF(J800="L","Light",IF(orders!J800="D","Dark","")))</f>
        <v>Dark</v>
      </c>
      <c r="P800" t="str">
        <f>_xlfn.XLOOKUP(Table3[[#This Row],[Customer ID]],customers!$A$1:$A$1001,customers!$I$1:$I$1001,"")</f>
        <v>Yes</v>
      </c>
      <c r="Q800" t="str">
        <f>REPT(CHAR(160),5)&amp;Table3[[#This Row],[Loyalty card]]</f>
        <v>     Yes</v>
      </c>
    </row>
    <row r="801" spans="1:17"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12"/>
        <v>36.450000000000003</v>
      </c>
      <c r="N801" t="str">
        <f>IF(I801="Rob","Robusta",IF(I801="Exc","Excelsa",IF(orders!I801="Ara","Arabica",IF(orders!I801="Lib","Liberica",""))))</f>
        <v>Excelsa</v>
      </c>
      <c r="O801" s="14" t="str">
        <f>IF(J801="M","Medium",IF(J801="L","Light",IF(orders!J801="D","Dark","")))</f>
        <v>Dark</v>
      </c>
      <c r="P801" t="str">
        <f>_xlfn.XLOOKUP(Table3[[#This Row],[Customer ID]],customers!$A$1:$A$1001,customers!$I$1:$I$1001,"")</f>
        <v>Yes</v>
      </c>
      <c r="Q801" t="str">
        <f>REPT(CHAR(160),5)&amp;Table3[[#This Row],[Loyalty card]]</f>
        <v>     Yes</v>
      </c>
    </row>
    <row r="802" spans="1:17"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12"/>
        <v>16.11</v>
      </c>
      <c r="N802" t="str">
        <f>IF(I802="Rob","Robusta",IF(I802="Exc","Excelsa",IF(orders!I802="Ara","Arabica",IF(orders!I802="Lib","Liberica",""))))</f>
        <v>Robusta</v>
      </c>
      <c r="O802" s="14" t="str">
        <f>IF(J802="M","Medium",IF(J802="L","Light",IF(orders!J802="D","Dark","")))</f>
        <v>Dark</v>
      </c>
      <c r="P802" t="str">
        <f>_xlfn.XLOOKUP(Table3[[#This Row],[Customer ID]],customers!$A$1:$A$1001,customers!$I$1:$I$1001,"")</f>
        <v>No</v>
      </c>
      <c r="Q802" t="str">
        <f>REPT(CHAR(160),5)&amp;Table3[[#This Row],[Loyalty card]]</f>
        <v>     No</v>
      </c>
    </row>
    <row r="803" spans="1:17"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12"/>
        <v>41.169999999999995</v>
      </c>
      <c r="N803" t="str">
        <f>IF(I803="Rob","Robusta",IF(I803="Exc","Excelsa",IF(orders!I803="Ara","Arabica",IF(orders!I803="Lib","Liberica",""))))</f>
        <v>Robusta</v>
      </c>
      <c r="O803" s="14" t="str">
        <f>IF(J803="M","Medium",IF(J803="L","Light",IF(orders!J803="D","Dark","")))</f>
        <v>Dark</v>
      </c>
      <c r="P803" t="str">
        <f>_xlfn.XLOOKUP(Table3[[#This Row],[Customer ID]],customers!$A$1:$A$1001,customers!$I$1:$I$1001,"")</f>
        <v>Yes</v>
      </c>
      <c r="Q803" t="str">
        <f>REPT(CHAR(160),5)&amp;Table3[[#This Row],[Loyalty card]]</f>
        <v>     Yes</v>
      </c>
    </row>
    <row r="804" spans="1:17"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12"/>
        <v>10.739999999999998</v>
      </c>
      <c r="N804" t="str">
        <f>IF(I804="Rob","Robusta",IF(I804="Exc","Excelsa",IF(orders!I804="Ara","Arabica",IF(orders!I804="Lib","Liberica",""))))</f>
        <v>Robusta</v>
      </c>
      <c r="O804" s="14" t="str">
        <f>IF(J804="M","Medium",IF(J804="L","Light",IF(orders!J804="D","Dark","")))</f>
        <v>Dark</v>
      </c>
      <c r="P804" t="str">
        <f>_xlfn.XLOOKUP(Table3[[#This Row],[Customer ID]],customers!$A$1:$A$1001,customers!$I$1:$I$1001,"")</f>
        <v>No</v>
      </c>
      <c r="Q804" t="str">
        <f>REPT(CHAR(160),5)&amp;Table3[[#This Row],[Loyalty card]]</f>
        <v>     No</v>
      </c>
    </row>
    <row r="805" spans="1:17"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12"/>
        <v>126.49999999999999</v>
      </c>
      <c r="N805" t="str">
        <f>IF(I805="Rob","Robusta",IF(I805="Exc","Excelsa",IF(orders!I805="Ara","Arabica",IF(orders!I805="Lib","Liberica",""))))</f>
        <v>Excelsa</v>
      </c>
      <c r="O805" s="14" t="str">
        <f>IF(J805="M","Medium",IF(J805="L","Light",IF(orders!J805="D","Dark","")))</f>
        <v>Medium</v>
      </c>
      <c r="P805" t="str">
        <f>_xlfn.XLOOKUP(Table3[[#This Row],[Customer ID]],customers!$A$1:$A$1001,customers!$I$1:$I$1001,"")</f>
        <v>No</v>
      </c>
      <c r="Q805" t="str">
        <f>REPT(CHAR(160),5)&amp;Table3[[#This Row],[Loyalty card]]</f>
        <v>     No</v>
      </c>
    </row>
    <row r="806" spans="1:17"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12"/>
        <v>23.9</v>
      </c>
      <c r="N806" t="str">
        <f>IF(I806="Rob","Robusta",IF(I806="Exc","Excelsa",IF(orders!I806="Ara","Arabica",IF(orders!I806="Lib","Liberica",""))))</f>
        <v>Robusta</v>
      </c>
      <c r="O806" s="14" t="str">
        <f>IF(J806="M","Medium",IF(J806="L","Light",IF(orders!J806="D","Dark","")))</f>
        <v>Light</v>
      </c>
      <c r="P806" t="str">
        <f>_xlfn.XLOOKUP(Table3[[#This Row],[Customer ID]],customers!$A$1:$A$1001,customers!$I$1:$I$1001,"")</f>
        <v>No</v>
      </c>
      <c r="Q806" t="str">
        <f>REPT(CHAR(160),5)&amp;Table3[[#This Row],[Loyalty card]]</f>
        <v>     No</v>
      </c>
    </row>
    <row r="807" spans="1:17"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12"/>
        <v>5.97</v>
      </c>
      <c r="N807" t="str">
        <f>IF(I807="Rob","Robusta",IF(I807="Exc","Excelsa",IF(orders!I807="Ara","Arabica",IF(orders!I807="Lib","Liberica",""))))</f>
        <v>Robusta</v>
      </c>
      <c r="O807" s="14" t="str">
        <f>IF(J807="M","Medium",IF(J807="L","Light",IF(orders!J807="D","Dark","")))</f>
        <v>Medium</v>
      </c>
      <c r="P807" t="str">
        <f>_xlfn.XLOOKUP(Table3[[#This Row],[Customer ID]],customers!$A$1:$A$1001,customers!$I$1:$I$1001,"")</f>
        <v>No</v>
      </c>
      <c r="Q807" t="str">
        <f>REPT(CHAR(160),5)&amp;Table3[[#This Row],[Loyalty card]]</f>
        <v>     No</v>
      </c>
    </row>
    <row r="808" spans="1:17"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12"/>
        <v>7.77</v>
      </c>
      <c r="N808" t="str">
        <f>IF(I808="Rob","Robusta",IF(I808="Exc","Excelsa",IF(orders!I808="Ara","Arabica",IF(orders!I808="Lib","Liberica",""))))</f>
        <v>Liberica</v>
      </c>
      <c r="O808" s="14" t="str">
        <f>IF(J808="M","Medium",IF(J808="L","Light",IF(orders!J808="D","Dark","")))</f>
        <v>Dark</v>
      </c>
      <c r="P808" t="str">
        <f>_xlfn.XLOOKUP(Table3[[#This Row],[Customer ID]],customers!$A$1:$A$1001,customers!$I$1:$I$1001,"")</f>
        <v>Yes</v>
      </c>
      <c r="Q808" t="str">
        <f>REPT(CHAR(160),5)&amp;Table3[[#This Row],[Loyalty card]]</f>
        <v>     Yes</v>
      </c>
    </row>
    <row r="809" spans="1:17"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12"/>
        <v>23.31</v>
      </c>
      <c r="N809" t="str">
        <f>IF(I809="Rob","Robusta",IF(I809="Exc","Excelsa",IF(orders!I809="Ara","Arabica",IF(orders!I809="Lib","Liberica",""))))</f>
        <v>Liberica</v>
      </c>
      <c r="O809" s="14" t="str">
        <f>IF(J809="M","Medium",IF(J809="L","Light",IF(orders!J809="D","Dark","")))</f>
        <v>Dark</v>
      </c>
      <c r="P809" t="str">
        <f>_xlfn.XLOOKUP(Table3[[#This Row],[Customer ID]],customers!$A$1:$A$1001,customers!$I$1:$I$1001,"")</f>
        <v>No</v>
      </c>
      <c r="Q809" t="str">
        <f>REPT(CHAR(160),5)&amp;Table3[[#This Row],[Loyalty card]]</f>
        <v>     No</v>
      </c>
    </row>
    <row r="810" spans="1:17"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12"/>
        <v>137.42499999999998</v>
      </c>
      <c r="N810" t="str">
        <f>IF(I810="Rob","Robusta",IF(I810="Exc","Excelsa",IF(orders!I810="Ara","Arabica",IF(orders!I810="Lib","Liberica",""))))</f>
        <v>Robusta</v>
      </c>
      <c r="O810" s="14" t="str">
        <f>IF(J810="M","Medium",IF(J810="L","Light",IF(orders!J810="D","Dark","")))</f>
        <v>Light</v>
      </c>
      <c r="P810" t="str">
        <f>_xlfn.XLOOKUP(Table3[[#This Row],[Customer ID]],customers!$A$1:$A$1001,customers!$I$1:$I$1001,"")</f>
        <v>No</v>
      </c>
      <c r="Q810" t="str">
        <f>REPT(CHAR(160),5)&amp;Table3[[#This Row],[Loyalty card]]</f>
        <v>     No</v>
      </c>
    </row>
    <row r="811" spans="1:17"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12"/>
        <v>8.0549999999999997</v>
      </c>
      <c r="N811" t="str">
        <f>IF(I811="Rob","Robusta",IF(I811="Exc","Excelsa",IF(orders!I811="Ara","Arabica",IF(orders!I811="Lib","Liberica",""))))</f>
        <v>Robusta</v>
      </c>
      <c r="O811" s="14" t="str">
        <f>IF(J811="M","Medium",IF(J811="L","Light",IF(orders!J811="D","Dark","")))</f>
        <v>Dark</v>
      </c>
      <c r="P811" t="str">
        <f>_xlfn.XLOOKUP(Table3[[#This Row],[Customer ID]],customers!$A$1:$A$1001,customers!$I$1:$I$1001,"")</f>
        <v>Yes</v>
      </c>
      <c r="Q811" t="str">
        <f>REPT(CHAR(160),5)&amp;Table3[[#This Row],[Loyalty card]]</f>
        <v>     Yes</v>
      </c>
    </row>
    <row r="812" spans="1:17"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12"/>
        <v>28.53</v>
      </c>
      <c r="N812" t="str">
        <f>IF(I812="Rob","Robusta",IF(I812="Exc","Excelsa",IF(orders!I812="Ara","Arabica",IF(orders!I812="Lib","Liberica",""))))</f>
        <v>Liberica</v>
      </c>
      <c r="O812" s="14" t="str">
        <f>IF(J812="M","Medium",IF(J812="L","Light",IF(orders!J812="D","Dark","")))</f>
        <v>Light</v>
      </c>
      <c r="P812" t="str">
        <f>_xlfn.XLOOKUP(Table3[[#This Row],[Customer ID]],customers!$A$1:$A$1001,customers!$I$1:$I$1001,"")</f>
        <v>No</v>
      </c>
      <c r="Q812" t="str">
        <f>REPT(CHAR(160),5)&amp;Table3[[#This Row],[Loyalty card]]</f>
        <v>     No</v>
      </c>
    </row>
    <row r="813" spans="1:17"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12"/>
        <v>67.5</v>
      </c>
      <c r="N813" t="str">
        <f>IF(I813="Rob","Robusta",IF(I813="Exc","Excelsa",IF(orders!I813="Ara","Arabica",IF(orders!I813="Lib","Liberica",""))))</f>
        <v>Arabica</v>
      </c>
      <c r="O813" s="14" t="str">
        <f>IF(J813="M","Medium",IF(J813="L","Light",IF(orders!J813="D","Dark","")))</f>
        <v>Medium</v>
      </c>
      <c r="P813" t="str">
        <f>_xlfn.XLOOKUP(Table3[[#This Row],[Customer ID]],customers!$A$1:$A$1001,customers!$I$1:$I$1001,"")</f>
        <v>Yes</v>
      </c>
      <c r="Q813" t="str">
        <f>REPT(CHAR(160),5)&amp;Table3[[#This Row],[Loyalty card]]</f>
        <v>     Yes</v>
      </c>
    </row>
    <row r="814" spans="1:17"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12"/>
        <v>178.70999999999998</v>
      </c>
      <c r="N814" t="str">
        <f>IF(I814="Rob","Robusta",IF(I814="Exc","Excelsa",IF(orders!I814="Ara","Arabica",IF(orders!I814="Lib","Liberica",""))))</f>
        <v>Liberica</v>
      </c>
      <c r="O814" s="14" t="str">
        <f>IF(J814="M","Medium",IF(J814="L","Light",IF(orders!J814="D","Dark","")))</f>
        <v>Dark</v>
      </c>
      <c r="P814" t="str">
        <f>_xlfn.XLOOKUP(Table3[[#This Row],[Customer ID]],customers!$A$1:$A$1001,customers!$I$1:$I$1001,"")</f>
        <v>Yes</v>
      </c>
      <c r="Q814" t="str">
        <f>REPT(CHAR(160),5)&amp;Table3[[#This Row],[Loyalty card]]</f>
        <v>     Yes</v>
      </c>
    </row>
    <row r="815" spans="1:17"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12"/>
        <v>31.624999999999996</v>
      </c>
      <c r="N815" t="str">
        <f>IF(I815="Rob","Robusta",IF(I815="Exc","Excelsa",IF(orders!I815="Ara","Arabica",IF(orders!I815="Lib","Liberica",""))))</f>
        <v>Excelsa</v>
      </c>
      <c r="O815" s="14" t="str">
        <f>IF(J815="M","Medium",IF(J815="L","Light",IF(orders!J815="D","Dark","")))</f>
        <v>Medium</v>
      </c>
      <c r="P815" t="str">
        <f>_xlfn.XLOOKUP(Table3[[#This Row],[Customer ID]],customers!$A$1:$A$1001,customers!$I$1:$I$1001,"")</f>
        <v>Yes</v>
      </c>
      <c r="Q815" t="str">
        <f>REPT(CHAR(160),5)&amp;Table3[[#This Row],[Loyalty card]]</f>
        <v>     Yes</v>
      </c>
    </row>
    <row r="816" spans="1:17"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12"/>
        <v>8.91</v>
      </c>
      <c r="N816" t="str">
        <f>IF(I816="Rob","Robusta",IF(I816="Exc","Excelsa",IF(orders!I816="Ara","Arabica",IF(orders!I816="Lib","Liberica",""))))</f>
        <v>Excelsa</v>
      </c>
      <c r="O816" s="14" t="str">
        <f>IF(J816="M","Medium",IF(J816="L","Light",IF(orders!J816="D","Dark","")))</f>
        <v>Light</v>
      </c>
      <c r="P816" t="str">
        <f>_xlfn.XLOOKUP(Table3[[#This Row],[Customer ID]],customers!$A$1:$A$1001,customers!$I$1:$I$1001,"")</f>
        <v>No</v>
      </c>
      <c r="Q816" t="str">
        <f>REPT(CHAR(160),5)&amp;Table3[[#This Row],[Loyalty card]]</f>
        <v>     No</v>
      </c>
    </row>
    <row r="817" spans="1:17"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12"/>
        <v>35.82</v>
      </c>
      <c r="N817" t="str">
        <f>IF(I817="Rob","Robusta",IF(I817="Exc","Excelsa",IF(orders!I817="Ara","Arabica",IF(orders!I817="Lib","Liberica",""))))</f>
        <v>Robusta</v>
      </c>
      <c r="O817" s="14" t="str">
        <f>IF(J817="M","Medium",IF(J817="L","Light",IF(orders!J817="D","Dark","")))</f>
        <v>Medium</v>
      </c>
      <c r="P817" t="str">
        <f>_xlfn.XLOOKUP(Table3[[#This Row],[Customer ID]],customers!$A$1:$A$1001,customers!$I$1:$I$1001,"")</f>
        <v>No</v>
      </c>
      <c r="Q817" t="str">
        <f>REPT(CHAR(160),5)&amp;Table3[[#This Row],[Loyalty card]]</f>
        <v>     No</v>
      </c>
    </row>
    <row r="818" spans="1:17"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12"/>
        <v>38.04</v>
      </c>
      <c r="N818" t="str">
        <f>IF(I818="Rob","Robusta",IF(I818="Exc","Excelsa",IF(orders!I818="Ara","Arabica",IF(orders!I818="Lib","Liberica",""))))</f>
        <v>Liberica</v>
      </c>
      <c r="O818" s="14" t="str">
        <f>IF(J818="M","Medium",IF(J818="L","Light",IF(orders!J818="D","Dark","")))</f>
        <v>Light</v>
      </c>
      <c r="P818" t="str">
        <f>_xlfn.XLOOKUP(Table3[[#This Row],[Customer ID]],customers!$A$1:$A$1001,customers!$I$1:$I$1001,"")</f>
        <v>No</v>
      </c>
      <c r="Q818" t="str">
        <f>REPT(CHAR(160),5)&amp;Table3[[#This Row],[Loyalty card]]</f>
        <v>     No</v>
      </c>
    </row>
    <row r="819" spans="1:17"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12"/>
        <v>15.54</v>
      </c>
      <c r="N819" t="str">
        <f>IF(I819="Rob","Robusta",IF(I819="Exc","Excelsa",IF(orders!I819="Ara","Arabica",IF(orders!I819="Lib","Liberica",""))))</f>
        <v>Liberica</v>
      </c>
      <c r="O819" s="14" t="str">
        <f>IF(J819="M","Medium",IF(J819="L","Light",IF(orders!J819="D","Dark","")))</f>
        <v>Dark</v>
      </c>
      <c r="P819" t="str">
        <f>_xlfn.XLOOKUP(Table3[[#This Row],[Customer ID]],customers!$A$1:$A$1001,customers!$I$1:$I$1001,"")</f>
        <v>No</v>
      </c>
      <c r="Q819" t="str">
        <f>REPT(CHAR(160),5)&amp;Table3[[#This Row],[Loyalty card]]</f>
        <v>     No</v>
      </c>
    </row>
    <row r="820" spans="1:17"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12"/>
        <v>79.25</v>
      </c>
      <c r="N820" t="str">
        <f>IF(I820="Rob","Robusta",IF(I820="Exc","Excelsa",IF(orders!I820="Ara","Arabica",IF(orders!I820="Lib","Liberica",""))))</f>
        <v>Liberica</v>
      </c>
      <c r="O820" s="14" t="str">
        <f>IF(J820="M","Medium",IF(J820="L","Light",IF(orders!J820="D","Dark","")))</f>
        <v>Light</v>
      </c>
      <c r="P820" t="str">
        <f>_xlfn.XLOOKUP(Table3[[#This Row],[Customer ID]],customers!$A$1:$A$1001,customers!$I$1:$I$1001,"")</f>
        <v>No</v>
      </c>
      <c r="Q820" t="str">
        <f>REPT(CHAR(160),5)&amp;Table3[[#This Row],[Loyalty card]]</f>
        <v>     No</v>
      </c>
    </row>
    <row r="821" spans="1:17"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12"/>
        <v>4.7549999999999999</v>
      </c>
      <c r="N821" t="str">
        <f>IF(I821="Rob","Robusta",IF(I821="Exc","Excelsa",IF(orders!I821="Ara","Arabica",IF(orders!I821="Lib","Liberica",""))))</f>
        <v>Liberica</v>
      </c>
      <c r="O821" s="14" t="str">
        <f>IF(J821="M","Medium",IF(J821="L","Light",IF(orders!J821="D","Dark","")))</f>
        <v>Light</v>
      </c>
      <c r="P821" t="str">
        <f>_xlfn.XLOOKUP(Table3[[#This Row],[Customer ID]],customers!$A$1:$A$1001,customers!$I$1:$I$1001,"")</f>
        <v>Yes</v>
      </c>
      <c r="Q821" t="str">
        <f>REPT(CHAR(160),5)&amp;Table3[[#This Row],[Loyalty card]]</f>
        <v>     Yes</v>
      </c>
    </row>
    <row r="822" spans="1:17"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12"/>
        <v>55</v>
      </c>
      <c r="N822" t="str">
        <f>IF(I822="Rob","Robusta",IF(I822="Exc","Excelsa",IF(orders!I822="Ara","Arabica",IF(orders!I822="Lib","Liberica",""))))</f>
        <v>Excelsa</v>
      </c>
      <c r="O822" s="14" t="str">
        <f>IF(J822="M","Medium",IF(J822="L","Light",IF(orders!J822="D","Dark","")))</f>
        <v>Medium</v>
      </c>
      <c r="P822" t="str">
        <f>_xlfn.XLOOKUP(Table3[[#This Row],[Customer ID]],customers!$A$1:$A$1001,customers!$I$1:$I$1001,"")</f>
        <v>Yes</v>
      </c>
      <c r="Q822" t="str">
        <f>REPT(CHAR(160),5)&amp;Table3[[#This Row],[Loyalty card]]</f>
        <v>     Yes</v>
      </c>
    </row>
    <row r="823" spans="1:17"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12"/>
        <v>26.849999999999994</v>
      </c>
      <c r="N823" t="str">
        <f>IF(I823="Rob","Robusta",IF(I823="Exc","Excelsa",IF(orders!I823="Ara","Arabica",IF(orders!I823="Lib","Liberica",""))))</f>
        <v>Robusta</v>
      </c>
      <c r="O823" s="14" t="str">
        <f>IF(J823="M","Medium",IF(J823="L","Light",IF(orders!J823="D","Dark","")))</f>
        <v>Dark</v>
      </c>
      <c r="P823" t="str">
        <f>_xlfn.XLOOKUP(Table3[[#This Row],[Customer ID]],customers!$A$1:$A$1001,customers!$I$1:$I$1001,"")</f>
        <v>No</v>
      </c>
      <c r="Q823" t="str">
        <f>REPT(CHAR(160),5)&amp;Table3[[#This Row],[Loyalty card]]</f>
        <v>     No</v>
      </c>
    </row>
    <row r="824" spans="1:17"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12"/>
        <v>136.61999999999998</v>
      </c>
      <c r="N824" t="str">
        <f>IF(I824="Rob","Robusta",IF(I824="Exc","Excelsa",IF(orders!I824="Ara","Arabica",IF(orders!I824="Lib","Liberica",""))))</f>
        <v>Excelsa</v>
      </c>
      <c r="O824" s="14" t="str">
        <f>IF(J824="M","Medium",IF(J824="L","Light",IF(orders!J824="D","Dark","")))</f>
        <v>Light</v>
      </c>
      <c r="P824" t="str">
        <f>_xlfn.XLOOKUP(Table3[[#This Row],[Customer ID]],customers!$A$1:$A$1001,customers!$I$1:$I$1001,"")</f>
        <v>No</v>
      </c>
      <c r="Q824" t="str">
        <f>REPT(CHAR(160),5)&amp;Table3[[#This Row],[Loyalty card]]</f>
        <v>     No</v>
      </c>
    </row>
    <row r="825" spans="1:17"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12"/>
        <v>47.55</v>
      </c>
      <c r="N825" t="str">
        <f>IF(I825="Rob","Robusta",IF(I825="Exc","Excelsa",IF(orders!I825="Ara","Arabica",IF(orders!I825="Lib","Liberica",""))))</f>
        <v>Liberica</v>
      </c>
      <c r="O825" s="14" t="str">
        <f>IF(J825="M","Medium",IF(J825="L","Light",IF(orders!J825="D","Dark","")))</f>
        <v>Light</v>
      </c>
      <c r="P825" t="str">
        <f>_xlfn.XLOOKUP(Table3[[#This Row],[Customer ID]],customers!$A$1:$A$1001,customers!$I$1:$I$1001,"")</f>
        <v>Yes</v>
      </c>
      <c r="Q825" t="str">
        <f>REPT(CHAR(160),5)&amp;Table3[[#This Row],[Loyalty card]]</f>
        <v>     Yes</v>
      </c>
    </row>
    <row r="826" spans="1:17"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12"/>
        <v>16.875</v>
      </c>
      <c r="N826" t="str">
        <f>IF(I826="Rob","Robusta",IF(I826="Exc","Excelsa",IF(orders!I826="Ara","Arabica",IF(orders!I826="Lib","Liberica",""))))</f>
        <v>Arabica</v>
      </c>
      <c r="O826" s="14" t="str">
        <f>IF(J826="M","Medium",IF(J826="L","Light",IF(orders!J826="D","Dark","")))</f>
        <v>Medium</v>
      </c>
      <c r="P826" t="str">
        <f>_xlfn.XLOOKUP(Table3[[#This Row],[Customer ID]],customers!$A$1:$A$1001,customers!$I$1:$I$1001,"")</f>
        <v>Yes</v>
      </c>
      <c r="Q826" t="str">
        <f>REPT(CHAR(160),5)&amp;Table3[[#This Row],[Loyalty card]]</f>
        <v>     Yes</v>
      </c>
    </row>
    <row r="827" spans="1:17"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12"/>
        <v>29.849999999999998</v>
      </c>
      <c r="N827" t="str">
        <f>IF(I827="Rob","Robusta",IF(I827="Exc","Excelsa",IF(orders!I827="Ara","Arabica",IF(orders!I827="Lib","Liberica",""))))</f>
        <v>Arabica</v>
      </c>
      <c r="O827" s="14" t="str">
        <f>IF(J827="M","Medium",IF(J827="L","Light",IF(orders!J827="D","Dark","")))</f>
        <v>Dark</v>
      </c>
      <c r="P827" t="str">
        <f>_xlfn.XLOOKUP(Table3[[#This Row],[Customer ID]],customers!$A$1:$A$1001,customers!$I$1:$I$1001,"")</f>
        <v>Yes</v>
      </c>
      <c r="Q827" t="str">
        <f>REPT(CHAR(160),5)&amp;Table3[[#This Row],[Loyalty card]]</f>
        <v>     Yes</v>
      </c>
    </row>
    <row r="828" spans="1:17"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12"/>
        <v>41.25</v>
      </c>
      <c r="N828" t="str">
        <f>IF(I828="Rob","Robusta",IF(I828="Exc","Excelsa",IF(orders!I828="Ara","Arabica",IF(orders!I828="Lib","Liberica",""))))</f>
        <v>Excelsa</v>
      </c>
      <c r="O828" s="14" t="str">
        <f>IF(J828="M","Medium",IF(J828="L","Light",IF(orders!J828="D","Dark","")))</f>
        <v>Medium</v>
      </c>
      <c r="P828" t="str">
        <f>_xlfn.XLOOKUP(Table3[[#This Row],[Customer ID]],customers!$A$1:$A$1001,customers!$I$1:$I$1001,"")</f>
        <v>Yes</v>
      </c>
      <c r="Q828" t="str">
        <f>REPT(CHAR(160),5)&amp;Table3[[#This Row],[Loyalty card]]</f>
        <v>     Yes</v>
      </c>
    </row>
    <row r="829" spans="1:17"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12"/>
        <v>20.625</v>
      </c>
      <c r="N829" t="str">
        <f>IF(I829="Rob","Robusta",IF(I829="Exc","Excelsa",IF(orders!I829="Ara","Arabica",IF(orders!I829="Lib","Liberica",""))))</f>
        <v>Excelsa</v>
      </c>
      <c r="O829" s="14" t="str">
        <f>IF(J829="M","Medium",IF(J829="L","Light",IF(orders!J829="D","Dark","")))</f>
        <v>Medium</v>
      </c>
      <c r="P829" t="str">
        <f>_xlfn.XLOOKUP(Table3[[#This Row],[Customer ID]],customers!$A$1:$A$1001,customers!$I$1:$I$1001,"")</f>
        <v>No</v>
      </c>
      <c r="Q829" t="str">
        <f>REPT(CHAR(160),5)&amp;Table3[[#This Row],[Loyalty card]]</f>
        <v>     No</v>
      </c>
    </row>
    <row r="830" spans="1:17"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12"/>
        <v>137.31</v>
      </c>
      <c r="N830" t="str">
        <f>IF(I830="Rob","Robusta",IF(I830="Exc","Excelsa",IF(orders!I830="Ara","Arabica",IF(orders!I830="Lib","Liberica",""))))</f>
        <v>Arabica</v>
      </c>
      <c r="O830" s="14" t="str">
        <f>IF(J830="M","Medium",IF(J830="L","Light",IF(orders!J830="D","Dark","")))</f>
        <v>Dark</v>
      </c>
      <c r="P830" t="str">
        <f>_xlfn.XLOOKUP(Table3[[#This Row],[Customer ID]],customers!$A$1:$A$1001,customers!$I$1:$I$1001,"")</f>
        <v>Yes</v>
      </c>
      <c r="Q830" t="str">
        <f>REPT(CHAR(160),5)&amp;Table3[[#This Row],[Loyalty card]]</f>
        <v>     Yes</v>
      </c>
    </row>
    <row r="831" spans="1:17"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12"/>
        <v>2.9849999999999999</v>
      </c>
      <c r="N831" t="str">
        <f>IF(I831="Rob","Robusta",IF(I831="Exc","Excelsa",IF(orders!I831="Ara","Arabica",IF(orders!I831="Lib","Liberica",""))))</f>
        <v>Arabica</v>
      </c>
      <c r="O831" s="14" t="str">
        <f>IF(J831="M","Medium",IF(J831="L","Light",IF(orders!J831="D","Dark","")))</f>
        <v>Dark</v>
      </c>
      <c r="P831" t="str">
        <f>_xlfn.XLOOKUP(Table3[[#This Row],[Customer ID]],customers!$A$1:$A$1001,customers!$I$1:$I$1001,"")</f>
        <v>No</v>
      </c>
      <c r="Q831" t="str">
        <f>REPT(CHAR(160),5)&amp;Table3[[#This Row],[Loyalty card]]</f>
        <v>     No</v>
      </c>
    </row>
    <row r="832" spans="1:17"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12"/>
        <v>27.5</v>
      </c>
      <c r="N832" t="str">
        <f>IF(I832="Rob","Robusta",IF(I832="Exc","Excelsa",IF(orders!I832="Ara","Arabica",IF(orders!I832="Lib","Liberica",""))))</f>
        <v>Excelsa</v>
      </c>
      <c r="O832" s="14" t="str">
        <f>IF(J832="M","Medium",IF(J832="L","Light",IF(orders!J832="D","Dark","")))</f>
        <v>Medium</v>
      </c>
      <c r="P832" t="str">
        <f>_xlfn.XLOOKUP(Table3[[#This Row],[Customer ID]],customers!$A$1:$A$1001,customers!$I$1:$I$1001,"")</f>
        <v>No</v>
      </c>
      <c r="Q832" t="str">
        <f>REPT(CHAR(160),5)&amp;Table3[[#This Row],[Loyalty card]]</f>
        <v>     No</v>
      </c>
    </row>
    <row r="833" spans="1:17"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12"/>
        <v>5.97</v>
      </c>
      <c r="N833" t="str">
        <f>IF(I833="Rob","Robusta",IF(I833="Exc","Excelsa",IF(orders!I833="Ara","Arabica",IF(orders!I833="Lib","Liberica",""))))</f>
        <v>Arabica</v>
      </c>
      <c r="O833" s="14" t="str">
        <f>IF(J833="M","Medium",IF(J833="L","Light",IF(orders!J833="D","Dark","")))</f>
        <v>Dark</v>
      </c>
      <c r="P833" t="str">
        <f>_xlfn.XLOOKUP(Table3[[#This Row],[Customer ID]],customers!$A$1:$A$1001,customers!$I$1:$I$1001,"")</f>
        <v>No</v>
      </c>
      <c r="Q833" t="str">
        <f>REPT(CHAR(160),5)&amp;Table3[[#This Row],[Loyalty card]]</f>
        <v>     No</v>
      </c>
    </row>
    <row r="834" spans="1:17"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12"/>
        <v>59.699999999999996</v>
      </c>
      <c r="N834" t="str">
        <f>IF(I834="Rob","Robusta",IF(I834="Exc","Excelsa",IF(orders!I834="Ara","Arabica",IF(orders!I834="Lib","Liberica",""))))</f>
        <v>Robusta</v>
      </c>
      <c r="O834" s="14" t="str">
        <f>IF(J834="M","Medium",IF(J834="L","Light",IF(orders!J834="D","Dark","")))</f>
        <v>Medium</v>
      </c>
      <c r="P834" t="str">
        <f>_xlfn.XLOOKUP(Table3[[#This Row],[Customer ID]],customers!$A$1:$A$1001,customers!$I$1:$I$1001,"")</f>
        <v>No</v>
      </c>
      <c r="Q834" t="str">
        <f>REPT(CHAR(160),5)&amp;Table3[[#This Row],[Loyalty card]]</f>
        <v>     No</v>
      </c>
    </row>
    <row r="835" spans="1:17"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13">L835*E835</f>
        <v>82.339999999999989</v>
      </c>
      <c r="N835" t="str">
        <f>IF(I835="Rob","Robusta",IF(I835="Exc","Excelsa",IF(orders!I835="Ara","Arabica",IF(orders!I835="Lib","Liberica",""))))</f>
        <v>Robusta</v>
      </c>
      <c r="O835" s="14" t="str">
        <f>IF(J835="M","Medium",IF(J835="L","Light",IF(orders!J835="D","Dark","")))</f>
        <v>Dark</v>
      </c>
      <c r="P835" t="str">
        <f>_xlfn.XLOOKUP(Table3[[#This Row],[Customer ID]],customers!$A$1:$A$1001,customers!$I$1:$I$1001,"")</f>
        <v>Yes</v>
      </c>
      <c r="Q835" t="str">
        <f>REPT(CHAR(160),5)&amp;Table3[[#This Row],[Loyalty card]]</f>
        <v>     Yes</v>
      </c>
    </row>
    <row r="836" spans="1:17"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13"/>
        <v>22.884999999999998</v>
      </c>
      <c r="N836" t="str">
        <f>IF(I836="Rob","Robusta",IF(I836="Exc","Excelsa",IF(orders!I836="Ara","Arabica",IF(orders!I836="Lib","Liberica",""))))</f>
        <v>Arabica</v>
      </c>
      <c r="O836" s="14" t="str">
        <f>IF(J836="M","Medium",IF(J836="L","Light",IF(orders!J836="D","Dark","")))</f>
        <v>Dark</v>
      </c>
      <c r="P836" t="str">
        <f>_xlfn.XLOOKUP(Table3[[#This Row],[Customer ID]],customers!$A$1:$A$1001,customers!$I$1:$I$1001,"")</f>
        <v>No</v>
      </c>
      <c r="Q836" t="str">
        <f>REPT(CHAR(160),5)&amp;Table3[[#This Row],[Loyalty card]]</f>
        <v>     No</v>
      </c>
    </row>
    <row r="837" spans="1:17"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13"/>
        <v>8.91</v>
      </c>
      <c r="N837" t="str">
        <f>IF(I837="Rob","Robusta",IF(I837="Exc","Excelsa",IF(orders!I837="Ara","Arabica",IF(orders!I837="Lib","Liberica",""))))</f>
        <v>Excelsa</v>
      </c>
      <c r="O837" s="14" t="str">
        <f>IF(J837="M","Medium",IF(J837="L","Light",IF(orders!J837="D","Dark","")))</f>
        <v>Light</v>
      </c>
      <c r="P837" t="str">
        <f>_xlfn.XLOOKUP(Table3[[#This Row],[Customer ID]],customers!$A$1:$A$1001,customers!$I$1:$I$1001,"")</f>
        <v>Yes</v>
      </c>
      <c r="Q837" t="str">
        <f>REPT(CHAR(160),5)&amp;Table3[[#This Row],[Loyalty card]]</f>
        <v>     Yes</v>
      </c>
    </row>
    <row r="838" spans="1:17"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13"/>
        <v>11.94</v>
      </c>
      <c r="N838" t="str">
        <f>IF(I838="Rob","Robusta",IF(I838="Exc","Excelsa",IF(orders!I838="Ara","Arabica",IF(orders!I838="Lib","Liberica",""))))</f>
        <v>Arabica</v>
      </c>
      <c r="O838" s="14" t="str">
        <f>IF(J838="M","Medium",IF(J838="L","Light",IF(orders!J838="D","Dark","")))</f>
        <v>Dark</v>
      </c>
      <c r="P838" t="str">
        <f>_xlfn.XLOOKUP(Table3[[#This Row],[Customer ID]],customers!$A$1:$A$1001,customers!$I$1:$I$1001,"")</f>
        <v>No</v>
      </c>
      <c r="Q838" t="str">
        <f>REPT(CHAR(160),5)&amp;Table3[[#This Row],[Loyalty card]]</f>
        <v>     No</v>
      </c>
    </row>
    <row r="839" spans="1:17"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13"/>
        <v>100.39499999999998</v>
      </c>
      <c r="N839" t="str">
        <f>IF(I839="Rob","Robusta",IF(I839="Exc","Excelsa",IF(orders!I839="Ara","Arabica",IF(orders!I839="Lib","Liberica",""))))</f>
        <v>Liberica</v>
      </c>
      <c r="O839" s="14" t="str">
        <f>IF(J839="M","Medium",IF(J839="L","Light",IF(orders!J839="D","Dark","")))</f>
        <v>Medium</v>
      </c>
      <c r="P839" t="str">
        <f>_xlfn.XLOOKUP(Table3[[#This Row],[Customer ID]],customers!$A$1:$A$1001,customers!$I$1:$I$1001,"")</f>
        <v>No</v>
      </c>
      <c r="Q839" t="str">
        <f>REPT(CHAR(160),5)&amp;Table3[[#This Row],[Loyalty card]]</f>
        <v>     No</v>
      </c>
    </row>
    <row r="840" spans="1:17"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13"/>
        <v>114.42499999999998</v>
      </c>
      <c r="N840" t="str">
        <f>IF(I840="Rob","Robusta",IF(I840="Exc","Excelsa",IF(orders!I840="Ara","Arabica",IF(orders!I840="Lib","Liberica",""))))</f>
        <v>Arabica</v>
      </c>
      <c r="O840" s="14" t="str">
        <f>IF(J840="M","Medium",IF(J840="L","Light",IF(orders!J840="D","Dark","")))</f>
        <v>Dark</v>
      </c>
      <c r="P840" t="str">
        <f>_xlfn.XLOOKUP(Table3[[#This Row],[Customer ID]],customers!$A$1:$A$1001,customers!$I$1:$I$1001,"")</f>
        <v>No</v>
      </c>
      <c r="Q840" t="str">
        <f>REPT(CHAR(160),5)&amp;Table3[[#This Row],[Loyalty card]]</f>
        <v>     No</v>
      </c>
    </row>
    <row r="841" spans="1:17"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13"/>
        <v>41.25</v>
      </c>
      <c r="N841" t="str">
        <f>IF(I841="Rob","Robusta",IF(I841="Exc","Excelsa",IF(orders!I841="Ara","Arabica",IF(orders!I841="Lib","Liberica",""))))</f>
        <v>Excelsa</v>
      </c>
      <c r="O841" s="14" t="str">
        <f>IF(J841="M","Medium",IF(J841="L","Light",IF(orders!J841="D","Dark","")))</f>
        <v>Medium</v>
      </c>
      <c r="P841" t="str">
        <f>_xlfn.XLOOKUP(Table3[[#This Row],[Customer ID]],customers!$A$1:$A$1001,customers!$I$1:$I$1001,"")</f>
        <v>No</v>
      </c>
      <c r="Q841" t="str">
        <f>REPT(CHAR(160),5)&amp;Table3[[#This Row],[Loyalty card]]</f>
        <v>     No</v>
      </c>
    </row>
    <row r="842" spans="1:17"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13"/>
        <v>28.679999999999996</v>
      </c>
      <c r="N842" t="str">
        <f>IF(I842="Rob","Robusta",IF(I842="Exc","Excelsa",IF(orders!I842="Ara","Arabica",IF(orders!I842="Lib","Liberica",""))))</f>
        <v>Robusta</v>
      </c>
      <c r="O842" s="14" t="str">
        <f>IF(J842="M","Medium",IF(J842="L","Light",IF(orders!J842="D","Dark","")))</f>
        <v>Light</v>
      </c>
      <c r="P842" t="str">
        <f>_xlfn.XLOOKUP(Table3[[#This Row],[Customer ID]],customers!$A$1:$A$1001,customers!$I$1:$I$1001,"")</f>
        <v>Yes</v>
      </c>
      <c r="Q842" t="str">
        <f>REPT(CHAR(160),5)&amp;Table3[[#This Row],[Loyalty card]]</f>
        <v>     Yes</v>
      </c>
    </row>
    <row r="843" spans="1:17"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13"/>
        <v>4.3650000000000002</v>
      </c>
      <c r="N843" t="str">
        <f>IF(I843="Rob","Robusta",IF(I843="Exc","Excelsa",IF(orders!I843="Ara","Arabica",IF(orders!I843="Lib","Liberica",""))))</f>
        <v>Liberica</v>
      </c>
      <c r="O843" s="14" t="str">
        <f>IF(J843="M","Medium",IF(J843="L","Light",IF(orders!J843="D","Dark","")))</f>
        <v>Medium</v>
      </c>
      <c r="P843" t="str">
        <f>_xlfn.XLOOKUP(Table3[[#This Row],[Customer ID]],customers!$A$1:$A$1001,customers!$I$1:$I$1001,"")</f>
        <v>No</v>
      </c>
      <c r="Q843" t="str">
        <f>REPT(CHAR(160),5)&amp;Table3[[#This Row],[Loyalty card]]</f>
        <v>     No</v>
      </c>
    </row>
    <row r="844" spans="1:17"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13"/>
        <v>8.25</v>
      </c>
      <c r="N844" t="str">
        <f>IF(I844="Rob","Robusta",IF(I844="Exc","Excelsa",IF(orders!I844="Ara","Arabica",IF(orders!I844="Lib","Liberica",""))))</f>
        <v>Excelsa</v>
      </c>
      <c r="O844" s="14" t="str">
        <f>IF(J844="M","Medium",IF(J844="L","Light",IF(orders!J844="D","Dark","")))</f>
        <v>Medium</v>
      </c>
      <c r="P844" t="str">
        <f>_xlfn.XLOOKUP(Table3[[#This Row],[Customer ID]],customers!$A$1:$A$1001,customers!$I$1:$I$1001,"")</f>
        <v>Yes</v>
      </c>
      <c r="Q844" t="str">
        <f>REPT(CHAR(160),5)&amp;Table3[[#This Row],[Loyalty card]]</f>
        <v>     Yes</v>
      </c>
    </row>
    <row r="845" spans="1:17"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13"/>
        <v>8.25</v>
      </c>
      <c r="N845" t="str">
        <f>IF(I845="Rob","Robusta",IF(I845="Exc","Excelsa",IF(orders!I845="Ara","Arabica",IF(orders!I845="Lib","Liberica",""))))</f>
        <v>Excelsa</v>
      </c>
      <c r="O845" s="14" t="str">
        <f>IF(J845="M","Medium",IF(J845="L","Light",IF(orders!J845="D","Dark","")))</f>
        <v>Medium</v>
      </c>
      <c r="P845" t="str">
        <f>_xlfn.XLOOKUP(Table3[[#This Row],[Customer ID]],customers!$A$1:$A$1001,customers!$I$1:$I$1001,"")</f>
        <v>Yes</v>
      </c>
      <c r="Q845" t="str">
        <f>REPT(CHAR(160),5)&amp;Table3[[#This Row],[Loyalty card]]</f>
        <v>     Yes</v>
      </c>
    </row>
    <row r="846" spans="1:17"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13"/>
        <v>35.82</v>
      </c>
      <c r="N846" t="str">
        <f>IF(I846="Rob","Robusta",IF(I846="Exc","Excelsa",IF(orders!I846="Ara","Arabica",IF(orders!I846="Lib","Liberica",""))))</f>
        <v>Arabica</v>
      </c>
      <c r="O846" s="14" t="str">
        <f>IF(J846="M","Medium",IF(J846="L","Light",IF(orders!J846="D","Dark","")))</f>
        <v>Dark</v>
      </c>
      <c r="P846" t="str">
        <f>_xlfn.XLOOKUP(Table3[[#This Row],[Customer ID]],customers!$A$1:$A$1001,customers!$I$1:$I$1001,"")</f>
        <v>Yes</v>
      </c>
      <c r="Q846" t="str">
        <f>REPT(CHAR(160),5)&amp;Table3[[#This Row],[Loyalty card]]</f>
        <v>     Yes</v>
      </c>
    </row>
    <row r="847" spans="1:17"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13"/>
        <v>167.67000000000002</v>
      </c>
      <c r="N847" t="str">
        <f>IF(I847="Rob","Robusta",IF(I847="Exc","Excelsa",IF(orders!I847="Ara","Arabica",IF(orders!I847="Lib","Liberica",""))))</f>
        <v>Excelsa</v>
      </c>
      <c r="O847" s="14" t="str">
        <f>IF(J847="M","Medium",IF(J847="L","Light",IF(orders!J847="D","Dark","")))</f>
        <v>Dark</v>
      </c>
      <c r="P847" t="str">
        <f>_xlfn.XLOOKUP(Table3[[#This Row],[Customer ID]],customers!$A$1:$A$1001,customers!$I$1:$I$1001,"")</f>
        <v>No</v>
      </c>
      <c r="Q847" t="str">
        <f>REPT(CHAR(160),5)&amp;Table3[[#This Row],[Loyalty card]]</f>
        <v>     No</v>
      </c>
    </row>
    <row r="848" spans="1:17"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13"/>
        <v>51.749999999999993</v>
      </c>
      <c r="N848" t="str">
        <f>IF(I848="Rob","Robusta",IF(I848="Exc","Excelsa",IF(orders!I848="Ara","Arabica",IF(orders!I848="Lib","Liberica",""))))</f>
        <v>Arabica</v>
      </c>
      <c r="O848" s="14" t="str">
        <f>IF(J848="M","Medium",IF(J848="L","Light",IF(orders!J848="D","Dark","")))</f>
        <v>Medium</v>
      </c>
      <c r="P848" t="str">
        <f>_xlfn.XLOOKUP(Table3[[#This Row],[Customer ID]],customers!$A$1:$A$1001,customers!$I$1:$I$1001,"")</f>
        <v>Yes</v>
      </c>
      <c r="Q848" t="str">
        <f>REPT(CHAR(160),5)&amp;Table3[[#This Row],[Loyalty card]]</f>
        <v>     Yes</v>
      </c>
    </row>
    <row r="849" spans="1:17"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13"/>
        <v>8.9550000000000001</v>
      </c>
      <c r="N849" t="str">
        <f>IF(I849="Rob","Robusta",IF(I849="Exc","Excelsa",IF(orders!I849="Ara","Arabica",IF(orders!I849="Lib","Liberica",""))))</f>
        <v>Arabica</v>
      </c>
      <c r="O849" s="14" t="str">
        <f>IF(J849="M","Medium",IF(J849="L","Light",IF(orders!J849="D","Dark","")))</f>
        <v>Dark</v>
      </c>
      <c r="P849" t="str">
        <f>_xlfn.XLOOKUP(Table3[[#This Row],[Customer ID]],customers!$A$1:$A$1001,customers!$I$1:$I$1001,"")</f>
        <v>Yes</v>
      </c>
      <c r="Q849" t="str">
        <f>REPT(CHAR(160),5)&amp;Table3[[#This Row],[Loyalty card]]</f>
        <v>     Yes</v>
      </c>
    </row>
    <row r="850" spans="1:17"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13"/>
        <v>53.46</v>
      </c>
      <c r="N850" t="str">
        <f>IF(I850="Rob","Robusta",IF(I850="Exc","Excelsa",IF(orders!I850="Ara","Arabica",IF(orders!I850="Lib","Liberica",""))))</f>
        <v>Excelsa</v>
      </c>
      <c r="O850" s="14" t="str">
        <f>IF(J850="M","Medium",IF(J850="L","Light",IF(orders!J850="D","Dark","")))</f>
        <v>Light</v>
      </c>
      <c r="P850" t="str">
        <f>_xlfn.XLOOKUP(Table3[[#This Row],[Customer ID]],customers!$A$1:$A$1001,customers!$I$1:$I$1001,"")</f>
        <v>No</v>
      </c>
      <c r="Q850" t="str">
        <f>REPT(CHAR(160),5)&amp;Table3[[#This Row],[Loyalty card]]</f>
        <v>     No</v>
      </c>
    </row>
    <row r="851" spans="1:17"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13"/>
        <v>23.31</v>
      </c>
      <c r="N851" t="str">
        <f>IF(I851="Rob","Robusta",IF(I851="Exc","Excelsa",IF(orders!I851="Ara","Arabica",IF(orders!I851="Lib","Liberica",""))))</f>
        <v>Arabica</v>
      </c>
      <c r="O851" s="14" t="str">
        <f>IF(J851="M","Medium",IF(J851="L","Light",IF(orders!J851="D","Dark","")))</f>
        <v>Light</v>
      </c>
      <c r="P851" t="str">
        <f>_xlfn.XLOOKUP(Table3[[#This Row],[Customer ID]],customers!$A$1:$A$1001,customers!$I$1:$I$1001,"")</f>
        <v>Yes</v>
      </c>
      <c r="Q851" t="str">
        <f>REPT(CHAR(160),5)&amp;Table3[[#This Row],[Loyalty card]]</f>
        <v>     Yes</v>
      </c>
    </row>
    <row r="852" spans="1:17"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13"/>
        <v>6.75</v>
      </c>
      <c r="N852" t="str">
        <f>IF(I852="Rob","Robusta",IF(I852="Exc","Excelsa",IF(orders!I852="Ara","Arabica",IF(orders!I852="Lib","Liberica",""))))</f>
        <v>Arabica</v>
      </c>
      <c r="O852" s="14" t="str">
        <f>IF(J852="M","Medium",IF(J852="L","Light",IF(orders!J852="D","Dark","")))</f>
        <v>Medium</v>
      </c>
      <c r="P852" t="str">
        <f>_xlfn.XLOOKUP(Table3[[#This Row],[Customer ID]],customers!$A$1:$A$1001,customers!$I$1:$I$1001,"")</f>
        <v>Yes</v>
      </c>
      <c r="Q852" t="str">
        <f>REPT(CHAR(160),5)&amp;Table3[[#This Row],[Loyalty card]]</f>
        <v>     Yes</v>
      </c>
    </row>
    <row r="853" spans="1:17"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13"/>
        <v>7.77</v>
      </c>
      <c r="N853" t="str">
        <f>IF(I853="Rob","Robusta",IF(I853="Exc","Excelsa",IF(orders!I853="Ara","Arabica",IF(orders!I853="Lib","Liberica",""))))</f>
        <v>Liberica</v>
      </c>
      <c r="O853" s="14" t="str">
        <f>IF(J853="M","Medium",IF(J853="L","Light",IF(orders!J853="D","Dark","")))</f>
        <v>Dark</v>
      </c>
      <c r="P853" t="str">
        <f>_xlfn.XLOOKUP(Table3[[#This Row],[Customer ID]],customers!$A$1:$A$1001,customers!$I$1:$I$1001,"")</f>
        <v>Yes</v>
      </c>
      <c r="Q853" t="str">
        <f>REPT(CHAR(160),5)&amp;Table3[[#This Row],[Loyalty card]]</f>
        <v>     Yes</v>
      </c>
    </row>
    <row r="854" spans="1:17"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13"/>
        <v>119.13999999999999</v>
      </c>
      <c r="N854" t="str">
        <f>IF(I854="Rob","Robusta",IF(I854="Exc","Excelsa",IF(orders!I854="Ara","Arabica",IF(orders!I854="Lib","Liberica",""))))</f>
        <v>Liberica</v>
      </c>
      <c r="O854" s="14" t="str">
        <f>IF(J854="M","Medium",IF(J854="L","Light",IF(orders!J854="D","Dark","")))</f>
        <v>Dark</v>
      </c>
      <c r="P854" t="str">
        <f>_xlfn.XLOOKUP(Table3[[#This Row],[Customer ID]],customers!$A$1:$A$1001,customers!$I$1:$I$1001,"")</f>
        <v>Yes</v>
      </c>
      <c r="Q854" t="str">
        <f>REPT(CHAR(160),5)&amp;Table3[[#This Row],[Loyalty card]]</f>
        <v>     Yes</v>
      </c>
    </row>
    <row r="855" spans="1:17"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13"/>
        <v>19.899999999999999</v>
      </c>
      <c r="N855" t="str">
        <f>IF(I855="Rob","Robusta",IF(I855="Exc","Excelsa",IF(orders!I855="Ara","Arabica",IF(orders!I855="Lib","Liberica",""))))</f>
        <v>Arabica</v>
      </c>
      <c r="O855" s="14" t="str">
        <f>IF(J855="M","Medium",IF(J855="L","Light",IF(orders!J855="D","Dark","")))</f>
        <v>Dark</v>
      </c>
      <c r="P855" t="str">
        <f>_xlfn.XLOOKUP(Table3[[#This Row],[Customer ID]],customers!$A$1:$A$1001,customers!$I$1:$I$1001,"")</f>
        <v>No</v>
      </c>
      <c r="Q855" t="str">
        <f>REPT(CHAR(160),5)&amp;Table3[[#This Row],[Loyalty card]]</f>
        <v>     No</v>
      </c>
    </row>
    <row r="856" spans="1:17"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13"/>
        <v>35.849999999999994</v>
      </c>
      <c r="N856" t="str">
        <f>IF(I856="Rob","Robusta",IF(I856="Exc","Excelsa",IF(orders!I856="Ara","Arabica",IF(orders!I856="Lib","Liberica",""))))</f>
        <v>Robusta</v>
      </c>
      <c r="O856" s="14" t="str">
        <f>IF(J856="M","Medium",IF(J856="L","Light",IF(orders!J856="D","Dark","")))</f>
        <v>Light</v>
      </c>
      <c r="P856" t="str">
        <f>_xlfn.XLOOKUP(Table3[[#This Row],[Customer ID]],customers!$A$1:$A$1001,customers!$I$1:$I$1001,"")</f>
        <v>Yes</v>
      </c>
      <c r="Q856" t="str">
        <f>REPT(CHAR(160),5)&amp;Table3[[#This Row],[Loyalty card]]</f>
        <v>     Yes</v>
      </c>
    </row>
    <row r="857" spans="1:17"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13"/>
        <v>89.35499999999999</v>
      </c>
      <c r="N857" t="str">
        <f>IF(I857="Rob","Robusta",IF(I857="Exc","Excelsa",IF(orders!I857="Ara","Arabica",IF(orders!I857="Lib","Liberica",""))))</f>
        <v>Liberica</v>
      </c>
      <c r="O857" s="14" t="str">
        <f>IF(J857="M","Medium",IF(J857="L","Light",IF(orders!J857="D","Dark","")))</f>
        <v>Dark</v>
      </c>
      <c r="P857" t="str">
        <f>_xlfn.XLOOKUP(Table3[[#This Row],[Customer ID]],customers!$A$1:$A$1001,customers!$I$1:$I$1001,"")</f>
        <v>No</v>
      </c>
      <c r="Q857" t="str">
        <f>REPT(CHAR(160),5)&amp;Table3[[#This Row],[Loyalty card]]</f>
        <v>     No</v>
      </c>
    </row>
    <row r="858" spans="1:17"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13"/>
        <v>8.73</v>
      </c>
      <c r="N858" t="str">
        <f>IF(I858="Rob","Robusta",IF(I858="Exc","Excelsa",IF(orders!I858="Ara","Arabica",IF(orders!I858="Lib","Liberica",""))))</f>
        <v>Liberica</v>
      </c>
      <c r="O858" s="14" t="str">
        <f>IF(J858="M","Medium",IF(J858="L","Light",IF(orders!J858="D","Dark","")))</f>
        <v>Medium</v>
      </c>
      <c r="P858" t="str">
        <f>_xlfn.XLOOKUP(Table3[[#This Row],[Customer ID]],customers!$A$1:$A$1001,customers!$I$1:$I$1001,"")</f>
        <v>Yes</v>
      </c>
      <c r="Q858" t="str">
        <f>REPT(CHAR(160),5)&amp;Table3[[#This Row],[Loyalty card]]</f>
        <v>     Yes</v>
      </c>
    </row>
    <row r="859" spans="1:17"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13"/>
        <v>137.42499999999998</v>
      </c>
      <c r="N859" t="str">
        <f>IF(I859="Rob","Robusta",IF(I859="Exc","Excelsa",IF(orders!I859="Ara","Arabica",IF(orders!I859="Lib","Liberica",""))))</f>
        <v>Robusta</v>
      </c>
      <c r="O859" s="14" t="str">
        <f>IF(J859="M","Medium",IF(J859="L","Light",IF(orders!J859="D","Dark","")))</f>
        <v>Light</v>
      </c>
      <c r="P859" t="str">
        <f>_xlfn.XLOOKUP(Table3[[#This Row],[Customer ID]],customers!$A$1:$A$1001,customers!$I$1:$I$1001,"")</f>
        <v>No</v>
      </c>
      <c r="Q859" t="str">
        <f>REPT(CHAR(160),5)&amp;Table3[[#This Row],[Loyalty card]]</f>
        <v>     No</v>
      </c>
    </row>
    <row r="860" spans="1:17"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13"/>
        <v>34.92</v>
      </c>
      <c r="N860" t="str">
        <f>IF(I860="Rob","Robusta",IF(I860="Exc","Excelsa",IF(orders!I860="Ara","Arabica",IF(orders!I860="Lib","Liberica",""))))</f>
        <v>Liberica</v>
      </c>
      <c r="O860" s="14" t="str">
        <f>IF(J860="M","Medium",IF(J860="L","Light",IF(orders!J860="D","Dark","")))</f>
        <v>Medium</v>
      </c>
      <c r="P860" t="str">
        <f>_xlfn.XLOOKUP(Table3[[#This Row],[Customer ID]],customers!$A$1:$A$1001,customers!$I$1:$I$1001,"")</f>
        <v>No</v>
      </c>
      <c r="Q860" t="str">
        <f>REPT(CHAR(160),5)&amp;Table3[[#This Row],[Loyalty card]]</f>
        <v>     No</v>
      </c>
    </row>
    <row r="861" spans="1:17"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13"/>
        <v>178.70999999999998</v>
      </c>
      <c r="N861" t="str">
        <f>IF(I861="Rob","Robusta",IF(I861="Exc","Excelsa",IF(orders!I861="Ara","Arabica",IF(orders!I861="Lib","Liberica",""))))</f>
        <v>Arabica</v>
      </c>
      <c r="O861" s="14" t="str">
        <f>IF(J861="M","Medium",IF(J861="L","Light",IF(orders!J861="D","Dark","")))</f>
        <v>Light</v>
      </c>
      <c r="P861" t="str">
        <f>_xlfn.XLOOKUP(Table3[[#This Row],[Customer ID]],customers!$A$1:$A$1001,customers!$I$1:$I$1001,"")</f>
        <v>No</v>
      </c>
      <c r="Q861" t="str">
        <f>REPT(CHAR(160),5)&amp;Table3[[#This Row],[Loyalty card]]</f>
        <v>     No</v>
      </c>
    </row>
    <row r="862" spans="1:17"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13"/>
        <v>25.874999999999996</v>
      </c>
      <c r="N862" t="str">
        <f>IF(I862="Rob","Robusta",IF(I862="Exc","Excelsa",IF(orders!I862="Ara","Arabica",IF(orders!I862="Lib","Liberica",""))))</f>
        <v>Arabica</v>
      </c>
      <c r="O862" s="14" t="str">
        <f>IF(J862="M","Medium",IF(J862="L","Light",IF(orders!J862="D","Dark","")))</f>
        <v>Medium</v>
      </c>
      <c r="P862" t="str">
        <f>_xlfn.XLOOKUP(Table3[[#This Row],[Customer ID]],customers!$A$1:$A$1001,customers!$I$1:$I$1001,"")</f>
        <v>No</v>
      </c>
      <c r="Q862" t="str">
        <f>REPT(CHAR(160),5)&amp;Table3[[#This Row],[Loyalty card]]</f>
        <v>     No</v>
      </c>
    </row>
    <row r="863" spans="1:17"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13"/>
        <v>77.699999999999989</v>
      </c>
      <c r="N863" t="str">
        <f>IF(I863="Rob","Robusta",IF(I863="Exc","Excelsa",IF(orders!I863="Ara","Arabica",IF(orders!I863="Lib","Liberica",""))))</f>
        <v>Liberica</v>
      </c>
      <c r="O863" s="14" t="str">
        <f>IF(J863="M","Medium",IF(J863="L","Light",IF(orders!J863="D","Dark","")))</f>
        <v>Dark</v>
      </c>
      <c r="P863" t="str">
        <f>_xlfn.XLOOKUP(Table3[[#This Row],[Customer ID]],customers!$A$1:$A$1001,customers!$I$1:$I$1001,"")</f>
        <v>Yes</v>
      </c>
      <c r="Q863" t="str">
        <f>REPT(CHAR(160),5)&amp;Table3[[#This Row],[Loyalty card]]</f>
        <v>     Yes</v>
      </c>
    </row>
    <row r="864" spans="1:17"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13"/>
        <v>9.9499999999999993</v>
      </c>
      <c r="N864" t="str">
        <f>IF(I864="Rob","Robusta",IF(I864="Exc","Excelsa",IF(orders!I864="Ara","Arabica",IF(orders!I864="Lib","Liberica",""))))</f>
        <v>Robusta</v>
      </c>
      <c r="O864" s="14" t="str">
        <f>IF(J864="M","Medium",IF(J864="L","Light",IF(orders!J864="D","Dark","")))</f>
        <v>Medium</v>
      </c>
      <c r="P864" t="str">
        <f>_xlfn.XLOOKUP(Table3[[#This Row],[Customer ID]],customers!$A$1:$A$1001,customers!$I$1:$I$1001,"")</f>
        <v>Yes</v>
      </c>
      <c r="Q864" t="str">
        <f>REPT(CHAR(160),5)&amp;Table3[[#This Row],[Loyalty card]]</f>
        <v>     Yes</v>
      </c>
    </row>
    <row r="865" spans="1:17"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13"/>
        <v>29.1</v>
      </c>
      <c r="N865" t="str">
        <f>IF(I865="Rob","Robusta",IF(I865="Exc","Excelsa",IF(orders!I865="Ara","Arabica",IF(orders!I865="Lib","Liberica",""))))</f>
        <v>Liberica</v>
      </c>
      <c r="O865" s="14" t="str">
        <f>IF(J865="M","Medium",IF(J865="L","Light",IF(orders!J865="D","Dark","")))</f>
        <v>Medium</v>
      </c>
      <c r="P865" t="str">
        <f>_xlfn.XLOOKUP(Table3[[#This Row],[Customer ID]],customers!$A$1:$A$1001,customers!$I$1:$I$1001,"")</f>
        <v>Yes</v>
      </c>
      <c r="Q865" t="str">
        <f>REPT(CHAR(160),5)&amp;Table3[[#This Row],[Loyalty card]]</f>
        <v>     Yes</v>
      </c>
    </row>
    <row r="866" spans="1:17"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13"/>
        <v>21.509999999999998</v>
      </c>
      <c r="N866" t="str">
        <f>IF(I866="Rob","Robusta",IF(I866="Exc","Excelsa",IF(orders!I866="Ara","Arabica",IF(orders!I866="Lib","Liberica",""))))</f>
        <v>Robusta</v>
      </c>
      <c r="O866" s="14" t="str">
        <f>IF(J866="M","Medium",IF(J866="L","Light",IF(orders!J866="D","Dark","")))</f>
        <v>Light</v>
      </c>
      <c r="P866" t="str">
        <f>_xlfn.XLOOKUP(Table3[[#This Row],[Customer ID]],customers!$A$1:$A$1001,customers!$I$1:$I$1001,"")</f>
        <v>No</v>
      </c>
      <c r="Q866" t="str">
        <f>REPT(CHAR(160),5)&amp;Table3[[#This Row],[Loyalty card]]</f>
        <v>     No</v>
      </c>
    </row>
    <row r="867" spans="1:17"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13"/>
        <v>6.75</v>
      </c>
      <c r="N867" t="str">
        <f>IF(I867="Rob","Robusta",IF(I867="Exc","Excelsa",IF(orders!I867="Ara","Arabica",IF(orders!I867="Lib","Liberica",""))))</f>
        <v>Arabica</v>
      </c>
      <c r="O867" s="14" t="str">
        <f>IF(J867="M","Medium",IF(J867="L","Light",IF(orders!J867="D","Dark","")))</f>
        <v>Medium</v>
      </c>
      <c r="P867" t="str">
        <f>_xlfn.XLOOKUP(Table3[[#This Row],[Customer ID]],customers!$A$1:$A$1001,customers!$I$1:$I$1001,"")</f>
        <v>Yes</v>
      </c>
      <c r="Q867" t="str">
        <f>REPT(CHAR(160),5)&amp;Table3[[#This Row],[Loyalty card]]</f>
        <v>     Yes</v>
      </c>
    </row>
    <row r="868" spans="1:17"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13"/>
        <v>17.91</v>
      </c>
      <c r="N868" t="str">
        <f>IF(I868="Rob","Robusta",IF(I868="Exc","Excelsa",IF(orders!I868="Ara","Arabica",IF(orders!I868="Lib","Liberica",""))))</f>
        <v>Arabica</v>
      </c>
      <c r="O868" s="14" t="str">
        <f>IF(J868="M","Medium",IF(J868="L","Light",IF(orders!J868="D","Dark","")))</f>
        <v>Dark</v>
      </c>
      <c r="P868" t="str">
        <f>_xlfn.XLOOKUP(Table3[[#This Row],[Customer ID]],customers!$A$1:$A$1001,customers!$I$1:$I$1001,"")</f>
        <v>No</v>
      </c>
      <c r="Q868" t="str">
        <f>REPT(CHAR(160),5)&amp;Table3[[#This Row],[Loyalty card]]</f>
        <v>     No</v>
      </c>
    </row>
    <row r="869" spans="1:17"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13"/>
        <v>29.784999999999997</v>
      </c>
      <c r="N869" t="str">
        <f>IF(I869="Rob","Robusta",IF(I869="Exc","Excelsa",IF(orders!I869="Ara","Arabica",IF(orders!I869="Lib","Liberica",""))))</f>
        <v>Arabica</v>
      </c>
      <c r="O869" s="14" t="str">
        <f>IF(J869="M","Medium",IF(J869="L","Light",IF(orders!J869="D","Dark","")))</f>
        <v>Light</v>
      </c>
      <c r="P869" t="str">
        <f>_xlfn.XLOOKUP(Table3[[#This Row],[Customer ID]],customers!$A$1:$A$1001,customers!$I$1:$I$1001,"")</f>
        <v>Yes</v>
      </c>
      <c r="Q869" t="str">
        <f>REPT(CHAR(160),5)&amp;Table3[[#This Row],[Loyalty card]]</f>
        <v>     Yes</v>
      </c>
    </row>
    <row r="870" spans="1:17"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13"/>
        <v>41.25</v>
      </c>
      <c r="N870" t="str">
        <f>IF(I870="Rob","Robusta",IF(I870="Exc","Excelsa",IF(orders!I870="Ara","Arabica",IF(orders!I870="Lib","Liberica",""))))</f>
        <v>Excelsa</v>
      </c>
      <c r="O870" s="14" t="str">
        <f>IF(J870="M","Medium",IF(J870="L","Light",IF(orders!J870="D","Dark","")))</f>
        <v>Medium</v>
      </c>
      <c r="P870" t="str">
        <f>_xlfn.XLOOKUP(Table3[[#This Row],[Customer ID]],customers!$A$1:$A$1001,customers!$I$1:$I$1001,"")</f>
        <v>Yes</v>
      </c>
      <c r="Q870" t="str">
        <f>REPT(CHAR(160),5)&amp;Table3[[#This Row],[Loyalty card]]</f>
        <v>     Yes</v>
      </c>
    </row>
    <row r="871" spans="1:17"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13"/>
        <v>17.91</v>
      </c>
      <c r="N871" t="str">
        <f>IF(I871="Rob","Robusta",IF(I871="Exc","Excelsa",IF(orders!I871="Ara","Arabica",IF(orders!I871="Lib","Liberica",""))))</f>
        <v>Robusta</v>
      </c>
      <c r="O871" s="14" t="str">
        <f>IF(J871="M","Medium",IF(J871="L","Light",IF(orders!J871="D","Dark","")))</f>
        <v>Medium</v>
      </c>
      <c r="P871" t="str">
        <f>_xlfn.XLOOKUP(Table3[[#This Row],[Customer ID]],customers!$A$1:$A$1001,customers!$I$1:$I$1001,"")</f>
        <v>Yes</v>
      </c>
      <c r="Q871" t="str">
        <f>REPT(CHAR(160),5)&amp;Table3[[#This Row],[Loyalty card]]</f>
        <v>     Yes</v>
      </c>
    </row>
    <row r="872" spans="1:17"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13"/>
        <v>7.29</v>
      </c>
      <c r="N872" t="str">
        <f>IF(I872="Rob","Robusta",IF(I872="Exc","Excelsa",IF(orders!I872="Ara","Arabica",IF(orders!I872="Lib","Liberica",""))))</f>
        <v>Excelsa</v>
      </c>
      <c r="O872" s="14" t="str">
        <f>IF(J872="M","Medium",IF(J872="L","Light",IF(orders!J872="D","Dark","")))</f>
        <v>Dark</v>
      </c>
      <c r="P872" t="str">
        <f>_xlfn.XLOOKUP(Table3[[#This Row],[Customer ID]],customers!$A$1:$A$1001,customers!$I$1:$I$1001,"")</f>
        <v>Yes</v>
      </c>
      <c r="Q872" t="str">
        <f>REPT(CHAR(160),5)&amp;Table3[[#This Row],[Loyalty card]]</f>
        <v>     Yes</v>
      </c>
    </row>
    <row r="873" spans="1:17"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13"/>
        <v>29.7</v>
      </c>
      <c r="N873" t="str">
        <f>IF(I873="Rob","Robusta",IF(I873="Exc","Excelsa",IF(orders!I873="Ara","Arabica",IF(orders!I873="Lib","Liberica",""))))</f>
        <v>Excelsa</v>
      </c>
      <c r="O873" s="14" t="str">
        <f>IF(J873="M","Medium",IF(J873="L","Light",IF(orders!J873="D","Dark","")))</f>
        <v>Light</v>
      </c>
      <c r="P873" t="str">
        <f>_xlfn.XLOOKUP(Table3[[#This Row],[Customer ID]],customers!$A$1:$A$1001,customers!$I$1:$I$1001,"")</f>
        <v>Yes</v>
      </c>
      <c r="Q873" t="str">
        <f>REPT(CHAR(160),5)&amp;Table3[[#This Row],[Loyalty card]]</f>
        <v>     Yes</v>
      </c>
    </row>
    <row r="874" spans="1:17"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13"/>
        <v>22.5</v>
      </c>
      <c r="N874" t="str">
        <f>IF(I874="Rob","Robusta",IF(I874="Exc","Excelsa",IF(orders!I874="Ara","Arabica",IF(orders!I874="Lib","Liberica",""))))</f>
        <v>Arabica</v>
      </c>
      <c r="O874" s="14" t="str">
        <f>IF(J874="M","Medium",IF(J874="L","Light",IF(orders!J874="D","Dark","")))</f>
        <v>Medium</v>
      </c>
      <c r="P874" t="str">
        <f>_xlfn.XLOOKUP(Table3[[#This Row],[Customer ID]],customers!$A$1:$A$1001,customers!$I$1:$I$1001,"")</f>
        <v>No</v>
      </c>
      <c r="Q874" t="str">
        <f>REPT(CHAR(160),5)&amp;Table3[[#This Row],[Loyalty card]]</f>
        <v>     No</v>
      </c>
    </row>
    <row r="875" spans="1:17"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13"/>
        <v>11.94</v>
      </c>
      <c r="N875" t="str">
        <f>IF(I875="Rob","Robusta",IF(I875="Exc","Excelsa",IF(orders!I875="Ara","Arabica",IF(orders!I875="Lib","Liberica",""))))</f>
        <v>Robusta</v>
      </c>
      <c r="O875" s="14" t="str">
        <f>IF(J875="M","Medium",IF(J875="L","Light",IF(orders!J875="D","Dark","")))</f>
        <v>Medium</v>
      </c>
      <c r="P875" t="str">
        <f>_xlfn.XLOOKUP(Table3[[#This Row],[Customer ID]],customers!$A$1:$A$1001,customers!$I$1:$I$1001,"")</f>
        <v>Yes</v>
      </c>
      <c r="Q875" t="str">
        <f>REPT(CHAR(160),5)&amp;Table3[[#This Row],[Loyalty card]]</f>
        <v>     Yes</v>
      </c>
    </row>
    <row r="876" spans="1:17"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13"/>
        <v>25.9</v>
      </c>
      <c r="N876" t="str">
        <f>IF(I876="Rob","Robusta",IF(I876="Exc","Excelsa",IF(orders!I876="Ara","Arabica",IF(orders!I876="Lib","Liberica",""))))</f>
        <v>Arabica</v>
      </c>
      <c r="O876" s="14" t="str">
        <f>IF(J876="M","Medium",IF(J876="L","Light",IF(orders!J876="D","Dark","")))</f>
        <v>Light</v>
      </c>
      <c r="P876" t="str">
        <f>_xlfn.XLOOKUP(Table3[[#This Row],[Customer ID]],customers!$A$1:$A$1001,customers!$I$1:$I$1001,"")</f>
        <v>No</v>
      </c>
      <c r="Q876" t="str">
        <f>REPT(CHAR(160),5)&amp;Table3[[#This Row],[Loyalty card]]</f>
        <v>     No</v>
      </c>
    </row>
    <row r="877" spans="1:17"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13"/>
        <v>43.650000000000006</v>
      </c>
      <c r="N877" t="str">
        <f>IF(I877="Rob","Robusta",IF(I877="Exc","Excelsa",IF(orders!I877="Ara","Arabica",IF(orders!I877="Lib","Liberica",""))))</f>
        <v>Liberica</v>
      </c>
      <c r="O877" s="14" t="str">
        <f>IF(J877="M","Medium",IF(J877="L","Light",IF(orders!J877="D","Dark","")))</f>
        <v>Medium</v>
      </c>
      <c r="P877" t="str">
        <f>_xlfn.XLOOKUP(Table3[[#This Row],[Customer ID]],customers!$A$1:$A$1001,customers!$I$1:$I$1001,"")</f>
        <v>No</v>
      </c>
      <c r="Q877" t="str">
        <f>REPT(CHAR(160),5)&amp;Table3[[#This Row],[Loyalty card]]</f>
        <v>     No</v>
      </c>
    </row>
    <row r="878" spans="1:17"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13"/>
        <v>46.62</v>
      </c>
      <c r="N878" t="str">
        <f>IF(I878="Rob","Robusta",IF(I878="Exc","Excelsa",IF(orders!I878="Ara","Arabica",IF(orders!I878="Lib","Liberica",""))))</f>
        <v>Arabica</v>
      </c>
      <c r="O878" s="14" t="str">
        <f>IF(J878="M","Medium",IF(J878="L","Light",IF(orders!J878="D","Dark","")))</f>
        <v>Light</v>
      </c>
      <c r="P878" t="str">
        <f>_xlfn.XLOOKUP(Table3[[#This Row],[Customer ID]],customers!$A$1:$A$1001,customers!$I$1:$I$1001,"")</f>
        <v>No</v>
      </c>
      <c r="Q878" t="str">
        <f>REPT(CHAR(160),5)&amp;Table3[[#This Row],[Loyalty card]]</f>
        <v>     No</v>
      </c>
    </row>
    <row r="879" spans="1:17"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13"/>
        <v>28.53</v>
      </c>
      <c r="N879" t="str">
        <f>IF(I879="Rob","Robusta",IF(I879="Exc","Excelsa",IF(orders!I879="Ara","Arabica",IF(orders!I879="Lib","Liberica",""))))</f>
        <v>Liberica</v>
      </c>
      <c r="O879" s="14" t="str">
        <f>IF(J879="M","Medium",IF(J879="L","Light",IF(orders!J879="D","Dark","")))</f>
        <v>Light</v>
      </c>
      <c r="P879" t="str">
        <f>_xlfn.XLOOKUP(Table3[[#This Row],[Customer ID]],customers!$A$1:$A$1001,customers!$I$1:$I$1001,"")</f>
        <v>No</v>
      </c>
      <c r="Q879" t="str">
        <f>REPT(CHAR(160),5)&amp;Table3[[#This Row],[Loyalty card]]</f>
        <v>     No</v>
      </c>
    </row>
    <row r="880" spans="1:17"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13"/>
        <v>27.484999999999996</v>
      </c>
      <c r="N880" t="str">
        <f>IF(I880="Rob","Robusta",IF(I880="Exc","Excelsa",IF(orders!I880="Ara","Arabica",IF(orders!I880="Lib","Liberica",""))))</f>
        <v>Robusta</v>
      </c>
      <c r="O880" s="14" t="str">
        <f>IF(J880="M","Medium",IF(J880="L","Light",IF(orders!J880="D","Dark","")))</f>
        <v>Light</v>
      </c>
      <c r="P880" t="str">
        <f>_xlfn.XLOOKUP(Table3[[#This Row],[Customer ID]],customers!$A$1:$A$1001,customers!$I$1:$I$1001,"")</f>
        <v>Yes</v>
      </c>
      <c r="Q880" t="str">
        <f>REPT(CHAR(160),5)&amp;Table3[[#This Row],[Loyalty card]]</f>
        <v>     Yes</v>
      </c>
    </row>
    <row r="881" spans="1:17"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13"/>
        <v>10.935</v>
      </c>
      <c r="N881" t="str">
        <f>IF(I881="Rob","Robusta",IF(I881="Exc","Excelsa",IF(orders!I881="Ara","Arabica",IF(orders!I881="Lib","Liberica",""))))</f>
        <v>Excelsa</v>
      </c>
      <c r="O881" s="14" t="str">
        <f>IF(J881="M","Medium",IF(J881="L","Light",IF(orders!J881="D","Dark","")))</f>
        <v>Dark</v>
      </c>
      <c r="P881" t="str">
        <f>_xlfn.XLOOKUP(Table3[[#This Row],[Customer ID]],customers!$A$1:$A$1001,customers!$I$1:$I$1001,"")</f>
        <v>No</v>
      </c>
      <c r="Q881" t="str">
        <f>REPT(CHAR(160),5)&amp;Table3[[#This Row],[Loyalty card]]</f>
        <v>     No</v>
      </c>
    </row>
    <row r="882" spans="1:17"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13"/>
        <v>7.169999999999999</v>
      </c>
      <c r="N882" t="str">
        <f>IF(I882="Rob","Robusta",IF(I882="Exc","Excelsa",IF(orders!I882="Ara","Arabica",IF(orders!I882="Lib","Liberica",""))))</f>
        <v>Robusta</v>
      </c>
      <c r="O882" s="14" t="str">
        <f>IF(J882="M","Medium",IF(J882="L","Light",IF(orders!J882="D","Dark","")))</f>
        <v>Light</v>
      </c>
      <c r="P882" t="str">
        <f>_xlfn.XLOOKUP(Table3[[#This Row],[Customer ID]],customers!$A$1:$A$1001,customers!$I$1:$I$1001,"")</f>
        <v>No</v>
      </c>
      <c r="Q882" t="str">
        <f>REPT(CHAR(160),5)&amp;Table3[[#This Row],[Loyalty card]]</f>
        <v>     No</v>
      </c>
    </row>
    <row r="883" spans="1:17"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13"/>
        <v>23.31</v>
      </c>
      <c r="N883" t="str">
        <f>IF(I883="Rob","Robusta",IF(I883="Exc","Excelsa",IF(orders!I883="Ara","Arabica",IF(orders!I883="Lib","Liberica",""))))</f>
        <v>Arabica</v>
      </c>
      <c r="O883" s="14" t="str">
        <f>IF(J883="M","Medium",IF(J883="L","Light",IF(orders!J883="D","Dark","")))</f>
        <v>Light</v>
      </c>
      <c r="P883" t="str">
        <f>_xlfn.XLOOKUP(Table3[[#This Row],[Customer ID]],customers!$A$1:$A$1001,customers!$I$1:$I$1001,"")</f>
        <v>Yes</v>
      </c>
      <c r="Q883" t="str">
        <f>REPT(CHAR(160),5)&amp;Table3[[#This Row],[Loyalty card]]</f>
        <v>     Yes</v>
      </c>
    </row>
    <row r="884" spans="1:17"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13"/>
        <v>114.42499999999998</v>
      </c>
      <c r="N884" t="str">
        <f>IF(I884="Rob","Robusta",IF(I884="Exc","Excelsa",IF(orders!I884="Ara","Arabica",IF(orders!I884="Lib","Liberica",""))))</f>
        <v>Arabica</v>
      </c>
      <c r="O884" s="14" t="str">
        <f>IF(J884="M","Medium",IF(J884="L","Light",IF(orders!J884="D","Dark","")))</f>
        <v>Dark</v>
      </c>
      <c r="P884" t="str">
        <f>_xlfn.XLOOKUP(Table3[[#This Row],[Customer ID]],customers!$A$1:$A$1001,customers!$I$1:$I$1001,"")</f>
        <v>Yes</v>
      </c>
      <c r="Q884" t="str">
        <f>REPT(CHAR(160),5)&amp;Table3[[#This Row],[Loyalty card]]</f>
        <v>     Yes</v>
      </c>
    </row>
    <row r="885" spans="1:17"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13"/>
        <v>77.624999999999986</v>
      </c>
      <c r="N885" t="str">
        <f>IF(I885="Rob","Robusta",IF(I885="Exc","Excelsa",IF(orders!I885="Ara","Arabica",IF(orders!I885="Lib","Liberica",""))))</f>
        <v>Arabica</v>
      </c>
      <c r="O885" s="14" t="str">
        <f>IF(J885="M","Medium",IF(J885="L","Light",IF(orders!J885="D","Dark","")))</f>
        <v>Medium</v>
      </c>
      <c r="P885" t="str">
        <f>_xlfn.XLOOKUP(Table3[[#This Row],[Customer ID]],customers!$A$1:$A$1001,customers!$I$1:$I$1001,"")</f>
        <v>Yes</v>
      </c>
      <c r="Q885" t="str">
        <f>REPT(CHAR(160),5)&amp;Table3[[#This Row],[Loyalty card]]</f>
        <v>     Yes</v>
      </c>
    </row>
    <row r="886" spans="1:17"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13"/>
        <v>5.3699999999999992</v>
      </c>
      <c r="N886" t="str">
        <f>IF(I886="Rob","Robusta",IF(I886="Exc","Excelsa",IF(orders!I886="Ara","Arabica",IF(orders!I886="Lib","Liberica",""))))</f>
        <v>Robusta</v>
      </c>
      <c r="O886" s="14" t="str">
        <f>IF(J886="M","Medium",IF(J886="L","Light",IF(orders!J886="D","Dark","")))</f>
        <v>Dark</v>
      </c>
      <c r="P886" t="str">
        <f>_xlfn.XLOOKUP(Table3[[#This Row],[Customer ID]],customers!$A$1:$A$1001,customers!$I$1:$I$1001,"")</f>
        <v>Yes</v>
      </c>
      <c r="Q886" t="str">
        <f>REPT(CHAR(160),5)&amp;Table3[[#This Row],[Loyalty card]]</f>
        <v>     Yes</v>
      </c>
    </row>
    <row r="887" spans="1:17"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13"/>
        <v>123.50999999999999</v>
      </c>
      <c r="N887" t="str">
        <f>IF(I887="Rob","Robusta",IF(I887="Exc","Excelsa",IF(orders!I887="Ara","Arabica",IF(orders!I887="Lib","Liberica",""))))</f>
        <v>Robusta</v>
      </c>
      <c r="O887" s="14" t="str">
        <f>IF(J887="M","Medium",IF(J887="L","Light",IF(orders!J887="D","Dark","")))</f>
        <v>Dark</v>
      </c>
      <c r="P887" t="str">
        <f>_xlfn.XLOOKUP(Table3[[#This Row],[Customer ID]],customers!$A$1:$A$1001,customers!$I$1:$I$1001,"")</f>
        <v>No</v>
      </c>
      <c r="Q887" t="str">
        <f>REPT(CHAR(160),5)&amp;Table3[[#This Row],[Loyalty card]]</f>
        <v>     No</v>
      </c>
    </row>
    <row r="888" spans="1:17"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13"/>
        <v>17.46</v>
      </c>
      <c r="N888" t="str">
        <f>IF(I888="Rob","Robusta",IF(I888="Exc","Excelsa",IF(orders!I888="Ara","Arabica",IF(orders!I888="Lib","Liberica",""))))</f>
        <v>Liberica</v>
      </c>
      <c r="O888" s="14" t="str">
        <f>IF(J888="M","Medium",IF(J888="L","Light",IF(orders!J888="D","Dark","")))</f>
        <v>Medium</v>
      </c>
      <c r="P888" t="str">
        <f>_xlfn.XLOOKUP(Table3[[#This Row],[Customer ID]],customers!$A$1:$A$1001,customers!$I$1:$I$1001,"")</f>
        <v>No</v>
      </c>
      <c r="Q888" t="str">
        <f>REPT(CHAR(160),5)&amp;Table3[[#This Row],[Loyalty card]]</f>
        <v>     No</v>
      </c>
    </row>
    <row r="889" spans="1:17"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13"/>
        <v>13.365</v>
      </c>
      <c r="N889" t="str">
        <f>IF(I889="Rob","Robusta",IF(I889="Exc","Excelsa",IF(orders!I889="Ara","Arabica",IF(orders!I889="Lib","Liberica",""))))</f>
        <v>Excelsa</v>
      </c>
      <c r="O889" s="14" t="str">
        <f>IF(J889="M","Medium",IF(J889="L","Light",IF(orders!J889="D","Dark","")))</f>
        <v>Light</v>
      </c>
      <c r="P889" t="str">
        <f>_xlfn.XLOOKUP(Table3[[#This Row],[Customer ID]],customers!$A$1:$A$1001,customers!$I$1:$I$1001,"")</f>
        <v>No</v>
      </c>
      <c r="Q889" t="str">
        <f>REPT(CHAR(160),5)&amp;Table3[[#This Row],[Loyalty card]]</f>
        <v>     No</v>
      </c>
    </row>
    <row r="890" spans="1:17"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13"/>
        <v>7.77</v>
      </c>
      <c r="N890" t="str">
        <f>IF(I890="Rob","Robusta",IF(I890="Exc","Excelsa",IF(orders!I890="Ara","Arabica",IF(orders!I890="Lib","Liberica",""))))</f>
        <v>Arabica</v>
      </c>
      <c r="O890" s="14" t="str">
        <f>IF(J890="M","Medium",IF(J890="L","Light",IF(orders!J890="D","Dark","")))</f>
        <v>Light</v>
      </c>
      <c r="P890" t="str">
        <f>_xlfn.XLOOKUP(Table3[[#This Row],[Customer ID]],customers!$A$1:$A$1001,customers!$I$1:$I$1001,"")</f>
        <v>Yes</v>
      </c>
      <c r="Q890" t="str">
        <f>REPT(CHAR(160),5)&amp;Table3[[#This Row],[Loyalty card]]</f>
        <v>     Yes</v>
      </c>
    </row>
    <row r="891" spans="1:17"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13"/>
        <v>2.6849999999999996</v>
      </c>
      <c r="N891" t="str">
        <f>IF(I891="Rob","Robusta",IF(I891="Exc","Excelsa",IF(orders!I891="Ara","Arabica",IF(orders!I891="Lib","Liberica",""))))</f>
        <v>Robusta</v>
      </c>
      <c r="O891" s="14" t="str">
        <f>IF(J891="M","Medium",IF(J891="L","Light",IF(orders!J891="D","Dark","")))</f>
        <v>Dark</v>
      </c>
      <c r="P891" t="str">
        <f>_xlfn.XLOOKUP(Table3[[#This Row],[Customer ID]],customers!$A$1:$A$1001,customers!$I$1:$I$1001,"")</f>
        <v>Yes</v>
      </c>
      <c r="Q891" t="str">
        <f>REPT(CHAR(160),5)&amp;Table3[[#This Row],[Loyalty card]]</f>
        <v>     Yes</v>
      </c>
    </row>
    <row r="892" spans="1:17"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13"/>
        <v>20.584999999999997</v>
      </c>
      <c r="N892" t="str">
        <f>IF(I892="Rob","Robusta",IF(I892="Exc","Excelsa",IF(orders!I892="Ara","Arabica",IF(orders!I892="Lib","Liberica",""))))</f>
        <v>Robusta</v>
      </c>
      <c r="O892" s="14" t="str">
        <f>IF(J892="M","Medium",IF(J892="L","Light",IF(orders!J892="D","Dark","")))</f>
        <v>Dark</v>
      </c>
      <c r="P892" t="str">
        <f>_xlfn.XLOOKUP(Table3[[#This Row],[Customer ID]],customers!$A$1:$A$1001,customers!$I$1:$I$1001,"")</f>
        <v>Yes</v>
      </c>
      <c r="Q892" t="str">
        <f>REPT(CHAR(160),5)&amp;Table3[[#This Row],[Loyalty card]]</f>
        <v>     Yes</v>
      </c>
    </row>
    <row r="893" spans="1:17"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13"/>
        <v>114.42499999999998</v>
      </c>
      <c r="N893" t="str">
        <f>IF(I893="Rob","Robusta",IF(I893="Exc","Excelsa",IF(orders!I893="Ara","Arabica",IF(orders!I893="Lib","Liberica",""))))</f>
        <v>Arabica</v>
      </c>
      <c r="O893" s="14" t="str">
        <f>IF(J893="M","Medium",IF(J893="L","Light",IF(orders!J893="D","Dark","")))</f>
        <v>Dark</v>
      </c>
      <c r="P893" t="str">
        <f>_xlfn.XLOOKUP(Table3[[#This Row],[Customer ID]],customers!$A$1:$A$1001,customers!$I$1:$I$1001,"")</f>
        <v>Yes</v>
      </c>
      <c r="Q893" t="str">
        <f>REPT(CHAR(160),5)&amp;Table3[[#This Row],[Loyalty card]]</f>
        <v>     Yes</v>
      </c>
    </row>
    <row r="894" spans="1:17"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13"/>
        <v>20.625</v>
      </c>
      <c r="N894" t="str">
        <f>IF(I894="Rob","Robusta",IF(I894="Exc","Excelsa",IF(orders!I894="Ara","Arabica",IF(orders!I894="Lib","Liberica",""))))</f>
        <v>Excelsa</v>
      </c>
      <c r="O894" s="14" t="str">
        <f>IF(J894="M","Medium",IF(J894="L","Light",IF(orders!J894="D","Dark","")))</f>
        <v>Medium</v>
      </c>
      <c r="P894" t="str">
        <f>_xlfn.XLOOKUP(Table3[[#This Row],[Customer ID]],customers!$A$1:$A$1001,customers!$I$1:$I$1001,"")</f>
        <v>No</v>
      </c>
      <c r="Q894" t="str">
        <f>REPT(CHAR(160),5)&amp;Table3[[#This Row],[Loyalty card]]</f>
        <v>     No</v>
      </c>
    </row>
    <row r="895" spans="1:17"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13"/>
        <v>57.06</v>
      </c>
      <c r="N895" t="str">
        <f>IF(I895="Rob","Robusta",IF(I895="Exc","Excelsa",IF(orders!I895="Ara","Arabica",IF(orders!I895="Lib","Liberica",""))))</f>
        <v>Liberica</v>
      </c>
      <c r="O895" s="14" t="str">
        <f>IF(J895="M","Medium",IF(J895="L","Light",IF(orders!J895="D","Dark","")))</f>
        <v>Light</v>
      </c>
      <c r="P895" t="str">
        <f>_xlfn.XLOOKUP(Table3[[#This Row],[Customer ID]],customers!$A$1:$A$1001,customers!$I$1:$I$1001,"")</f>
        <v>Yes</v>
      </c>
      <c r="Q895" t="str">
        <f>REPT(CHAR(160),5)&amp;Table3[[#This Row],[Loyalty card]]</f>
        <v>     Yes</v>
      </c>
    </row>
    <row r="896" spans="1:17"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13"/>
        <v>82.339999999999989</v>
      </c>
      <c r="N896" t="str">
        <f>IF(I896="Rob","Robusta",IF(I896="Exc","Excelsa",IF(orders!I896="Ara","Arabica",IF(orders!I896="Lib","Liberica",""))))</f>
        <v>Robusta</v>
      </c>
      <c r="O896" s="14" t="str">
        <f>IF(J896="M","Medium",IF(J896="L","Light",IF(orders!J896="D","Dark","")))</f>
        <v>Dark</v>
      </c>
      <c r="P896" t="str">
        <f>_xlfn.XLOOKUP(Table3[[#This Row],[Customer ID]],customers!$A$1:$A$1001,customers!$I$1:$I$1001,"")</f>
        <v>Yes</v>
      </c>
      <c r="Q896" t="str">
        <f>REPT(CHAR(160),5)&amp;Table3[[#This Row],[Loyalty card]]</f>
        <v>     Yes</v>
      </c>
    </row>
    <row r="897" spans="1:17"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13"/>
        <v>158.12499999999997</v>
      </c>
      <c r="N897" t="str">
        <f>IF(I897="Rob","Robusta",IF(I897="Exc","Excelsa",IF(orders!I897="Ara","Arabica",IF(orders!I897="Lib","Liberica",""))))</f>
        <v>Excelsa</v>
      </c>
      <c r="O897" s="14" t="str">
        <f>IF(J897="M","Medium",IF(J897="L","Light",IF(orders!J897="D","Dark","")))</f>
        <v>Medium</v>
      </c>
      <c r="P897" t="str">
        <f>_xlfn.XLOOKUP(Table3[[#This Row],[Customer ID]],customers!$A$1:$A$1001,customers!$I$1:$I$1001,"")</f>
        <v>No</v>
      </c>
      <c r="Q897" t="str">
        <f>REPT(CHAR(160),5)&amp;Table3[[#This Row],[Loyalty card]]</f>
        <v>     No</v>
      </c>
    </row>
    <row r="898" spans="1:17"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13"/>
        <v>32.22</v>
      </c>
      <c r="N898" t="str">
        <f>IF(I898="Rob","Robusta",IF(I898="Exc","Excelsa",IF(orders!I898="Ara","Arabica",IF(orders!I898="Lib","Liberica",""))))</f>
        <v>Robusta</v>
      </c>
      <c r="O898" s="14" t="str">
        <f>IF(J898="M","Medium",IF(J898="L","Light",IF(orders!J898="D","Dark","")))</f>
        <v>Dark</v>
      </c>
      <c r="P898" t="str">
        <f>_xlfn.XLOOKUP(Table3[[#This Row],[Customer ID]],customers!$A$1:$A$1001,customers!$I$1:$I$1001,"")</f>
        <v>Yes</v>
      </c>
      <c r="Q898" t="str">
        <f>REPT(CHAR(160),5)&amp;Table3[[#This Row],[Loyalty card]]</f>
        <v>     Yes</v>
      </c>
    </row>
    <row r="899" spans="1:17"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14">L899*E899</f>
        <v>24.3</v>
      </c>
      <c r="N899" t="str">
        <f>IF(I899="Rob","Robusta",IF(I899="Exc","Excelsa",IF(orders!I899="Ara","Arabica",IF(orders!I899="Lib","Liberica",""))))</f>
        <v>Excelsa</v>
      </c>
      <c r="O899" s="14" t="str">
        <f>IF(J899="M","Medium",IF(J899="L","Light",IF(orders!J899="D","Dark","")))</f>
        <v>Dark</v>
      </c>
      <c r="P899" t="str">
        <f>_xlfn.XLOOKUP(Table3[[#This Row],[Customer ID]],customers!$A$1:$A$1001,customers!$I$1:$I$1001,"")</f>
        <v>No</v>
      </c>
      <c r="Q899" t="str">
        <f>REPT(CHAR(160),5)&amp;Table3[[#This Row],[Loyalty card]]</f>
        <v>     No</v>
      </c>
    </row>
    <row r="900" spans="1:17"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14"/>
        <v>35.849999999999994</v>
      </c>
      <c r="N900" t="str">
        <f>IF(I900="Rob","Robusta",IF(I900="Exc","Excelsa",IF(orders!I900="Ara","Arabica",IF(orders!I900="Lib","Liberica",""))))</f>
        <v>Robusta</v>
      </c>
      <c r="O900" s="14" t="str">
        <f>IF(J900="M","Medium",IF(J900="L","Light",IF(orders!J900="D","Dark","")))</f>
        <v>Light</v>
      </c>
      <c r="P900" t="str">
        <f>_xlfn.XLOOKUP(Table3[[#This Row],[Customer ID]],customers!$A$1:$A$1001,customers!$I$1:$I$1001,"")</f>
        <v>No</v>
      </c>
      <c r="Q900" t="str">
        <f>REPT(CHAR(160),5)&amp;Table3[[#This Row],[Loyalty card]]</f>
        <v>     No</v>
      </c>
    </row>
    <row r="901" spans="1:17"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14"/>
        <v>72.75</v>
      </c>
      <c r="N901" t="str">
        <f>IF(I901="Rob","Robusta",IF(I901="Exc","Excelsa",IF(orders!I901="Ara","Arabica",IF(orders!I901="Lib","Liberica",""))))</f>
        <v>Liberica</v>
      </c>
      <c r="O901" s="14" t="str">
        <f>IF(J901="M","Medium",IF(J901="L","Light",IF(orders!J901="D","Dark","")))</f>
        <v>Medium</v>
      </c>
      <c r="P901" t="str">
        <f>_xlfn.XLOOKUP(Table3[[#This Row],[Customer ID]],customers!$A$1:$A$1001,customers!$I$1:$I$1001,"")</f>
        <v>No</v>
      </c>
      <c r="Q901" t="str">
        <f>REPT(CHAR(160),5)&amp;Table3[[#This Row],[Loyalty card]]</f>
        <v>     No</v>
      </c>
    </row>
    <row r="902" spans="1:17"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14"/>
        <v>47.55</v>
      </c>
      <c r="N902" t="str">
        <f>IF(I902="Rob","Robusta",IF(I902="Exc","Excelsa",IF(orders!I902="Ara","Arabica",IF(orders!I902="Lib","Liberica",""))))</f>
        <v>Liberica</v>
      </c>
      <c r="O902" s="14" t="str">
        <f>IF(J902="M","Medium",IF(J902="L","Light",IF(orders!J902="D","Dark","")))</f>
        <v>Light</v>
      </c>
      <c r="P902" t="str">
        <f>_xlfn.XLOOKUP(Table3[[#This Row],[Customer ID]],customers!$A$1:$A$1001,customers!$I$1:$I$1001,"")</f>
        <v>No</v>
      </c>
      <c r="Q902" t="str">
        <f>REPT(CHAR(160),5)&amp;Table3[[#This Row],[Loyalty card]]</f>
        <v>     No</v>
      </c>
    </row>
    <row r="903" spans="1:17"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14"/>
        <v>3.5849999999999995</v>
      </c>
      <c r="N903" t="str">
        <f>IF(I903="Rob","Robusta",IF(I903="Exc","Excelsa",IF(orders!I903="Ara","Arabica",IF(orders!I903="Lib","Liberica",""))))</f>
        <v>Robusta</v>
      </c>
      <c r="O903" s="14" t="str">
        <f>IF(J903="M","Medium",IF(J903="L","Light",IF(orders!J903="D","Dark","")))</f>
        <v>Light</v>
      </c>
      <c r="P903" t="str">
        <f>_xlfn.XLOOKUP(Table3[[#This Row],[Customer ID]],customers!$A$1:$A$1001,customers!$I$1:$I$1001,"")</f>
        <v>Yes</v>
      </c>
      <c r="Q903" t="str">
        <f>REPT(CHAR(160),5)&amp;Table3[[#This Row],[Loyalty card]]</f>
        <v>     Yes</v>
      </c>
    </row>
    <row r="904" spans="1:17"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14"/>
        <v>158.12499999999997</v>
      </c>
      <c r="N904" t="str">
        <f>IF(I904="Rob","Robusta",IF(I904="Exc","Excelsa",IF(orders!I904="Ara","Arabica",IF(orders!I904="Lib","Liberica",""))))</f>
        <v>Excelsa</v>
      </c>
      <c r="O904" s="14" t="str">
        <f>IF(J904="M","Medium",IF(J904="L","Light",IF(orders!J904="D","Dark","")))</f>
        <v>Medium</v>
      </c>
      <c r="P904" t="str">
        <f>_xlfn.XLOOKUP(Table3[[#This Row],[Customer ID]],customers!$A$1:$A$1001,customers!$I$1:$I$1001,"")</f>
        <v>No</v>
      </c>
      <c r="Q904" t="str">
        <f>REPT(CHAR(160),5)&amp;Table3[[#This Row],[Loyalty card]]</f>
        <v>     No</v>
      </c>
    </row>
    <row r="905" spans="1:17"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14"/>
        <v>17.46</v>
      </c>
      <c r="N905" t="str">
        <f>IF(I905="Rob","Robusta",IF(I905="Exc","Excelsa",IF(orders!I905="Ara","Arabica",IF(orders!I905="Lib","Liberica",""))))</f>
        <v>Liberica</v>
      </c>
      <c r="O905" s="14" t="str">
        <f>IF(J905="M","Medium",IF(J905="L","Light",IF(orders!J905="D","Dark","")))</f>
        <v>Medium</v>
      </c>
      <c r="P905" t="str">
        <f>_xlfn.XLOOKUP(Table3[[#This Row],[Customer ID]],customers!$A$1:$A$1001,customers!$I$1:$I$1001,"")</f>
        <v>No</v>
      </c>
      <c r="Q905" t="str">
        <f>REPT(CHAR(160),5)&amp;Table3[[#This Row],[Loyalty card]]</f>
        <v>     No</v>
      </c>
    </row>
    <row r="906" spans="1:17"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14"/>
        <v>148.92499999999998</v>
      </c>
      <c r="N906" t="str">
        <f>IF(I906="Rob","Robusta",IF(I906="Exc","Excelsa",IF(orders!I906="Ara","Arabica",IF(orders!I906="Lib","Liberica",""))))</f>
        <v>Arabica</v>
      </c>
      <c r="O906" s="14" t="str">
        <f>IF(J906="M","Medium",IF(J906="L","Light",IF(orders!J906="D","Dark","")))</f>
        <v>Light</v>
      </c>
      <c r="P906" t="str">
        <f>_xlfn.XLOOKUP(Table3[[#This Row],[Customer ID]],customers!$A$1:$A$1001,customers!$I$1:$I$1001,"")</f>
        <v>No</v>
      </c>
      <c r="Q906" t="str">
        <f>REPT(CHAR(160),5)&amp;Table3[[#This Row],[Loyalty card]]</f>
        <v>     No</v>
      </c>
    </row>
    <row r="907" spans="1:17"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14"/>
        <v>40.5</v>
      </c>
      <c r="N907" t="str">
        <f>IF(I907="Rob","Robusta",IF(I907="Exc","Excelsa",IF(orders!I907="Ara","Arabica",IF(orders!I907="Lib","Liberica",""))))</f>
        <v>Arabica</v>
      </c>
      <c r="O907" s="14" t="str">
        <f>IF(J907="M","Medium",IF(J907="L","Light",IF(orders!J907="D","Dark","")))</f>
        <v>Medium</v>
      </c>
      <c r="P907" t="str">
        <f>_xlfn.XLOOKUP(Table3[[#This Row],[Customer ID]],customers!$A$1:$A$1001,customers!$I$1:$I$1001,"")</f>
        <v>Yes</v>
      </c>
      <c r="Q907" t="str">
        <f>REPT(CHAR(160),5)&amp;Table3[[#This Row],[Loyalty card]]</f>
        <v>     Yes</v>
      </c>
    </row>
    <row r="908" spans="1:17"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14"/>
        <v>27</v>
      </c>
      <c r="N908" t="str">
        <f>IF(I908="Rob","Robusta",IF(I908="Exc","Excelsa",IF(orders!I908="Ara","Arabica",IF(orders!I908="Lib","Liberica",""))))</f>
        <v>Arabica</v>
      </c>
      <c r="O908" s="14" t="str">
        <f>IF(J908="M","Medium",IF(J908="L","Light",IF(orders!J908="D","Dark","")))</f>
        <v>Medium</v>
      </c>
      <c r="P908" t="str">
        <f>_xlfn.XLOOKUP(Table3[[#This Row],[Customer ID]],customers!$A$1:$A$1001,customers!$I$1:$I$1001,"")</f>
        <v>Yes</v>
      </c>
      <c r="Q908" t="str">
        <f>REPT(CHAR(160),5)&amp;Table3[[#This Row],[Loyalty card]]</f>
        <v>     Yes</v>
      </c>
    </row>
    <row r="909" spans="1:17"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14"/>
        <v>38.849999999999994</v>
      </c>
      <c r="N909" t="str">
        <f>IF(I909="Rob","Robusta",IF(I909="Exc","Excelsa",IF(orders!I909="Ara","Arabica",IF(orders!I909="Lib","Liberica",""))))</f>
        <v>Liberica</v>
      </c>
      <c r="O909" s="14" t="str">
        <f>IF(J909="M","Medium",IF(J909="L","Light",IF(orders!J909="D","Dark","")))</f>
        <v>Dark</v>
      </c>
      <c r="P909" t="str">
        <f>_xlfn.XLOOKUP(Table3[[#This Row],[Customer ID]],customers!$A$1:$A$1001,customers!$I$1:$I$1001,"")</f>
        <v>No</v>
      </c>
      <c r="Q909" t="str">
        <f>REPT(CHAR(160),5)&amp;Table3[[#This Row],[Loyalty card]]</f>
        <v>     No</v>
      </c>
    </row>
    <row r="910" spans="1:17"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14"/>
        <v>59.75</v>
      </c>
      <c r="N910" t="str">
        <f>IF(I910="Rob","Robusta",IF(I910="Exc","Excelsa",IF(orders!I910="Ara","Arabica",IF(orders!I910="Lib","Liberica",""))))</f>
        <v>Robusta</v>
      </c>
      <c r="O910" s="14" t="str">
        <f>IF(J910="M","Medium",IF(J910="L","Light",IF(orders!J910="D","Dark","")))</f>
        <v>Light</v>
      </c>
      <c r="P910" t="str">
        <f>_xlfn.XLOOKUP(Table3[[#This Row],[Customer ID]],customers!$A$1:$A$1001,customers!$I$1:$I$1001,"")</f>
        <v>No</v>
      </c>
      <c r="Q910" t="str">
        <f>REPT(CHAR(160),5)&amp;Table3[[#This Row],[Loyalty card]]</f>
        <v>     No</v>
      </c>
    </row>
    <row r="911" spans="1:17"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14"/>
        <v>10.754999999999999</v>
      </c>
      <c r="N911" t="str">
        <f>IF(I911="Rob","Robusta",IF(I911="Exc","Excelsa",IF(orders!I911="Ara","Arabica",IF(orders!I911="Lib","Liberica",""))))</f>
        <v>Robusta</v>
      </c>
      <c r="O911" s="14" t="str">
        <f>IF(J911="M","Medium",IF(J911="L","Light",IF(orders!J911="D","Dark","")))</f>
        <v>Light</v>
      </c>
      <c r="P911" t="str">
        <f>_xlfn.XLOOKUP(Table3[[#This Row],[Customer ID]],customers!$A$1:$A$1001,customers!$I$1:$I$1001,"")</f>
        <v>No</v>
      </c>
      <c r="Q911" t="str">
        <f>REPT(CHAR(160),5)&amp;Table3[[#This Row],[Loyalty card]]</f>
        <v>     No</v>
      </c>
    </row>
    <row r="912" spans="1:17"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14"/>
        <v>91.539999999999992</v>
      </c>
      <c r="N912" t="str">
        <f>IF(I912="Rob","Robusta",IF(I912="Exc","Excelsa",IF(orders!I912="Ara","Arabica",IF(orders!I912="Lib","Liberica",""))))</f>
        <v>Arabica</v>
      </c>
      <c r="O912" s="14" t="str">
        <f>IF(J912="M","Medium",IF(J912="L","Light",IF(orders!J912="D","Dark","")))</f>
        <v>Dark</v>
      </c>
      <c r="P912" t="str">
        <f>_xlfn.XLOOKUP(Table3[[#This Row],[Customer ID]],customers!$A$1:$A$1001,customers!$I$1:$I$1001,"")</f>
        <v>No</v>
      </c>
      <c r="Q912" t="str">
        <f>REPT(CHAR(160),5)&amp;Table3[[#This Row],[Loyalty card]]</f>
        <v>     No</v>
      </c>
    </row>
    <row r="913" spans="1:17"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14"/>
        <v>45</v>
      </c>
      <c r="N913" t="str">
        <f>IF(I913="Rob","Robusta",IF(I913="Exc","Excelsa",IF(orders!I913="Ara","Arabica",IF(orders!I913="Lib","Liberica",""))))</f>
        <v>Arabica</v>
      </c>
      <c r="O913" s="14" t="str">
        <f>IF(J913="M","Medium",IF(J913="L","Light",IF(orders!J913="D","Dark","")))</f>
        <v>Medium</v>
      </c>
      <c r="P913" t="str">
        <f>_xlfn.XLOOKUP(Table3[[#This Row],[Customer ID]],customers!$A$1:$A$1001,customers!$I$1:$I$1001,"")</f>
        <v>Yes</v>
      </c>
      <c r="Q913" t="str">
        <f>REPT(CHAR(160),5)&amp;Table3[[#This Row],[Loyalty card]]</f>
        <v>     Yes</v>
      </c>
    </row>
    <row r="914" spans="1:17"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14"/>
        <v>137.31</v>
      </c>
      <c r="N914" t="str">
        <f>IF(I914="Rob","Robusta",IF(I914="Exc","Excelsa",IF(orders!I914="Ara","Arabica",IF(orders!I914="Lib","Liberica",""))))</f>
        <v>Robusta</v>
      </c>
      <c r="O914" s="14" t="str">
        <f>IF(J914="M","Medium",IF(J914="L","Light",IF(orders!J914="D","Dark","")))</f>
        <v>Medium</v>
      </c>
      <c r="P914" t="str">
        <f>_xlfn.XLOOKUP(Table3[[#This Row],[Customer ID]],customers!$A$1:$A$1001,customers!$I$1:$I$1001,"")</f>
        <v>Yes</v>
      </c>
      <c r="Q914" t="str">
        <f>REPT(CHAR(160),5)&amp;Table3[[#This Row],[Loyalty card]]</f>
        <v>     Yes</v>
      </c>
    </row>
    <row r="915" spans="1:17"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14"/>
        <v>6.75</v>
      </c>
      <c r="N915" t="str">
        <f>IF(I915="Rob","Robusta",IF(I915="Exc","Excelsa",IF(orders!I915="Ara","Arabica",IF(orders!I915="Lib","Liberica",""))))</f>
        <v>Arabica</v>
      </c>
      <c r="O915" s="14" t="str">
        <f>IF(J915="M","Medium",IF(J915="L","Light",IF(orders!J915="D","Dark","")))</f>
        <v>Medium</v>
      </c>
      <c r="P915" t="str">
        <f>_xlfn.XLOOKUP(Table3[[#This Row],[Customer ID]],customers!$A$1:$A$1001,customers!$I$1:$I$1001,"")</f>
        <v>No</v>
      </c>
      <c r="Q915" t="str">
        <f>REPT(CHAR(160),5)&amp;Table3[[#This Row],[Loyalty card]]</f>
        <v>     No</v>
      </c>
    </row>
    <row r="916" spans="1:17"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14"/>
        <v>45</v>
      </c>
      <c r="N916" t="str">
        <f>IF(I916="Rob","Robusta",IF(I916="Exc","Excelsa",IF(orders!I916="Ara","Arabica",IF(orders!I916="Lib","Liberica",""))))</f>
        <v>Arabica</v>
      </c>
      <c r="O916" s="14" t="str">
        <f>IF(J916="M","Medium",IF(J916="L","Light",IF(orders!J916="D","Dark","")))</f>
        <v>Medium</v>
      </c>
      <c r="P916" t="str">
        <f>_xlfn.XLOOKUP(Table3[[#This Row],[Customer ID]],customers!$A$1:$A$1001,customers!$I$1:$I$1001,"")</f>
        <v>No</v>
      </c>
      <c r="Q916" t="str">
        <f>REPT(CHAR(160),5)&amp;Table3[[#This Row],[Loyalty card]]</f>
        <v>     No</v>
      </c>
    </row>
    <row r="917" spans="1:17"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14"/>
        <v>83.835000000000008</v>
      </c>
      <c r="N917" t="str">
        <f>IF(I917="Rob","Robusta",IF(I917="Exc","Excelsa",IF(orders!I917="Ara","Arabica",IF(orders!I917="Lib","Liberica",""))))</f>
        <v>Excelsa</v>
      </c>
      <c r="O917" s="14" t="str">
        <f>IF(J917="M","Medium",IF(J917="L","Light",IF(orders!J917="D","Dark","")))</f>
        <v>Dark</v>
      </c>
      <c r="P917" t="str">
        <f>_xlfn.XLOOKUP(Table3[[#This Row],[Customer ID]],customers!$A$1:$A$1001,customers!$I$1:$I$1001,"")</f>
        <v>Yes</v>
      </c>
      <c r="Q917" t="str">
        <f>REPT(CHAR(160),5)&amp;Table3[[#This Row],[Loyalty card]]</f>
        <v>     Yes</v>
      </c>
    </row>
    <row r="918" spans="1:17"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14"/>
        <v>3.645</v>
      </c>
      <c r="N918" t="str">
        <f>IF(I918="Rob","Robusta",IF(I918="Exc","Excelsa",IF(orders!I918="Ara","Arabica",IF(orders!I918="Lib","Liberica",""))))</f>
        <v>Excelsa</v>
      </c>
      <c r="O918" s="14" t="str">
        <f>IF(J918="M","Medium",IF(J918="L","Light",IF(orders!J918="D","Dark","")))</f>
        <v>Dark</v>
      </c>
      <c r="P918" t="str">
        <f>_xlfn.XLOOKUP(Table3[[#This Row],[Customer ID]],customers!$A$1:$A$1001,customers!$I$1:$I$1001,"")</f>
        <v>Yes</v>
      </c>
      <c r="Q918" t="str">
        <f>REPT(CHAR(160),5)&amp;Table3[[#This Row],[Loyalty card]]</f>
        <v>     Yes</v>
      </c>
    </row>
    <row r="919" spans="1:17"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14"/>
        <v>6.75</v>
      </c>
      <c r="N919" t="str">
        <f>IF(I919="Rob","Robusta",IF(I919="Exc","Excelsa",IF(orders!I919="Ara","Arabica",IF(orders!I919="Lib","Liberica",""))))</f>
        <v>Arabica</v>
      </c>
      <c r="O919" s="14" t="str">
        <f>IF(J919="M","Medium",IF(J919="L","Light",IF(orders!J919="D","Dark","")))</f>
        <v>Medium</v>
      </c>
      <c r="P919" t="str">
        <f>_xlfn.XLOOKUP(Table3[[#This Row],[Customer ID]],customers!$A$1:$A$1001,customers!$I$1:$I$1001,"")</f>
        <v>No</v>
      </c>
      <c r="Q919" t="str">
        <f>REPT(CHAR(160),5)&amp;Table3[[#This Row],[Loyalty card]]</f>
        <v>     No</v>
      </c>
    </row>
    <row r="920" spans="1:17"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14"/>
        <v>21.87</v>
      </c>
      <c r="N920" t="str">
        <f>IF(I920="Rob","Robusta",IF(I920="Exc","Excelsa",IF(orders!I920="Ara","Arabica",IF(orders!I920="Lib","Liberica",""))))</f>
        <v>Excelsa</v>
      </c>
      <c r="O920" s="14" t="str">
        <f>IF(J920="M","Medium",IF(J920="L","Light",IF(orders!J920="D","Dark","")))</f>
        <v>Dark</v>
      </c>
      <c r="P920" t="str">
        <f>_xlfn.XLOOKUP(Table3[[#This Row],[Customer ID]],customers!$A$1:$A$1001,customers!$I$1:$I$1001,"")</f>
        <v>No</v>
      </c>
      <c r="Q920" t="str">
        <f>REPT(CHAR(160),5)&amp;Table3[[#This Row],[Loyalty card]]</f>
        <v>     No</v>
      </c>
    </row>
    <row r="921" spans="1:17"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14"/>
        <v>13.424999999999997</v>
      </c>
      <c r="N921" t="str">
        <f>IF(I921="Rob","Robusta",IF(I921="Exc","Excelsa",IF(orders!I921="Ara","Arabica",IF(orders!I921="Lib","Liberica",""))))</f>
        <v>Robusta</v>
      </c>
      <c r="O921" s="14" t="str">
        <f>IF(J921="M","Medium",IF(J921="L","Light",IF(orders!J921="D","Dark","")))</f>
        <v>Dark</v>
      </c>
      <c r="P921" t="str">
        <f>_xlfn.XLOOKUP(Table3[[#This Row],[Customer ID]],customers!$A$1:$A$1001,customers!$I$1:$I$1001,"")</f>
        <v>Yes</v>
      </c>
      <c r="Q921" t="str">
        <f>REPT(CHAR(160),5)&amp;Table3[[#This Row],[Loyalty card]]</f>
        <v>     Yes</v>
      </c>
    </row>
    <row r="922" spans="1:17"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14"/>
        <v>123.50999999999999</v>
      </c>
      <c r="N922" t="str">
        <f>IF(I922="Rob","Robusta",IF(I922="Exc","Excelsa",IF(orders!I922="Ara","Arabica",IF(orders!I922="Lib","Liberica",""))))</f>
        <v>Robusta</v>
      </c>
      <c r="O922" s="14" t="str">
        <f>IF(J922="M","Medium",IF(J922="L","Light",IF(orders!J922="D","Dark","")))</f>
        <v>Dark</v>
      </c>
      <c r="P922" t="str">
        <f>_xlfn.XLOOKUP(Table3[[#This Row],[Customer ID]],customers!$A$1:$A$1001,customers!$I$1:$I$1001,"")</f>
        <v>No</v>
      </c>
      <c r="Q922" t="str">
        <f>REPT(CHAR(160),5)&amp;Table3[[#This Row],[Loyalty card]]</f>
        <v>     No</v>
      </c>
    </row>
    <row r="923" spans="1:17"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14"/>
        <v>7.77</v>
      </c>
      <c r="N923" t="str">
        <f>IF(I923="Rob","Robusta",IF(I923="Exc","Excelsa",IF(orders!I923="Ara","Arabica",IF(orders!I923="Lib","Liberica",""))))</f>
        <v>Liberica</v>
      </c>
      <c r="O923" s="14" t="str">
        <f>IF(J923="M","Medium",IF(J923="L","Light",IF(orders!J923="D","Dark","")))</f>
        <v>Dark</v>
      </c>
      <c r="P923" t="str">
        <f>_xlfn.XLOOKUP(Table3[[#This Row],[Customer ID]],customers!$A$1:$A$1001,customers!$I$1:$I$1001,"")</f>
        <v>No</v>
      </c>
      <c r="Q923" t="str">
        <f>REPT(CHAR(160),5)&amp;Table3[[#This Row],[Loyalty card]]</f>
        <v>     No</v>
      </c>
    </row>
    <row r="924" spans="1:17"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14"/>
        <v>67.5</v>
      </c>
      <c r="N924" t="str">
        <f>IF(I924="Rob","Robusta",IF(I924="Exc","Excelsa",IF(orders!I924="Ara","Arabica",IF(orders!I924="Lib","Liberica",""))))</f>
        <v>Arabica</v>
      </c>
      <c r="O924" s="14" t="str">
        <f>IF(J924="M","Medium",IF(J924="L","Light",IF(orders!J924="D","Dark","")))</f>
        <v>Medium</v>
      </c>
      <c r="P924" t="str">
        <f>_xlfn.XLOOKUP(Table3[[#This Row],[Customer ID]],customers!$A$1:$A$1001,customers!$I$1:$I$1001,"")</f>
        <v>Yes</v>
      </c>
      <c r="Q924" t="str">
        <f>REPT(CHAR(160),5)&amp;Table3[[#This Row],[Loyalty card]]</f>
        <v>     Yes</v>
      </c>
    </row>
    <row r="925" spans="1:17"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14"/>
        <v>27.945</v>
      </c>
      <c r="N925" t="str">
        <f>IF(I925="Rob","Robusta",IF(I925="Exc","Excelsa",IF(orders!I925="Ara","Arabica",IF(orders!I925="Lib","Liberica",""))))</f>
        <v>Excelsa</v>
      </c>
      <c r="O925" s="14" t="str">
        <f>IF(J925="M","Medium",IF(J925="L","Light",IF(orders!J925="D","Dark","")))</f>
        <v>Dark</v>
      </c>
      <c r="P925" t="str">
        <f>_xlfn.XLOOKUP(Table3[[#This Row],[Customer ID]],customers!$A$1:$A$1001,customers!$I$1:$I$1001,"")</f>
        <v>No</v>
      </c>
      <c r="Q925" t="str">
        <f>REPT(CHAR(160),5)&amp;Table3[[#This Row],[Loyalty card]]</f>
        <v>     No</v>
      </c>
    </row>
    <row r="926" spans="1:17"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14"/>
        <v>89.35499999999999</v>
      </c>
      <c r="N926" t="str">
        <f>IF(I926="Rob","Robusta",IF(I926="Exc","Excelsa",IF(orders!I926="Ara","Arabica",IF(orders!I926="Lib","Liberica",""))))</f>
        <v>Arabica</v>
      </c>
      <c r="O926" s="14" t="str">
        <f>IF(J926="M","Medium",IF(J926="L","Light",IF(orders!J926="D","Dark","")))</f>
        <v>Light</v>
      </c>
      <c r="P926" t="str">
        <f>_xlfn.XLOOKUP(Table3[[#This Row],[Customer ID]],customers!$A$1:$A$1001,customers!$I$1:$I$1001,"")</f>
        <v>No</v>
      </c>
      <c r="Q926" t="str">
        <f>REPT(CHAR(160),5)&amp;Table3[[#This Row],[Loyalty card]]</f>
        <v>     No</v>
      </c>
    </row>
    <row r="927" spans="1:17"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14"/>
        <v>20.25</v>
      </c>
      <c r="N927" t="str">
        <f>IF(I927="Rob","Robusta",IF(I927="Exc","Excelsa",IF(orders!I927="Ara","Arabica",IF(orders!I927="Lib","Liberica",""))))</f>
        <v>Arabica</v>
      </c>
      <c r="O927" s="14" t="str">
        <f>IF(J927="M","Medium",IF(J927="L","Light",IF(orders!J927="D","Dark","")))</f>
        <v>Medium</v>
      </c>
      <c r="P927" t="str">
        <f>_xlfn.XLOOKUP(Table3[[#This Row],[Customer ID]],customers!$A$1:$A$1001,customers!$I$1:$I$1001,"")</f>
        <v>No</v>
      </c>
      <c r="Q927" t="str">
        <f>REPT(CHAR(160),5)&amp;Table3[[#This Row],[Loyalty card]]</f>
        <v>     No</v>
      </c>
    </row>
    <row r="928" spans="1:17"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14"/>
        <v>33.75</v>
      </c>
      <c r="N928" t="str">
        <f>IF(I928="Rob","Robusta",IF(I928="Exc","Excelsa",IF(orders!I928="Ara","Arabica",IF(orders!I928="Lib","Liberica",""))))</f>
        <v>Arabica</v>
      </c>
      <c r="O928" s="14" t="str">
        <f>IF(J928="M","Medium",IF(J928="L","Light",IF(orders!J928="D","Dark","")))</f>
        <v>Medium</v>
      </c>
      <c r="P928" t="str">
        <f>_xlfn.XLOOKUP(Table3[[#This Row],[Customer ID]],customers!$A$1:$A$1001,customers!$I$1:$I$1001,"")</f>
        <v>Yes</v>
      </c>
      <c r="Q928" t="str">
        <f>REPT(CHAR(160),5)&amp;Table3[[#This Row],[Loyalty card]]</f>
        <v>     Yes</v>
      </c>
    </row>
    <row r="929" spans="1:17"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14"/>
        <v>111.78</v>
      </c>
      <c r="N929" t="str">
        <f>IF(I929="Rob","Robusta",IF(I929="Exc","Excelsa",IF(orders!I929="Ara","Arabica",IF(orders!I929="Lib","Liberica",""))))</f>
        <v>Excelsa</v>
      </c>
      <c r="O929" s="14" t="str">
        <f>IF(J929="M","Medium",IF(J929="L","Light",IF(orders!J929="D","Dark","")))</f>
        <v>Dark</v>
      </c>
      <c r="P929" t="str">
        <f>_xlfn.XLOOKUP(Table3[[#This Row],[Customer ID]],customers!$A$1:$A$1001,customers!$I$1:$I$1001,"")</f>
        <v>No</v>
      </c>
      <c r="Q929" t="str">
        <f>REPT(CHAR(160),5)&amp;Table3[[#This Row],[Loyalty card]]</f>
        <v>     No</v>
      </c>
    </row>
    <row r="930" spans="1:17"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14"/>
        <v>63.249999999999993</v>
      </c>
      <c r="N930" t="str">
        <f>IF(I930="Rob","Robusta",IF(I930="Exc","Excelsa",IF(orders!I930="Ara","Arabica",IF(orders!I930="Lib","Liberica",""))))</f>
        <v>Excelsa</v>
      </c>
      <c r="O930" s="14" t="str">
        <f>IF(J930="M","Medium",IF(J930="L","Light",IF(orders!J930="D","Dark","")))</f>
        <v>Medium</v>
      </c>
      <c r="P930" t="str">
        <f>_xlfn.XLOOKUP(Table3[[#This Row],[Customer ID]],customers!$A$1:$A$1001,customers!$I$1:$I$1001,"")</f>
        <v>Yes</v>
      </c>
      <c r="Q930" t="str">
        <f>REPT(CHAR(160),5)&amp;Table3[[#This Row],[Loyalty card]]</f>
        <v>     Yes</v>
      </c>
    </row>
    <row r="931" spans="1:17"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14"/>
        <v>8.91</v>
      </c>
      <c r="N931" t="str">
        <f>IF(I931="Rob","Robusta",IF(I931="Exc","Excelsa",IF(orders!I931="Ara","Arabica",IF(orders!I931="Lib","Liberica",""))))</f>
        <v>Excelsa</v>
      </c>
      <c r="O931" s="14" t="str">
        <f>IF(J931="M","Medium",IF(J931="L","Light",IF(orders!J931="D","Dark","")))</f>
        <v>Light</v>
      </c>
      <c r="P931" t="str">
        <f>_xlfn.XLOOKUP(Table3[[#This Row],[Customer ID]],customers!$A$1:$A$1001,customers!$I$1:$I$1001,"")</f>
        <v>Yes</v>
      </c>
      <c r="Q931" t="str">
        <f>REPT(CHAR(160),5)&amp;Table3[[#This Row],[Loyalty card]]</f>
        <v>     Yes</v>
      </c>
    </row>
    <row r="932" spans="1:17"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14"/>
        <v>12.15</v>
      </c>
      <c r="N932" t="str">
        <f>IF(I932="Rob","Robusta",IF(I932="Exc","Excelsa",IF(orders!I932="Ara","Arabica",IF(orders!I932="Lib","Liberica",""))))</f>
        <v>Excelsa</v>
      </c>
      <c r="O932" s="14" t="str">
        <f>IF(J932="M","Medium",IF(J932="L","Light",IF(orders!J932="D","Dark","")))</f>
        <v>Dark</v>
      </c>
      <c r="P932" t="str">
        <f>_xlfn.XLOOKUP(Table3[[#This Row],[Customer ID]],customers!$A$1:$A$1001,customers!$I$1:$I$1001,"")</f>
        <v>Yes</v>
      </c>
      <c r="Q932" t="str">
        <f>REPT(CHAR(160),5)&amp;Table3[[#This Row],[Loyalty card]]</f>
        <v>     Yes</v>
      </c>
    </row>
    <row r="933" spans="1:17"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14"/>
        <v>23.88</v>
      </c>
      <c r="N933" t="str">
        <f>IF(I933="Rob","Robusta",IF(I933="Exc","Excelsa",IF(orders!I933="Ara","Arabica",IF(orders!I933="Lib","Liberica",""))))</f>
        <v>Arabica</v>
      </c>
      <c r="O933" s="14" t="str">
        <f>IF(J933="M","Medium",IF(J933="L","Light",IF(orders!J933="D","Dark","")))</f>
        <v>Dark</v>
      </c>
      <c r="P933" t="str">
        <f>_xlfn.XLOOKUP(Table3[[#This Row],[Customer ID]],customers!$A$1:$A$1001,customers!$I$1:$I$1001,"")</f>
        <v>Yes</v>
      </c>
      <c r="Q933" t="str">
        <f>REPT(CHAR(160),5)&amp;Table3[[#This Row],[Loyalty card]]</f>
        <v>     Yes</v>
      </c>
    </row>
    <row r="934" spans="1:17"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14"/>
        <v>55</v>
      </c>
      <c r="N934" t="str">
        <f>IF(I934="Rob","Robusta",IF(I934="Exc","Excelsa",IF(orders!I934="Ara","Arabica",IF(orders!I934="Lib","Liberica",""))))</f>
        <v>Excelsa</v>
      </c>
      <c r="O934" s="14" t="str">
        <f>IF(J934="M","Medium",IF(J934="L","Light",IF(orders!J934="D","Dark","")))</f>
        <v>Medium</v>
      </c>
      <c r="P934" t="str">
        <f>_xlfn.XLOOKUP(Table3[[#This Row],[Customer ID]],customers!$A$1:$A$1001,customers!$I$1:$I$1001,"")</f>
        <v>No</v>
      </c>
      <c r="Q934" t="str">
        <f>REPT(CHAR(160),5)&amp;Table3[[#This Row],[Loyalty card]]</f>
        <v>     No</v>
      </c>
    </row>
    <row r="935" spans="1:17"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14"/>
        <v>26.849999999999998</v>
      </c>
      <c r="N935" t="str">
        <f>IF(I935="Rob","Robusta",IF(I935="Exc","Excelsa",IF(orders!I935="Ara","Arabica",IF(orders!I935="Lib","Liberica",""))))</f>
        <v>Robusta</v>
      </c>
      <c r="O935" s="14" t="str">
        <f>IF(J935="M","Medium",IF(J935="L","Light",IF(orders!J935="D","Dark","")))</f>
        <v>Dark</v>
      </c>
      <c r="P935" t="str">
        <f>_xlfn.XLOOKUP(Table3[[#This Row],[Customer ID]],customers!$A$1:$A$1001,customers!$I$1:$I$1001,"")</f>
        <v>Yes</v>
      </c>
      <c r="Q935" t="str">
        <f>REPT(CHAR(160),5)&amp;Table3[[#This Row],[Loyalty card]]</f>
        <v>     Yes</v>
      </c>
    </row>
    <row r="936" spans="1:17"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14"/>
        <v>114.42499999999998</v>
      </c>
      <c r="N936" t="str">
        <f>IF(I936="Rob","Robusta",IF(I936="Exc","Excelsa",IF(orders!I936="Ara","Arabica",IF(orders!I936="Lib","Liberica",""))))</f>
        <v>Robusta</v>
      </c>
      <c r="O936" s="14" t="str">
        <f>IF(J936="M","Medium",IF(J936="L","Light",IF(orders!J936="D","Dark","")))</f>
        <v>Medium</v>
      </c>
      <c r="P936" t="str">
        <f>_xlfn.XLOOKUP(Table3[[#This Row],[Customer ID]],customers!$A$1:$A$1001,customers!$I$1:$I$1001,"")</f>
        <v>No</v>
      </c>
      <c r="Q936" t="str">
        <f>REPT(CHAR(160),5)&amp;Table3[[#This Row],[Loyalty card]]</f>
        <v>     No</v>
      </c>
    </row>
    <row r="937" spans="1:17"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14"/>
        <v>155.24999999999997</v>
      </c>
      <c r="N937" t="str">
        <f>IF(I937="Rob","Robusta",IF(I937="Exc","Excelsa",IF(orders!I937="Ara","Arabica",IF(orders!I937="Lib","Liberica",""))))</f>
        <v>Arabica</v>
      </c>
      <c r="O937" s="14" t="str">
        <f>IF(J937="M","Medium",IF(J937="L","Light",IF(orders!J937="D","Dark","")))</f>
        <v>Medium</v>
      </c>
      <c r="P937" t="str">
        <f>_xlfn.XLOOKUP(Table3[[#This Row],[Customer ID]],customers!$A$1:$A$1001,customers!$I$1:$I$1001,"")</f>
        <v>Yes</v>
      </c>
      <c r="Q937" t="str">
        <f>REPT(CHAR(160),5)&amp;Table3[[#This Row],[Loyalty card]]</f>
        <v>     Yes</v>
      </c>
    </row>
    <row r="938" spans="1:17"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14"/>
        <v>23.31</v>
      </c>
      <c r="N938" t="str">
        <f>IF(I938="Rob","Robusta",IF(I938="Exc","Excelsa",IF(orders!I938="Ara","Arabica",IF(orders!I938="Lib","Liberica",""))))</f>
        <v>Liberica</v>
      </c>
      <c r="O938" s="14" t="str">
        <f>IF(J938="M","Medium",IF(J938="L","Light",IF(orders!J938="D","Dark","")))</f>
        <v>Dark</v>
      </c>
      <c r="P938" t="str">
        <f>_xlfn.XLOOKUP(Table3[[#This Row],[Customer ID]],customers!$A$1:$A$1001,customers!$I$1:$I$1001,"")</f>
        <v>Yes</v>
      </c>
      <c r="Q938" t="str">
        <f>REPT(CHAR(160),5)&amp;Table3[[#This Row],[Loyalty card]]</f>
        <v>     Yes</v>
      </c>
    </row>
    <row r="939" spans="1:17"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14"/>
        <v>91.539999999999992</v>
      </c>
      <c r="N939" t="str">
        <f>IF(I939="Rob","Robusta",IF(I939="Exc","Excelsa",IF(orders!I939="Ara","Arabica",IF(orders!I939="Lib","Liberica",""))))</f>
        <v>Robusta</v>
      </c>
      <c r="O939" s="14" t="str">
        <f>IF(J939="M","Medium",IF(J939="L","Light",IF(orders!J939="D","Dark","")))</f>
        <v>Medium</v>
      </c>
      <c r="P939" t="str">
        <f>_xlfn.XLOOKUP(Table3[[#This Row],[Customer ID]],customers!$A$1:$A$1001,customers!$I$1:$I$1001,"")</f>
        <v>Yes</v>
      </c>
      <c r="Q939" t="str">
        <f>REPT(CHAR(160),5)&amp;Table3[[#This Row],[Loyalty card]]</f>
        <v>     Yes</v>
      </c>
    </row>
    <row r="940" spans="1:17"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14"/>
        <v>74.25</v>
      </c>
      <c r="N940" t="str">
        <f>IF(I940="Rob","Robusta",IF(I940="Exc","Excelsa",IF(orders!I940="Ara","Arabica",IF(orders!I940="Lib","Liberica",""))))</f>
        <v>Excelsa</v>
      </c>
      <c r="O940" s="14" t="str">
        <f>IF(J940="M","Medium",IF(J940="L","Light",IF(orders!J940="D","Dark","")))</f>
        <v>Light</v>
      </c>
      <c r="P940" t="str">
        <f>_xlfn.XLOOKUP(Table3[[#This Row],[Customer ID]],customers!$A$1:$A$1001,customers!$I$1:$I$1001,"")</f>
        <v>Yes</v>
      </c>
      <c r="Q940" t="str">
        <f>REPT(CHAR(160),5)&amp;Table3[[#This Row],[Loyalty card]]</f>
        <v>     Yes</v>
      </c>
    </row>
    <row r="941" spans="1:17"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14"/>
        <v>28.53</v>
      </c>
      <c r="N941" t="str">
        <f>IF(I941="Rob","Robusta",IF(I941="Exc","Excelsa",IF(orders!I941="Ara","Arabica",IF(orders!I941="Lib","Liberica",""))))</f>
        <v>Liberica</v>
      </c>
      <c r="O941" s="14" t="str">
        <f>IF(J941="M","Medium",IF(J941="L","Light",IF(orders!J941="D","Dark","")))</f>
        <v>Light</v>
      </c>
      <c r="P941" t="str">
        <f>_xlfn.XLOOKUP(Table3[[#This Row],[Customer ID]],customers!$A$1:$A$1001,customers!$I$1:$I$1001,"")</f>
        <v>No</v>
      </c>
      <c r="Q941" t="str">
        <f>REPT(CHAR(160),5)&amp;Table3[[#This Row],[Loyalty card]]</f>
        <v>     No</v>
      </c>
    </row>
    <row r="942" spans="1:17"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14"/>
        <v>14.339999999999998</v>
      </c>
      <c r="N942" t="str">
        <f>IF(I942="Rob","Robusta",IF(I942="Exc","Excelsa",IF(orders!I942="Ara","Arabica",IF(orders!I942="Lib","Liberica",""))))</f>
        <v>Robusta</v>
      </c>
      <c r="O942" s="14" t="str">
        <f>IF(J942="M","Medium",IF(J942="L","Light",IF(orders!J942="D","Dark","")))</f>
        <v>Light</v>
      </c>
      <c r="P942" t="str">
        <f>_xlfn.XLOOKUP(Table3[[#This Row],[Customer ID]],customers!$A$1:$A$1001,customers!$I$1:$I$1001,"")</f>
        <v>Yes</v>
      </c>
      <c r="Q942" t="str">
        <f>REPT(CHAR(160),5)&amp;Table3[[#This Row],[Loyalty card]]</f>
        <v>     Yes</v>
      </c>
    </row>
    <row r="943" spans="1:17"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14"/>
        <v>15.54</v>
      </c>
      <c r="N943" t="str">
        <f>IF(I943="Rob","Robusta",IF(I943="Exc","Excelsa",IF(orders!I943="Ara","Arabica",IF(orders!I943="Lib","Liberica",""))))</f>
        <v>Arabica</v>
      </c>
      <c r="O943" s="14" t="str">
        <f>IF(J943="M","Medium",IF(J943="L","Light",IF(orders!J943="D","Dark","")))</f>
        <v>Light</v>
      </c>
      <c r="P943" t="str">
        <f>_xlfn.XLOOKUP(Table3[[#This Row],[Customer ID]],customers!$A$1:$A$1001,customers!$I$1:$I$1001,"")</f>
        <v>Yes</v>
      </c>
      <c r="Q943" t="str">
        <f>REPT(CHAR(160),5)&amp;Table3[[#This Row],[Loyalty card]]</f>
        <v>     Yes</v>
      </c>
    </row>
    <row r="944" spans="1:17"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14"/>
        <v>35.849999999999994</v>
      </c>
      <c r="N944" t="str">
        <f>IF(I944="Rob","Robusta",IF(I944="Exc","Excelsa",IF(orders!I944="Ara","Arabica",IF(orders!I944="Lib","Liberica",""))))</f>
        <v>Robusta</v>
      </c>
      <c r="O944" s="14" t="str">
        <f>IF(J944="M","Medium",IF(J944="L","Light",IF(orders!J944="D","Dark","")))</f>
        <v>Light</v>
      </c>
      <c r="P944" t="str">
        <f>_xlfn.XLOOKUP(Table3[[#This Row],[Customer ID]],customers!$A$1:$A$1001,customers!$I$1:$I$1001,"")</f>
        <v>No</v>
      </c>
      <c r="Q944" t="str">
        <f>REPT(CHAR(160),5)&amp;Table3[[#This Row],[Loyalty card]]</f>
        <v>     No</v>
      </c>
    </row>
    <row r="945" spans="1:17"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14"/>
        <v>46.62</v>
      </c>
      <c r="N945" t="str">
        <f>IF(I945="Rob","Robusta",IF(I945="Exc","Excelsa",IF(orders!I945="Ara","Arabica",IF(orders!I945="Lib","Liberica",""))))</f>
        <v>Arabica</v>
      </c>
      <c r="O945" s="14" t="str">
        <f>IF(J945="M","Medium",IF(J945="L","Light",IF(orders!J945="D","Dark","")))</f>
        <v>Light</v>
      </c>
      <c r="P945" t="str">
        <f>_xlfn.XLOOKUP(Table3[[#This Row],[Customer ID]],customers!$A$1:$A$1001,customers!$I$1:$I$1001,"")</f>
        <v>No</v>
      </c>
      <c r="Q945" t="str">
        <f>REPT(CHAR(160),5)&amp;Table3[[#This Row],[Loyalty card]]</f>
        <v>     No</v>
      </c>
    </row>
    <row r="946" spans="1:17"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14"/>
        <v>35.849999999999994</v>
      </c>
      <c r="N946" t="str">
        <f>IF(I946="Rob","Robusta",IF(I946="Exc","Excelsa",IF(orders!I946="Ara","Arabica",IF(orders!I946="Lib","Liberica",""))))</f>
        <v>Robusta</v>
      </c>
      <c r="O946" s="14" t="str">
        <f>IF(J946="M","Medium",IF(J946="L","Light",IF(orders!J946="D","Dark","")))</f>
        <v>Light</v>
      </c>
      <c r="P946" t="str">
        <f>_xlfn.XLOOKUP(Table3[[#This Row],[Customer ID]],customers!$A$1:$A$1001,customers!$I$1:$I$1001,"")</f>
        <v>No</v>
      </c>
      <c r="Q946" t="str">
        <f>REPT(CHAR(160),5)&amp;Table3[[#This Row],[Loyalty card]]</f>
        <v>     No</v>
      </c>
    </row>
    <row r="947" spans="1:17"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14"/>
        <v>119.13999999999999</v>
      </c>
      <c r="N947" t="str">
        <f>IF(I947="Rob","Robusta",IF(I947="Exc","Excelsa",IF(orders!I947="Ara","Arabica",IF(orders!I947="Lib","Liberica",""))))</f>
        <v>Liberica</v>
      </c>
      <c r="O947" s="14" t="str">
        <f>IF(J947="M","Medium",IF(J947="L","Light",IF(orders!J947="D","Dark","")))</f>
        <v>Dark</v>
      </c>
      <c r="P947" t="str">
        <f>_xlfn.XLOOKUP(Table3[[#This Row],[Customer ID]],customers!$A$1:$A$1001,customers!$I$1:$I$1001,"")</f>
        <v>No</v>
      </c>
      <c r="Q947" t="str">
        <f>REPT(CHAR(160),5)&amp;Table3[[#This Row],[Loyalty card]]</f>
        <v>     No</v>
      </c>
    </row>
    <row r="948" spans="1:17"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14"/>
        <v>23.31</v>
      </c>
      <c r="N948" t="str">
        <f>IF(I948="Rob","Robusta",IF(I948="Exc","Excelsa",IF(orders!I948="Ara","Arabica",IF(orders!I948="Lib","Liberica",""))))</f>
        <v>Liberica</v>
      </c>
      <c r="O948" s="14" t="str">
        <f>IF(J948="M","Medium",IF(J948="L","Light",IF(orders!J948="D","Dark","")))</f>
        <v>Dark</v>
      </c>
      <c r="P948" t="str">
        <f>_xlfn.XLOOKUP(Table3[[#This Row],[Customer ID]],customers!$A$1:$A$1001,customers!$I$1:$I$1001,"")</f>
        <v>No</v>
      </c>
      <c r="Q948" t="str">
        <f>REPT(CHAR(160),5)&amp;Table3[[#This Row],[Loyalty card]]</f>
        <v>     No</v>
      </c>
    </row>
    <row r="949" spans="1:17"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14"/>
        <v>11.25</v>
      </c>
      <c r="N949" t="str">
        <f>IF(I949="Rob","Robusta",IF(I949="Exc","Excelsa",IF(orders!I949="Ara","Arabica",IF(orders!I949="Lib","Liberica",""))))</f>
        <v>Arabica</v>
      </c>
      <c r="O949" s="14" t="str">
        <f>IF(J949="M","Medium",IF(J949="L","Light",IF(orders!J949="D","Dark","")))</f>
        <v>Medium</v>
      </c>
      <c r="P949" t="str">
        <f>_xlfn.XLOOKUP(Table3[[#This Row],[Customer ID]],customers!$A$1:$A$1001,customers!$I$1:$I$1001,"")</f>
        <v>No</v>
      </c>
      <c r="Q949" t="str">
        <f>REPT(CHAR(160),5)&amp;Table3[[#This Row],[Loyalty card]]</f>
        <v>     No</v>
      </c>
    </row>
    <row r="950" spans="1:17"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14"/>
        <v>83.835000000000008</v>
      </c>
      <c r="N950" t="str">
        <f>IF(I950="Rob","Robusta",IF(I950="Exc","Excelsa",IF(orders!I950="Ara","Arabica",IF(orders!I950="Lib","Liberica",""))))</f>
        <v>Excelsa</v>
      </c>
      <c r="O950" s="14" t="str">
        <f>IF(J950="M","Medium",IF(J950="L","Light",IF(orders!J950="D","Dark","")))</f>
        <v>Dark</v>
      </c>
      <c r="P950" t="str">
        <f>_xlfn.XLOOKUP(Table3[[#This Row],[Customer ID]],customers!$A$1:$A$1001,customers!$I$1:$I$1001,"")</f>
        <v>Yes</v>
      </c>
      <c r="Q950" t="str">
        <f>REPT(CHAR(160),5)&amp;Table3[[#This Row],[Loyalty card]]</f>
        <v>     Yes</v>
      </c>
    </row>
    <row r="951" spans="1:17"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14"/>
        <v>109.93999999999998</v>
      </c>
      <c r="N951" t="str">
        <f>IF(I951="Rob","Robusta",IF(I951="Exc","Excelsa",IF(orders!I951="Ara","Arabica",IF(orders!I951="Lib","Liberica",""))))</f>
        <v>Robusta</v>
      </c>
      <c r="O951" s="14" t="str">
        <f>IF(J951="M","Medium",IF(J951="L","Light",IF(orders!J951="D","Dark","")))</f>
        <v>Light</v>
      </c>
      <c r="P951" t="str">
        <f>_xlfn.XLOOKUP(Table3[[#This Row],[Customer ID]],customers!$A$1:$A$1001,customers!$I$1:$I$1001,"")</f>
        <v>No</v>
      </c>
      <c r="Q951" t="str">
        <f>REPT(CHAR(160),5)&amp;Table3[[#This Row],[Loyalty card]]</f>
        <v>     No</v>
      </c>
    </row>
    <row r="952" spans="1:17"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14"/>
        <v>14.339999999999998</v>
      </c>
      <c r="N952" t="str">
        <f>IF(I952="Rob","Robusta",IF(I952="Exc","Excelsa",IF(orders!I952="Ara","Arabica",IF(orders!I952="Lib","Liberica",""))))</f>
        <v>Robusta</v>
      </c>
      <c r="O952" s="14" t="str">
        <f>IF(J952="M","Medium",IF(J952="L","Light",IF(orders!J952="D","Dark","")))</f>
        <v>Light</v>
      </c>
      <c r="P952" t="str">
        <f>_xlfn.XLOOKUP(Table3[[#This Row],[Customer ID]],customers!$A$1:$A$1001,customers!$I$1:$I$1001,"")</f>
        <v>Yes</v>
      </c>
      <c r="Q952" t="str">
        <f>REPT(CHAR(160),5)&amp;Table3[[#This Row],[Loyalty card]]</f>
        <v>     Yes</v>
      </c>
    </row>
    <row r="953" spans="1:17"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14"/>
        <v>21.509999999999998</v>
      </c>
      <c r="N953" t="str">
        <f>IF(I953="Rob","Robusta",IF(I953="Exc","Excelsa",IF(orders!I953="Ara","Arabica",IF(orders!I953="Lib","Liberica",""))))</f>
        <v>Robusta</v>
      </c>
      <c r="O953" s="14" t="str">
        <f>IF(J953="M","Medium",IF(J953="L","Light",IF(orders!J953="D","Dark","")))</f>
        <v>Light</v>
      </c>
      <c r="P953" t="str">
        <f>_xlfn.XLOOKUP(Table3[[#This Row],[Customer ID]],customers!$A$1:$A$1001,customers!$I$1:$I$1001,"")</f>
        <v>No</v>
      </c>
      <c r="Q953" t="str">
        <f>REPT(CHAR(160),5)&amp;Table3[[#This Row],[Loyalty card]]</f>
        <v>     No</v>
      </c>
    </row>
    <row r="954" spans="1:17"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14"/>
        <v>22.5</v>
      </c>
      <c r="N954" t="str">
        <f>IF(I954="Rob","Robusta",IF(I954="Exc","Excelsa",IF(orders!I954="Ara","Arabica",IF(orders!I954="Lib","Liberica",""))))</f>
        <v>Arabica</v>
      </c>
      <c r="O954" s="14" t="str">
        <f>IF(J954="M","Medium",IF(J954="L","Light",IF(orders!J954="D","Dark","")))</f>
        <v>Medium</v>
      </c>
      <c r="P954" t="str">
        <f>_xlfn.XLOOKUP(Table3[[#This Row],[Customer ID]],customers!$A$1:$A$1001,customers!$I$1:$I$1001,"")</f>
        <v>Yes</v>
      </c>
      <c r="Q954" t="str">
        <f>REPT(CHAR(160),5)&amp;Table3[[#This Row],[Loyalty card]]</f>
        <v>     Yes</v>
      </c>
    </row>
    <row r="955" spans="1:17"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14"/>
        <v>3.8849999999999998</v>
      </c>
      <c r="N955" t="str">
        <f>IF(I955="Rob","Robusta",IF(I955="Exc","Excelsa",IF(orders!I955="Ara","Arabica",IF(orders!I955="Lib","Liberica",""))))</f>
        <v>Arabica</v>
      </c>
      <c r="O955" s="14" t="str">
        <f>IF(J955="M","Medium",IF(J955="L","Light",IF(orders!J955="D","Dark","")))</f>
        <v>Light</v>
      </c>
      <c r="P955" t="str">
        <f>_xlfn.XLOOKUP(Table3[[#This Row],[Customer ID]],customers!$A$1:$A$1001,customers!$I$1:$I$1001,"")</f>
        <v>Yes</v>
      </c>
      <c r="Q955" t="str">
        <f>REPT(CHAR(160),5)&amp;Table3[[#This Row],[Loyalty card]]</f>
        <v>     Yes</v>
      </c>
    </row>
    <row r="956" spans="1:17"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14"/>
        <v>27.945</v>
      </c>
      <c r="N956" t="str">
        <f>IF(I956="Rob","Robusta",IF(I956="Exc","Excelsa",IF(orders!I956="Ara","Arabica",IF(orders!I956="Lib","Liberica",""))))</f>
        <v>Excelsa</v>
      </c>
      <c r="O956" s="14" t="str">
        <f>IF(J956="M","Medium",IF(J956="L","Light",IF(orders!J956="D","Dark","")))</f>
        <v>Dark</v>
      </c>
      <c r="P956" t="str">
        <f>_xlfn.XLOOKUP(Table3[[#This Row],[Customer ID]],customers!$A$1:$A$1001,customers!$I$1:$I$1001,"")</f>
        <v>Yes</v>
      </c>
      <c r="Q956" t="str">
        <f>REPT(CHAR(160),5)&amp;Table3[[#This Row],[Loyalty card]]</f>
        <v>     Yes</v>
      </c>
    </row>
    <row r="957" spans="1:17"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14"/>
        <v>170.77499999999998</v>
      </c>
      <c r="N957" t="str">
        <f>IF(I957="Rob","Robusta",IF(I957="Exc","Excelsa",IF(orders!I957="Ara","Arabica",IF(orders!I957="Lib","Liberica",""))))</f>
        <v>Excelsa</v>
      </c>
      <c r="O957" s="14" t="str">
        <f>IF(J957="M","Medium",IF(J957="L","Light",IF(orders!J957="D","Dark","")))</f>
        <v>Light</v>
      </c>
      <c r="P957" t="str">
        <f>_xlfn.XLOOKUP(Table3[[#This Row],[Customer ID]],customers!$A$1:$A$1001,customers!$I$1:$I$1001,"")</f>
        <v>Yes</v>
      </c>
      <c r="Q957" t="str">
        <f>REPT(CHAR(160),5)&amp;Table3[[#This Row],[Loyalty card]]</f>
        <v>     Yes</v>
      </c>
    </row>
    <row r="958" spans="1:17"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14"/>
        <v>54.969999999999992</v>
      </c>
      <c r="N958" t="str">
        <f>IF(I958="Rob","Robusta",IF(I958="Exc","Excelsa",IF(orders!I958="Ara","Arabica",IF(orders!I958="Lib","Liberica",""))))</f>
        <v>Robusta</v>
      </c>
      <c r="O958" s="14" t="str">
        <f>IF(J958="M","Medium",IF(J958="L","Light",IF(orders!J958="D","Dark","")))</f>
        <v>Light</v>
      </c>
      <c r="P958" t="str">
        <f>_xlfn.XLOOKUP(Table3[[#This Row],[Customer ID]],customers!$A$1:$A$1001,customers!$I$1:$I$1001,"")</f>
        <v>Yes</v>
      </c>
      <c r="Q958" t="str">
        <f>REPT(CHAR(160),5)&amp;Table3[[#This Row],[Loyalty card]]</f>
        <v>     Yes</v>
      </c>
    </row>
    <row r="959" spans="1:17"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14"/>
        <v>14.85</v>
      </c>
      <c r="N959" t="str">
        <f>IF(I959="Rob","Robusta",IF(I959="Exc","Excelsa",IF(orders!I959="Ara","Arabica",IF(orders!I959="Lib","Liberica",""))))</f>
        <v>Excelsa</v>
      </c>
      <c r="O959" s="14" t="str">
        <f>IF(J959="M","Medium",IF(J959="L","Light",IF(orders!J959="D","Dark","")))</f>
        <v>Light</v>
      </c>
      <c r="P959" t="str">
        <f>_xlfn.XLOOKUP(Table3[[#This Row],[Customer ID]],customers!$A$1:$A$1001,customers!$I$1:$I$1001,"")</f>
        <v>Yes</v>
      </c>
      <c r="Q959" t="str">
        <f>REPT(CHAR(160),5)&amp;Table3[[#This Row],[Loyalty card]]</f>
        <v>     Yes</v>
      </c>
    </row>
    <row r="960" spans="1:17"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14"/>
        <v>7.77</v>
      </c>
      <c r="N960" t="str">
        <f>IF(I960="Rob","Robusta",IF(I960="Exc","Excelsa",IF(orders!I960="Ara","Arabica",IF(orders!I960="Lib","Liberica",""))))</f>
        <v>Arabica</v>
      </c>
      <c r="O960" s="14" t="str">
        <f>IF(J960="M","Medium",IF(J960="L","Light",IF(orders!J960="D","Dark","")))</f>
        <v>Light</v>
      </c>
      <c r="P960" t="str">
        <f>_xlfn.XLOOKUP(Table3[[#This Row],[Customer ID]],customers!$A$1:$A$1001,customers!$I$1:$I$1001,"")</f>
        <v>Yes</v>
      </c>
      <c r="Q960" t="str">
        <f>REPT(CHAR(160),5)&amp;Table3[[#This Row],[Loyalty card]]</f>
        <v>     Yes</v>
      </c>
    </row>
    <row r="961" spans="1:17"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14"/>
        <v>23.774999999999999</v>
      </c>
      <c r="N961" t="str">
        <f>IF(I961="Rob","Robusta",IF(I961="Exc","Excelsa",IF(orders!I961="Ara","Arabica",IF(orders!I961="Lib","Liberica",""))))</f>
        <v>Liberica</v>
      </c>
      <c r="O961" s="14" t="str">
        <f>IF(J961="M","Medium",IF(J961="L","Light",IF(orders!J961="D","Dark","")))</f>
        <v>Light</v>
      </c>
      <c r="P961" t="str">
        <f>_xlfn.XLOOKUP(Table3[[#This Row],[Customer ID]],customers!$A$1:$A$1001,customers!$I$1:$I$1001,"")</f>
        <v>Yes</v>
      </c>
      <c r="Q961" t="str">
        <f>REPT(CHAR(160),5)&amp;Table3[[#This Row],[Loyalty card]]</f>
        <v>     Yes</v>
      </c>
    </row>
    <row r="962" spans="1:17"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14"/>
        <v>79.25</v>
      </c>
      <c r="N962" t="str">
        <f>IF(I962="Rob","Robusta",IF(I962="Exc","Excelsa",IF(orders!I962="Ara","Arabica",IF(orders!I962="Lib","Liberica",""))))</f>
        <v>Liberica</v>
      </c>
      <c r="O962" s="14" t="str">
        <f>IF(J962="M","Medium",IF(J962="L","Light",IF(orders!J962="D","Dark","")))</f>
        <v>Light</v>
      </c>
      <c r="P962" t="str">
        <f>_xlfn.XLOOKUP(Table3[[#This Row],[Customer ID]],customers!$A$1:$A$1001,customers!$I$1:$I$1001,"")</f>
        <v>Yes</v>
      </c>
      <c r="Q962" t="str">
        <f>REPT(CHAR(160),5)&amp;Table3[[#This Row],[Loyalty card]]</f>
        <v>     Yes</v>
      </c>
    </row>
    <row r="963" spans="1:17"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15">L963*E963</f>
        <v>45.769999999999996</v>
      </c>
      <c r="N963" t="str">
        <f>IF(I963="Rob","Robusta",IF(I963="Exc","Excelsa",IF(orders!I963="Ara","Arabica",IF(orders!I963="Lib","Liberica",""))))</f>
        <v>Arabica</v>
      </c>
      <c r="O963" s="14" t="str">
        <f>IF(J963="M","Medium",IF(J963="L","Light",IF(orders!J963="D","Dark","")))</f>
        <v>Dark</v>
      </c>
      <c r="P963" t="str">
        <f>_xlfn.XLOOKUP(Table3[[#This Row],[Customer ID]],customers!$A$1:$A$1001,customers!$I$1:$I$1001,"")</f>
        <v>Yes</v>
      </c>
      <c r="Q963" t="str">
        <f>REPT(CHAR(160),5)&amp;Table3[[#This Row],[Loyalty card]]</f>
        <v>     Yes</v>
      </c>
    </row>
    <row r="964" spans="1:17"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15"/>
        <v>8.9499999999999993</v>
      </c>
      <c r="N964" t="str">
        <f>IF(I964="Rob","Robusta",IF(I964="Exc","Excelsa",IF(orders!I964="Ara","Arabica",IF(orders!I964="Lib","Liberica",""))))</f>
        <v>Robusta</v>
      </c>
      <c r="O964" s="14" t="str">
        <f>IF(J964="M","Medium",IF(J964="L","Light",IF(orders!J964="D","Dark","")))</f>
        <v>Dark</v>
      </c>
      <c r="P964" t="str">
        <f>_xlfn.XLOOKUP(Table3[[#This Row],[Customer ID]],customers!$A$1:$A$1001,customers!$I$1:$I$1001,"")</f>
        <v>Yes</v>
      </c>
      <c r="Q964" t="str">
        <f>REPT(CHAR(160),5)&amp;Table3[[#This Row],[Loyalty card]]</f>
        <v>     Yes</v>
      </c>
    </row>
    <row r="965" spans="1:17"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15"/>
        <v>23.88</v>
      </c>
      <c r="N965" t="str">
        <f>IF(I965="Rob","Robusta",IF(I965="Exc","Excelsa",IF(orders!I965="Ara","Arabica",IF(orders!I965="Lib","Liberica",""))))</f>
        <v>Robusta</v>
      </c>
      <c r="O965" s="14" t="str">
        <f>IF(J965="M","Medium",IF(J965="L","Light",IF(orders!J965="D","Dark","")))</f>
        <v>Medium</v>
      </c>
      <c r="P965" t="str">
        <f>_xlfn.XLOOKUP(Table3[[#This Row],[Customer ID]],customers!$A$1:$A$1001,customers!$I$1:$I$1001,"")</f>
        <v>Yes</v>
      </c>
      <c r="Q965" t="str">
        <f>REPT(CHAR(160),5)&amp;Table3[[#This Row],[Loyalty card]]</f>
        <v>     Yes</v>
      </c>
    </row>
    <row r="966" spans="1:17"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15"/>
        <v>22.274999999999999</v>
      </c>
      <c r="N966" t="str">
        <f>IF(I966="Rob","Robusta",IF(I966="Exc","Excelsa",IF(orders!I966="Ara","Arabica",IF(orders!I966="Lib","Liberica",""))))</f>
        <v>Excelsa</v>
      </c>
      <c r="O966" s="14" t="str">
        <f>IF(J966="M","Medium",IF(J966="L","Light",IF(orders!J966="D","Dark","")))</f>
        <v>Light</v>
      </c>
      <c r="P966" t="str">
        <f>_xlfn.XLOOKUP(Table3[[#This Row],[Customer ID]],customers!$A$1:$A$1001,customers!$I$1:$I$1001,"")</f>
        <v>No</v>
      </c>
      <c r="Q966" t="str">
        <f>REPT(CHAR(160),5)&amp;Table3[[#This Row],[Loyalty card]]</f>
        <v>     No</v>
      </c>
    </row>
    <row r="967" spans="1:17"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15"/>
        <v>29.849999999999998</v>
      </c>
      <c r="N967" t="str">
        <f>IF(I967="Rob","Robusta",IF(I967="Exc","Excelsa",IF(orders!I967="Ara","Arabica",IF(orders!I967="Lib","Liberica",""))))</f>
        <v>Robusta</v>
      </c>
      <c r="O967" s="14" t="str">
        <f>IF(J967="M","Medium",IF(J967="L","Light",IF(orders!J967="D","Dark","")))</f>
        <v>Medium</v>
      </c>
      <c r="P967" t="str">
        <f>_xlfn.XLOOKUP(Table3[[#This Row],[Customer ID]],customers!$A$1:$A$1001,customers!$I$1:$I$1001,"")</f>
        <v>Yes</v>
      </c>
      <c r="Q967" t="str">
        <f>REPT(CHAR(160),5)&amp;Table3[[#This Row],[Loyalty card]]</f>
        <v>     Yes</v>
      </c>
    </row>
    <row r="968" spans="1:17"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15"/>
        <v>53.46</v>
      </c>
      <c r="N968" t="str">
        <f>IF(I968="Rob","Robusta",IF(I968="Exc","Excelsa",IF(orders!I968="Ara","Arabica",IF(orders!I968="Lib","Liberica",""))))</f>
        <v>Excelsa</v>
      </c>
      <c r="O968" s="14" t="str">
        <f>IF(J968="M","Medium",IF(J968="L","Light",IF(orders!J968="D","Dark","")))</f>
        <v>Light</v>
      </c>
      <c r="P968" t="str">
        <f>_xlfn.XLOOKUP(Table3[[#This Row],[Customer ID]],customers!$A$1:$A$1001,customers!$I$1:$I$1001,"")</f>
        <v>Yes</v>
      </c>
      <c r="Q968" t="str">
        <f>REPT(CHAR(160),5)&amp;Table3[[#This Row],[Loyalty card]]</f>
        <v>     Yes</v>
      </c>
    </row>
    <row r="969" spans="1:17"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15"/>
        <v>2.6849999999999996</v>
      </c>
      <c r="N969" t="str">
        <f>IF(I969="Rob","Robusta",IF(I969="Exc","Excelsa",IF(orders!I969="Ara","Arabica",IF(orders!I969="Lib","Liberica",""))))</f>
        <v>Robusta</v>
      </c>
      <c r="O969" s="14" t="str">
        <f>IF(J969="M","Medium",IF(J969="L","Light",IF(orders!J969="D","Dark","")))</f>
        <v>Dark</v>
      </c>
      <c r="P969" t="str">
        <f>_xlfn.XLOOKUP(Table3[[#This Row],[Customer ID]],customers!$A$1:$A$1001,customers!$I$1:$I$1001,"")</f>
        <v>Yes</v>
      </c>
      <c r="Q969" t="str">
        <f>REPT(CHAR(160),5)&amp;Table3[[#This Row],[Loyalty card]]</f>
        <v>     Yes</v>
      </c>
    </row>
    <row r="970" spans="1:17"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15"/>
        <v>5.97</v>
      </c>
      <c r="N970" t="str">
        <f>IF(I970="Rob","Robusta",IF(I970="Exc","Excelsa",IF(orders!I970="Ara","Arabica",IF(orders!I970="Lib","Liberica",""))))</f>
        <v>Robusta</v>
      </c>
      <c r="O970" s="14" t="str">
        <f>IF(J970="M","Medium",IF(J970="L","Light",IF(orders!J970="D","Dark","")))</f>
        <v>Medium</v>
      </c>
      <c r="P970" t="str">
        <f>_xlfn.XLOOKUP(Table3[[#This Row],[Customer ID]],customers!$A$1:$A$1001,customers!$I$1:$I$1001,"")</f>
        <v>No</v>
      </c>
      <c r="Q970" t="str">
        <f>REPT(CHAR(160),5)&amp;Table3[[#This Row],[Loyalty card]]</f>
        <v>     No</v>
      </c>
    </row>
    <row r="971" spans="1:17"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15"/>
        <v>12.95</v>
      </c>
      <c r="N971" t="str">
        <f>IF(I971="Rob","Robusta",IF(I971="Exc","Excelsa",IF(orders!I971="Ara","Arabica",IF(orders!I971="Lib","Liberica",""))))</f>
        <v>Liberica</v>
      </c>
      <c r="O971" s="14" t="str">
        <f>IF(J971="M","Medium",IF(J971="L","Light",IF(orders!J971="D","Dark","")))</f>
        <v>Dark</v>
      </c>
      <c r="P971" t="str">
        <f>_xlfn.XLOOKUP(Table3[[#This Row],[Customer ID]],customers!$A$1:$A$1001,customers!$I$1:$I$1001,"")</f>
        <v>Yes</v>
      </c>
      <c r="Q971" t="str">
        <f>REPT(CHAR(160),5)&amp;Table3[[#This Row],[Loyalty card]]</f>
        <v>     Yes</v>
      </c>
    </row>
    <row r="972" spans="1:17"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15"/>
        <v>8.25</v>
      </c>
      <c r="N972" t="str">
        <f>IF(I972="Rob","Robusta",IF(I972="Exc","Excelsa",IF(orders!I972="Ara","Arabica",IF(orders!I972="Lib","Liberica",""))))</f>
        <v>Excelsa</v>
      </c>
      <c r="O972" s="14" t="str">
        <f>IF(J972="M","Medium",IF(J972="L","Light",IF(orders!J972="D","Dark","")))</f>
        <v>Medium</v>
      </c>
      <c r="P972" t="str">
        <f>_xlfn.XLOOKUP(Table3[[#This Row],[Customer ID]],customers!$A$1:$A$1001,customers!$I$1:$I$1001,"")</f>
        <v>No</v>
      </c>
      <c r="Q972" t="str">
        <f>REPT(CHAR(160),5)&amp;Table3[[#This Row],[Loyalty card]]</f>
        <v>     No</v>
      </c>
    </row>
    <row r="973" spans="1:17"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15"/>
        <v>148.92499999999998</v>
      </c>
      <c r="N973" t="str">
        <f>IF(I973="Rob","Robusta",IF(I973="Exc","Excelsa",IF(orders!I973="Ara","Arabica",IF(orders!I973="Lib","Liberica",""))))</f>
        <v>Arabica</v>
      </c>
      <c r="O973" s="14" t="str">
        <f>IF(J973="M","Medium",IF(J973="L","Light",IF(orders!J973="D","Dark","")))</f>
        <v>Light</v>
      </c>
      <c r="P973" t="str">
        <f>_xlfn.XLOOKUP(Table3[[#This Row],[Customer ID]],customers!$A$1:$A$1001,customers!$I$1:$I$1001,"")</f>
        <v>No</v>
      </c>
      <c r="Q973" t="str">
        <f>REPT(CHAR(160),5)&amp;Table3[[#This Row],[Loyalty card]]</f>
        <v>     No</v>
      </c>
    </row>
    <row r="974" spans="1:17"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15"/>
        <v>89.35499999999999</v>
      </c>
      <c r="N974" t="str">
        <f>IF(I974="Rob","Robusta",IF(I974="Exc","Excelsa",IF(orders!I974="Ara","Arabica",IF(orders!I974="Lib","Liberica",""))))</f>
        <v>Arabica</v>
      </c>
      <c r="O974" s="14" t="str">
        <f>IF(J974="M","Medium",IF(J974="L","Light",IF(orders!J974="D","Dark","")))</f>
        <v>Light</v>
      </c>
      <c r="P974" t="str">
        <f>_xlfn.XLOOKUP(Table3[[#This Row],[Customer ID]],customers!$A$1:$A$1001,customers!$I$1:$I$1001,"")</f>
        <v>Yes</v>
      </c>
      <c r="Q974" t="str">
        <f>REPT(CHAR(160),5)&amp;Table3[[#This Row],[Loyalty card]]</f>
        <v>     Yes</v>
      </c>
    </row>
    <row r="975" spans="1:17"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15"/>
        <v>87.300000000000011</v>
      </c>
      <c r="N975" t="str">
        <f>IF(I975="Rob","Robusta",IF(I975="Exc","Excelsa",IF(orders!I975="Ara","Arabica",IF(orders!I975="Lib","Liberica",""))))</f>
        <v>Liberica</v>
      </c>
      <c r="O975" s="14" t="str">
        <f>IF(J975="M","Medium",IF(J975="L","Light",IF(orders!J975="D","Dark","")))</f>
        <v>Medium</v>
      </c>
      <c r="P975" t="str">
        <f>_xlfn.XLOOKUP(Table3[[#This Row],[Customer ID]],customers!$A$1:$A$1001,customers!$I$1:$I$1001,"")</f>
        <v>No</v>
      </c>
      <c r="Q975" t="str">
        <f>REPT(CHAR(160),5)&amp;Table3[[#This Row],[Loyalty card]]</f>
        <v>     No</v>
      </c>
    </row>
    <row r="976" spans="1:17"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15"/>
        <v>5.3699999999999992</v>
      </c>
      <c r="N976" t="str">
        <f>IF(I976="Rob","Robusta",IF(I976="Exc","Excelsa",IF(orders!I976="Ara","Arabica",IF(orders!I976="Lib","Liberica",""))))</f>
        <v>Robusta</v>
      </c>
      <c r="O976" s="14" t="str">
        <f>IF(J976="M","Medium",IF(J976="L","Light",IF(orders!J976="D","Dark","")))</f>
        <v>Dark</v>
      </c>
      <c r="P976" t="str">
        <f>_xlfn.XLOOKUP(Table3[[#This Row],[Customer ID]],customers!$A$1:$A$1001,customers!$I$1:$I$1001,"")</f>
        <v>Yes</v>
      </c>
      <c r="Q976" t="str">
        <f>REPT(CHAR(160),5)&amp;Table3[[#This Row],[Loyalty card]]</f>
        <v>     Yes</v>
      </c>
    </row>
    <row r="977" spans="1:17"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15"/>
        <v>8.9550000000000001</v>
      </c>
      <c r="N977" t="str">
        <f>IF(I977="Rob","Robusta",IF(I977="Exc","Excelsa",IF(orders!I977="Ara","Arabica",IF(orders!I977="Lib","Liberica",""))))</f>
        <v>Arabica</v>
      </c>
      <c r="O977" s="14" t="str">
        <f>IF(J977="M","Medium",IF(J977="L","Light",IF(orders!J977="D","Dark","")))</f>
        <v>Dark</v>
      </c>
      <c r="P977" t="str">
        <f>_xlfn.XLOOKUP(Table3[[#This Row],[Customer ID]],customers!$A$1:$A$1001,customers!$I$1:$I$1001,"")</f>
        <v>Yes</v>
      </c>
      <c r="Q977" t="str">
        <f>REPT(CHAR(160),5)&amp;Table3[[#This Row],[Loyalty card]]</f>
        <v>     Yes</v>
      </c>
    </row>
    <row r="978" spans="1:17"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15"/>
        <v>137.42499999999998</v>
      </c>
      <c r="N978" t="str">
        <f>IF(I978="Rob","Robusta",IF(I978="Exc","Excelsa",IF(orders!I978="Ara","Arabica",IF(orders!I978="Lib","Liberica",""))))</f>
        <v>Robusta</v>
      </c>
      <c r="O978" s="14" t="str">
        <f>IF(J978="M","Medium",IF(J978="L","Light",IF(orders!J978="D","Dark","")))</f>
        <v>Light</v>
      </c>
      <c r="P978" t="str">
        <f>_xlfn.XLOOKUP(Table3[[#This Row],[Customer ID]],customers!$A$1:$A$1001,customers!$I$1:$I$1001,"")</f>
        <v>Yes</v>
      </c>
      <c r="Q978" t="str">
        <f>REPT(CHAR(160),5)&amp;Table3[[#This Row],[Loyalty card]]</f>
        <v>     Yes</v>
      </c>
    </row>
    <row r="979" spans="1:17"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15"/>
        <v>59.75</v>
      </c>
      <c r="N979" t="str">
        <f>IF(I979="Rob","Robusta",IF(I979="Exc","Excelsa",IF(orders!I979="Ara","Arabica",IF(orders!I979="Lib","Liberica",""))))</f>
        <v>Robusta</v>
      </c>
      <c r="O979" s="14" t="str">
        <f>IF(J979="M","Medium",IF(J979="L","Light",IF(orders!J979="D","Dark","")))</f>
        <v>Light</v>
      </c>
      <c r="P979" t="str">
        <f>_xlfn.XLOOKUP(Table3[[#This Row],[Customer ID]],customers!$A$1:$A$1001,customers!$I$1:$I$1001,"")</f>
        <v>No</v>
      </c>
      <c r="Q979" t="str">
        <f>REPT(CHAR(160),5)&amp;Table3[[#This Row],[Loyalty card]]</f>
        <v>     No</v>
      </c>
    </row>
    <row r="980" spans="1:17"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15"/>
        <v>23.31</v>
      </c>
      <c r="N980" t="str">
        <f>IF(I980="Rob","Robusta",IF(I980="Exc","Excelsa",IF(orders!I980="Ara","Arabica",IF(orders!I980="Lib","Liberica",""))))</f>
        <v>Arabica</v>
      </c>
      <c r="O980" s="14" t="str">
        <f>IF(J980="M","Medium",IF(J980="L","Light",IF(orders!J980="D","Dark","")))</f>
        <v>Light</v>
      </c>
      <c r="P980" t="str">
        <f>_xlfn.XLOOKUP(Table3[[#This Row],[Customer ID]],customers!$A$1:$A$1001,customers!$I$1:$I$1001,"")</f>
        <v>No</v>
      </c>
      <c r="Q980" t="str">
        <f>REPT(CHAR(160),5)&amp;Table3[[#This Row],[Loyalty card]]</f>
        <v>     No</v>
      </c>
    </row>
    <row r="981" spans="1:17"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15"/>
        <v>10.739999999999998</v>
      </c>
      <c r="N981" t="str">
        <f>IF(I981="Rob","Robusta",IF(I981="Exc","Excelsa",IF(orders!I981="Ara","Arabica",IF(orders!I981="Lib","Liberica",""))))</f>
        <v>Robusta</v>
      </c>
      <c r="O981" s="14" t="str">
        <f>IF(J981="M","Medium",IF(J981="L","Light",IF(orders!J981="D","Dark","")))</f>
        <v>Dark</v>
      </c>
      <c r="P981" t="str">
        <f>_xlfn.XLOOKUP(Table3[[#This Row],[Customer ID]],customers!$A$1:$A$1001,customers!$I$1:$I$1001,"")</f>
        <v>No</v>
      </c>
      <c r="Q981" t="str">
        <f>REPT(CHAR(160),5)&amp;Table3[[#This Row],[Loyalty card]]</f>
        <v>     No</v>
      </c>
    </row>
    <row r="982" spans="1:17"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15"/>
        <v>167.67000000000002</v>
      </c>
      <c r="N982" t="str">
        <f>IF(I982="Rob","Robusta",IF(I982="Exc","Excelsa",IF(orders!I982="Ara","Arabica",IF(orders!I982="Lib","Liberica",""))))</f>
        <v>Excelsa</v>
      </c>
      <c r="O982" s="14" t="str">
        <f>IF(J982="M","Medium",IF(J982="L","Light",IF(orders!J982="D","Dark","")))</f>
        <v>Dark</v>
      </c>
      <c r="P982" t="str">
        <f>_xlfn.XLOOKUP(Table3[[#This Row],[Customer ID]],customers!$A$1:$A$1001,customers!$I$1:$I$1001,"")</f>
        <v>Yes</v>
      </c>
      <c r="Q982" t="str">
        <f>REPT(CHAR(160),5)&amp;Table3[[#This Row],[Loyalty card]]</f>
        <v>     Yes</v>
      </c>
    </row>
    <row r="983" spans="1:17"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15"/>
        <v>21.87</v>
      </c>
      <c r="N983" t="str">
        <f>IF(I983="Rob","Robusta",IF(I983="Exc","Excelsa",IF(orders!I983="Ara","Arabica",IF(orders!I983="Lib","Liberica",""))))</f>
        <v>Excelsa</v>
      </c>
      <c r="O983" s="14" t="str">
        <f>IF(J983="M","Medium",IF(J983="L","Light",IF(orders!J983="D","Dark","")))</f>
        <v>Dark</v>
      </c>
      <c r="P983" t="str">
        <f>_xlfn.XLOOKUP(Table3[[#This Row],[Customer ID]],customers!$A$1:$A$1001,customers!$I$1:$I$1001,"")</f>
        <v>Yes</v>
      </c>
      <c r="Q983" t="str">
        <f>REPT(CHAR(160),5)&amp;Table3[[#This Row],[Loyalty card]]</f>
        <v>     Yes</v>
      </c>
    </row>
    <row r="984" spans="1:17"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15"/>
        <v>23.9</v>
      </c>
      <c r="N984" t="str">
        <f>IF(I984="Rob","Robusta",IF(I984="Exc","Excelsa",IF(orders!I984="Ara","Arabica",IF(orders!I984="Lib","Liberica",""))))</f>
        <v>Robusta</v>
      </c>
      <c r="O984" s="14" t="str">
        <f>IF(J984="M","Medium",IF(J984="L","Light",IF(orders!J984="D","Dark","")))</f>
        <v>Light</v>
      </c>
      <c r="P984" t="str">
        <f>_xlfn.XLOOKUP(Table3[[#This Row],[Customer ID]],customers!$A$1:$A$1001,customers!$I$1:$I$1001,"")</f>
        <v>Yes</v>
      </c>
      <c r="Q984" t="str">
        <f>REPT(CHAR(160),5)&amp;Table3[[#This Row],[Loyalty card]]</f>
        <v>     Yes</v>
      </c>
    </row>
    <row r="985" spans="1:17"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15"/>
        <v>6.75</v>
      </c>
      <c r="N985" t="str">
        <f>IF(I985="Rob","Robusta",IF(I985="Exc","Excelsa",IF(orders!I985="Ara","Arabica",IF(orders!I985="Lib","Liberica",""))))</f>
        <v>Arabica</v>
      </c>
      <c r="O985" s="14" t="str">
        <f>IF(J985="M","Medium",IF(J985="L","Light",IF(orders!J985="D","Dark","")))</f>
        <v>Medium</v>
      </c>
      <c r="P985" t="str">
        <f>_xlfn.XLOOKUP(Table3[[#This Row],[Customer ID]],customers!$A$1:$A$1001,customers!$I$1:$I$1001,"")</f>
        <v>Yes</v>
      </c>
      <c r="Q985" t="str">
        <f>REPT(CHAR(160),5)&amp;Table3[[#This Row],[Loyalty card]]</f>
        <v>     Yes</v>
      </c>
    </row>
    <row r="986" spans="1:17"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15"/>
        <v>31.624999999999996</v>
      </c>
      <c r="N986" t="str">
        <f>IF(I986="Rob","Robusta",IF(I986="Exc","Excelsa",IF(orders!I986="Ara","Arabica",IF(orders!I986="Lib","Liberica",""))))</f>
        <v>Excelsa</v>
      </c>
      <c r="O986" s="14" t="str">
        <f>IF(J986="M","Medium",IF(J986="L","Light",IF(orders!J986="D","Dark","")))</f>
        <v>Medium</v>
      </c>
      <c r="P986" t="str">
        <f>_xlfn.XLOOKUP(Table3[[#This Row],[Customer ID]],customers!$A$1:$A$1001,customers!$I$1:$I$1001,"")</f>
        <v>Yes</v>
      </c>
      <c r="Q986" t="str">
        <f>REPT(CHAR(160),5)&amp;Table3[[#This Row],[Loyalty card]]</f>
        <v>     Yes</v>
      </c>
    </row>
    <row r="987" spans="1:17"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15"/>
        <v>47.8</v>
      </c>
      <c r="N987" t="str">
        <f>IF(I987="Rob","Robusta",IF(I987="Exc","Excelsa",IF(orders!I987="Ara","Arabica",IF(orders!I987="Lib","Liberica",""))))</f>
        <v>Robusta</v>
      </c>
      <c r="O987" s="14" t="str">
        <f>IF(J987="M","Medium",IF(J987="L","Light",IF(orders!J987="D","Dark","")))</f>
        <v>Light</v>
      </c>
      <c r="P987" t="str">
        <f>_xlfn.XLOOKUP(Table3[[#This Row],[Customer ID]],customers!$A$1:$A$1001,customers!$I$1:$I$1001,"")</f>
        <v>No</v>
      </c>
      <c r="Q987" t="str">
        <f>REPT(CHAR(160),5)&amp;Table3[[#This Row],[Loyalty card]]</f>
        <v>     No</v>
      </c>
    </row>
    <row r="988" spans="1:17"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15"/>
        <v>33.464999999999996</v>
      </c>
      <c r="N988" t="str">
        <f>IF(I988="Rob","Robusta",IF(I988="Exc","Excelsa",IF(orders!I988="Ara","Arabica",IF(orders!I988="Lib","Liberica",""))))</f>
        <v>Liberica</v>
      </c>
      <c r="O988" s="14" t="str">
        <f>IF(J988="M","Medium",IF(J988="L","Light",IF(orders!J988="D","Dark","")))</f>
        <v>Medium</v>
      </c>
      <c r="P988" t="str">
        <f>_xlfn.XLOOKUP(Table3[[#This Row],[Customer ID]],customers!$A$1:$A$1001,customers!$I$1:$I$1001,"")</f>
        <v>No</v>
      </c>
      <c r="Q988" t="str">
        <f>REPT(CHAR(160),5)&amp;Table3[[#This Row],[Loyalty card]]</f>
        <v>     No</v>
      </c>
    </row>
    <row r="989" spans="1:17"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15"/>
        <v>29.849999999999998</v>
      </c>
      <c r="N989" t="str">
        <f>IF(I989="Rob","Robusta",IF(I989="Exc","Excelsa",IF(orders!I989="Ara","Arabica",IF(orders!I989="Lib","Liberica",""))))</f>
        <v>Arabica</v>
      </c>
      <c r="O989" s="14" t="str">
        <f>IF(J989="M","Medium",IF(J989="L","Light",IF(orders!J989="D","Dark","")))</f>
        <v>Dark</v>
      </c>
      <c r="P989" t="str">
        <f>_xlfn.XLOOKUP(Table3[[#This Row],[Customer ID]],customers!$A$1:$A$1001,customers!$I$1:$I$1001,"")</f>
        <v>Yes</v>
      </c>
      <c r="Q989" t="str">
        <f>REPT(CHAR(160),5)&amp;Table3[[#This Row],[Loyalty card]]</f>
        <v>     Yes</v>
      </c>
    </row>
    <row r="990" spans="1:17"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15"/>
        <v>29.849999999999998</v>
      </c>
      <c r="N990" t="str">
        <f>IF(I990="Rob","Robusta",IF(I990="Exc","Excelsa",IF(orders!I990="Ara","Arabica",IF(orders!I990="Lib","Liberica",""))))</f>
        <v>Robusta</v>
      </c>
      <c r="O990" s="14" t="str">
        <f>IF(J990="M","Medium",IF(J990="L","Light",IF(orders!J990="D","Dark","")))</f>
        <v>Medium</v>
      </c>
      <c r="P990" t="str">
        <f>_xlfn.XLOOKUP(Table3[[#This Row],[Customer ID]],customers!$A$1:$A$1001,customers!$I$1:$I$1001,"")</f>
        <v>Yes</v>
      </c>
      <c r="Q990" t="str">
        <f>REPT(CHAR(160),5)&amp;Table3[[#This Row],[Loyalty card]]</f>
        <v>     Yes</v>
      </c>
    </row>
    <row r="991" spans="1:17"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15"/>
        <v>155.24999999999997</v>
      </c>
      <c r="N991" t="str">
        <f>IF(I991="Rob","Robusta",IF(I991="Exc","Excelsa",IF(orders!I991="Ara","Arabica",IF(orders!I991="Lib","Liberica",""))))</f>
        <v>Arabica</v>
      </c>
      <c r="O991" s="14" t="str">
        <f>IF(J991="M","Medium",IF(J991="L","Light",IF(orders!J991="D","Dark","")))</f>
        <v>Medium</v>
      </c>
      <c r="P991" t="str">
        <f>_xlfn.XLOOKUP(Table3[[#This Row],[Customer ID]],customers!$A$1:$A$1001,customers!$I$1:$I$1001,"")</f>
        <v>Yes</v>
      </c>
      <c r="Q991" t="str">
        <f>REPT(CHAR(160),5)&amp;Table3[[#This Row],[Loyalty card]]</f>
        <v>     Yes</v>
      </c>
    </row>
    <row r="992" spans="1:17"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15"/>
        <v>18.225000000000001</v>
      </c>
      <c r="N992" t="str">
        <f>IF(I992="Rob","Robusta",IF(I992="Exc","Excelsa",IF(orders!I992="Ara","Arabica",IF(orders!I992="Lib","Liberica",""))))</f>
        <v>Excelsa</v>
      </c>
      <c r="O992" s="14" t="str">
        <f>IF(J992="M","Medium",IF(J992="L","Light",IF(orders!J992="D","Dark","")))</f>
        <v>Dark</v>
      </c>
      <c r="P992" t="str">
        <f>_xlfn.XLOOKUP(Table3[[#This Row],[Customer ID]],customers!$A$1:$A$1001,customers!$I$1:$I$1001,"")</f>
        <v>No</v>
      </c>
      <c r="Q992" t="str">
        <f>REPT(CHAR(160),5)&amp;Table3[[#This Row],[Loyalty card]]</f>
        <v>     No</v>
      </c>
    </row>
    <row r="993" spans="1:17"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15"/>
        <v>15.54</v>
      </c>
      <c r="N993" t="str">
        <f>IF(I993="Rob","Robusta",IF(I993="Exc","Excelsa",IF(orders!I993="Ara","Arabica",IF(orders!I993="Lib","Liberica",""))))</f>
        <v>Liberica</v>
      </c>
      <c r="O993" s="14" t="str">
        <f>IF(J993="M","Medium",IF(J993="L","Light",IF(orders!J993="D","Dark","")))</f>
        <v>Dark</v>
      </c>
      <c r="P993" t="str">
        <f>_xlfn.XLOOKUP(Table3[[#This Row],[Customer ID]],customers!$A$1:$A$1001,customers!$I$1:$I$1001,"")</f>
        <v>No</v>
      </c>
      <c r="Q993" t="str">
        <f>REPT(CHAR(160),5)&amp;Table3[[#This Row],[Loyalty card]]</f>
        <v>     No</v>
      </c>
    </row>
    <row r="994" spans="1:17"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15"/>
        <v>109.36499999999999</v>
      </c>
      <c r="N994" t="str">
        <f>IF(I994="Rob","Robusta",IF(I994="Exc","Excelsa",IF(orders!I994="Ara","Arabica",IF(orders!I994="Lib","Liberica",""))))</f>
        <v>Liberica</v>
      </c>
      <c r="O994" s="14" t="str">
        <f>IF(J994="M","Medium",IF(J994="L","Light",IF(orders!J994="D","Dark","")))</f>
        <v>Light</v>
      </c>
      <c r="P994" t="str">
        <f>_xlfn.XLOOKUP(Table3[[#This Row],[Customer ID]],customers!$A$1:$A$1001,customers!$I$1:$I$1001,"")</f>
        <v>No</v>
      </c>
      <c r="Q994" t="str">
        <f>REPT(CHAR(160),5)&amp;Table3[[#This Row],[Loyalty card]]</f>
        <v>     No</v>
      </c>
    </row>
    <row r="995" spans="1:17"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15"/>
        <v>77.699999999999989</v>
      </c>
      <c r="N995" t="str">
        <f>IF(I995="Rob","Robusta",IF(I995="Exc","Excelsa",IF(orders!I995="Ara","Arabica",IF(orders!I995="Lib","Liberica",""))))</f>
        <v>Arabica</v>
      </c>
      <c r="O995" s="14" t="str">
        <f>IF(J995="M","Medium",IF(J995="L","Light",IF(orders!J995="D","Dark","")))</f>
        <v>Light</v>
      </c>
      <c r="P995" t="str">
        <f>_xlfn.XLOOKUP(Table3[[#This Row],[Customer ID]],customers!$A$1:$A$1001,customers!$I$1:$I$1001,"")</f>
        <v>No</v>
      </c>
      <c r="Q995" t="str">
        <f>REPT(CHAR(160),5)&amp;Table3[[#This Row],[Loyalty card]]</f>
        <v>     No</v>
      </c>
    </row>
    <row r="996" spans="1:17"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15"/>
        <v>8.9550000000000001</v>
      </c>
      <c r="N996" t="str">
        <f>IF(I996="Rob","Robusta",IF(I996="Exc","Excelsa",IF(orders!I996="Ara","Arabica",IF(orders!I996="Lib","Liberica",""))))</f>
        <v>Arabica</v>
      </c>
      <c r="O996" s="14" t="str">
        <f>IF(J996="M","Medium",IF(J996="L","Light",IF(orders!J996="D","Dark","")))</f>
        <v>Dark</v>
      </c>
      <c r="P996" t="str">
        <f>_xlfn.XLOOKUP(Table3[[#This Row],[Customer ID]],customers!$A$1:$A$1001,customers!$I$1:$I$1001,"")</f>
        <v>No</v>
      </c>
      <c r="Q996" t="str">
        <f>REPT(CHAR(160),5)&amp;Table3[[#This Row],[Loyalty card]]</f>
        <v>     No</v>
      </c>
    </row>
    <row r="997" spans="1:17"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15"/>
        <v>27.484999999999996</v>
      </c>
      <c r="N997" t="str">
        <f>IF(I997="Rob","Robusta",IF(I997="Exc","Excelsa",IF(orders!I997="Ara","Arabica",IF(orders!I997="Lib","Liberica",""))))</f>
        <v>Robusta</v>
      </c>
      <c r="O997" s="14" t="str">
        <f>IF(J997="M","Medium",IF(J997="L","Light",IF(orders!J997="D","Dark","")))</f>
        <v>Light</v>
      </c>
      <c r="P997" t="str">
        <f>_xlfn.XLOOKUP(Table3[[#This Row],[Customer ID]],customers!$A$1:$A$1001,customers!$I$1:$I$1001,"")</f>
        <v>No</v>
      </c>
      <c r="Q997" t="str">
        <f>REPT(CHAR(160),5)&amp;Table3[[#This Row],[Loyalty card]]</f>
        <v>     No</v>
      </c>
    </row>
    <row r="998" spans="1:17"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15"/>
        <v>29.849999999999998</v>
      </c>
      <c r="N998" t="str">
        <f>IF(I998="Rob","Robusta",IF(I998="Exc","Excelsa",IF(orders!I998="Ara","Arabica",IF(orders!I998="Lib","Liberica",""))))</f>
        <v>Robusta</v>
      </c>
      <c r="O998" s="14" t="str">
        <f>IF(J998="M","Medium",IF(J998="L","Light",IF(orders!J998="D","Dark","")))</f>
        <v>Medium</v>
      </c>
      <c r="P998" t="str">
        <f>_xlfn.XLOOKUP(Table3[[#This Row],[Customer ID]],customers!$A$1:$A$1001,customers!$I$1:$I$1001,"")</f>
        <v>No</v>
      </c>
      <c r="Q998" t="str">
        <f>REPT(CHAR(160),5)&amp;Table3[[#This Row],[Loyalty card]]</f>
        <v>     No</v>
      </c>
    </row>
    <row r="999" spans="1:17"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15"/>
        <v>27</v>
      </c>
      <c r="N999" t="str">
        <f>IF(I999="Rob","Robusta",IF(I999="Exc","Excelsa",IF(orders!I999="Ara","Arabica",IF(orders!I999="Lib","Liberica",""))))</f>
        <v>Arabica</v>
      </c>
      <c r="O999" s="14" t="str">
        <f>IF(J999="M","Medium",IF(J999="L","Light",IF(orders!J999="D","Dark","")))</f>
        <v>Medium</v>
      </c>
      <c r="P999" t="str">
        <f>_xlfn.XLOOKUP(Table3[[#This Row],[Customer ID]],customers!$A$1:$A$1001,customers!$I$1:$I$1001,"")</f>
        <v>No</v>
      </c>
      <c r="Q999" t="str">
        <f>REPT(CHAR(160),5)&amp;Table3[[#This Row],[Loyalty card]]</f>
        <v>     No</v>
      </c>
    </row>
    <row r="1000" spans="1:17"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15"/>
        <v>9.9499999999999993</v>
      </c>
      <c r="N1000" t="str">
        <f>IF(I1000="Rob","Robusta",IF(I1000="Exc","Excelsa",IF(orders!I1000="Ara","Arabica",IF(orders!I1000="Lib","Liberica",""))))</f>
        <v>Arabica</v>
      </c>
      <c r="O1000" s="14" t="str">
        <f>IF(J1000="M","Medium",IF(J1000="L","Light",IF(orders!J1000="D","Dark","")))</f>
        <v>Dark</v>
      </c>
      <c r="P1000" t="str">
        <f>_xlfn.XLOOKUP(Table3[[#This Row],[Customer ID]],customers!$A$1:$A$1001,customers!$I$1:$I$1001,"")</f>
        <v>No</v>
      </c>
      <c r="Q1000" t="str">
        <f>REPT(CHAR(160),5)&amp;Table3[[#This Row],[Loyalty card]]</f>
        <v>     No</v>
      </c>
    </row>
    <row r="1001" spans="1:17"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15"/>
        <v>12.375</v>
      </c>
      <c r="N1001" t="str">
        <f>IF(I1001="Rob","Robusta",IF(I1001="Exc","Excelsa",IF(orders!I1001="Ara","Arabica",IF(orders!I1001="Lib","Liberica",""))))</f>
        <v>Excelsa</v>
      </c>
      <c r="O1001" s="14" t="str">
        <f>IF(J1001="M","Medium",IF(J1001="L","Light",IF(orders!J1001="D","Dark","")))</f>
        <v>Medium</v>
      </c>
      <c r="P1001" t="str">
        <f>_xlfn.XLOOKUP(Table3[[#This Row],[Customer ID]],customers!$A$1:$A$1001,customers!$I$1:$I$1001,"")</f>
        <v>Yes</v>
      </c>
      <c r="Q1001" t="str">
        <f>REPT(CHAR(160),5)&amp;Table3[[#This Row],[Loyalty card]]</f>
        <v>     Yes</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D9BE6-965F-4FB3-95B2-FB7D717C85B5}">
  <dimension ref="B1:Z4"/>
  <sheetViews>
    <sheetView tabSelected="1" workbookViewId="0">
      <selection activeCell="AB18" sqref="AB18:AB19"/>
    </sheetView>
  </sheetViews>
  <sheetFormatPr defaultRowHeight="15" x14ac:dyDescent="0.25"/>
  <cols>
    <col min="1" max="1" width="1.42578125" customWidth="1"/>
    <col min="24" max="24" width="2.28515625" customWidth="1"/>
    <col min="25" max="25" width="4.140625" hidden="1" customWidth="1"/>
    <col min="26" max="26" width="9.140625" hidden="1" customWidth="1"/>
  </cols>
  <sheetData>
    <row r="1" spans="2:26" ht="5.25" customHeight="1" x14ac:dyDescent="0.25"/>
    <row r="2" spans="2:26" x14ac:dyDescent="0.25">
      <c r="B2" s="15" t="s">
        <v>6222</v>
      </c>
      <c r="C2" s="16"/>
      <c r="D2" s="16"/>
      <c r="E2" s="16"/>
      <c r="F2" s="16"/>
      <c r="G2" s="16"/>
      <c r="H2" s="16"/>
      <c r="I2" s="16"/>
      <c r="J2" s="16"/>
      <c r="K2" s="16"/>
      <c r="L2" s="16"/>
      <c r="M2" s="16"/>
      <c r="N2" s="16"/>
      <c r="O2" s="16"/>
      <c r="P2" s="16"/>
      <c r="Q2" s="16"/>
      <c r="R2" s="16"/>
      <c r="S2" s="16"/>
      <c r="T2" s="16"/>
      <c r="U2" s="16"/>
      <c r="V2" s="16"/>
      <c r="W2" s="16"/>
      <c r="X2" s="16"/>
      <c r="Y2" s="16"/>
      <c r="Z2" s="16"/>
    </row>
    <row r="3" spans="2:26" x14ac:dyDescent="0.25">
      <c r="B3" s="16"/>
      <c r="C3" s="16"/>
      <c r="D3" s="16"/>
      <c r="E3" s="16"/>
      <c r="F3" s="16"/>
      <c r="G3" s="16"/>
      <c r="H3" s="16"/>
      <c r="I3" s="16"/>
      <c r="J3" s="16"/>
      <c r="K3" s="16"/>
      <c r="L3" s="16"/>
      <c r="M3" s="16"/>
      <c r="N3" s="16"/>
      <c r="O3" s="16"/>
      <c r="P3" s="16"/>
      <c r="Q3" s="16"/>
      <c r="R3" s="16"/>
      <c r="S3" s="16"/>
      <c r="T3" s="16"/>
      <c r="U3" s="16"/>
      <c r="V3" s="16"/>
      <c r="W3" s="16"/>
      <c r="X3" s="16"/>
      <c r="Y3" s="16"/>
      <c r="Z3" s="16"/>
    </row>
    <row r="4" spans="2:26" x14ac:dyDescent="0.25">
      <c r="B4" s="16"/>
      <c r="C4" s="16"/>
      <c r="D4" s="16"/>
      <c r="E4" s="16"/>
      <c r="F4" s="16"/>
      <c r="G4" s="16"/>
      <c r="H4" s="16"/>
      <c r="I4" s="16"/>
      <c r="J4" s="16"/>
      <c r="K4" s="16"/>
      <c r="L4" s="16"/>
      <c r="M4" s="16"/>
      <c r="N4" s="16"/>
      <c r="O4" s="16"/>
      <c r="P4" s="16"/>
      <c r="Q4" s="16"/>
      <c r="R4" s="16"/>
      <c r="S4" s="16"/>
      <c r="T4" s="16"/>
      <c r="U4" s="16"/>
      <c r="V4" s="16"/>
      <c r="W4" s="16"/>
      <c r="X4" s="16"/>
      <c r="Y4" s="16"/>
      <c r="Z4" s="16"/>
    </row>
  </sheetData>
  <mergeCells count="1">
    <mergeCell ref="B2: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Top 5 customers</vt:lpstr>
      <vt:lpstr>country</vt:lpstr>
      <vt:lpstr>Total sales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Aparna Viswanathan A</dc:creator>
  <cp:keywords/>
  <dc:description/>
  <cp:lastModifiedBy>Aparna Viswanathan A</cp:lastModifiedBy>
  <cp:revision/>
  <dcterms:created xsi:type="dcterms:W3CDTF">2022-11-26T09:51:45Z</dcterms:created>
  <dcterms:modified xsi:type="dcterms:W3CDTF">2025-02-06T14:01:19Z</dcterms:modified>
  <cp:category/>
  <cp:contentStatus/>
</cp:coreProperties>
</file>