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\Dropbox\ITCM\7° Semestre\Programacion Paralela\Unidad 1\"/>
    </mc:Choice>
  </mc:AlternateContent>
  <bookViews>
    <workbookView xWindow="0" yWindow="0" windowWidth="21540" windowHeight="9540" firstSheet="4" activeTab="6"/>
  </bookViews>
  <sheets>
    <sheet name="U1_P2_1" sheetId="1" r:id="rId1"/>
    <sheet name="U1_P2_2" sheetId="2" r:id="rId2"/>
    <sheet name="U1_P3_1" sheetId="3" r:id="rId3"/>
    <sheet name="U1_P4_1" sheetId="4" r:id="rId4"/>
    <sheet name="U1_P5_1" sheetId="5" r:id="rId5"/>
    <sheet name="U1_P6_1" sheetId="6" r:id="rId6"/>
    <sheet name="U1_P7_1" sheetId="7" r:id="rId7"/>
  </sheets>
  <definedNames>
    <definedName name="_Toc524866089" localSheetId="0">U1_P2_1!$G$33</definedName>
    <definedName name="_Toc524866090" localSheetId="0">U1_P2_1!$G$35</definedName>
    <definedName name="_Toc524866091" localSheetId="0">U1_P2_1!$G$38</definedName>
    <definedName name="_Toc524866092" localSheetId="0">U1_P2_1!$G$47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7" l="1"/>
  <c r="H5" i="7"/>
  <c r="H4" i="7"/>
  <c r="B12" i="7"/>
  <c r="B11" i="7"/>
  <c r="B10" i="7"/>
  <c r="B9" i="7"/>
  <c r="B8" i="7"/>
  <c r="B7" i="7"/>
  <c r="J4" i="4" l="1"/>
  <c r="J2" i="4"/>
  <c r="H4" i="4"/>
  <c r="H2" i="4"/>
  <c r="F4" i="4"/>
  <c r="F2" i="4"/>
  <c r="D4" i="4"/>
  <c r="D2" i="4"/>
  <c r="B4" i="4"/>
  <c r="C6" i="3"/>
  <c r="F6" i="3" s="1"/>
  <c r="C5" i="3"/>
  <c r="C4" i="3"/>
  <c r="E4" i="3" s="1"/>
  <c r="C3" i="3"/>
  <c r="F3" i="3" s="1"/>
  <c r="C2" i="3"/>
  <c r="E2" i="3" s="1"/>
  <c r="F2" i="3"/>
  <c r="E6" i="3"/>
  <c r="E5" i="3"/>
  <c r="E3" i="3"/>
  <c r="F4" i="3"/>
  <c r="F5" i="3"/>
  <c r="D6" i="3"/>
  <c r="D5" i="3"/>
  <c r="D4" i="3"/>
  <c r="D3" i="3"/>
  <c r="D2" i="3"/>
  <c r="P10" i="2"/>
  <c r="O10" i="2"/>
  <c r="N10" i="2"/>
  <c r="M10" i="2"/>
  <c r="L10" i="2"/>
  <c r="K10" i="2"/>
  <c r="J10" i="2"/>
  <c r="I10" i="2"/>
  <c r="H10" i="2"/>
  <c r="G10" i="2"/>
  <c r="Q5" i="2"/>
  <c r="H7" i="1"/>
  <c r="H6" i="1"/>
  <c r="H5" i="1"/>
  <c r="H4" i="1"/>
  <c r="H3" i="1"/>
</calcChain>
</file>

<file path=xl/sharedStrings.xml><?xml version="1.0" encoding="utf-8"?>
<sst xmlns="http://schemas.openxmlformats.org/spreadsheetml/2006/main" count="229" uniqueCount="95">
  <si>
    <t>Coordenadas:</t>
  </si>
  <si>
    <t>1 2</t>
  </si>
  <si>
    <t>1 3</t>
  </si>
  <si>
    <t>1 4</t>
  </si>
  <si>
    <t>2 3</t>
  </si>
  <si>
    <t>2 4</t>
  </si>
  <si>
    <t>4 3</t>
  </si>
  <si>
    <t>4 5</t>
  </si>
  <si>
    <t>5 1</t>
  </si>
  <si>
    <t>Nodos</t>
  </si>
  <si>
    <t>Rutas</t>
  </si>
  <si>
    <t>Total de rutas por nodo</t>
  </si>
  <si>
    <t>n-1</t>
  </si>
  <si>
    <t>a</t>
  </si>
  <si>
    <t>b</t>
  </si>
  <si>
    <t>¿Existe una ruta directa?</t>
  </si>
  <si>
    <t>Si</t>
  </si>
  <si>
    <t xml:space="preserve">Si </t>
  </si>
  <si>
    <t>No</t>
  </si>
  <si>
    <t>Ruta posible</t>
  </si>
  <si>
    <t>2,1,5</t>
  </si>
  <si>
    <t>3,1,5</t>
  </si>
  <si>
    <t>5,1,2</t>
  </si>
  <si>
    <t>5,1,3</t>
  </si>
  <si>
    <t>Experimento</t>
  </si>
  <si>
    <t>Vertices</t>
  </si>
  <si>
    <t>Completo</t>
  </si>
  <si>
    <t>Resultados</t>
  </si>
  <si>
    <t>Convexo</t>
  </si>
  <si>
    <t>Euleriano</t>
  </si>
  <si>
    <t>SEED</t>
  </si>
  <si>
    <t>Tiempo</t>
  </si>
  <si>
    <t>!!!Hello Students!!!</t>
  </si>
  <si>
    <t>METODO DE LA BURBUJA</t>
  </si>
  <si>
    <t>2, 8, 5, 1, 10, 5, 9, 9, 3, 5, 6, 6, 2, 8, 2, 2, 6, 3, 8, 7,</t>
  </si>
  <si>
    <t>1, 2, 2, 2, 2, 3, 3, 5, 5, 5, 6, 6, 6, 7, 8, 8, 8, 9, 9, 10,</t>
  </si>
  <si>
    <t>El elemento mas peque±o es: 1</t>
  </si>
  <si>
    <t xml:space="preserve"> El elemento mas grande es: 10</t>
  </si>
  <si>
    <t>-------</t>
  </si>
  <si>
    <t>Suma: 107.000000</t>
  </si>
  <si>
    <t>Pares: 11</t>
  </si>
  <si>
    <t>Impares: 9</t>
  </si>
  <si>
    <t>Primos: 2,2,2,2,3,3,5,5,5,7,</t>
  </si>
  <si>
    <t>Amigos:</t>
  </si>
  <si>
    <t>Presione una tecla para continuar . . .</t>
  </si>
  <si>
    <t>Media: 5.350000</t>
  </si>
  <si>
    <t>Desviacion estandar: 2.725344</t>
  </si>
  <si>
    <t>Varianza: 7.427500</t>
  </si>
  <si>
    <t>Datos</t>
  </si>
  <si>
    <t>Repeticiones</t>
  </si>
  <si>
    <t>Total</t>
  </si>
  <si>
    <t>Menor</t>
  </si>
  <si>
    <t>Moda: 2</t>
  </si>
  <si>
    <t>(segundos)</t>
  </si>
  <si>
    <t>Mayor</t>
  </si>
  <si>
    <t>Suma</t>
  </si>
  <si>
    <t>Media</t>
  </si>
  <si>
    <t>Moda</t>
  </si>
  <si>
    <t>Varianza</t>
  </si>
  <si>
    <t>Desviación estándar</t>
  </si>
  <si>
    <t>Par</t>
  </si>
  <si>
    <t>Impar</t>
  </si>
  <si>
    <t>Primos</t>
  </si>
  <si>
    <t>Amigos</t>
  </si>
  <si>
    <t>1231,2633,4801,7253,12517,20107,24793,28211,31193</t>
  </si>
  <si>
    <t>71,313,647,1427,2441,2557,4363,7963,9413,11351,11923,13697,15349,16607,18133,18593,20929,21563,22111,25601,28541,29717,32159,32327,32719</t>
  </si>
  <si>
    <t>53,167,283,1367,2441,2473,6203,8317,8467,9227,9491,9787,10079,10771,11621,12491,12893,13177,14081,16183,16673,17093,17569,18217,20551,20849,22063,23917,24151,25679,25693,26849,27283,28547,29311,29437,30313,31247,32257</t>
  </si>
  <si>
    <t>103,1049,1213,1471,1699,2111,2131,3527,3803,4217,6547,6547,7213,8161,8363,8681,9973,10177,12109,15073,15401,15803,16871,17317,17957,17989,18043,18553,18637,20233,20357,20483,21487,22921,24683,24749,25057,25693,26729,28393,28463,28477,28867,32381</t>
  </si>
  <si>
    <t>Desviacion estandar</t>
  </si>
  <si>
    <t>Tiempo (segundos)</t>
  </si>
  <si>
    <t>x</t>
  </si>
  <si>
    <t>y</t>
  </si>
  <si>
    <t>x^2</t>
  </si>
  <si>
    <t>y^2</t>
  </si>
  <si>
    <t>¿Dentro del circulo?</t>
  </si>
  <si>
    <t>(x^2+y^2)</t>
  </si>
  <si>
    <t>Puntos</t>
  </si>
  <si>
    <t>Montecarlo</t>
  </si>
  <si>
    <t>Leibniz</t>
  </si>
  <si>
    <t>Nilakanta</t>
  </si>
  <si>
    <t>+</t>
  </si>
  <si>
    <t>Valor</t>
  </si>
  <si>
    <t>Iteraciones</t>
  </si>
  <si>
    <t>Palindromo</t>
  </si>
  <si>
    <t>Numeros</t>
  </si>
  <si>
    <t>Desvacion estandar</t>
  </si>
  <si>
    <t>Vector</t>
  </si>
  <si>
    <t>Matriz</t>
  </si>
  <si>
    <t>Suma:</t>
  </si>
  <si>
    <t>Media:</t>
  </si>
  <si>
    <t>Moda:</t>
  </si>
  <si>
    <t>Varianza:</t>
  </si>
  <si>
    <t>Menor:</t>
  </si>
  <si>
    <t>Mayor: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</si>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</sst>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AF1D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31849B"/>
        <bgColor indexed="64"/>
      </patternFill>
    </fill>
    <fill>
      <patternFill patternType="solid">
        <fgColor rgb="FFD6E3BC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/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3" borderId="6" xfId="0" applyFont="1" applyFill="1" applyBorder="1" applyAlignment="1">
      <alignment horizontal="center" vertical="center" textRotation="180"/>
    </xf>
    <xf numFmtId="0" fontId="3" fillId="3" borderId="7" xfId="0" applyFont="1" applyFill="1" applyBorder="1" applyAlignment="1">
      <alignment horizontal="center" vertical="center" textRotation="180"/>
    </xf>
    <xf numFmtId="0" fontId="4" fillId="4" borderId="8" xfId="0" applyFont="1" applyFill="1" applyBorder="1" applyAlignment="1">
      <alignment horizontal="center" vertical="center" textRotation="180" wrapText="1"/>
    </xf>
    <xf numFmtId="0" fontId="4" fillId="4" borderId="7" xfId="0" applyFont="1" applyFill="1" applyBorder="1" applyAlignment="1">
      <alignment horizontal="center" vertical="center" textRotation="180" wrapText="1"/>
    </xf>
    <xf numFmtId="0" fontId="4" fillId="5" borderId="7" xfId="0" applyFont="1" applyFill="1" applyBorder="1" applyAlignment="1">
      <alignment horizontal="center" vertical="center" textRotation="180" wrapText="1"/>
    </xf>
    <xf numFmtId="0" fontId="3" fillId="3" borderId="8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textRotation="180" wrapText="1"/>
    </xf>
    <xf numFmtId="49" fontId="6" fillId="2" borderId="7" xfId="0" applyNumberFormat="1" applyFont="1" applyFill="1" applyBorder="1" applyAlignment="1">
      <alignment horizontal="center" vertical="center" wrapText="1"/>
    </xf>
    <xf numFmtId="49" fontId="6" fillId="6" borderId="7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 textRotation="180" wrapText="1"/>
    </xf>
    <xf numFmtId="0" fontId="2" fillId="3" borderId="2" xfId="0" applyFont="1" applyFill="1" applyBorder="1" applyAlignment="1">
      <alignment horizontal="center" vertical="center" textRotation="180" wrapText="1"/>
    </xf>
    <xf numFmtId="0" fontId="2" fillId="3" borderId="4" xfId="0" applyFont="1" applyFill="1" applyBorder="1" applyAlignment="1">
      <alignment horizontal="center" vertical="center" textRotation="180" wrapText="1"/>
    </xf>
    <xf numFmtId="0" fontId="2" fillId="3" borderId="5" xfId="0" applyFont="1" applyFill="1" applyBorder="1" applyAlignment="1">
      <alignment horizontal="center" vertical="center" textRotation="180" wrapText="1"/>
    </xf>
    <xf numFmtId="0" fontId="2" fillId="4" borderId="4" xfId="0" applyFont="1" applyFill="1" applyBorder="1" applyAlignment="1">
      <alignment horizontal="center" vertical="center" textRotation="180" wrapText="1"/>
    </xf>
    <xf numFmtId="0" fontId="2" fillId="4" borderId="5" xfId="0" applyFont="1" applyFill="1" applyBorder="1" applyAlignment="1">
      <alignment horizontal="center" vertical="center" textRotation="180" wrapText="1"/>
    </xf>
    <xf numFmtId="0" fontId="3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G1" workbookViewId="0">
      <selection activeCell="G8" sqref="G8:M11"/>
    </sheetView>
  </sheetViews>
  <sheetFormatPr baseColWidth="10" defaultRowHeight="15" x14ac:dyDescent="0.25"/>
  <cols>
    <col min="1" max="1" width="17.5703125" style="1" customWidth="1"/>
    <col min="4" max="4" width="14.5703125" style="2" customWidth="1"/>
    <col min="5" max="5" width="11.42578125" style="2"/>
    <col min="7" max="7" width="12.85546875" customWidth="1"/>
    <col min="8" max="8" width="17.28515625" style="2" customWidth="1"/>
  </cols>
  <sheetData>
    <row r="1" spans="1:13" x14ac:dyDescent="0.25">
      <c r="A1" s="1" t="s">
        <v>0</v>
      </c>
      <c r="B1" s="27" t="s">
        <v>9</v>
      </c>
      <c r="C1" s="27" t="s">
        <v>10</v>
      </c>
      <c r="D1" s="27"/>
      <c r="E1" s="27"/>
      <c r="F1" s="27"/>
      <c r="G1" s="27"/>
      <c r="H1" s="28" t="s">
        <v>11</v>
      </c>
    </row>
    <row r="2" spans="1:13" x14ac:dyDescent="0.25">
      <c r="B2" s="27"/>
      <c r="C2" s="2">
        <v>1</v>
      </c>
      <c r="D2" s="2">
        <v>2</v>
      </c>
      <c r="E2" s="2">
        <v>3</v>
      </c>
      <c r="F2" s="2">
        <v>4</v>
      </c>
      <c r="G2" s="2">
        <v>5</v>
      </c>
      <c r="H2" s="28"/>
    </row>
    <row r="3" spans="1:13" x14ac:dyDescent="0.25">
      <c r="A3" s="1" t="s">
        <v>1</v>
      </c>
      <c r="B3" s="2">
        <v>1</v>
      </c>
      <c r="C3" s="2">
        <v>0</v>
      </c>
      <c r="D3" s="2">
        <v>1</v>
      </c>
      <c r="E3" s="2">
        <v>1</v>
      </c>
      <c r="F3" s="2">
        <v>1</v>
      </c>
      <c r="G3" s="2">
        <v>1</v>
      </c>
      <c r="H3" s="2">
        <f>SUM(C3:G3)</f>
        <v>4</v>
      </c>
    </row>
    <row r="4" spans="1:13" x14ac:dyDescent="0.25">
      <c r="A4" s="1" t="s">
        <v>2</v>
      </c>
      <c r="B4" s="2">
        <v>2</v>
      </c>
      <c r="C4" s="2">
        <v>1</v>
      </c>
      <c r="D4" s="2">
        <v>0</v>
      </c>
      <c r="E4" s="2">
        <v>1</v>
      </c>
      <c r="F4" s="2">
        <v>1</v>
      </c>
      <c r="G4" s="2">
        <v>0</v>
      </c>
      <c r="H4" s="2">
        <f>SUM(C4:G4)</f>
        <v>3</v>
      </c>
    </row>
    <row r="5" spans="1:13" x14ac:dyDescent="0.25">
      <c r="A5" s="1" t="s">
        <v>3</v>
      </c>
      <c r="B5" s="2">
        <v>3</v>
      </c>
      <c r="C5" s="2">
        <v>1</v>
      </c>
      <c r="D5" s="2">
        <v>1</v>
      </c>
      <c r="E5" s="2">
        <v>0</v>
      </c>
      <c r="F5" s="2">
        <v>1</v>
      </c>
      <c r="G5" s="2">
        <v>0</v>
      </c>
      <c r="H5" s="2">
        <f>SUM(C5:G5)</f>
        <v>3</v>
      </c>
    </row>
    <row r="6" spans="1:13" x14ac:dyDescent="0.25">
      <c r="A6" s="1" t="s">
        <v>4</v>
      </c>
      <c r="B6" s="2">
        <v>4</v>
      </c>
      <c r="C6" s="2">
        <v>1</v>
      </c>
      <c r="D6" s="2">
        <v>1</v>
      </c>
      <c r="E6" s="2">
        <v>1</v>
      </c>
      <c r="F6" s="2">
        <v>0</v>
      </c>
      <c r="G6" s="2">
        <v>1</v>
      </c>
      <c r="H6" s="2">
        <f>SUM(C6:G6)</f>
        <v>4</v>
      </c>
    </row>
    <row r="7" spans="1:13" x14ac:dyDescent="0.25">
      <c r="A7" s="1" t="s">
        <v>5</v>
      </c>
      <c r="B7" s="2">
        <v>5</v>
      </c>
      <c r="C7" s="2">
        <v>1</v>
      </c>
      <c r="D7" s="2">
        <v>0</v>
      </c>
      <c r="E7" s="2">
        <v>0</v>
      </c>
      <c r="F7" s="2">
        <v>1</v>
      </c>
      <c r="G7" s="2">
        <v>0</v>
      </c>
      <c r="H7" s="2">
        <f>SUM(C7:G7)</f>
        <v>2</v>
      </c>
    </row>
    <row r="8" spans="1:13" x14ac:dyDescent="0.25">
      <c r="A8" s="1" t="s">
        <v>6</v>
      </c>
      <c r="G8" s="28" t="s">
        <v>24</v>
      </c>
      <c r="H8" s="28" t="s">
        <v>30</v>
      </c>
      <c r="I8" s="28" t="s">
        <v>25</v>
      </c>
      <c r="J8" s="28" t="s">
        <v>27</v>
      </c>
      <c r="K8" s="28"/>
      <c r="L8" s="28"/>
      <c r="M8" s="29" t="s">
        <v>31</v>
      </c>
    </row>
    <row r="9" spans="1:13" ht="15" customHeight="1" x14ac:dyDescent="0.25">
      <c r="A9" s="1" t="s">
        <v>7</v>
      </c>
      <c r="B9" s="27" t="s">
        <v>9</v>
      </c>
      <c r="C9" s="28" t="s">
        <v>11</v>
      </c>
      <c r="D9" s="27" t="s">
        <v>12</v>
      </c>
      <c r="G9" s="28"/>
      <c r="H9" s="28"/>
      <c r="I9" s="28"/>
      <c r="J9" s="4" t="s">
        <v>26</v>
      </c>
      <c r="K9" s="4" t="s">
        <v>28</v>
      </c>
      <c r="L9" s="4" t="s">
        <v>29</v>
      </c>
      <c r="M9" s="29"/>
    </row>
    <row r="10" spans="1:13" x14ac:dyDescent="0.25">
      <c r="A10" s="1" t="s">
        <v>8</v>
      </c>
      <c r="B10" s="27"/>
      <c r="C10" s="28"/>
      <c r="D10" s="27"/>
      <c r="G10" s="2">
        <v>1</v>
      </c>
      <c r="H10" s="2">
        <v>1</v>
      </c>
      <c r="I10">
        <v>5</v>
      </c>
      <c r="J10" t="s">
        <v>18</v>
      </c>
      <c r="K10" t="s">
        <v>16</v>
      </c>
      <c r="L10" t="s">
        <v>16</v>
      </c>
      <c r="M10">
        <v>3.0000000000000001E-3</v>
      </c>
    </row>
    <row r="11" spans="1:13" x14ac:dyDescent="0.25">
      <c r="B11" s="2">
        <v>1</v>
      </c>
      <c r="C11">
        <v>4</v>
      </c>
      <c r="G11" s="2">
        <v>2</v>
      </c>
      <c r="H11" s="2">
        <v>3</v>
      </c>
      <c r="I11">
        <v>10</v>
      </c>
      <c r="J11" t="s">
        <v>18</v>
      </c>
      <c r="K11" t="s">
        <v>16</v>
      </c>
      <c r="L11" t="s">
        <v>18</v>
      </c>
      <c r="M11">
        <v>5.0000000000000001E-3</v>
      </c>
    </row>
    <row r="12" spans="1:13" x14ac:dyDescent="0.25">
      <c r="B12" s="2">
        <v>2</v>
      </c>
      <c r="C12">
        <v>3</v>
      </c>
      <c r="G12" s="2">
        <v>3</v>
      </c>
      <c r="H12" s="2">
        <v>5</v>
      </c>
      <c r="I12">
        <v>20</v>
      </c>
      <c r="J12" t="s">
        <v>18</v>
      </c>
      <c r="K12" t="s">
        <v>16</v>
      </c>
      <c r="L12" t="s">
        <v>18</v>
      </c>
      <c r="M12">
        <v>2.8000000000000001E-2</v>
      </c>
    </row>
    <row r="13" spans="1:13" x14ac:dyDescent="0.25">
      <c r="B13" s="2">
        <v>3</v>
      </c>
      <c r="C13">
        <v>3</v>
      </c>
      <c r="G13" s="2">
        <v>4</v>
      </c>
      <c r="H13" s="2">
        <v>10</v>
      </c>
      <c r="I13">
        <v>30</v>
      </c>
      <c r="J13" t="s">
        <v>18</v>
      </c>
      <c r="K13" t="s">
        <v>16</v>
      </c>
      <c r="L13" t="s">
        <v>18</v>
      </c>
      <c r="M13">
        <v>0.05</v>
      </c>
    </row>
    <row r="14" spans="1:13" x14ac:dyDescent="0.25">
      <c r="B14" s="2">
        <v>4</v>
      </c>
      <c r="C14">
        <v>4</v>
      </c>
      <c r="G14" s="2">
        <v>5</v>
      </c>
      <c r="H14" s="2">
        <v>15</v>
      </c>
      <c r="I14">
        <v>40</v>
      </c>
      <c r="J14" t="s">
        <v>18</v>
      </c>
      <c r="K14" t="s">
        <v>16</v>
      </c>
      <c r="L14" t="s">
        <v>18</v>
      </c>
      <c r="M14">
        <v>8.6999999999999994E-2</v>
      </c>
    </row>
    <row r="15" spans="1:13" x14ac:dyDescent="0.25">
      <c r="B15" s="2">
        <v>5</v>
      </c>
      <c r="C15">
        <v>2</v>
      </c>
      <c r="G15" s="2">
        <v>6</v>
      </c>
      <c r="H15" s="2">
        <v>20</v>
      </c>
      <c r="I15">
        <v>50</v>
      </c>
      <c r="J15" t="s">
        <v>18</v>
      </c>
      <c r="K15" t="s">
        <v>18</v>
      </c>
      <c r="L15" t="s">
        <v>18</v>
      </c>
      <c r="M15">
        <v>0.125</v>
      </c>
    </row>
    <row r="16" spans="1:13" x14ac:dyDescent="0.25">
      <c r="G16" s="2">
        <v>7</v>
      </c>
      <c r="H16" s="2">
        <v>25</v>
      </c>
      <c r="I16">
        <v>60</v>
      </c>
      <c r="J16" t="s">
        <v>18</v>
      </c>
      <c r="K16" t="s">
        <v>16</v>
      </c>
      <c r="L16" t="s">
        <v>18</v>
      </c>
      <c r="M16">
        <v>0.18</v>
      </c>
    </row>
    <row r="17" spans="2:13" ht="13.5" customHeight="1" x14ac:dyDescent="0.25">
      <c r="B17" s="27" t="s">
        <v>9</v>
      </c>
      <c r="C17" s="27"/>
      <c r="D17" s="28" t="s">
        <v>15</v>
      </c>
      <c r="E17" s="28" t="s">
        <v>19</v>
      </c>
      <c r="G17" s="2">
        <v>8</v>
      </c>
      <c r="H17" s="2">
        <v>30</v>
      </c>
      <c r="I17">
        <v>70</v>
      </c>
      <c r="J17" t="s">
        <v>18</v>
      </c>
      <c r="K17" t="s">
        <v>18</v>
      </c>
      <c r="L17" t="s">
        <v>18</v>
      </c>
      <c r="M17">
        <v>0.24099999999999999</v>
      </c>
    </row>
    <row r="18" spans="2:13" x14ac:dyDescent="0.25">
      <c r="B18" s="2" t="s">
        <v>13</v>
      </c>
      <c r="C18" s="2" t="s">
        <v>14</v>
      </c>
      <c r="D18" s="28"/>
      <c r="E18" s="28"/>
      <c r="G18" s="2">
        <v>9</v>
      </c>
      <c r="H18" s="2">
        <v>35</v>
      </c>
      <c r="I18">
        <v>80</v>
      </c>
      <c r="J18" t="s">
        <v>18</v>
      </c>
      <c r="K18" t="s">
        <v>16</v>
      </c>
      <c r="L18" t="s">
        <v>18</v>
      </c>
      <c r="M18">
        <v>0.34</v>
      </c>
    </row>
    <row r="19" spans="2:13" x14ac:dyDescent="0.25">
      <c r="B19" s="2">
        <v>1</v>
      </c>
      <c r="C19" s="2">
        <v>2</v>
      </c>
      <c r="D19" s="2" t="s">
        <v>16</v>
      </c>
      <c r="G19" s="2">
        <v>10</v>
      </c>
      <c r="H19" s="2">
        <v>40</v>
      </c>
      <c r="I19">
        <v>90</v>
      </c>
      <c r="J19" t="s">
        <v>18</v>
      </c>
      <c r="K19" t="s">
        <v>16</v>
      </c>
      <c r="L19" t="s">
        <v>18</v>
      </c>
      <c r="M19">
        <v>0.4</v>
      </c>
    </row>
    <row r="20" spans="2:13" x14ac:dyDescent="0.25">
      <c r="B20" s="2">
        <v>1</v>
      </c>
      <c r="C20" s="2">
        <v>3</v>
      </c>
      <c r="D20" s="2" t="s">
        <v>17</v>
      </c>
      <c r="G20" s="2">
        <v>11</v>
      </c>
      <c r="H20" s="2">
        <v>45</v>
      </c>
      <c r="I20">
        <v>100</v>
      </c>
      <c r="J20" t="s">
        <v>18</v>
      </c>
      <c r="K20" t="s">
        <v>16</v>
      </c>
      <c r="L20" t="s">
        <v>18</v>
      </c>
      <c r="M20">
        <v>0.47899999999999998</v>
      </c>
    </row>
    <row r="21" spans="2:13" x14ac:dyDescent="0.25">
      <c r="B21" s="2">
        <v>1</v>
      </c>
      <c r="C21" s="2">
        <v>4</v>
      </c>
      <c r="D21" s="2" t="s">
        <v>16</v>
      </c>
      <c r="G21" s="2">
        <v>12</v>
      </c>
      <c r="H21" s="2">
        <v>50</v>
      </c>
      <c r="I21">
        <v>150</v>
      </c>
      <c r="J21" t="s">
        <v>18</v>
      </c>
      <c r="K21" t="s">
        <v>16</v>
      </c>
      <c r="L21" t="s">
        <v>18</v>
      </c>
      <c r="M21">
        <v>0.99199999999999999</v>
      </c>
    </row>
    <row r="22" spans="2:13" x14ac:dyDescent="0.25">
      <c r="B22" s="2">
        <v>1</v>
      </c>
      <c r="C22" s="2">
        <v>5</v>
      </c>
      <c r="D22" s="2" t="s">
        <v>16</v>
      </c>
      <c r="G22" s="2">
        <v>13</v>
      </c>
      <c r="H22" s="2">
        <v>55</v>
      </c>
      <c r="I22">
        <v>200</v>
      </c>
      <c r="J22" t="s">
        <v>18</v>
      </c>
      <c r="K22" t="s">
        <v>16</v>
      </c>
      <c r="L22" t="s">
        <v>18</v>
      </c>
      <c r="M22">
        <v>1.728</v>
      </c>
    </row>
    <row r="23" spans="2:13" x14ac:dyDescent="0.25">
      <c r="B23" s="2">
        <v>2</v>
      </c>
      <c r="C23" s="2">
        <v>1</v>
      </c>
      <c r="D23" s="2" t="s">
        <v>16</v>
      </c>
      <c r="G23" s="2">
        <v>14</v>
      </c>
      <c r="H23" s="2">
        <v>60</v>
      </c>
      <c r="I23">
        <v>250</v>
      </c>
      <c r="J23" t="s">
        <v>18</v>
      </c>
      <c r="K23" t="s">
        <v>16</v>
      </c>
      <c r="L23" t="s">
        <v>18</v>
      </c>
      <c r="M23">
        <v>2.625</v>
      </c>
    </row>
    <row r="24" spans="2:13" x14ac:dyDescent="0.25">
      <c r="B24" s="2">
        <v>2</v>
      </c>
      <c r="C24" s="2">
        <v>3</v>
      </c>
      <c r="D24" s="2" t="s">
        <v>16</v>
      </c>
      <c r="G24" s="2">
        <v>15</v>
      </c>
      <c r="H24" s="2">
        <v>65</v>
      </c>
      <c r="I24">
        <v>300</v>
      </c>
      <c r="J24" t="s">
        <v>18</v>
      </c>
      <c r="K24" t="s">
        <v>16</v>
      </c>
      <c r="L24" t="s">
        <v>18</v>
      </c>
      <c r="M24">
        <v>3.746</v>
      </c>
    </row>
    <row r="25" spans="2:13" x14ac:dyDescent="0.25">
      <c r="B25" s="2">
        <v>2</v>
      </c>
      <c r="C25" s="2">
        <v>4</v>
      </c>
      <c r="D25" s="2" t="s">
        <v>16</v>
      </c>
      <c r="G25" s="2">
        <v>16</v>
      </c>
      <c r="H25" s="2">
        <v>70</v>
      </c>
      <c r="I25">
        <v>350</v>
      </c>
      <c r="J25" t="s">
        <v>18</v>
      </c>
      <c r="K25" t="s">
        <v>16</v>
      </c>
      <c r="L25" t="s">
        <v>18</v>
      </c>
      <c r="M25">
        <v>5.0129999999999999</v>
      </c>
    </row>
    <row r="26" spans="2:13" x14ac:dyDescent="0.25">
      <c r="B26" s="2">
        <v>2</v>
      </c>
      <c r="C26" s="2">
        <v>5</v>
      </c>
      <c r="D26" s="2" t="s">
        <v>18</v>
      </c>
      <c r="E26" s="2" t="s">
        <v>20</v>
      </c>
      <c r="G26" s="2">
        <v>17</v>
      </c>
      <c r="H26" s="2">
        <v>75</v>
      </c>
      <c r="I26">
        <v>400</v>
      </c>
      <c r="J26" t="s">
        <v>18</v>
      </c>
      <c r="K26" t="s">
        <v>16</v>
      </c>
      <c r="L26" t="s">
        <v>18</v>
      </c>
      <c r="M26">
        <v>6.61</v>
      </c>
    </row>
    <row r="27" spans="2:13" x14ac:dyDescent="0.25">
      <c r="B27" s="2">
        <v>3</v>
      </c>
      <c r="C27" s="2">
        <v>1</v>
      </c>
      <c r="D27" s="2" t="s">
        <v>16</v>
      </c>
      <c r="G27" s="2">
        <v>18</v>
      </c>
      <c r="H27" s="2">
        <v>80</v>
      </c>
      <c r="I27">
        <v>450</v>
      </c>
      <c r="J27" t="s">
        <v>18</v>
      </c>
      <c r="K27" t="s">
        <v>16</v>
      </c>
      <c r="L27" t="s">
        <v>18</v>
      </c>
      <c r="M27">
        <v>8.3339999999999996</v>
      </c>
    </row>
    <row r="28" spans="2:13" x14ac:dyDescent="0.25">
      <c r="B28" s="2">
        <v>3</v>
      </c>
      <c r="C28" s="2">
        <v>2</v>
      </c>
      <c r="D28" s="2" t="s">
        <v>16</v>
      </c>
      <c r="G28" s="2">
        <v>19</v>
      </c>
      <c r="H28" s="2">
        <v>85</v>
      </c>
      <c r="I28">
        <v>500</v>
      </c>
      <c r="J28" t="s">
        <v>18</v>
      </c>
      <c r="K28" t="s">
        <v>16</v>
      </c>
      <c r="L28" t="s">
        <v>18</v>
      </c>
      <c r="M28">
        <v>10.114000000000001</v>
      </c>
    </row>
    <row r="29" spans="2:13" x14ac:dyDescent="0.25">
      <c r="B29" s="2">
        <v>3</v>
      </c>
      <c r="C29" s="2">
        <v>4</v>
      </c>
      <c r="D29" s="2" t="s">
        <v>16</v>
      </c>
      <c r="G29" s="2">
        <v>20</v>
      </c>
      <c r="H29" s="2">
        <v>90</v>
      </c>
      <c r="I29">
        <v>550</v>
      </c>
      <c r="J29" t="s">
        <v>18</v>
      </c>
      <c r="K29" t="s">
        <v>16</v>
      </c>
      <c r="L29" t="s">
        <v>18</v>
      </c>
      <c r="M29">
        <v>12.308999999999999</v>
      </c>
    </row>
    <row r="30" spans="2:13" x14ac:dyDescent="0.25">
      <c r="B30" s="2">
        <v>3</v>
      </c>
      <c r="C30" s="2">
        <v>5</v>
      </c>
      <c r="D30" s="2" t="s">
        <v>18</v>
      </c>
      <c r="E30" s="2" t="s">
        <v>21</v>
      </c>
    </row>
    <row r="31" spans="2:13" x14ac:dyDescent="0.25">
      <c r="B31" s="2">
        <v>4</v>
      </c>
      <c r="C31" s="2">
        <v>1</v>
      </c>
      <c r="D31" s="2" t="s">
        <v>16</v>
      </c>
    </row>
    <row r="32" spans="2:13" x14ac:dyDescent="0.25">
      <c r="B32" s="2">
        <v>4</v>
      </c>
      <c r="C32" s="2">
        <v>2</v>
      </c>
      <c r="D32" s="2" t="s">
        <v>16</v>
      </c>
    </row>
    <row r="33" spans="2:5" x14ac:dyDescent="0.25">
      <c r="B33" s="2">
        <v>4</v>
      </c>
      <c r="C33" s="2">
        <v>3</v>
      </c>
      <c r="D33" s="2" t="s">
        <v>16</v>
      </c>
    </row>
    <row r="34" spans="2:5" x14ac:dyDescent="0.25">
      <c r="B34" s="2">
        <v>4</v>
      </c>
      <c r="C34" s="2">
        <v>5</v>
      </c>
      <c r="D34" s="2" t="s">
        <v>16</v>
      </c>
    </row>
    <row r="35" spans="2:5" x14ac:dyDescent="0.25">
      <c r="B35" s="2">
        <v>5</v>
      </c>
      <c r="C35" s="2">
        <v>1</v>
      </c>
      <c r="D35" s="2" t="s">
        <v>16</v>
      </c>
    </row>
    <row r="36" spans="2:5" x14ac:dyDescent="0.25">
      <c r="B36" s="2">
        <v>5</v>
      </c>
      <c r="C36" s="2">
        <v>2</v>
      </c>
      <c r="D36" s="2" t="s">
        <v>18</v>
      </c>
      <c r="E36" s="2" t="s">
        <v>22</v>
      </c>
    </row>
    <row r="37" spans="2:5" x14ac:dyDescent="0.25">
      <c r="B37" s="2">
        <v>5</v>
      </c>
      <c r="C37" s="2">
        <v>3</v>
      </c>
      <c r="D37" s="2" t="s">
        <v>18</v>
      </c>
      <c r="E37" s="2" t="s">
        <v>23</v>
      </c>
    </row>
    <row r="38" spans="2:5" x14ac:dyDescent="0.25">
      <c r="B38" s="2">
        <v>5</v>
      </c>
      <c r="C38" s="2">
        <v>4</v>
      </c>
      <c r="D38" s="2" t="s">
        <v>16</v>
      </c>
    </row>
  </sheetData>
  <mergeCells count="14">
    <mergeCell ref="I8:I9"/>
    <mergeCell ref="J8:L8"/>
    <mergeCell ref="M8:M9"/>
    <mergeCell ref="B17:C17"/>
    <mergeCell ref="D17:D18"/>
    <mergeCell ref="E17:E18"/>
    <mergeCell ref="C1:G1"/>
    <mergeCell ref="B1:B2"/>
    <mergeCell ref="H1:H2"/>
    <mergeCell ref="B9:B10"/>
    <mergeCell ref="C9:C10"/>
    <mergeCell ref="D9:D10"/>
    <mergeCell ref="G8:G9"/>
    <mergeCell ref="H8:H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opLeftCell="K19" zoomScale="70" zoomScaleNormal="70" workbookViewId="0">
      <selection activeCell="F24" sqref="F24:S28"/>
    </sheetView>
  </sheetViews>
  <sheetFormatPr baseColWidth="10" defaultRowHeight="15" x14ac:dyDescent="0.25"/>
  <cols>
    <col min="6" max="6" width="15.140625" style="2" customWidth="1"/>
    <col min="7" max="7" width="11.85546875" style="2" bestFit="1" customWidth="1"/>
    <col min="8" max="17" width="11.42578125" style="2"/>
    <col min="18" max="18" width="48.5703125" style="21" bestFit="1" customWidth="1"/>
    <col min="19" max="19" width="11.42578125" style="21"/>
  </cols>
  <sheetData>
    <row r="1" spans="1:20" x14ac:dyDescent="0.25">
      <c r="A1" t="s">
        <v>32</v>
      </c>
    </row>
    <row r="2" spans="1:20" x14ac:dyDescent="0.25">
      <c r="A2" t="s">
        <v>33</v>
      </c>
    </row>
    <row r="3" spans="1:20" x14ac:dyDescent="0.25">
      <c r="A3" t="s">
        <v>34</v>
      </c>
    </row>
    <row r="4" spans="1:20" x14ac:dyDescent="0.25">
      <c r="A4" t="s">
        <v>35</v>
      </c>
      <c r="F4" s="2" t="s">
        <v>48</v>
      </c>
      <c r="G4" s="2">
        <v>1</v>
      </c>
      <c r="H4" s="2">
        <v>2</v>
      </c>
      <c r="I4" s="2">
        <v>3</v>
      </c>
      <c r="J4" s="2">
        <v>4</v>
      </c>
      <c r="K4" s="2">
        <v>5</v>
      </c>
      <c r="L4" s="2">
        <v>6</v>
      </c>
      <c r="M4" s="2">
        <v>7</v>
      </c>
      <c r="N4" s="2">
        <v>8</v>
      </c>
      <c r="O4" s="2">
        <v>9</v>
      </c>
      <c r="P4" s="2">
        <v>10</v>
      </c>
      <c r="Q4" s="2" t="s">
        <v>50</v>
      </c>
    </row>
    <row r="5" spans="1:20" x14ac:dyDescent="0.25">
      <c r="F5" s="2" t="s">
        <v>49</v>
      </c>
      <c r="G5" s="2">
        <v>1</v>
      </c>
      <c r="H5" s="2">
        <v>4</v>
      </c>
      <c r="I5" s="2">
        <v>2</v>
      </c>
      <c r="J5" s="2">
        <v>0</v>
      </c>
      <c r="K5" s="2">
        <v>3</v>
      </c>
      <c r="L5" s="2">
        <v>3</v>
      </c>
      <c r="M5" s="2">
        <v>1</v>
      </c>
      <c r="N5" s="2">
        <v>3</v>
      </c>
      <c r="O5" s="2">
        <v>2</v>
      </c>
      <c r="P5" s="2">
        <v>1</v>
      </c>
      <c r="Q5" s="2">
        <f>SUM(G5:P5)</f>
        <v>20</v>
      </c>
    </row>
    <row r="6" spans="1:20" x14ac:dyDescent="0.25">
      <c r="A6" t="s">
        <v>36</v>
      </c>
    </row>
    <row r="7" spans="1:20" x14ac:dyDescent="0.25">
      <c r="A7" t="s">
        <v>37</v>
      </c>
    </row>
    <row r="8" spans="1:20" x14ac:dyDescent="0.25">
      <c r="A8" t="s">
        <v>38</v>
      </c>
    </row>
    <row r="9" spans="1:20" x14ac:dyDescent="0.25">
      <c r="A9" t="s">
        <v>39</v>
      </c>
      <c r="F9" s="2" t="s">
        <v>48</v>
      </c>
      <c r="G9" s="2">
        <v>1</v>
      </c>
      <c r="H9" s="2">
        <v>2</v>
      </c>
      <c r="I9" s="2">
        <v>3</v>
      </c>
      <c r="J9" s="2">
        <v>4</v>
      </c>
      <c r="K9" s="2">
        <v>5</v>
      </c>
      <c r="L9" s="2">
        <v>6</v>
      </c>
      <c r="M9" s="2">
        <v>7</v>
      </c>
      <c r="N9" s="2">
        <v>8</v>
      </c>
      <c r="O9" s="2">
        <v>9</v>
      </c>
      <c r="P9" s="2">
        <v>10</v>
      </c>
    </row>
    <row r="10" spans="1:20" x14ac:dyDescent="0.25">
      <c r="A10" t="s">
        <v>45</v>
      </c>
      <c r="G10" s="2" t="str">
        <f t="shared" ref="G10:P10" si="0">IF((MOD(G9,2)=0),"par","impar")</f>
        <v>impar</v>
      </c>
      <c r="H10" s="2" t="str">
        <f t="shared" si="0"/>
        <v>par</v>
      </c>
      <c r="I10" s="2" t="str">
        <f t="shared" si="0"/>
        <v>impar</v>
      </c>
      <c r="J10" s="2" t="str">
        <f t="shared" si="0"/>
        <v>par</v>
      </c>
      <c r="K10" s="2" t="str">
        <f t="shared" si="0"/>
        <v>impar</v>
      </c>
      <c r="L10" s="2" t="str">
        <f t="shared" si="0"/>
        <v>par</v>
      </c>
      <c r="M10" s="2" t="str">
        <f t="shared" si="0"/>
        <v>impar</v>
      </c>
      <c r="N10" s="2" t="str">
        <f t="shared" si="0"/>
        <v>par</v>
      </c>
      <c r="O10" s="2" t="str">
        <f t="shared" si="0"/>
        <v>impar</v>
      </c>
      <c r="P10" s="2" t="str">
        <f t="shared" si="0"/>
        <v>par</v>
      </c>
    </row>
    <row r="11" spans="1:20" x14ac:dyDescent="0.25">
      <c r="A11" t="s">
        <v>52</v>
      </c>
    </row>
    <row r="12" spans="1:20" x14ac:dyDescent="0.25">
      <c r="A12" t="s">
        <v>38</v>
      </c>
    </row>
    <row r="13" spans="1:20" x14ac:dyDescent="0.25">
      <c r="A13" t="s">
        <v>46</v>
      </c>
    </row>
    <row r="14" spans="1:20" ht="15.75" thickBot="1" x14ac:dyDescent="0.3">
      <c r="A14" t="s">
        <v>47</v>
      </c>
    </row>
    <row r="15" spans="1:20" ht="44.25" thickBot="1" x14ac:dyDescent="0.3">
      <c r="A15" t="s">
        <v>38</v>
      </c>
      <c r="F15" s="30" t="s">
        <v>24</v>
      </c>
      <c r="G15" s="32" t="s">
        <v>30</v>
      </c>
      <c r="H15" s="34" t="s">
        <v>48</v>
      </c>
      <c r="I15" s="36" t="s">
        <v>27</v>
      </c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5" t="s">
        <v>31</v>
      </c>
    </row>
    <row r="16" spans="1:20" ht="61.5" thickBot="1" x14ac:dyDescent="0.3">
      <c r="A16" t="s">
        <v>40</v>
      </c>
      <c r="F16" s="31"/>
      <c r="G16" s="33"/>
      <c r="H16" s="35"/>
      <c r="I16" s="7" t="s">
        <v>51</v>
      </c>
      <c r="J16" s="8" t="s">
        <v>54</v>
      </c>
      <c r="K16" s="9" t="s">
        <v>55</v>
      </c>
      <c r="L16" s="9" t="s">
        <v>56</v>
      </c>
      <c r="M16" s="9" t="s">
        <v>57</v>
      </c>
      <c r="N16" s="8" t="s">
        <v>58</v>
      </c>
      <c r="O16" s="8" t="s">
        <v>59</v>
      </c>
      <c r="P16" s="9" t="s">
        <v>60</v>
      </c>
      <c r="Q16" s="9" t="s">
        <v>61</v>
      </c>
      <c r="R16" s="18" t="s">
        <v>62</v>
      </c>
      <c r="S16" s="18" t="s">
        <v>63</v>
      </c>
      <c r="T16" s="6" t="s">
        <v>53</v>
      </c>
    </row>
    <row r="17" spans="1:20" ht="16.5" thickBot="1" x14ac:dyDescent="0.3">
      <c r="A17" t="s">
        <v>41</v>
      </c>
      <c r="F17" s="10">
        <v>1</v>
      </c>
      <c r="G17" s="11">
        <v>1</v>
      </c>
      <c r="H17" s="11">
        <v>5</v>
      </c>
      <c r="I17" s="11">
        <v>41</v>
      </c>
      <c r="J17" s="11">
        <v>26500</v>
      </c>
      <c r="K17" s="12">
        <v>70511</v>
      </c>
      <c r="L17" s="12">
        <v>14102.2</v>
      </c>
      <c r="M17" s="13">
        <v>41</v>
      </c>
      <c r="N17" s="13">
        <v>91298328</v>
      </c>
      <c r="O17" s="13">
        <v>9555.0149999999994</v>
      </c>
      <c r="P17" s="13">
        <v>2</v>
      </c>
      <c r="Q17" s="13">
        <v>3</v>
      </c>
      <c r="R17" s="19">
        <v>41</v>
      </c>
      <c r="S17" s="19"/>
      <c r="T17" s="14">
        <v>0.04</v>
      </c>
    </row>
    <row r="18" spans="1:20" ht="16.5" thickBot="1" x14ac:dyDescent="0.3">
      <c r="A18" t="s">
        <v>38</v>
      </c>
      <c r="F18" s="10">
        <v>2</v>
      </c>
      <c r="G18" s="15">
        <v>3</v>
      </c>
      <c r="H18" s="15">
        <v>10</v>
      </c>
      <c r="I18" s="15">
        <v>48</v>
      </c>
      <c r="J18" s="15">
        <v>27217</v>
      </c>
      <c r="K18" s="16">
        <v>136827</v>
      </c>
      <c r="L18" s="16">
        <v>13682.7</v>
      </c>
      <c r="M18" s="17">
        <v>48</v>
      </c>
      <c r="N18" s="17">
        <v>70853368</v>
      </c>
      <c r="O18" s="17">
        <v>8417.44</v>
      </c>
      <c r="P18" s="17">
        <v>5</v>
      </c>
      <c r="Q18" s="17">
        <v>5</v>
      </c>
      <c r="R18" s="20">
        <v>9091</v>
      </c>
      <c r="S18" s="20"/>
      <c r="T18" s="14">
        <v>0.19</v>
      </c>
    </row>
    <row r="19" spans="1:20" ht="16.5" thickBot="1" x14ac:dyDescent="0.3">
      <c r="A19" t="s">
        <v>42</v>
      </c>
      <c r="F19" s="10">
        <v>3</v>
      </c>
      <c r="G19" s="11">
        <v>5</v>
      </c>
      <c r="H19" s="11">
        <v>100</v>
      </c>
      <c r="I19" s="11">
        <v>54</v>
      </c>
      <c r="J19" s="11">
        <v>32640</v>
      </c>
      <c r="K19" s="12">
        <v>1678103</v>
      </c>
      <c r="L19" s="12">
        <v>16781.02</v>
      </c>
      <c r="M19" s="13">
        <v>54</v>
      </c>
      <c r="N19" s="13">
        <v>9525.77</v>
      </c>
      <c r="O19" s="13">
        <v>9074080</v>
      </c>
      <c r="P19" s="13">
        <v>47</v>
      </c>
      <c r="Q19" s="13">
        <v>53</v>
      </c>
      <c r="R19" s="19" t="s">
        <v>64</v>
      </c>
      <c r="S19" s="19"/>
      <c r="T19" s="14">
        <v>0.99199999999999999</v>
      </c>
    </row>
    <row r="20" spans="1:20" ht="45.75" customHeight="1" thickBot="1" x14ac:dyDescent="0.3">
      <c r="A20" t="s">
        <v>43</v>
      </c>
      <c r="F20" s="10">
        <v>4</v>
      </c>
      <c r="G20" s="15">
        <v>10</v>
      </c>
      <c r="H20" s="15">
        <v>200</v>
      </c>
      <c r="I20" s="15">
        <v>64</v>
      </c>
      <c r="J20" s="15">
        <v>32719</v>
      </c>
      <c r="K20" s="16">
        <v>3307522</v>
      </c>
      <c r="L20" s="16">
        <v>16537.599999999999</v>
      </c>
      <c r="M20" s="17">
        <v>64</v>
      </c>
      <c r="N20" s="17">
        <v>9288.4599999999991</v>
      </c>
      <c r="O20" s="17">
        <v>86275544</v>
      </c>
      <c r="P20" s="17">
        <v>94</v>
      </c>
      <c r="Q20" s="17">
        <v>106</v>
      </c>
      <c r="R20" s="20" t="s">
        <v>65</v>
      </c>
      <c r="S20" s="20"/>
      <c r="T20" s="14">
        <v>3.8239999999999998</v>
      </c>
    </row>
    <row r="21" spans="1:20" ht="63.75" customHeight="1" thickBot="1" x14ac:dyDescent="0.3">
      <c r="F21" s="10">
        <v>5</v>
      </c>
      <c r="G21" s="11">
        <v>15</v>
      </c>
      <c r="H21" s="11">
        <v>300</v>
      </c>
      <c r="I21" s="11">
        <v>53</v>
      </c>
      <c r="J21" s="11">
        <v>32567</v>
      </c>
      <c r="K21" s="12">
        <v>5032351</v>
      </c>
      <c r="L21" s="12">
        <v>16774.5</v>
      </c>
      <c r="M21" s="13">
        <v>10387</v>
      </c>
      <c r="N21" s="13">
        <v>9588.85</v>
      </c>
      <c r="O21" s="13">
        <v>91946224</v>
      </c>
      <c r="P21" s="13">
        <v>149</v>
      </c>
      <c r="Q21" s="13">
        <v>151</v>
      </c>
      <c r="R21" s="19" t="s">
        <v>66</v>
      </c>
      <c r="S21" s="19"/>
      <c r="T21" s="14">
        <v>8.7349999999999994</v>
      </c>
    </row>
    <row r="22" spans="1:20" ht="78" customHeight="1" thickBot="1" x14ac:dyDescent="0.3">
      <c r="F22" s="10">
        <v>6</v>
      </c>
      <c r="G22" s="15">
        <v>20</v>
      </c>
      <c r="H22" s="15">
        <v>500</v>
      </c>
      <c r="I22" s="15">
        <v>42</v>
      </c>
      <c r="J22" s="15">
        <v>32610</v>
      </c>
      <c r="K22" s="16">
        <v>8025276</v>
      </c>
      <c r="L22" s="16">
        <v>16050.5</v>
      </c>
      <c r="M22" s="17">
        <v>6002</v>
      </c>
      <c r="N22" s="17">
        <v>9638.23</v>
      </c>
      <c r="O22" s="17">
        <v>92895568</v>
      </c>
      <c r="P22" s="17">
        <v>252</v>
      </c>
      <c r="Q22" s="17">
        <v>248</v>
      </c>
      <c r="R22" s="20" t="s">
        <v>67</v>
      </c>
      <c r="S22" s="20"/>
      <c r="T22" s="14">
        <v>23.192</v>
      </c>
    </row>
    <row r="23" spans="1:20" x14ac:dyDescent="0.25">
      <c r="A23" t="s">
        <v>44</v>
      </c>
    </row>
    <row r="24" spans="1:20" x14ac:dyDescent="0.25">
      <c r="F24" s="28" t="s">
        <v>24</v>
      </c>
      <c r="G24" s="28" t="s">
        <v>30</v>
      </c>
      <c r="H24" s="28" t="s">
        <v>48</v>
      </c>
      <c r="I24" s="28" t="s">
        <v>27</v>
      </c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3"/>
    </row>
    <row r="25" spans="1:20" ht="30" x14ac:dyDescent="0.25">
      <c r="F25" s="28"/>
      <c r="G25" s="28"/>
      <c r="H25" s="28"/>
      <c r="I25" s="3" t="s">
        <v>51</v>
      </c>
      <c r="J25" s="3" t="s">
        <v>54</v>
      </c>
      <c r="K25" s="3" t="s">
        <v>55</v>
      </c>
      <c r="L25" s="3" t="s">
        <v>56</v>
      </c>
      <c r="M25" s="3" t="s">
        <v>57</v>
      </c>
      <c r="N25" s="3" t="s">
        <v>58</v>
      </c>
      <c r="O25" s="3" t="s">
        <v>68</v>
      </c>
      <c r="P25" s="3" t="s">
        <v>60</v>
      </c>
      <c r="Q25" s="3" t="s">
        <v>61</v>
      </c>
      <c r="R25" s="22" t="s">
        <v>62</v>
      </c>
      <c r="S25" s="22" t="s">
        <v>63</v>
      </c>
      <c r="T25" s="3" t="s">
        <v>69</v>
      </c>
    </row>
    <row r="26" spans="1:20" x14ac:dyDescent="0.25">
      <c r="F26" s="3">
        <v>1</v>
      </c>
      <c r="G26" s="3">
        <v>1</v>
      </c>
      <c r="H26" s="3">
        <v>5</v>
      </c>
      <c r="I26" s="3">
        <v>41</v>
      </c>
      <c r="J26" s="3">
        <v>26500</v>
      </c>
      <c r="K26" s="3">
        <v>70511</v>
      </c>
      <c r="L26" s="3">
        <v>14102.2</v>
      </c>
      <c r="M26" s="3">
        <v>41</v>
      </c>
      <c r="N26" s="3">
        <v>91298328</v>
      </c>
      <c r="O26" s="3">
        <v>9555.0149999999994</v>
      </c>
      <c r="P26" s="3">
        <v>2</v>
      </c>
      <c r="Q26" s="3">
        <v>3</v>
      </c>
      <c r="R26" s="22">
        <v>41</v>
      </c>
      <c r="S26" s="22"/>
      <c r="T26" s="3">
        <v>0.04</v>
      </c>
    </row>
    <row r="27" spans="1:20" x14ac:dyDescent="0.25">
      <c r="F27" s="3">
        <v>2</v>
      </c>
      <c r="G27" s="3">
        <v>3</v>
      </c>
      <c r="H27" s="3">
        <v>10</v>
      </c>
      <c r="I27" s="3">
        <v>48</v>
      </c>
      <c r="J27" s="3">
        <v>27217</v>
      </c>
      <c r="K27" s="3">
        <v>136827</v>
      </c>
      <c r="L27" s="3">
        <v>13682.7</v>
      </c>
      <c r="M27" s="3">
        <v>48</v>
      </c>
      <c r="N27" s="3">
        <v>70853368</v>
      </c>
      <c r="O27" s="3">
        <v>8417.44</v>
      </c>
      <c r="P27" s="3">
        <v>5</v>
      </c>
      <c r="Q27" s="3">
        <v>5</v>
      </c>
      <c r="R27" s="22">
        <v>9091</v>
      </c>
      <c r="S27" s="22"/>
      <c r="T27" s="3">
        <v>0.19</v>
      </c>
    </row>
    <row r="28" spans="1:20" x14ac:dyDescent="0.25">
      <c r="F28" s="3">
        <v>3</v>
      </c>
      <c r="G28" s="3">
        <v>5</v>
      </c>
      <c r="H28" s="3">
        <v>100</v>
      </c>
      <c r="I28" s="3">
        <v>54</v>
      </c>
      <c r="J28" s="3">
        <v>32640</v>
      </c>
      <c r="K28" s="3">
        <v>1678103</v>
      </c>
      <c r="L28" s="3">
        <v>16781.02</v>
      </c>
      <c r="M28" s="3">
        <v>54</v>
      </c>
      <c r="N28" s="3">
        <v>9525.77</v>
      </c>
      <c r="O28" s="3">
        <v>9074080</v>
      </c>
      <c r="P28" s="3">
        <v>47</v>
      </c>
      <c r="Q28" s="3">
        <v>53</v>
      </c>
      <c r="R28" s="22" t="s">
        <v>64</v>
      </c>
      <c r="S28" s="22"/>
      <c r="T28" s="3">
        <v>0.99199999999999999</v>
      </c>
    </row>
    <row r="29" spans="1:20" ht="45" x14ac:dyDescent="0.25">
      <c r="F29" s="3">
        <v>4</v>
      </c>
      <c r="G29" s="3">
        <v>10</v>
      </c>
      <c r="H29" s="3">
        <v>200</v>
      </c>
      <c r="I29" s="3">
        <v>64</v>
      </c>
      <c r="J29" s="3">
        <v>32719</v>
      </c>
      <c r="K29" s="3">
        <v>3307522</v>
      </c>
      <c r="L29" s="3">
        <v>16537.599999999999</v>
      </c>
      <c r="M29" s="3">
        <v>64</v>
      </c>
      <c r="N29" s="3">
        <v>9288.4599999999991</v>
      </c>
      <c r="O29" s="3">
        <v>86275544</v>
      </c>
      <c r="P29" s="3">
        <v>94</v>
      </c>
      <c r="Q29" s="3">
        <v>106</v>
      </c>
      <c r="R29" s="22" t="s">
        <v>65</v>
      </c>
      <c r="S29" s="22"/>
      <c r="T29" s="3">
        <v>3.8239999999999998</v>
      </c>
    </row>
    <row r="30" spans="1:20" ht="75" x14ac:dyDescent="0.25">
      <c r="F30" s="3">
        <v>5</v>
      </c>
      <c r="G30" s="3">
        <v>15</v>
      </c>
      <c r="H30" s="3">
        <v>300</v>
      </c>
      <c r="I30" s="3">
        <v>53</v>
      </c>
      <c r="J30" s="3">
        <v>32567</v>
      </c>
      <c r="K30" s="3">
        <v>5032351</v>
      </c>
      <c r="L30" s="3">
        <v>16774.5</v>
      </c>
      <c r="M30" s="3">
        <v>10387</v>
      </c>
      <c r="N30" s="3">
        <v>9588.85</v>
      </c>
      <c r="O30" s="3">
        <v>91946224</v>
      </c>
      <c r="P30" s="3">
        <v>149</v>
      </c>
      <c r="Q30" s="3">
        <v>151</v>
      </c>
      <c r="R30" s="22" t="s">
        <v>66</v>
      </c>
      <c r="S30" s="22"/>
      <c r="T30" s="3">
        <v>8.7349999999999994</v>
      </c>
    </row>
    <row r="31" spans="1:20" ht="75" x14ac:dyDescent="0.25">
      <c r="F31" s="3">
        <v>6</v>
      </c>
      <c r="G31" s="3">
        <v>20</v>
      </c>
      <c r="H31" s="3">
        <v>500</v>
      </c>
      <c r="I31" s="3">
        <v>42</v>
      </c>
      <c r="J31" s="3">
        <v>32610</v>
      </c>
      <c r="K31" s="3">
        <v>8025276</v>
      </c>
      <c r="L31" s="3">
        <v>16050.5</v>
      </c>
      <c r="M31" s="3">
        <v>6002</v>
      </c>
      <c r="N31" s="3">
        <v>9638.23</v>
      </c>
      <c r="O31" s="3">
        <v>92895568</v>
      </c>
      <c r="P31" s="3">
        <v>252</v>
      </c>
      <c r="Q31" s="3">
        <v>248</v>
      </c>
      <c r="R31" s="22" t="s">
        <v>67</v>
      </c>
      <c r="S31" s="22"/>
      <c r="T31" s="3">
        <v>23.192</v>
      </c>
    </row>
  </sheetData>
  <mergeCells count="8">
    <mergeCell ref="F15:F16"/>
    <mergeCell ref="G15:G16"/>
    <mergeCell ref="H15:H16"/>
    <mergeCell ref="I15:S15"/>
    <mergeCell ref="F24:F25"/>
    <mergeCell ref="G24:G25"/>
    <mergeCell ref="H24:H25"/>
    <mergeCell ref="I24:S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9" sqref="A9:G19"/>
    </sheetView>
  </sheetViews>
  <sheetFormatPr baseColWidth="10" defaultRowHeight="15" x14ac:dyDescent="0.25"/>
  <cols>
    <col min="1" max="1" width="14.140625" style="2" customWidth="1"/>
    <col min="2" max="2" width="11.42578125" style="2"/>
    <col min="3" max="3" width="12" style="2" bestFit="1" customWidth="1"/>
    <col min="4" max="4" width="11.42578125" style="2"/>
    <col min="5" max="5" width="11.85546875" style="2" bestFit="1" customWidth="1"/>
    <col min="6" max="7" width="11.42578125" style="2"/>
  </cols>
  <sheetData>
    <row r="1" spans="1:7" ht="30" x14ac:dyDescent="0.25">
      <c r="A1" s="2" t="s">
        <v>70</v>
      </c>
      <c r="B1" s="2" t="s">
        <v>71</v>
      </c>
      <c r="C1" s="2" t="s">
        <v>72</v>
      </c>
      <c r="D1" s="2" t="s">
        <v>73</v>
      </c>
      <c r="E1" s="2" t="s">
        <v>75</v>
      </c>
      <c r="F1" s="3" t="s">
        <v>74</v>
      </c>
    </row>
    <row r="2" spans="1:7" ht="15.75" x14ac:dyDescent="0.25">
      <c r="A2" s="2">
        <v>5.646E-3</v>
      </c>
      <c r="B2" s="23">
        <v>0.99627699999999997</v>
      </c>
      <c r="C2" s="2">
        <f t="shared" ref="C2:D6" si="0">A2*A2</f>
        <v>3.1877315999999998E-5</v>
      </c>
      <c r="D2" s="2">
        <f t="shared" si="0"/>
        <v>0.99256786072899994</v>
      </c>
      <c r="E2" s="2">
        <f>C2+D2</f>
        <v>0.9925997380449999</v>
      </c>
      <c r="F2" s="2" t="str">
        <f>IF((C2+D2)&lt;=1,"Si","No")</f>
        <v>Si</v>
      </c>
    </row>
    <row r="3" spans="1:7" x14ac:dyDescent="0.25">
      <c r="A3" s="2">
        <v>0.18085300000000001</v>
      </c>
      <c r="B3" s="2">
        <v>0.12030399999999999</v>
      </c>
      <c r="C3" s="2">
        <f t="shared" si="0"/>
        <v>3.2707807609000002E-2</v>
      </c>
      <c r="D3" s="2">
        <f t="shared" si="0"/>
        <v>1.4473052415999998E-2</v>
      </c>
      <c r="E3" s="2">
        <f>C3+D3</f>
        <v>4.7180860025E-2</v>
      </c>
      <c r="F3" s="2" t="str">
        <f>IF((C3+D3)&lt;=1,"Si","No")</f>
        <v>Si</v>
      </c>
    </row>
    <row r="4" spans="1:7" x14ac:dyDescent="0.25">
      <c r="A4" s="2">
        <v>0.43516300000000002</v>
      </c>
      <c r="B4" s="2">
        <v>0.75258599999999998</v>
      </c>
      <c r="C4" s="2">
        <f t="shared" si="0"/>
        <v>0.18936683656900002</v>
      </c>
      <c r="D4" s="2">
        <f t="shared" si="0"/>
        <v>0.56638568739599993</v>
      </c>
      <c r="E4" s="2">
        <f>C4+D4</f>
        <v>0.75575252396499992</v>
      </c>
      <c r="F4" s="2" t="str">
        <f>IF((C4+D4)&lt;=1,"Si","No")</f>
        <v>Si</v>
      </c>
    </row>
    <row r="5" spans="1:7" x14ac:dyDescent="0.25">
      <c r="A5" s="2">
        <v>0.52958799999999995</v>
      </c>
      <c r="B5" s="2">
        <v>0.96530000000000005</v>
      </c>
      <c r="C5" s="2">
        <f t="shared" si="0"/>
        <v>0.28046344974399995</v>
      </c>
      <c r="D5" s="2">
        <f t="shared" si="0"/>
        <v>0.93180409000000008</v>
      </c>
      <c r="E5" s="2">
        <f>C5+D5</f>
        <v>1.2122675397439999</v>
      </c>
      <c r="F5" s="2" t="str">
        <f>IF((C5+D5)&lt;=1,"Si","No")</f>
        <v>No</v>
      </c>
    </row>
    <row r="6" spans="1:7" x14ac:dyDescent="0.25">
      <c r="A6" s="2">
        <v>0.99417100000000003</v>
      </c>
      <c r="B6" s="2">
        <v>0.49113400000000001</v>
      </c>
      <c r="C6" s="2">
        <f t="shared" si="0"/>
        <v>0.98837597724100001</v>
      </c>
      <c r="D6" s="2">
        <f t="shared" si="0"/>
        <v>0.24121260595600003</v>
      </c>
      <c r="E6" s="2">
        <f>C6+D6</f>
        <v>1.2295885831970002</v>
      </c>
      <c r="F6" s="2" t="str">
        <f>IF((C6+D6)&lt;=1,"Si","No")</f>
        <v>No</v>
      </c>
    </row>
    <row r="8" spans="1:7" ht="15" customHeight="1" x14ac:dyDescent="0.25">
      <c r="D8" s="3"/>
      <c r="E8" s="3"/>
      <c r="F8" s="3"/>
    </row>
    <row r="9" spans="1:7" x14ac:dyDescent="0.25">
      <c r="A9" s="3" t="s">
        <v>24</v>
      </c>
      <c r="B9" s="3" t="s">
        <v>30</v>
      </c>
      <c r="C9" s="3" t="s">
        <v>76</v>
      </c>
      <c r="D9" s="3" t="s">
        <v>77</v>
      </c>
      <c r="E9" s="3" t="s">
        <v>78</v>
      </c>
      <c r="F9" s="3" t="s">
        <v>79</v>
      </c>
      <c r="G9" s="2" t="s">
        <v>31</v>
      </c>
    </row>
    <row r="10" spans="1:7" x14ac:dyDescent="0.25">
      <c r="A10" s="2">
        <v>1</v>
      </c>
      <c r="B10" s="2">
        <v>45</v>
      </c>
      <c r="C10" s="2">
        <v>5</v>
      </c>
      <c r="D10" s="2">
        <v>2.4</v>
      </c>
      <c r="E10" s="2">
        <v>3.339683</v>
      </c>
      <c r="F10" s="2">
        <v>2.7</v>
      </c>
      <c r="G10" s="2">
        <v>0</v>
      </c>
    </row>
    <row r="11" spans="1:7" x14ac:dyDescent="0.25">
      <c r="A11" s="2">
        <v>2</v>
      </c>
      <c r="B11" s="2">
        <v>45</v>
      </c>
      <c r="C11" s="2">
        <v>10</v>
      </c>
      <c r="D11" s="2">
        <v>2.8</v>
      </c>
      <c r="E11" s="2">
        <v>3.0418400000000001</v>
      </c>
      <c r="F11" s="2">
        <v>2.78254</v>
      </c>
      <c r="G11" s="2">
        <v>0</v>
      </c>
    </row>
    <row r="12" spans="1:7" x14ac:dyDescent="0.25">
      <c r="A12" s="2">
        <v>3</v>
      </c>
      <c r="B12" s="2">
        <v>45</v>
      </c>
      <c r="C12" s="2">
        <v>100</v>
      </c>
      <c r="D12" s="2">
        <v>3.08</v>
      </c>
      <c r="E12" s="2">
        <v>3.1315930000000001</v>
      </c>
      <c r="F12" s="2">
        <v>2.772688</v>
      </c>
      <c r="G12" s="2">
        <v>0</v>
      </c>
    </row>
    <row r="13" spans="1:7" x14ac:dyDescent="0.25">
      <c r="A13" s="2">
        <v>4</v>
      </c>
      <c r="B13" s="2">
        <v>45</v>
      </c>
      <c r="C13" s="2">
        <v>1000</v>
      </c>
      <c r="D13" s="2">
        <v>3.1360000000000001</v>
      </c>
      <c r="E13" s="2">
        <v>3.140593</v>
      </c>
      <c r="F13" s="2">
        <v>2.7725960000000001</v>
      </c>
      <c r="G13" s="2">
        <v>0</v>
      </c>
    </row>
    <row r="14" spans="1:7" x14ac:dyDescent="0.25">
      <c r="A14" s="2">
        <v>5</v>
      </c>
      <c r="B14" s="2">
        <v>45</v>
      </c>
      <c r="C14" s="2">
        <v>5000</v>
      </c>
      <c r="D14" s="2">
        <v>3.1543999999999999</v>
      </c>
      <c r="E14" s="2">
        <v>3.141397</v>
      </c>
      <c r="F14" s="2">
        <v>2.7725439999999999</v>
      </c>
      <c r="G14" s="2">
        <v>1E-3</v>
      </c>
    </row>
    <row r="15" spans="1:7" x14ac:dyDescent="0.25">
      <c r="A15" s="2">
        <v>6</v>
      </c>
      <c r="B15" s="2">
        <v>45</v>
      </c>
      <c r="C15" s="2">
        <v>10000</v>
      </c>
      <c r="D15" s="2">
        <v>3.1379999999999999</v>
      </c>
      <c r="E15" s="2">
        <v>3.1414979999999999</v>
      </c>
      <c r="F15" s="2">
        <v>2.7725420000000001</v>
      </c>
      <c r="G15" s="2">
        <v>2E-3</v>
      </c>
    </row>
    <row r="16" spans="1:7" x14ac:dyDescent="0.25">
      <c r="A16" s="2">
        <v>7</v>
      </c>
      <c r="B16" s="2">
        <v>45</v>
      </c>
      <c r="C16" s="2">
        <v>100000</v>
      </c>
      <c r="D16" s="2">
        <v>3.1366800000000001</v>
      </c>
      <c r="E16" s="2">
        <v>3.1415860000000002</v>
      </c>
      <c r="F16" s="2">
        <v>2.7729569999999999</v>
      </c>
      <c r="G16" s="2">
        <v>1.7000000000000001E-2</v>
      </c>
    </row>
    <row r="17" spans="1:7" x14ac:dyDescent="0.25">
      <c r="A17" s="2">
        <v>8</v>
      </c>
      <c r="B17" s="2">
        <v>45</v>
      </c>
      <c r="C17" s="2">
        <v>1000000</v>
      </c>
      <c r="D17" s="2">
        <v>3.1410279999999999</v>
      </c>
      <c r="E17" s="2">
        <v>3.1415950000000001</v>
      </c>
      <c r="F17" s="2">
        <v>3.0230519999999999</v>
      </c>
      <c r="G17" s="2">
        <v>0.185</v>
      </c>
    </row>
    <row r="18" spans="1:7" x14ac:dyDescent="0.25">
      <c r="A18" s="2">
        <v>9</v>
      </c>
      <c r="B18" s="2">
        <v>45</v>
      </c>
      <c r="C18" s="2">
        <v>10000000</v>
      </c>
      <c r="D18" s="2">
        <v>3.1410279999999999</v>
      </c>
      <c r="E18" s="2">
        <v>3.1415950000000001</v>
      </c>
      <c r="F18" s="2">
        <v>3.0230519999999999</v>
      </c>
      <c r="G18" s="2">
        <v>0.17199999999999999</v>
      </c>
    </row>
    <row r="19" spans="1:7" x14ac:dyDescent="0.25">
      <c r="A19" s="2">
        <v>10</v>
      </c>
      <c r="B19" s="2">
        <v>45</v>
      </c>
      <c r="C19" s="2">
        <v>100000000</v>
      </c>
      <c r="D19" s="2">
        <v>3.1416240000000002</v>
      </c>
      <c r="E19" s="2">
        <v>3.141597</v>
      </c>
      <c r="F19" s="2">
        <v>3.0176919999999998</v>
      </c>
      <c r="G19" s="2">
        <v>1.694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D7" sqref="D7:H17"/>
    </sheetView>
  </sheetViews>
  <sheetFormatPr baseColWidth="10" defaultRowHeight="15" x14ac:dyDescent="0.25"/>
  <cols>
    <col min="1" max="1" width="2.5703125" customWidth="1"/>
    <col min="2" max="2" width="4.85546875" customWidth="1"/>
    <col min="3" max="3" width="4.7109375" customWidth="1"/>
  </cols>
  <sheetData>
    <row r="2" spans="1:10" x14ac:dyDescent="0.25">
      <c r="B2">
        <v>265</v>
      </c>
      <c r="D2">
        <f>B4</f>
        <v>827</v>
      </c>
      <c r="F2">
        <f>D4</f>
        <v>1555</v>
      </c>
      <c r="H2">
        <f>F4</f>
        <v>7106</v>
      </c>
      <c r="J2">
        <f>H4</f>
        <v>13123</v>
      </c>
    </row>
    <row r="3" spans="1:10" x14ac:dyDescent="0.25">
      <c r="A3" t="s">
        <v>80</v>
      </c>
      <c r="B3">
        <v>562</v>
      </c>
      <c r="C3" t="s">
        <v>80</v>
      </c>
      <c r="D3">
        <v>728</v>
      </c>
      <c r="E3" t="s">
        <v>80</v>
      </c>
      <c r="F3">
        <v>5551</v>
      </c>
      <c r="G3" t="s">
        <v>80</v>
      </c>
      <c r="H3">
        <v>6017</v>
      </c>
      <c r="I3" t="s">
        <v>80</v>
      </c>
      <c r="J3">
        <v>32131</v>
      </c>
    </row>
    <row r="4" spans="1:10" x14ac:dyDescent="0.25">
      <c r="B4">
        <f>B2+B3</f>
        <v>827</v>
      </c>
      <c r="D4">
        <f>D2+D3</f>
        <v>1555</v>
      </c>
      <c r="F4">
        <f>F2+F3</f>
        <v>7106</v>
      </c>
      <c r="H4">
        <f>H2+H3</f>
        <v>13123</v>
      </c>
      <c r="J4">
        <f>J2+J3</f>
        <v>45254</v>
      </c>
    </row>
    <row r="7" spans="1:10" ht="30" x14ac:dyDescent="0.25">
      <c r="D7" s="3" t="s">
        <v>24</v>
      </c>
      <c r="E7" s="3" t="s">
        <v>81</v>
      </c>
      <c r="F7" s="3" t="s">
        <v>82</v>
      </c>
      <c r="G7" s="3" t="s">
        <v>83</v>
      </c>
      <c r="H7" s="2" t="s">
        <v>31</v>
      </c>
      <c r="I7" s="3"/>
    </row>
    <row r="8" spans="1:10" x14ac:dyDescent="0.25">
      <c r="D8" s="2">
        <v>1</v>
      </c>
      <c r="E8" s="2">
        <v>195</v>
      </c>
      <c r="F8" s="2">
        <v>4</v>
      </c>
      <c r="G8" s="2">
        <v>9339</v>
      </c>
      <c r="H8" s="2">
        <v>2.3119999999999998</v>
      </c>
      <c r="I8" s="2"/>
    </row>
    <row r="9" spans="1:10" x14ac:dyDescent="0.25">
      <c r="D9" s="2">
        <v>2</v>
      </c>
      <c r="E9" s="2">
        <v>265</v>
      </c>
      <c r="F9" s="2">
        <v>5</v>
      </c>
      <c r="G9" s="2">
        <v>45254</v>
      </c>
      <c r="H9" s="2">
        <v>13.176</v>
      </c>
      <c r="I9" s="2"/>
    </row>
    <row r="10" spans="1:10" x14ac:dyDescent="0.25">
      <c r="D10" s="2">
        <v>3</v>
      </c>
      <c r="E10" s="2">
        <v>750</v>
      </c>
      <c r="F10" s="2">
        <v>3</v>
      </c>
      <c r="G10" s="2">
        <v>6666</v>
      </c>
      <c r="H10" s="2">
        <v>13.303000000000001</v>
      </c>
      <c r="I10" s="2"/>
    </row>
    <row r="11" spans="1:10" x14ac:dyDescent="0.25">
      <c r="D11" s="2">
        <v>4</v>
      </c>
      <c r="E11" s="2">
        <v>1000</v>
      </c>
      <c r="F11" s="2">
        <v>1</v>
      </c>
      <c r="G11" s="2">
        <v>1001</v>
      </c>
      <c r="H11" s="2">
        <v>11.576000000000001</v>
      </c>
      <c r="I11" s="2"/>
    </row>
    <row r="12" spans="1:10" x14ac:dyDescent="0.25">
      <c r="D12" s="2">
        <v>5</v>
      </c>
      <c r="E12" s="2">
        <v>1234</v>
      </c>
      <c r="F12" s="2">
        <v>1</v>
      </c>
      <c r="G12" s="2">
        <v>5555</v>
      </c>
      <c r="H12" s="2">
        <v>28.6</v>
      </c>
      <c r="I12" s="2"/>
    </row>
    <row r="13" spans="1:10" x14ac:dyDescent="0.25">
      <c r="D13" s="2">
        <v>6</v>
      </c>
      <c r="E13" s="2">
        <v>3600</v>
      </c>
      <c r="F13" s="2">
        <v>1</v>
      </c>
      <c r="G13" s="2">
        <v>3663</v>
      </c>
      <c r="H13" s="2">
        <v>22.359000000000002</v>
      </c>
      <c r="I13" s="2"/>
    </row>
    <row r="14" spans="1:10" x14ac:dyDescent="0.25">
      <c r="D14" s="2">
        <v>7</v>
      </c>
      <c r="E14" s="2">
        <v>4000</v>
      </c>
      <c r="F14" s="2">
        <v>1</v>
      </c>
      <c r="G14" s="2">
        <v>4004</v>
      </c>
      <c r="H14" s="2">
        <v>13.36</v>
      </c>
      <c r="I14" s="2"/>
    </row>
    <row r="15" spans="1:10" x14ac:dyDescent="0.25">
      <c r="D15" s="2">
        <v>8</v>
      </c>
      <c r="E15" s="2">
        <v>6590</v>
      </c>
      <c r="F15" s="2">
        <v>2</v>
      </c>
      <c r="G15" s="2">
        <v>7997</v>
      </c>
      <c r="H15" s="2">
        <v>9.8469999999999995</v>
      </c>
      <c r="I15" s="2"/>
    </row>
    <row r="16" spans="1:10" x14ac:dyDescent="0.25">
      <c r="D16" s="2">
        <v>9</v>
      </c>
      <c r="E16" s="2">
        <v>7801</v>
      </c>
      <c r="F16" s="2">
        <v>1</v>
      </c>
      <c r="G16" s="2">
        <v>8888</v>
      </c>
      <c r="H16" s="2">
        <v>14.353</v>
      </c>
      <c r="I16" s="2"/>
    </row>
    <row r="17" spans="4:9" x14ac:dyDescent="0.25">
      <c r="D17" s="2">
        <v>10</v>
      </c>
      <c r="E17" s="2">
        <v>10000</v>
      </c>
      <c r="F17" s="2">
        <v>1</v>
      </c>
      <c r="G17" s="2">
        <v>777777</v>
      </c>
      <c r="H17" s="2">
        <v>3.6880000000000002</v>
      </c>
      <c r="I1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C29" sqref="C29"/>
    </sheetView>
  </sheetViews>
  <sheetFormatPr baseColWidth="10" defaultRowHeight="15" x14ac:dyDescent="0.25"/>
  <sheetData>
    <row r="1" spans="1:8" ht="30" x14ac:dyDescent="0.25">
      <c r="A1" s="3" t="s">
        <v>24</v>
      </c>
      <c r="B1" s="3" t="s">
        <v>30</v>
      </c>
      <c r="C1" s="3" t="s">
        <v>84</v>
      </c>
      <c r="D1" s="3" t="s">
        <v>56</v>
      </c>
      <c r="E1" s="3" t="s">
        <v>57</v>
      </c>
      <c r="F1" s="3" t="s">
        <v>85</v>
      </c>
      <c r="G1" s="3" t="s">
        <v>58</v>
      </c>
      <c r="H1" s="2" t="s">
        <v>31</v>
      </c>
    </row>
    <row r="2" spans="1:8" x14ac:dyDescent="0.25">
      <c r="A2" s="2">
        <v>1</v>
      </c>
      <c r="B2" s="2">
        <v>45</v>
      </c>
      <c r="C2" s="2">
        <v>500</v>
      </c>
      <c r="D2" s="2">
        <v>5.3979999999999997</v>
      </c>
      <c r="E2" s="2">
        <v>5</v>
      </c>
      <c r="F2">
        <v>2.9044089999999998</v>
      </c>
      <c r="G2">
        <v>8.4355919999999998</v>
      </c>
      <c r="H2" s="2">
        <v>1E-3</v>
      </c>
    </row>
    <row r="3" spans="1:8" x14ac:dyDescent="0.25">
      <c r="A3" s="2">
        <v>2</v>
      </c>
      <c r="B3" s="2">
        <v>45</v>
      </c>
      <c r="C3" s="2">
        <v>1000</v>
      </c>
      <c r="D3" s="2">
        <v>5.6470000000000002</v>
      </c>
      <c r="E3" s="2">
        <v>8</v>
      </c>
      <c r="F3">
        <v>2.8910830000000001</v>
      </c>
      <c r="G3">
        <v>8.3583599999999993</v>
      </c>
      <c r="H3" s="2">
        <v>3.0000000000000001E-3</v>
      </c>
    </row>
    <row r="4" spans="1:8" x14ac:dyDescent="0.25">
      <c r="A4" s="2">
        <v>3</v>
      </c>
      <c r="B4" s="2">
        <v>45</v>
      </c>
      <c r="C4" s="2">
        <v>1500</v>
      </c>
      <c r="D4" s="2">
        <v>5.62</v>
      </c>
      <c r="E4" s="2">
        <v>9</v>
      </c>
      <c r="F4">
        <v>2.894304</v>
      </c>
      <c r="G4">
        <v>8.3769950000000009</v>
      </c>
      <c r="H4" s="2">
        <v>6.0000000000000001E-3</v>
      </c>
    </row>
    <row r="5" spans="1:8" x14ac:dyDescent="0.25">
      <c r="A5" s="2">
        <v>4</v>
      </c>
      <c r="B5" s="2">
        <v>45</v>
      </c>
      <c r="C5" s="2">
        <v>2000</v>
      </c>
      <c r="D5" s="2">
        <v>5.6025</v>
      </c>
      <c r="E5" s="2">
        <v>10</v>
      </c>
      <c r="F5">
        <v>2.8840140000000001</v>
      </c>
      <c r="G5">
        <v>8.317539</v>
      </c>
      <c r="H5" s="2">
        <v>1.2E-2</v>
      </c>
    </row>
    <row r="6" spans="1:8" x14ac:dyDescent="0.25">
      <c r="A6" s="2">
        <v>5</v>
      </c>
      <c r="B6" s="2">
        <v>45</v>
      </c>
      <c r="C6" s="2">
        <v>4000</v>
      </c>
      <c r="D6" s="2">
        <v>5.585</v>
      </c>
      <c r="E6">
        <v>10</v>
      </c>
      <c r="F6">
        <v>2.8938259999999998</v>
      </c>
      <c r="G6">
        <v>8.3742289999999997</v>
      </c>
      <c r="H6" s="2">
        <v>1.7999999999999999E-2</v>
      </c>
    </row>
    <row r="7" spans="1:8" x14ac:dyDescent="0.25">
      <c r="A7" s="2">
        <v>6</v>
      </c>
      <c r="B7" s="2">
        <v>45</v>
      </c>
      <c r="C7" s="2">
        <v>8000</v>
      </c>
      <c r="D7" s="2">
        <v>5.5506250000000001</v>
      </c>
      <c r="E7" s="2">
        <v>10</v>
      </c>
      <c r="F7">
        <v>2.8935659999999999</v>
      </c>
      <c r="G7">
        <v>8.3727219999999996</v>
      </c>
      <c r="H7" s="2">
        <v>6.7000000000000004E-2</v>
      </c>
    </row>
    <row r="8" spans="1:8" x14ac:dyDescent="0.25">
      <c r="A8" s="2">
        <v>7</v>
      </c>
      <c r="B8" s="2">
        <v>45</v>
      </c>
      <c r="C8" s="2">
        <v>10000</v>
      </c>
      <c r="D8" s="2">
        <v>5.5400999999999998</v>
      </c>
      <c r="E8" s="2">
        <v>10</v>
      </c>
      <c r="F8">
        <v>2.8754919999999999</v>
      </c>
      <c r="G8">
        <v>8.2684560000000005</v>
      </c>
      <c r="H8" s="2">
        <v>0.114</v>
      </c>
    </row>
    <row r="9" spans="1:8" x14ac:dyDescent="0.25">
      <c r="A9" s="2">
        <v>8</v>
      </c>
      <c r="B9" s="2">
        <v>45</v>
      </c>
      <c r="C9" s="2">
        <v>15000</v>
      </c>
      <c r="D9" s="2">
        <v>5.5277329999999996</v>
      </c>
      <c r="E9">
        <v>10</v>
      </c>
      <c r="F9">
        <v>2.8762289999999999</v>
      </c>
      <c r="G9">
        <v>8.2726959999999998</v>
      </c>
      <c r="H9" s="2">
        <v>0.24199999999999999</v>
      </c>
    </row>
    <row r="10" spans="1:8" x14ac:dyDescent="0.25">
      <c r="A10" s="2">
        <v>9</v>
      </c>
      <c r="B10" s="2">
        <v>45</v>
      </c>
      <c r="C10" s="2">
        <v>30000</v>
      </c>
      <c r="D10" s="2">
        <v>5.5118999999999998</v>
      </c>
      <c r="E10" s="2">
        <v>6</v>
      </c>
      <c r="F10">
        <v>2.857796</v>
      </c>
      <c r="G10">
        <v>8.1669959999999993</v>
      </c>
      <c r="H10" s="2">
        <v>0.92600000000000005</v>
      </c>
    </row>
    <row r="11" spans="1:8" x14ac:dyDescent="0.25">
      <c r="A11" s="2">
        <v>10</v>
      </c>
      <c r="B11" s="2">
        <v>45</v>
      </c>
      <c r="C11" s="2">
        <v>50000</v>
      </c>
      <c r="D11" s="2">
        <v>5.5115600000000002</v>
      </c>
      <c r="E11" s="2">
        <v>6</v>
      </c>
      <c r="F11">
        <v>2.8614950000000001</v>
      </c>
      <c r="G11">
        <v>8.1881550000000001</v>
      </c>
      <c r="H11" s="2">
        <v>2.5249999999999999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sqref="A1:F20"/>
    </sheetView>
  </sheetViews>
  <sheetFormatPr baseColWidth="10" defaultRowHeight="15" x14ac:dyDescent="0.25"/>
  <sheetData>
    <row r="1" spans="1:6" x14ac:dyDescent="0.25">
      <c r="A1">
        <v>10</v>
      </c>
      <c r="B1">
        <v>9</v>
      </c>
      <c r="C1">
        <v>8</v>
      </c>
      <c r="D1">
        <v>7</v>
      </c>
      <c r="E1">
        <v>6</v>
      </c>
      <c r="F1">
        <v>5</v>
      </c>
    </row>
    <row r="2" spans="1:6" x14ac:dyDescent="0.25">
      <c r="A2">
        <v>5</v>
      </c>
      <c r="B2">
        <v>13</v>
      </c>
      <c r="C2">
        <v>4</v>
      </c>
      <c r="D2">
        <v>22</v>
      </c>
      <c r="E2">
        <v>3</v>
      </c>
      <c r="F2">
        <v>16</v>
      </c>
    </row>
    <row r="3" spans="1:6" x14ac:dyDescent="0.25">
      <c r="A3">
        <v>16</v>
      </c>
      <c r="B3">
        <v>38</v>
      </c>
      <c r="C3">
        <v>2</v>
      </c>
      <c r="D3">
        <v>11</v>
      </c>
      <c r="E3">
        <v>10</v>
      </c>
      <c r="F3">
        <v>8</v>
      </c>
    </row>
    <row r="4" spans="1:6" x14ac:dyDescent="0.25">
      <c r="A4">
        <v>8</v>
      </c>
      <c r="B4">
        <v>19</v>
      </c>
      <c r="C4">
        <v>1</v>
      </c>
      <c r="D4">
        <v>34</v>
      </c>
      <c r="E4">
        <v>5</v>
      </c>
      <c r="F4">
        <v>4</v>
      </c>
    </row>
    <row r="5" spans="1:6" x14ac:dyDescent="0.25">
      <c r="A5">
        <v>4</v>
      </c>
      <c r="B5">
        <v>58</v>
      </c>
      <c r="D5">
        <v>17</v>
      </c>
      <c r="E5">
        <v>16</v>
      </c>
      <c r="F5">
        <v>2</v>
      </c>
    </row>
    <row r="6" spans="1:6" x14ac:dyDescent="0.25">
      <c r="A6">
        <v>2</v>
      </c>
      <c r="B6">
        <v>29</v>
      </c>
      <c r="D6">
        <v>52</v>
      </c>
      <c r="E6">
        <v>8</v>
      </c>
      <c r="F6">
        <v>1</v>
      </c>
    </row>
    <row r="7" spans="1:6" x14ac:dyDescent="0.25">
      <c r="A7">
        <v>1</v>
      </c>
      <c r="B7">
        <v>88</v>
      </c>
      <c r="D7">
        <v>26</v>
      </c>
      <c r="E7">
        <v>4</v>
      </c>
    </row>
    <row r="8" spans="1:6" x14ac:dyDescent="0.25">
      <c r="B8">
        <v>44</v>
      </c>
      <c r="D8">
        <v>13</v>
      </c>
      <c r="E8">
        <v>2</v>
      </c>
    </row>
    <row r="9" spans="1:6" x14ac:dyDescent="0.25">
      <c r="B9">
        <v>22</v>
      </c>
      <c r="D9">
        <v>40</v>
      </c>
      <c r="E9">
        <v>1</v>
      </c>
    </row>
    <row r="10" spans="1:6" x14ac:dyDescent="0.25">
      <c r="B10">
        <v>11</v>
      </c>
      <c r="D10">
        <v>20</v>
      </c>
    </row>
    <row r="11" spans="1:6" x14ac:dyDescent="0.25">
      <c r="B11">
        <v>34</v>
      </c>
      <c r="D11">
        <v>10</v>
      </c>
    </row>
    <row r="12" spans="1:6" x14ac:dyDescent="0.25">
      <c r="B12">
        <v>17</v>
      </c>
      <c r="D12">
        <v>5</v>
      </c>
    </row>
    <row r="13" spans="1:6" x14ac:dyDescent="0.25">
      <c r="B13">
        <v>11</v>
      </c>
      <c r="D13">
        <v>16</v>
      </c>
    </row>
    <row r="14" spans="1:6" x14ac:dyDescent="0.25">
      <c r="B14">
        <v>64</v>
      </c>
      <c r="D14">
        <v>8</v>
      </c>
    </row>
    <row r="15" spans="1:6" x14ac:dyDescent="0.25">
      <c r="B15">
        <v>32</v>
      </c>
      <c r="D15">
        <v>4</v>
      </c>
    </row>
    <row r="16" spans="1:6" x14ac:dyDescent="0.25">
      <c r="B16">
        <v>16</v>
      </c>
      <c r="D16">
        <v>2</v>
      </c>
    </row>
    <row r="17" spans="2:4" x14ac:dyDescent="0.25">
      <c r="B17">
        <v>8</v>
      </c>
      <c r="D17">
        <v>1</v>
      </c>
    </row>
    <row r="18" spans="2:4" x14ac:dyDescent="0.25">
      <c r="B18">
        <v>4</v>
      </c>
    </row>
    <row r="19" spans="2:4" x14ac:dyDescent="0.25">
      <c r="B19">
        <v>2</v>
      </c>
    </row>
    <row r="20" spans="2:4" x14ac:dyDescent="0.25">
      <c r="B2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topLeftCell="D4" zoomScaleNormal="100" workbookViewId="0">
      <selection activeCell="B14" sqref="B14:K21"/>
    </sheetView>
  </sheetViews>
  <sheetFormatPr baseColWidth="10" defaultRowHeight="15" x14ac:dyDescent="0.25"/>
  <cols>
    <col min="2" max="2" width="11.85546875" bestFit="1" customWidth="1"/>
    <col min="4" max="4" width="11.85546875" bestFit="1" customWidth="1"/>
    <col min="9" max="9" width="13.5703125" customWidth="1"/>
  </cols>
  <sheetData>
    <row r="1" spans="1:12" x14ac:dyDescent="0.25">
      <c r="A1" t="s">
        <v>86</v>
      </c>
      <c r="B1">
        <v>6</v>
      </c>
      <c r="C1">
        <v>6</v>
      </c>
      <c r="D1">
        <v>7</v>
      </c>
    </row>
    <row r="3" spans="1:12" x14ac:dyDescent="0.25">
      <c r="A3" t="s">
        <v>87</v>
      </c>
      <c r="B3">
        <v>3</v>
      </c>
      <c r="C3">
        <v>10</v>
      </c>
      <c r="D3">
        <v>1</v>
      </c>
      <c r="F3">
        <v>6</v>
      </c>
      <c r="H3">
        <f>MMULT(B3:D3,F3:F5)</f>
        <v>85</v>
      </c>
    </row>
    <row r="4" spans="1:12" x14ac:dyDescent="0.25">
      <c r="B4">
        <v>4</v>
      </c>
      <c r="C4">
        <v>1</v>
      </c>
      <c r="D4">
        <v>7</v>
      </c>
      <c r="E4" s="25" t="s">
        <v>70</v>
      </c>
      <c r="F4">
        <v>6</v>
      </c>
      <c r="G4" s="25" t="s">
        <v>94</v>
      </c>
      <c r="H4">
        <f>MMULT(B4:D4,F3:F5)</f>
        <v>79</v>
      </c>
    </row>
    <row r="5" spans="1:12" x14ac:dyDescent="0.25">
      <c r="B5">
        <v>4</v>
      </c>
      <c r="C5">
        <v>6</v>
      </c>
      <c r="D5">
        <v>4</v>
      </c>
      <c r="F5">
        <v>7</v>
      </c>
      <c r="H5">
        <f>MMULT(B5:D5,F3:F5)</f>
        <v>88</v>
      </c>
    </row>
    <row r="7" spans="1:12" x14ac:dyDescent="0.25">
      <c r="A7" t="s">
        <v>88</v>
      </c>
      <c r="B7">
        <f>SUM(B1:D1)</f>
        <v>19</v>
      </c>
    </row>
    <row r="8" spans="1:12" x14ac:dyDescent="0.25">
      <c r="A8" t="s">
        <v>89</v>
      </c>
      <c r="B8">
        <f>AVERAGE(B1:D1)</f>
        <v>6.333333333333333</v>
      </c>
    </row>
    <row r="9" spans="1:12" x14ac:dyDescent="0.25">
      <c r="A9" t="s">
        <v>90</v>
      </c>
      <c r="B9">
        <f>_xlfn.MODE.SNGL(B1:D1)</f>
        <v>6</v>
      </c>
    </row>
    <row r="10" spans="1:12" x14ac:dyDescent="0.25">
      <c r="A10" t="s">
        <v>91</v>
      </c>
      <c r="B10">
        <f xml:space="preserve"> _xlfn.VAR.P(B1:D1)</f>
        <v>0.22222222222222224</v>
      </c>
    </row>
    <row r="11" spans="1:12" x14ac:dyDescent="0.25">
      <c r="A11" t="s">
        <v>92</v>
      </c>
      <c r="B11">
        <f xml:space="preserve"> MIN(B1:D1)</f>
        <v>6</v>
      </c>
    </row>
    <row r="12" spans="1:12" x14ac:dyDescent="0.25">
      <c r="A12" t="s">
        <v>93</v>
      </c>
      <c r="B12">
        <f>MAX(B1:D1)</f>
        <v>7</v>
      </c>
    </row>
    <row r="14" spans="1:12" ht="30" x14ac:dyDescent="0.25">
      <c r="A14" s="24" t="s">
        <v>24</v>
      </c>
      <c r="B14" s="24" t="s">
        <v>30</v>
      </c>
      <c r="C14" s="24" t="s">
        <v>70</v>
      </c>
      <c r="D14" s="24" t="s">
        <v>71</v>
      </c>
      <c r="E14" s="24" t="s">
        <v>55</v>
      </c>
      <c r="F14" s="24" t="s">
        <v>56</v>
      </c>
      <c r="G14" s="24" t="s">
        <v>57</v>
      </c>
      <c r="H14" s="24" t="s">
        <v>58</v>
      </c>
      <c r="I14" s="24" t="s">
        <v>51</v>
      </c>
      <c r="J14" s="24" t="s">
        <v>54</v>
      </c>
      <c r="K14" s="26" t="s">
        <v>31</v>
      </c>
    </row>
    <row r="15" spans="1:12" x14ac:dyDescent="0.25">
      <c r="A15" s="26">
        <v>1</v>
      </c>
      <c r="B15" s="26">
        <v>45</v>
      </c>
      <c r="C15" s="26">
        <v>10</v>
      </c>
      <c r="D15" s="26">
        <v>10</v>
      </c>
      <c r="E15" s="26">
        <v>49</v>
      </c>
      <c r="F15" s="26">
        <v>4.9000000000000004</v>
      </c>
      <c r="G15" s="26">
        <v>1</v>
      </c>
      <c r="H15" s="26">
        <v>7.28</v>
      </c>
      <c r="I15" s="26">
        <v>1</v>
      </c>
      <c r="J15" s="26">
        <v>10</v>
      </c>
      <c r="K15" s="25">
        <v>7.0000000000000001E-3</v>
      </c>
      <c r="L15" s="26"/>
    </row>
    <row r="16" spans="1:12" x14ac:dyDescent="0.25">
      <c r="A16" s="26">
        <v>2</v>
      </c>
      <c r="B16" s="26">
        <v>45</v>
      </c>
      <c r="C16" s="26">
        <v>100</v>
      </c>
      <c r="D16" s="26">
        <v>100</v>
      </c>
      <c r="E16" s="26">
        <v>540</v>
      </c>
      <c r="F16" s="26">
        <v>5.4</v>
      </c>
      <c r="G16" s="26">
        <v>6</v>
      </c>
      <c r="H16" s="26">
        <v>7.7199970000000002</v>
      </c>
      <c r="I16" s="26">
        <v>1</v>
      </c>
      <c r="J16" s="26">
        <v>10</v>
      </c>
      <c r="K16" s="26">
        <v>0.503</v>
      </c>
    </row>
    <row r="17" spans="1:11" x14ac:dyDescent="0.25">
      <c r="A17" s="26">
        <v>3</v>
      </c>
      <c r="B17" s="26">
        <v>45</v>
      </c>
      <c r="C17" s="26">
        <v>200</v>
      </c>
      <c r="D17" s="26">
        <v>200</v>
      </c>
      <c r="E17" s="26">
        <v>1064</v>
      </c>
      <c r="F17" s="26">
        <v>5.32</v>
      </c>
      <c r="G17" s="26">
        <v>5</v>
      </c>
      <c r="H17">
        <v>8.0675860000000004</v>
      </c>
      <c r="I17" s="26">
        <v>1</v>
      </c>
      <c r="J17" s="26">
        <v>10</v>
      </c>
      <c r="K17" s="26">
        <v>1.71</v>
      </c>
    </row>
    <row r="18" spans="1:11" x14ac:dyDescent="0.25">
      <c r="A18" s="26">
        <v>4</v>
      </c>
      <c r="B18" s="26">
        <v>45</v>
      </c>
      <c r="C18" s="26">
        <v>300</v>
      </c>
      <c r="D18" s="26">
        <v>300</v>
      </c>
      <c r="E18" s="26">
        <v>1583</v>
      </c>
      <c r="F18" s="26">
        <v>5.2766669999999998</v>
      </c>
      <c r="G18" s="26">
        <v>2</v>
      </c>
      <c r="H18">
        <v>8.2467790000000001</v>
      </c>
      <c r="I18" s="26">
        <v>1</v>
      </c>
      <c r="J18" s="26">
        <v>10</v>
      </c>
      <c r="K18" s="26">
        <v>3.7120000000000002</v>
      </c>
    </row>
    <row r="19" spans="1:11" x14ac:dyDescent="0.25">
      <c r="A19" s="26">
        <v>5</v>
      </c>
      <c r="B19" s="26">
        <v>45</v>
      </c>
      <c r="C19" s="26">
        <v>500</v>
      </c>
      <c r="D19" s="26">
        <v>500</v>
      </c>
      <c r="E19" s="26">
        <v>2699</v>
      </c>
      <c r="F19" s="26">
        <v>5.3979999999999997</v>
      </c>
      <c r="G19" s="26">
        <v>5</v>
      </c>
      <c r="H19">
        <v>8.4355919999999998</v>
      </c>
      <c r="I19" s="26">
        <v>1</v>
      </c>
      <c r="J19" s="26">
        <v>10</v>
      </c>
      <c r="K19" s="26">
        <v>10.015000000000001</v>
      </c>
    </row>
    <row r="20" spans="1:11" x14ac:dyDescent="0.25">
      <c r="A20" s="26">
        <v>6</v>
      </c>
      <c r="B20" s="26">
        <v>45</v>
      </c>
      <c r="C20" s="26">
        <v>1000</v>
      </c>
      <c r="D20" s="26">
        <v>500</v>
      </c>
      <c r="E20" s="26">
        <v>2699</v>
      </c>
      <c r="F20" s="26">
        <v>5.3979999999999997</v>
      </c>
      <c r="G20" s="26">
        <v>5</v>
      </c>
      <c r="H20" s="26">
        <v>8.4355919999999998</v>
      </c>
      <c r="I20" s="26">
        <v>1</v>
      </c>
      <c r="J20" s="26">
        <v>10</v>
      </c>
      <c r="K20" s="26">
        <v>20.097999999999999</v>
      </c>
    </row>
    <row r="21" spans="1:11" x14ac:dyDescent="0.25">
      <c r="A21" s="26">
        <v>7</v>
      </c>
      <c r="B21" s="26">
        <v>45</v>
      </c>
      <c r="C21" s="26">
        <v>500</v>
      </c>
      <c r="D21" s="26">
        <v>1000</v>
      </c>
      <c r="E21" s="26">
        <v>5647</v>
      </c>
      <c r="F21" s="26">
        <v>5.6470000000000002</v>
      </c>
      <c r="G21" s="26">
        <v>8</v>
      </c>
      <c r="H21" s="26">
        <v>8.3583599999999993</v>
      </c>
      <c r="I21" s="26">
        <v>1</v>
      </c>
      <c r="J21" s="26">
        <v>10</v>
      </c>
      <c r="K21" s="26">
        <v>19.946999999999999</v>
      </c>
    </row>
    <row r="22" spans="1:11" x14ac:dyDescent="0.25">
      <c r="A22" s="26">
        <v>8</v>
      </c>
      <c r="B22" s="26"/>
      <c r="C22" s="26"/>
      <c r="D22" s="26"/>
      <c r="E22" s="26"/>
      <c r="I22" s="26"/>
      <c r="J22" s="26"/>
      <c r="K22" s="26"/>
    </row>
    <row r="23" spans="1:11" x14ac:dyDescent="0.25">
      <c r="A23" s="26">
        <v>9</v>
      </c>
      <c r="B23" s="26"/>
      <c r="C23" s="26"/>
      <c r="D23" s="26"/>
      <c r="E23" s="26"/>
      <c r="F23" s="26"/>
      <c r="I23" s="26"/>
      <c r="J23" s="26"/>
      <c r="K23" s="26"/>
    </row>
    <row r="24" spans="1:11" x14ac:dyDescent="0.25">
      <c r="A24" s="26">
        <v>10</v>
      </c>
      <c r="B24" s="26"/>
      <c r="C24" s="26"/>
      <c r="D24" s="26"/>
      <c r="E24" s="26"/>
      <c r="F24" s="26"/>
      <c r="I24" s="26"/>
      <c r="J24" s="26"/>
      <c r="K24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U1_P2_1</vt:lpstr>
      <vt:lpstr>U1_P2_2</vt:lpstr>
      <vt:lpstr>U1_P3_1</vt:lpstr>
      <vt:lpstr>U1_P4_1</vt:lpstr>
      <vt:lpstr>U1_P5_1</vt:lpstr>
      <vt:lpstr>U1_P6_1</vt:lpstr>
      <vt:lpstr>U1_P7_1</vt:lpstr>
      <vt:lpstr>U1_P2_1!_Toc524866089</vt:lpstr>
      <vt:lpstr>U1_P2_1!_Toc524866090</vt:lpstr>
      <vt:lpstr>U1_P2_1!_Toc524866091</vt:lpstr>
      <vt:lpstr>U1_P2_1!_Toc524866092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Ana</cp:lastModifiedBy>
  <dcterms:created xsi:type="dcterms:W3CDTF">2018-09-16T17:47:14Z</dcterms:created>
  <dcterms:modified xsi:type="dcterms:W3CDTF">2018-10-07T23:28:26Z</dcterms:modified>
</cp:coreProperties>
</file>