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nyaa\Documents\R\Github\"/>
    </mc:Choice>
  </mc:AlternateContent>
  <bookViews>
    <workbookView xWindow="0" yWindow="0" windowWidth="28800" windowHeight="12588" activeTab="1"/>
  </bookViews>
  <sheets>
    <sheet name="HCL" sheetId="1" r:id="rId1"/>
    <sheet name="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14" i="2" l="1"/>
  <c r="AQ213" i="2"/>
  <c r="AQ211" i="2"/>
  <c r="AQ210" i="2"/>
  <c r="AQ208" i="2"/>
  <c r="AQ207" i="2"/>
  <c r="W203" i="2"/>
  <c r="AX202" i="2"/>
  <c r="AW202" i="2"/>
  <c r="AW203" i="2" s="1"/>
  <c r="AV202" i="2"/>
  <c r="AV203" i="2" s="1"/>
  <c r="AU202" i="2"/>
  <c r="AU203" i="2" s="1"/>
  <c r="AT202" i="2"/>
  <c r="AT203" i="2" s="1"/>
  <c r="AS202" i="2"/>
  <c r="AS203" i="2" s="1"/>
  <c r="AR202" i="2"/>
  <c r="AR203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F203" i="2" s="1"/>
  <c r="AE202" i="2"/>
  <c r="AE203" i="2" s="1"/>
  <c r="AD202" i="2"/>
  <c r="AD203" i="2" s="1"/>
  <c r="AC202" i="2"/>
  <c r="AC203" i="2" s="1"/>
  <c r="AB202" i="2"/>
  <c r="AB203" i="2" s="1"/>
  <c r="AA202" i="2"/>
  <c r="AA203" i="2" s="1"/>
  <c r="Z202" i="2"/>
  <c r="Z203" i="2" s="1"/>
  <c r="Y202" i="2"/>
  <c r="Y203" i="2" s="1"/>
  <c r="X202" i="2"/>
  <c r="X203" i="2" s="1"/>
  <c r="W202" i="2"/>
  <c r="V202" i="2"/>
  <c r="V203" i="2" s="1"/>
  <c r="U202" i="2"/>
  <c r="U203" i="2" s="1"/>
  <c r="T202" i="2"/>
  <c r="T203" i="2" s="1"/>
  <c r="S202" i="2"/>
  <c r="S203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L202" i="2"/>
  <c r="L203" i="2" s="1"/>
  <c r="K202" i="2"/>
  <c r="K203" i="2" s="1"/>
  <c r="J202" i="2"/>
  <c r="J203" i="2" s="1"/>
  <c r="AY201" i="2"/>
  <c r="BA201" i="2" s="1"/>
  <c r="AY200" i="2"/>
  <c r="BA200" i="2" s="1"/>
  <c r="AY199" i="2"/>
  <c r="BA199" i="2" s="1"/>
  <c r="BA198" i="2"/>
  <c r="AY198" i="2"/>
  <c r="AY197" i="2"/>
  <c r="BA197" i="2" s="1"/>
  <c r="AY196" i="2"/>
  <c r="BA196" i="2" s="1"/>
  <c r="AY195" i="2"/>
  <c r="BA195" i="2" s="1"/>
  <c r="BA194" i="2"/>
  <c r="AY194" i="2"/>
  <c r="AY193" i="2"/>
  <c r="BA193" i="2" s="1"/>
  <c r="AY192" i="2"/>
  <c r="BA192" i="2" s="1"/>
  <c r="AY191" i="2"/>
  <c r="BA191" i="2" s="1"/>
  <c r="AY190" i="2"/>
  <c r="BA190" i="2" s="1"/>
  <c r="AY189" i="2"/>
  <c r="BA189" i="2" s="1"/>
  <c r="AY188" i="2"/>
  <c r="BA188" i="2" s="1"/>
  <c r="AY187" i="2"/>
  <c r="BA187" i="2" s="1"/>
  <c r="AY186" i="2"/>
  <c r="BA186" i="2" s="1"/>
  <c r="AY185" i="2"/>
  <c r="BA185" i="2" s="1"/>
  <c r="AY184" i="2"/>
  <c r="BA184" i="2" s="1"/>
  <c r="AY183" i="2"/>
  <c r="BA183" i="2" s="1"/>
  <c r="AY182" i="2"/>
  <c r="BA182" i="2" s="1"/>
  <c r="AY181" i="2"/>
  <c r="BA181" i="2" s="1"/>
  <c r="AY180" i="2"/>
  <c r="BA180" i="2" s="1"/>
  <c r="AY179" i="2"/>
  <c r="BA179" i="2" s="1"/>
  <c r="AY178" i="2"/>
  <c r="BA178" i="2" s="1"/>
  <c r="AY177" i="2"/>
  <c r="BA177" i="2" s="1"/>
  <c r="AY176" i="2"/>
  <c r="BA176" i="2" s="1"/>
  <c r="AY175" i="2"/>
  <c r="BA175" i="2" s="1"/>
  <c r="BA174" i="2"/>
  <c r="AY174" i="2"/>
  <c r="AY173" i="2"/>
  <c r="BA173" i="2" s="1"/>
  <c r="AY172" i="2"/>
  <c r="BA172" i="2" s="1"/>
  <c r="AY171" i="2"/>
  <c r="BA171" i="2" s="1"/>
  <c r="BA170" i="2"/>
  <c r="AY170" i="2"/>
  <c r="AY169" i="2"/>
  <c r="BA169" i="2" s="1"/>
  <c r="AY168" i="2"/>
  <c r="BA168" i="2" s="1"/>
  <c r="AY167" i="2"/>
  <c r="BA167" i="2" s="1"/>
  <c r="BA166" i="2"/>
  <c r="AY166" i="2"/>
  <c r="AY165" i="2"/>
  <c r="BA165" i="2" s="1"/>
  <c r="AY164" i="2"/>
  <c r="BA164" i="2" s="1"/>
  <c r="AY163" i="2"/>
  <c r="BA163" i="2" s="1"/>
  <c r="BA162" i="2"/>
  <c r="AY162" i="2"/>
  <c r="M162" i="2"/>
  <c r="BA161" i="2"/>
  <c r="AY161" i="2"/>
  <c r="M161" i="2"/>
  <c r="AY160" i="2"/>
  <c r="BA160" i="2" s="1"/>
  <c r="AY159" i="2"/>
  <c r="BA159" i="2" s="1"/>
  <c r="AY158" i="2"/>
  <c r="BA158" i="2" s="1"/>
  <c r="AY157" i="2"/>
  <c r="BA157" i="2" s="1"/>
  <c r="AY156" i="2"/>
  <c r="BA156" i="2" s="1"/>
  <c r="AY155" i="2"/>
  <c r="BA155" i="2" s="1"/>
  <c r="M155" i="2"/>
  <c r="AY154" i="2"/>
  <c r="BA154" i="2" s="1"/>
  <c r="M154" i="2"/>
  <c r="AY153" i="2"/>
  <c r="BA153" i="2" s="1"/>
  <c r="BA152" i="2"/>
  <c r="AY152" i="2"/>
  <c r="AY151" i="2"/>
  <c r="BA151" i="2" s="1"/>
  <c r="AY150" i="2"/>
  <c r="BA150" i="2" s="1"/>
  <c r="AY149" i="2"/>
  <c r="BA149" i="2" s="1"/>
  <c r="BA148" i="2"/>
  <c r="AY148" i="2"/>
  <c r="AY147" i="2"/>
  <c r="BA147" i="2" s="1"/>
  <c r="AY146" i="2"/>
  <c r="BA146" i="2" s="1"/>
  <c r="AY145" i="2"/>
  <c r="BA145" i="2" s="1"/>
  <c r="AY144" i="2"/>
  <c r="BA144" i="2" s="1"/>
  <c r="AY143" i="2"/>
  <c r="BA143" i="2" s="1"/>
  <c r="AY142" i="2"/>
  <c r="BA142" i="2" s="1"/>
  <c r="AY141" i="2"/>
  <c r="BA141" i="2" s="1"/>
  <c r="AY140" i="2"/>
  <c r="BA140" i="2" s="1"/>
  <c r="AY139" i="2"/>
  <c r="BA139" i="2" s="1"/>
  <c r="AY138" i="2"/>
  <c r="BA138" i="2" s="1"/>
  <c r="AY137" i="2"/>
  <c r="BA137" i="2" s="1"/>
  <c r="AY136" i="2"/>
  <c r="BA136" i="2" s="1"/>
  <c r="AY135" i="2"/>
  <c r="BA135" i="2" s="1"/>
  <c r="AY134" i="2"/>
  <c r="BA134" i="2" s="1"/>
  <c r="AY133" i="2"/>
  <c r="BA133" i="2" s="1"/>
  <c r="AY132" i="2"/>
  <c r="BA132" i="2" s="1"/>
  <c r="AY131" i="2"/>
  <c r="BA131" i="2" s="1"/>
  <c r="AY130" i="2"/>
  <c r="BA130" i="2" s="1"/>
  <c r="AY129" i="2"/>
  <c r="BA129" i="2" s="1"/>
  <c r="BA128" i="2"/>
  <c r="AY128" i="2"/>
  <c r="AY127" i="2"/>
  <c r="BA127" i="2" s="1"/>
  <c r="AY126" i="2"/>
  <c r="BA126" i="2" s="1"/>
  <c r="AY125" i="2"/>
  <c r="BA125" i="2" s="1"/>
  <c r="AX125" i="2"/>
  <c r="AY124" i="2"/>
  <c r="BA124" i="2" s="1"/>
  <c r="AX124" i="2"/>
  <c r="AY123" i="2"/>
  <c r="BA123" i="2" s="1"/>
  <c r="M123" i="2"/>
  <c r="BA122" i="2"/>
  <c r="AY122" i="2"/>
  <c r="AY121" i="2"/>
  <c r="BA121" i="2" s="1"/>
  <c r="BA120" i="2"/>
  <c r="AY120" i="2"/>
  <c r="BA119" i="2"/>
  <c r="AY119" i="2"/>
  <c r="AY118" i="2"/>
  <c r="BA118" i="2" s="1"/>
  <c r="AY117" i="2"/>
  <c r="BA117" i="2" s="1"/>
  <c r="AY116" i="2"/>
  <c r="BA116" i="2" s="1"/>
  <c r="AY115" i="2"/>
  <c r="BA115" i="2" s="1"/>
  <c r="BA114" i="2"/>
  <c r="AY114" i="2"/>
  <c r="AY113" i="2"/>
  <c r="BA113" i="2" s="1"/>
  <c r="AY112" i="2"/>
  <c r="BA112" i="2" s="1"/>
  <c r="BA111" i="2"/>
  <c r="AY111" i="2"/>
  <c r="BA110" i="2"/>
  <c r="AY110" i="2"/>
  <c r="AY109" i="2"/>
  <c r="BA109" i="2" s="1"/>
  <c r="BA108" i="2"/>
  <c r="AY108" i="2"/>
  <c r="AY107" i="2"/>
  <c r="BA107" i="2" s="1"/>
  <c r="AY106" i="2"/>
  <c r="BA106" i="2" s="1"/>
  <c r="AY105" i="2"/>
  <c r="BA105" i="2" s="1"/>
  <c r="AY104" i="2"/>
  <c r="BA104" i="2" s="1"/>
  <c r="AY103" i="2"/>
  <c r="BA103" i="2" s="1"/>
  <c r="BA102" i="2"/>
  <c r="AY102" i="2"/>
  <c r="AY101" i="2"/>
  <c r="BA101" i="2" s="1"/>
  <c r="BA100" i="2"/>
  <c r="AY100" i="2"/>
  <c r="M100" i="2"/>
  <c r="AY99" i="2"/>
  <c r="BA99" i="2" s="1"/>
  <c r="M99" i="2"/>
  <c r="AY98" i="2"/>
  <c r="BA98" i="2" s="1"/>
  <c r="M98" i="2"/>
  <c r="AY97" i="2"/>
  <c r="BA97" i="2" s="1"/>
  <c r="M97" i="2"/>
  <c r="AY96" i="2"/>
  <c r="BA96" i="2" s="1"/>
  <c r="AY95" i="2"/>
  <c r="BA95" i="2" s="1"/>
  <c r="M95" i="2"/>
  <c r="AY94" i="2"/>
  <c r="BA94" i="2" s="1"/>
  <c r="M94" i="2"/>
  <c r="BA93" i="2"/>
  <c r="AY93" i="2"/>
  <c r="AY92" i="2"/>
  <c r="BA92" i="2" s="1"/>
  <c r="BA91" i="2"/>
  <c r="AY91" i="2"/>
  <c r="AY90" i="2"/>
  <c r="BA90" i="2" s="1"/>
  <c r="M90" i="2"/>
  <c r="BA89" i="2"/>
  <c r="AY89" i="2"/>
  <c r="M89" i="2"/>
  <c r="BA88" i="2"/>
  <c r="AY88" i="2"/>
  <c r="M88" i="2"/>
  <c r="AY87" i="2"/>
  <c r="BA87" i="2" s="1"/>
  <c r="M87" i="2"/>
  <c r="AY86" i="2"/>
  <c r="BA86" i="2" s="1"/>
  <c r="M86" i="2"/>
  <c r="AY85" i="2"/>
  <c r="BA85" i="2" s="1"/>
  <c r="AY84" i="2"/>
  <c r="BA84" i="2" s="1"/>
  <c r="AY83" i="2"/>
  <c r="BA83" i="2" s="1"/>
  <c r="AY82" i="2"/>
  <c r="BA82" i="2" s="1"/>
  <c r="AY81" i="2"/>
  <c r="BA81" i="2" s="1"/>
  <c r="AY80" i="2"/>
  <c r="BA80" i="2" s="1"/>
  <c r="BA79" i="2"/>
  <c r="AY79" i="2"/>
  <c r="AY78" i="2"/>
  <c r="BA78" i="2" s="1"/>
  <c r="AY77" i="2"/>
  <c r="BA77" i="2" s="1"/>
  <c r="M77" i="2"/>
  <c r="BA76" i="2"/>
  <c r="AY76" i="2"/>
  <c r="M76" i="2"/>
  <c r="AY75" i="2"/>
  <c r="BA75" i="2" s="1"/>
  <c r="AY74" i="2"/>
  <c r="BA74" i="2" s="1"/>
  <c r="AY73" i="2"/>
  <c r="BA73" i="2" s="1"/>
  <c r="M73" i="2"/>
  <c r="AY72" i="2"/>
  <c r="BA72" i="2" s="1"/>
  <c r="BA71" i="2"/>
  <c r="AY71" i="2"/>
  <c r="BA70" i="2"/>
  <c r="AY70" i="2"/>
  <c r="AY69" i="2"/>
  <c r="BA69" i="2" s="1"/>
  <c r="AY68" i="2"/>
  <c r="BA68" i="2" s="1"/>
  <c r="AY67" i="2"/>
  <c r="BA67" i="2" s="1"/>
  <c r="AY66" i="2"/>
  <c r="BA66" i="2" s="1"/>
  <c r="BA65" i="2"/>
  <c r="AY65" i="2"/>
  <c r="AY64" i="2"/>
  <c r="BA64" i="2" s="1"/>
  <c r="AY63" i="2"/>
  <c r="BA63" i="2" s="1"/>
  <c r="BA62" i="2"/>
  <c r="AY62" i="2"/>
  <c r="BA61" i="2"/>
  <c r="AY61" i="2"/>
  <c r="AY60" i="2"/>
  <c r="BA60" i="2" s="1"/>
  <c r="AX60" i="2"/>
  <c r="AY59" i="2"/>
  <c r="BA59" i="2" s="1"/>
  <c r="AX59" i="2"/>
  <c r="BA58" i="2"/>
  <c r="AY58" i="2"/>
  <c r="AX58" i="2"/>
  <c r="AY57" i="2"/>
  <c r="BA57" i="2" s="1"/>
  <c r="AY56" i="2"/>
  <c r="BA56" i="2" s="1"/>
  <c r="AY55" i="2"/>
  <c r="BA55" i="2" s="1"/>
  <c r="AY54" i="2"/>
  <c r="BA54" i="2" s="1"/>
  <c r="AY53" i="2"/>
  <c r="BA53" i="2" s="1"/>
  <c r="AY52" i="2"/>
  <c r="BA52" i="2" s="1"/>
  <c r="AY51" i="2"/>
  <c r="BA51" i="2" s="1"/>
  <c r="BA50" i="2"/>
  <c r="AY50" i="2"/>
  <c r="AY49" i="2"/>
  <c r="BA49" i="2" s="1"/>
  <c r="AY48" i="2"/>
  <c r="BA48" i="2" s="1"/>
  <c r="AY47" i="2"/>
  <c r="BA47" i="2" s="1"/>
  <c r="BA46" i="2"/>
  <c r="AY46" i="2"/>
  <c r="AY45" i="2"/>
  <c r="BA45" i="2" s="1"/>
  <c r="AY44" i="2"/>
  <c r="BA44" i="2" s="1"/>
  <c r="AY43" i="2"/>
  <c r="BA43" i="2" s="1"/>
  <c r="BA42" i="2"/>
  <c r="AY42" i="2"/>
  <c r="AY41" i="2"/>
  <c r="BA41" i="2" s="1"/>
  <c r="AY40" i="2"/>
  <c r="BA40" i="2" s="1"/>
  <c r="AY39" i="2"/>
  <c r="BA39" i="2" s="1"/>
  <c r="BA38" i="2"/>
  <c r="AY38" i="2"/>
  <c r="AY37" i="2"/>
  <c r="BA37" i="2" s="1"/>
  <c r="AY36" i="2"/>
  <c r="BA36" i="2" s="1"/>
  <c r="AY35" i="2"/>
  <c r="BA35" i="2" s="1"/>
  <c r="AY34" i="2"/>
  <c r="BA34" i="2" s="1"/>
  <c r="AY33" i="2"/>
  <c r="BA33" i="2" s="1"/>
  <c r="M33" i="2"/>
  <c r="BA32" i="2"/>
  <c r="AY32" i="2"/>
  <c r="M32" i="2"/>
  <c r="AY31" i="2"/>
  <c r="BA31" i="2" s="1"/>
  <c r="M31" i="2"/>
  <c r="AY30" i="2"/>
  <c r="BA30" i="2" s="1"/>
  <c r="M30" i="2"/>
  <c r="AY29" i="2"/>
  <c r="BA29" i="2" s="1"/>
  <c r="M29" i="2"/>
  <c r="AY28" i="2"/>
  <c r="BA28" i="2" s="1"/>
  <c r="M28" i="2"/>
  <c r="AY27" i="2"/>
  <c r="BA27" i="2" s="1"/>
  <c r="M27" i="2"/>
  <c r="BA26" i="2"/>
  <c r="AY26" i="2"/>
  <c r="M26" i="2"/>
  <c r="AY25" i="2"/>
  <c r="BA25" i="2" s="1"/>
  <c r="M25" i="2"/>
  <c r="AY24" i="2"/>
  <c r="BA24" i="2" s="1"/>
  <c r="M24" i="2"/>
  <c r="BA23" i="2"/>
  <c r="AY23" i="2"/>
  <c r="M23" i="2"/>
  <c r="BA22" i="2"/>
  <c r="AY22" i="2"/>
  <c r="M22" i="2"/>
  <c r="AY21" i="2"/>
  <c r="BA21" i="2" s="1"/>
  <c r="M21" i="2"/>
  <c r="AY20" i="2"/>
  <c r="BA20" i="2" s="1"/>
  <c r="M20" i="2"/>
  <c r="AY19" i="2"/>
  <c r="BA19" i="2" s="1"/>
  <c r="M19" i="2"/>
  <c r="AY18" i="2"/>
  <c r="BA18" i="2" s="1"/>
  <c r="M18" i="2"/>
  <c r="AY17" i="2"/>
  <c r="BA17" i="2" s="1"/>
  <c r="M17" i="2"/>
  <c r="BA16" i="2"/>
  <c r="AY16" i="2"/>
  <c r="M16" i="2"/>
  <c r="AY15" i="2"/>
  <c r="BA15" i="2" s="1"/>
  <c r="M15" i="2"/>
  <c r="AY14" i="2"/>
  <c r="BA14" i="2" s="1"/>
  <c r="M14" i="2"/>
  <c r="AY13" i="2"/>
  <c r="BA13" i="2" s="1"/>
  <c r="BA12" i="2"/>
  <c r="AY12" i="2"/>
  <c r="M12" i="2"/>
  <c r="BA11" i="2"/>
  <c r="AY11" i="2"/>
  <c r="M11" i="2"/>
  <c r="AY10" i="2"/>
  <c r="BA10" i="2" s="1"/>
  <c r="M10" i="2"/>
  <c r="AY9" i="2"/>
  <c r="BA9" i="2" s="1"/>
  <c r="AY8" i="2"/>
  <c r="BA8" i="2" s="1"/>
  <c r="M8" i="2"/>
  <c r="AY7" i="2"/>
  <c r="BA7" i="2" s="1"/>
  <c r="M7" i="2"/>
  <c r="AY6" i="2"/>
  <c r="BA6" i="2" s="1"/>
  <c r="AY5" i="2"/>
  <c r="BA5" i="2" s="1"/>
  <c r="M5" i="2"/>
  <c r="AY4" i="2"/>
  <c r="BA4" i="2" s="1"/>
  <c r="M4" i="2"/>
  <c r="AV270" i="1"/>
  <c r="AU270" i="1"/>
  <c r="AT270" i="1"/>
  <c r="AS270" i="1"/>
  <c r="AQ270" i="1"/>
  <c r="AP270" i="1"/>
  <c r="AO270" i="1"/>
  <c r="AN270" i="1"/>
  <c r="AL270" i="1"/>
  <c r="AI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Q270" i="1"/>
  <c r="P270" i="1"/>
  <c r="O270" i="1"/>
  <c r="L270" i="1"/>
  <c r="J270" i="1"/>
  <c r="I270" i="1"/>
  <c r="AU269" i="1"/>
  <c r="AT269" i="1"/>
  <c r="AS269" i="1"/>
  <c r="AQ269" i="1"/>
  <c r="AP269" i="1"/>
  <c r="AO269" i="1"/>
  <c r="AN269" i="1"/>
  <c r="AL269" i="1"/>
  <c r="AI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Q269" i="1"/>
  <c r="P269" i="1"/>
  <c r="O269" i="1"/>
  <c r="L269" i="1"/>
  <c r="J269" i="1"/>
  <c r="I269" i="1"/>
  <c r="AV268" i="1"/>
  <c r="AU268" i="1"/>
  <c r="AT268" i="1"/>
  <c r="AS268" i="1"/>
  <c r="AQ268" i="1"/>
  <c r="AP268" i="1"/>
  <c r="AO268" i="1"/>
  <c r="AN268" i="1"/>
  <c r="AL268" i="1"/>
  <c r="AI268" i="1"/>
  <c r="AG268" i="1"/>
  <c r="AF268" i="1"/>
  <c r="AE268" i="1"/>
  <c r="AD268" i="1"/>
  <c r="AC268" i="1"/>
  <c r="AB268" i="1"/>
  <c r="AA268" i="1"/>
  <c r="Z268" i="1"/>
  <c r="X268" i="1"/>
  <c r="W268" i="1"/>
  <c r="V268" i="1"/>
  <c r="U268" i="1"/>
  <c r="T268" i="1"/>
  <c r="S268" i="1"/>
  <c r="R268" i="1"/>
  <c r="Q268" i="1"/>
  <c r="O268" i="1"/>
  <c r="L268" i="1"/>
  <c r="J268" i="1"/>
  <c r="I268" i="1"/>
  <c r="AU267" i="1"/>
  <c r="AT267" i="1"/>
  <c r="AS267" i="1"/>
  <c r="AQ267" i="1"/>
  <c r="AP267" i="1"/>
  <c r="AO267" i="1"/>
  <c r="AN267" i="1"/>
  <c r="AL267" i="1"/>
  <c r="AI267" i="1"/>
  <c r="AG267" i="1"/>
  <c r="AF267" i="1"/>
  <c r="AE267" i="1"/>
  <c r="AD267" i="1"/>
  <c r="AC267" i="1"/>
  <c r="AA267" i="1"/>
  <c r="Z267" i="1"/>
  <c r="X267" i="1"/>
  <c r="W267" i="1"/>
  <c r="V267" i="1"/>
  <c r="U267" i="1"/>
  <c r="T267" i="1"/>
  <c r="R267" i="1"/>
  <c r="Q267" i="1"/>
  <c r="P267" i="1"/>
  <c r="O267" i="1"/>
  <c r="L267" i="1"/>
  <c r="I267" i="1"/>
  <c r="AU266" i="1"/>
  <c r="AT266" i="1"/>
  <c r="AS266" i="1"/>
  <c r="AQ266" i="1"/>
  <c r="AP266" i="1"/>
  <c r="AO266" i="1"/>
  <c r="AN266" i="1"/>
  <c r="AL266" i="1"/>
  <c r="AI266" i="1"/>
  <c r="AG266" i="1"/>
  <c r="AF266" i="1"/>
  <c r="AE266" i="1"/>
  <c r="AD266" i="1"/>
  <c r="AC266" i="1"/>
  <c r="AA266" i="1"/>
  <c r="Z266" i="1"/>
  <c r="X266" i="1"/>
  <c r="W266" i="1"/>
  <c r="V266" i="1"/>
  <c r="U266" i="1"/>
  <c r="T266" i="1"/>
  <c r="R266" i="1"/>
  <c r="Q266" i="1"/>
  <c r="O266" i="1"/>
  <c r="L266" i="1"/>
  <c r="I266" i="1"/>
  <c r="AU265" i="1"/>
  <c r="AT265" i="1"/>
  <c r="AS265" i="1"/>
  <c r="AQ265" i="1"/>
  <c r="AP265" i="1"/>
  <c r="AO265" i="1"/>
  <c r="AN265" i="1"/>
  <c r="AL265" i="1"/>
  <c r="AI265" i="1"/>
  <c r="AG265" i="1"/>
  <c r="AF265" i="1"/>
  <c r="AE265" i="1"/>
  <c r="AD265" i="1"/>
  <c r="AC265" i="1"/>
  <c r="AA265" i="1"/>
  <c r="Z265" i="1"/>
  <c r="X265" i="1"/>
  <c r="W265" i="1"/>
  <c r="V265" i="1"/>
  <c r="U265" i="1"/>
  <c r="T265" i="1"/>
  <c r="R265" i="1"/>
  <c r="Q265" i="1"/>
  <c r="P265" i="1"/>
  <c r="O265" i="1"/>
  <c r="L265" i="1"/>
  <c r="I265" i="1"/>
  <c r="AU264" i="1"/>
  <c r="AT264" i="1"/>
  <c r="AS264" i="1"/>
  <c r="AQ264" i="1"/>
  <c r="AP264" i="1"/>
  <c r="AO264" i="1"/>
  <c r="AL264" i="1"/>
  <c r="AJ264" i="1"/>
  <c r="AG264" i="1"/>
  <c r="AF264" i="1"/>
  <c r="AE264" i="1"/>
  <c r="AD264" i="1"/>
  <c r="AC264" i="1"/>
  <c r="AA264" i="1"/>
  <c r="Z264" i="1"/>
  <c r="Y264" i="1"/>
  <c r="X264" i="1"/>
  <c r="W264" i="1"/>
  <c r="U264" i="1"/>
  <c r="T264" i="1"/>
  <c r="S264" i="1"/>
  <c r="R264" i="1"/>
  <c r="Q264" i="1"/>
  <c r="P264" i="1"/>
  <c r="O264" i="1"/>
  <c r="M264" i="1"/>
  <c r="L264" i="1"/>
  <c r="K264" i="1"/>
  <c r="J264" i="1"/>
  <c r="I264" i="1"/>
  <c r="AU263" i="1"/>
  <c r="AT263" i="1"/>
  <c r="AS263" i="1"/>
  <c r="AQ263" i="1"/>
  <c r="AP263" i="1"/>
  <c r="AO263" i="1"/>
  <c r="AL263" i="1"/>
  <c r="AJ263" i="1"/>
  <c r="AG263" i="1"/>
  <c r="AF263" i="1"/>
  <c r="AE263" i="1"/>
  <c r="AD263" i="1"/>
  <c r="AC263" i="1"/>
  <c r="AA263" i="1"/>
  <c r="Z263" i="1"/>
  <c r="Y263" i="1"/>
  <c r="X263" i="1"/>
  <c r="W263" i="1"/>
  <c r="U263" i="1"/>
  <c r="T263" i="1"/>
  <c r="S263" i="1"/>
  <c r="R263" i="1"/>
  <c r="Q263" i="1"/>
  <c r="P263" i="1"/>
  <c r="O263" i="1"/>
  <c r="M263" i="1"/>
  <c r="L263" i="1"/>
  <c r="K263" i="1"/>
  <c r="J263" i="1"/>
  <c r="I263" i="1"/>
  <c r="AU262" i="1"/>
  <c r="AT262" i="1"/>
  <c r="AS262" i="1"/>
  <c r="AQ262" i="1"/>
  <c r="AP262" i="1"/>
  <c r="AO262" i="1"/>
  <c r="AL262" i="1"/>
  <c r="AJ262" i="1"/>
  <c r="AG262" i="1"/>
  <c r="AF262" i="1"/>
  <c r="AE262" i="1"/>
  <c r="AD262" i="1"/>
  <c r="AC262" i="1"/>
  <c r="AA262" i="1"/>
  <c r="Z262" i="1"/>
  <c r="X262" i="1"/>
  <c r="W262" i="1"/>
  <c r="U262" i="1"/>
  <c r="T262" i="1"/>
  <c r="S262" i="1"/>
  <c r="R262" i="1"/>
  <c r="Q262" i="1"/>
  <c r="P262" i="1"/>
  <c r="O262" i="1"/>
  <c r="M262" i="1"/>
  <c r="L262" i="1"/>
  <c r="K262" i="1"/>
  <c r="J262" i="1"/>
  <c r="I262" i="1"/>
  <c r="AU261" i="1"/>
  <c r="AT261" i="1"/>
  <c r="AS261" i="1"/>
  <c r="AQ261" i="1"/>
  <c r="AP261" i="1"/>
  <c r="AO261" i="1"/>
  <c r="AL261" i="1"/>
  <c r="AJ261" i="1"/>
  <c r="AG261" i="1"/>
  <c r="AF261" i="1"/>
  <c r="AE261" i="1"/>
  <c r="AD261" i="1"/>
  <c r="AC261" i="1"/>
  <c r="AA261" i="1"/>
  <c r="Z261" i="1"/>
  <c r="X261" i="1"/>
  <c r="W261" i="1"/>
  <c r="U261" i="1"/>
  <c r="T261" i="1"/>
  <c r="S261" i="1"/>
  <c r="R261" i="1"/>
  <c r="Q261" i="1"/>
  <c r="P261" i="1"/>
  <c r="O261" i="1"/>
  <c r="M261" i="1"/>
  <c r="L261" i="1"/>
  <c r="J261" i="1"/>
  <c r="I261" i="1"/>
  <c r="AU260" i="1"/>
  <c r="AT260" i="1"/>
  <c r="AS260" i="1"/>
  <c r="AQ260" i="1"/>
  <c r="AP260" i="1"/>
  <c r="AO260" i="1"/>
  <c r="AL260" i="1"/>
  <c r="AJ260" i="1"/>
  <c r="AG260" i="1"/>
  <c r="AF260" i="1"/>
  <c r="AE260" i="1"/>
  <c r="AD260" i="1"/>
  <c r="AC260" i="1"/>
  <c r="AA260" i="1"/>
  <c r="Z260" i="1"/>
  <c r="X260" i="1"/>
  <c r="W260" i="1"/>
  <c r="U260" i="1"/>
  <c r="T260" i="1"/>
  <c r="S260" i="1"/>
  <c r="R260" i="1"/>
  <c r="Q260" i="1"/>
  <c r="P260" i="1"/>
  <c r="O260" i="1"/>
  <c r="M260" i="1"/>
  <c r="L260" i="1"/>
  <c r="K260" i="1"/>
  <c r="J260" i="1"/>
  <c r="I260" i="1"/>
  <c r="AU259" i="1"/>
  <c r="AT259" i="1"/>
  <c r="AS259" i="1"/>
  <c r="AQ259" i="1"/>
  <c r="AP259" i="1"/>
  <c r="AO259" i="1"/>
  <c r="AL259" i="1"/>
  <c r="AJ259" i="1"/>
  <c r="AG259" i="1"/>
  <c r="AF259" i="1"/>
  <c r="AE259" i="1"/>
  <c r="AD259" i="1"/>
  <c r="AC259" i="1"/>
  <c r="AA259" i="1"/>
  <c r="Z259" i="1"/>
  <c r="X259" i="1"/>
  <c r="W259" i="1"/>
  <c r="U259" i="1"/>
  <c r="T259" i="1"/>
  <c r="S259" i="1"/>
  <c r="R259" i="1"/>
  <c r="Q259" i="1"/>
  <c r="P259" i="1"/>
  <c r="O259" i="1"/>
  <c r="M259" i="1"/>
  <c r="L259" i="1"/>
  <c r="J259" i="1"/>
  <c r="I259" i="1"/>
  <c r="AV258" i="1"/>
  <c r="AU258" i="1"/>
  <c r="AT258" i="1"/>
  <c r="AS258" i="1"/>
  <c r="AQ258" i="1"/>
  <c r="AP258" i="1"/>
  <c r="AO258" i="1"/>
  <c r="AN258" i="1"/>
  <c r="AL258" i="1"/>
  <c r="AI258" i="1"/>
  <c r="AG258" i="1"/>
  <c r="AF258" i="1"/>
  <c r="AE258" i="1"/>
  <c r="AD258" i="1"/>
  <c r="AA258" i="1"/>
  <c r="Z258" i="1"/>
  <c r="Y258" i="1"/>
  <c r="X258" i="1"/>
  <c r="W258" i="1"/>
  <c r="U258" i="1"/>
  <c r="T258" i="1"/>
  <c r="S258" i="1"/>
  <c r="R258" i="1"/>
  <c r="Q258" i="1"/>
  <c r="P258" i="1"/>
  <c r="O258" i="1"/>
  <c r="M258" i="1"/>
  <c r="L258" i="1"/>
  <c r="J258" i="1"/>
  <c r="I258" i="1"/>
  <c r="AV257" i="1"/>
  <c r="AU257" i="1"/>
  <c r="AT257" i="1"/>
  <c r="AS257" i="1"/>
  <c r="AQ257" i="1"/>
  <c r="AP257" i="1"/>
  <c r="AO257" i="1"/>
  <c r="AN257" i="1"/>
  <c r="AL257" i="1"/>
  <c r="AJ257" i="1"/>
  <c r="AI257" i="1"/>
  <c r="AG257" i="1"/>
  <c r="AF257" i="1"/>
  <c r="AE257" i="1"/>
  <c r="AD257" i="1"/>
  <c r="AC257" i="1"/>
  <c r="AA257" i="1"/>
  <c r="Z257" i="1"/>
  <c r="Y257" i="1"/>
  <c r="X257" i="1"/>
  <c r="W257" i="1"/>
  <c r="U257" i="1"/>
  <c r="T257" i="1"/>
  <c r="S257" i="1"/>
  <c r="R257" i="1"/>
  <c r="Q257" i="1"/>
  <c r="P257" i="1"/>
  <c r="O257" i="1"/>
  <c r="M257" i="1"/>
  <c r="L257" i="1"/>
  <c r="J257" i="1"/>
  <c r="I257" i="1"/>
  <c r="AV256" i="1"/>
  <c r="AU256" i="1"/>
  <c r="AT256" i="1"/>
  <c r="AS256" i="1"/>
  <c r="AQ256" i="1"/>
  <c r="AP256" i="1"/>
  <c r="AO256" i="1"/>
  <c r="AN256" i="1"/>
  <c r="AL256" i="1"/>
  <c r="AJ256" i="1"/>
  <c r="AG256" i="1"/>
  <c r="AF256" i="1"/>
  <c r="AE256" i="1"/>
  <c r="AD256" i="1"/>
  <c r="AC256" i="1"/>
  <c r="AA256" i="1"/>
  <c r="Z256" i="1"/>
  <c r="Y256" i="1"/>
  <c r="X256" i="1"/>
  <c r="W256" i="1"/>
  <c r="U256" i="1"/>
  <c r="T256" i="1"/>
  <c r="S256" i="1"/>
  <c r="R256" i="1"/>
  <c r="Q256" i="1"/>
  <c r="P256" i="1"/>
  <c r="O256" i="1"/>
  <c r="M256" i="1"/>
  <c r="L256" i="1"/>
  <c r="J256" i="1"/>
  <c r="I256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AV254" i="1"/>
  <c r="AU254" i="1"/>
  <c r="AT254" i="1"/>
  <c r="AS254" i="1"/>
  <c r="AQ254" i="1"/>
  <c r="AP254" i="1"/>
  <c r="AO254" i="1"/>
  <c r="AN254" i="1"/>
  <c r="AL254" i="1"/>
  <c r="AI254" i="1"/>
  <c r="AG254" i="1"/>
  <c r="AF254" i="1"/>
  <c r="AE254" i="1"/>
  <c r="AD254" i="1"/>
  <c r="AC254" i="1"/>
  <c r="AB254" i="1"/>
  <c r="AA254" i="1"/>
  <c r="Z254" i="1"/>
  <c r="X254" i="1"/>
  <c r="W254" i="1"/>
  <c r="U254" i="1"/>
  <c r="T254" i="1"/>
  <c r="R254" i="1"/>
  <c r="Q254" i="1"/>
  <c r="O254" i="1"/>
  <c r="L254" i="1"/>
  <c r="J254" i="1"/>
  <c r="I254" i="1"/>
  <c r="AU253" i="1"/>
  <c r="AT253" i="1"/>
  <c r="AS253" i="1"/>
  <c r="AQ253" i="1"/>
  <c r="AP253" i="1"/>
  <c r="AO253" i="1"/>
  <c r="AN253" i="1"/>
  <c r="AL253" i="1"/>
  <c r="AG253" i="1"/>
  <c r="AF253" i="1"/>
  <c r="AE253" i="1"/>
  <c r="AD253" i="1"/>
  <c r="AC253" i="1"/>
  <c r="AB253" i="1"/>
  <c r="AA253" i="1"/>
  <c r="Z253" i="1"/>
  <c r="X253" i="1"/>
  <c r="W253" i="1"/>
  <c r="U253" i="1"/>
  <c r="T253" i="1"/>
  <c r="R253" i="1"/>
  <c r="Q253" i="1"/>
  <c r="P253" i="1"/>
  <c r="O253" i="1"/>
  <c r="L253" i="1"/>
  <c r="J253" i="1"/>
  <c r="I253" i="1"/>
  <c r="AU252" i="1"/>
  <c r="AT252" i="1"/>
  <c r="AS252" i="1"/>
  <c r="AQ252" i="1"/>
  <c r="AP252" i="1"/>
  <c r="AO252" i="1"/>
  <c r="AN252" i="1"/>
  <c r="AL252" i="1"/>
  <c r="AI252" i="1"/>
  <c r="AG252" i="1"/>
  <c r="AF252" i="1"/>
  <c r="AE252" i="1"/>
  <c r="AD252" i="1"/>
  <c r="AC252" i="1"/>
  <c r="AB252" i="1"/>
  <c r="AA252" i="1"/>
  <c r="Z252" i="1"/>
  <c r="X252" i="1"/>
  <c r="W252" i="1"/>
  <c r="U252" i="1"/>
  <c r="T252" i="1"/>
  <c r="R252" i="1"/>
  <c r="Q252" i="1"/>
  <c r="P252" i="1"/>
  <c r="O252" i="1"/>
  <c r="M252" i="1"/>
  <c r="L252" i="1"/>
  <c r="K252" i="1"/>
  <c r="J252" i="1"/>
  <c r="I252" i="1"/>
  <c r="AU251" i="1"/>
  <c r="AT251" i="1"/>
  <c r="AS251" i="1"/>
  <c r="AQ251" i="1"/>
  <c r="AP251" i="1"/>
  <c r="AO251" i="1"/>
  <c r="AN251" i="1"/>
  <c r="AL251" i="1"/>
  <c r="AI251" i="1"/>
  <c r="AG251" i="1"/>
  <c r="AF251" i="1"/>
  <c r="AE251" i="1"/>
  <c r="AD251" i="1"/>
  <c r="AC251" i="1"/>
  <c r="AB251" i="1"/>
  <c r="AA251" i="1"/>
  <c r="Z251" i="1"/>
  <c r="X251" i="1"/>
  <c r="W251" i="1"/>
  <c r="U251" i="1"/>
  <c r="T251" i="1"/>
  <c r="R251" i="1"/>
  <c r="Q251" i="1"/>
  <c r="O251" i="1"/>
  <c r="L251" i="1"/>
  <c r="J251" i="1"/>
  <c r="I251" i="1"/>
  <c r="AV250" i="1"/>
  <c r="AU250" i="1"/>
  <c r="AT250" i="1"/>
  <c r="AS250" i="1"/>
  <c r="AQ250" i="1"/>
  <c r="AP250" i="1"/>
  <c r="AO250" i="1"/>
  <c r="AN250" i="1"/>
  <c r="AL250" i="1"/>
  <c r="AI250" i="1"/>
  <c r="AG250" i="1"/>
  <c r="AF250" i="1"/>
  <c r="AE250" i="1"/>
  <c r="AD250" i="1"/>
  <c r="AC250" i="1"/>
  <c r="AB250" i="1"/>
  <c r="AA250" i="1"/>
  <c r="Z250" i="1"/>
  <c r="X250" i="1"/>
  <c r="W250" i="1"/>
  <c r="U250" i="1"/>
  <c r="T250" i="1"/>
  <c r="R250" i="1"/>
  <c r="Q250" i="1"/>
  <c r="P250" i="1"/>
  <c r="O250" i="1"/>
  <c r="L250" i="1"/>
  <c r="J250" i="1"/>
  <c r="I250" i="1"/>
  <c r="AU249" i="1"/>
  <c r="AT249" i="1"/>
  <c r="AS249" i="1"/>
  <c r="AQ249" i="1"/>
  <c r="AP249" i="1"/>
  <c r="AO249" i="1"/>
  <c r="AL249" i="1"/>
  <c r="AJ249" i="1"/>
  <c r="AG249" i="1"/>
  <c r="AF249" i="1"/>
  <c r="AE249" i="1"/>
  <c r="AD249" i="1"/>
  <c r="AC249" i="1"/>
  <c r="AA249" i="1"/>
  <c r="Z249" i="1"/>
  <c r="X249" i="1"/>
  <c r="W249" i="1"/>
  <c r="U249" i="1"/>
  <c r="T249" i="1"/>
  <c r="S249" i="1"/>
  <c r="R249" i="1"/>
  <c r="Q249" i="1"/>
  <c r="P249" i="1"/>
  <c r="O249" i="1"/>
  <c r="M249" i="1"/>
  <c r="L249" i="1"/>
  <c r="J249" i="1"/>
  <c r="I249" i="1"/>
  <c r="AU248" i="1"/>
  <c r="AT248" i="1"/>
  <c r="AS248" i="1"/>
  <c r="AQ248" i="1"/>
  <c r="AP248" i="1"/>
  <c r="AO248" i="1"/>
  <c r="AL248" i="1"/>
  <c r="AJ248" i="1"/>
  <c r="AG248" i="1"/>
  <c r="AF248" i="1"/>
  <c r="AE248" i="1"/>
  <c r="AD248" i="1"/>
  <c r="AC248" i="1"/>
  <c r="AA248" i="1"/>
  <c r="Z248" i="1"/>
  <c r="X248" i="1"/>
  <c r="W248" i="1"/>
  <c r="U248" i="1"/>
  <c r="T248" i="1"/>
  <c r="S248" i="1"/>
  <c r="R248" i="1"/>
  <c r="Q248" i="1"/>
  <c r="P248" i="1"/>
  <c r="O248" i="1"/>
  <c r="M248" i="1"/>
  <c r="L248" i="1"/>
  <c r="J248" i="1"/>
  <c r="I248" i="1"/>
  <c r="AV247" i="1"/>
  <c r="AU247" i="1"/>
  <c r="AT247" i="1"/>
  <c r="AS247" i="1"/>
  <c r="AQ247" i="1"/>
  <c r="AP247" i="1"/>
  <c r="AO247" i="1"/>
  <c r="AL247" i="1"/>
  <c r="AJ247" i="1"/>
  <c r="AG247" i="1"/>
  <c r="AF247" i="1"/>
  <c r="AE247" i="1"/>
  <c r="AD247" i="1"/>
  <c r="AC247" i="1"/>
  <c r="AA247" i="1"/>
  <c r="Z247" i="1"/>
  <c r="Y247" i="1"/>
  <c r="X247" i="1"/>
  <c r="W247" i="1"/>
  <c r="U247" i="1"/>
  <c r="T247" i="1"/>
  <c r="S247" i="1"/>
  <c r="R247" i="1"/>
  <c r="Q247" i="1"/>
  <c r="P247" i="1"/>
  <c r="O247" i="1"/>
  <c r="M247" i="1"/>
  <c r="L247" i="1"/>
  <c r="K247" i="1"/>
  <c r="J247" i="1"/>
  <c r="I247" i="1"/>
  <c r="AV246" i="1"/>
  <c r="AU246" i="1"/>
  <c r="AT246" i="1"/>
  <c r="AS246" i="1"/>
  <c r="AQ246" i="1"/>
  <c r="AP246" i="1"/>
  <c r="AO246" i="1"/>
  <c r="AL246" i="1"/>
  <c r="AJ246" i="1"/>
  <c r="AI246" i="1"/>
  <c r="AG246" i="1"/>
  <c r="AF246" i="1"/>
  <c r="AE246" i="1"/>
  <c r="AD246" i="1"/>
  <c r="AC246" i="1"/>
  <c r="AA246" i="1"/>
  <c r="Z246" i="1"/>
  <c r="Y246" i="1"/>
  <c r="X246" i="1"/>
  <c r="W246" i="1"/>
  <c r="U246" i="1"/>
  <c r="T246" i="1"/>
  <c r="S246" i="1"/>
  <c r="R246" i="1"/>
  <c r="Q246" i="1"/>
  <c r="P246" i="1"/>
  <c r="O246" i="1"/>
  <c r="N246" i="1"/>
  <c r="M246" i="1"/>
  <c r="L246" i="1"/>
  <c r="J246" i="1"/>
  <c r="I246" i="1"/>
  <c r="AV245" i="1"/>
  <c r="AU245" i="1"/>
  <c r="AT245" i="1"/>
  <c r="AS245" i="1"/>
  <c r="AQ245" i="1"/>
  <c r="AP245" i="1"/>
  <c r="AO245" i="1"/>
  <c r="AL245" i="1"/>
  <c r="AJ245" i="1"/>
  <c r="AI245" i="1"/>
  <c r="AG245" i="1"/>
  <c r="AF245" i="1"/>
  <c r="AE245" i="1"/>
  <c r="AD245" i="1"/>
  <c r="AC245" i="1"/>
  <c r="AA245" i="1"/>
  <c r="Z245" i="1"/>
  <c r="Y245" i="1"/>
  <c r="X245" i="1"/>
  <c r="W245" i="1"/>
  <c r="U245" i="1"/>
  <c r="T245" i="1"/>
  <c r="S245" i="1"/>
  <c r="R245" i="1"/>
  <c r="Q245" i="1"/>
  <c r="P245" i="1"/>
  <c r="O245" i="1"/>
  <c r="N245" i="1"/>
  <c r="M245" i="1"/>
  <c r="L245" i="1"/>
  <c r="J245" i="1"/>
  <c r="I245" i="1"/>
  <c r="AV244" i="1"/>
  <c r="AU244" i="1"/>
  <c r="AT244" i="1"/>
  <c r="AS244" i="1"/>
  <c r="AQ244" i="1"/>
  <c r="AP244" i="1"/>
  <c r="AO244" i="1"/>
  <c r="AL244" i="1"/>
  <c r="AJ244" i="1"/>
  <c r="AI244" i="1"/>
  <c r="AG244" i="1"/>
  <c r="AF244" i="1"/>
  <c r="AE244" i="1"/>
  <c r="AD244" i="1"/>
  <c r="AC244" i="1"/>
  <c r="AA244" i="1"/>
  <c r="Z244" i="1"/>
  <c r="Y244" i="1"/>
  <c r="X244" i="1"/>
  <c r="W244" i="1"/>
  <c r="U244" i="1"/>
  <c r="T244" i="1"/>
  <c r="S244" i="1"/>
  <c r="R244" i="1"/>
  <c r="Q244" i="1"/>
  <c r="P244" i="1"/>
  <c r="O244" i="1"/>
  <c r="N244" i="1"/>
  <c r="M244" i="1"/>
  <c r="L244" i="1"/>
  <c r="J244" i="1"/>
  <c r="I244" i="1"/>
  <c r="AU243" i="1"/>
  <c r="AT243" i="1"/>
  <c r="AS243" i="1"/>
  <c r="AQ243" i="1"/>
  <c r="AP243" i="1"/>
  <c r="AO243" i="1"/>
  <c r="AL243" i="1"/>
  <c r="AJ243" i="1"/>
  <c r="AG243" i="1"/>
  <c r="AF243" i="1"/>
  <c r="AE243" i="1"/>
  <c r="AD243" i="1"/>
  <c r="AC243" i="1"/>
  <c r="AA243" i="1"/>
  <c r="Z243" i="1"/>
  <c r="Y243" i="1"/>
  <c r="X243" i="1"/>
  <c r="W243" i="1"/>
  <c r="U243" i="1"/>
  <c r="T243" i="1"/>
  <c r="S243" i="1"/>
  <c r="R243" i="1"/>
  <c r="Q243" i="1"/>
  <c r="P243" i="1"/>
  <c r="O243" i="1"/>
  <c r="M243" i="1"/>
  <c r="L243" i="1"/>
  <c r="J243" i="1"/>
  <c r="I243" i="1"/>
  <c r="AU242" i="1"/>
  <c r="AT242" i="1"/>
  <c r="AS242" i="1"/>
  <c r="AQ242" i="1"/>
  <c r="AP242" i="1"/>
  <c r="AO242" i="1"/>
  <c r="AL242" i="1"/>
  <c r="AJ242" i="1"/>
  <c r="AG242" i="1"/>
  <c r="AF242" i="1"/>
  <c r="AE242" i="1"/>
  <c r="AD242" i="1"/>
  <c r="AC242" i="1"/>
  <c r="AA242" i="1"/>
  <c r="Z242" i="1"/>
  <c r="Y242" i="1"/>
  <c r="X242" i="1"/>
  <c r="W242" i="1"/>
  <c r="U242" i="1"/>
  <c r="T242" i="1"/>
  <c r="S242" i="1"/>
  <c r="R242" i="1"/>
  <c r="Q242" i="1"/>
  <c r="P242" i="1"/>
  <c r="O242" i="1"/>
  <c r="M242" i="1"/>
  <c r="L242" i="1"/>
  <c r="J242" i="1"/>
  <c r="I242" i="1"/>
  <c r="AU241" i="1"/>
  <c r="AT241" i="1"/>
  <c r="AS241" i="1"/>
  <c r="AQ241" i="1"/>
  <c r="AP241" i="1"/>
  <c r="AO241" i="1"/>
  <c r="AL241" i="1"/>
  <c r="AJ241" i="1"/>
  <c r="AG241" i="1"/>
  <c r="AF241" i="1"/>
  <c r="AE241" i="1"/>
  <c r="AD241" i="1"/>
  <c r="AC241" i="1"/>
  <c r="AA241" i="1"/>
  <c r="Z241" i="1"/>
  <c r="Y241" i="1"/>
  <c r="X241" i="1"/>
  <c r="W241" i="1"/>
  <c r="U241" i="1"/>
  <c r="T241" i="1"/>
  <c r="S241" i="1"/>
  <c r="R241" i="1"/>
  <c r="Q241" i="1"/>
  <c r="P241" i="1"/>
  <c r="O241" i="1"/>
  <c r="M241" i="1"/>
  <c r="L241" i="1"/>
  <c r="J241" i="1"/>
  <c r="I241" i="1"/>
  <c r="AV240" i="1"/>
  <c r="AU240" i="1"/>
  <c r="AT240" i="1"/>
  <c r="AS240" i="1"/>
  <c r="AQ240" i="1"/>
  <c r="AP240" i="1"/>
  <c r="AO240" i="1"/>
  <c r="AL240" i="1"/>
  <c r="AJ240" i="1"/>
  <c r="AG240" i="1"/>
  <c r="AF240" i="1"/>
  <c r="AE240" i="1"/>
  <c r="AD240" i="1"/>
  <c r="AC240" i="1"/>
  <c r="AA240" i="1"/>
  <c r="Z240" i="1"/>
  <c r="Y240" i="1"/>
  <c r="X240" i="1"/>
  <c r="W240" i="1"/>
  <c r="U240" i="1"/>
  <c r="T240" i="1"/>
  <c r="S240" i="1"/>
  <c r="R240" i="1"/>
  <c r="Q240" i="1"/>
  <c r="P240" i="1"/>
  <c r="O240" i="1"/>
  <c r="N240" i="1"/>
  <c r="M240" i="1"/>
  <c r="L240" i="1"/>
  <c r="J240" i="1"/>
  <c r="I240" i="1"/>
  <c r="AV239" i="1"/>
  <c r="AU239" i="1"/>
  <c r="AT239" i="1"/>
  <c r="AS239" i="1"/>
  <c r="AQ239" i="1"/>
  <c r="AP239" i="1"/>
  <c r="AO239" i="1"/>
  <c r="AL239" i="1"/>
  <c r="AJ239" i="1"/>
  <c r="AG239" i="1"/>
  <c r="AF239" i="1"/>
  <c r="AE239" i="1"/>
  <c r="AD239" i="1"/>
  <c r="AC239" i="1"/>
  <c r="AA239" i="1"/>
  <c r="Z239" i="1"/>
  <c r="Y239" i="1"/>
  <c r="X239" i="1"/>
  <c r="W239" i="1"/>
  <c r="U239" i="1"/>
  <c r="T239" i="1"/>
  <c r="S239" i="1"/>
  <c r="R239" i="1"/>
  <c r="Q239" i="1"/>
  <c r="P239" i="1"/>
  <c r="O239" i="1"/>
  <c r="N239" i="1"/>
  <c r="M239" i="1"/>
  <c r="L239" i="1"/>
  <c r="J239" i="1"/>
  <c r="I239" i="1"/>
  <c r="AU238" i="1"/>
  <c r="AT238" i="1"/>
  <c r="AS238" i="1"/>
  <c r="AQ238" i="1"/>
  <c r="AP238" i="1"/>
  <c r="AO238" i="1"/>
  <c r="AL238" i="1"/>
  <c r="AJ238" i="1"/>
  <c r="AG238" i="1"/>
  <c r="AF238" i="1"/>
  <c r="AE238" i="1"/>
  <c r="AD238" i="1"/>
  <c r="AC238" i="1"/>
  <c r="AA238" i="1"/>
  <c r="Z238" i="1"/>
  <c r="Y238" i="1"/>
  <c r="X238" i="1"/>
  <c r="W238" i="1"/>
  <c r="U238" i="1"/>
  <c r="T238" i="1"/>
  <c r="S238" i="1"/>
  <c r="R238" i="1"/>
  <c r="Q238" i="1"/>
  <c r="P238" i="1"/>
  <c r="O238" i="1"/>
  <c r="N238" i="1"/>
  <c r="M238" i="1"/>
  <c r="L238" i="1"/>
  <c r="J238" i="1"/>
  <c r="I238" i="1"/>
  <c r="AV237" i="1"/>
  <c r="AU237" i="1"/>
  <c r="AT237" i="1"/>
  <c r="AS237" i="1"/>
  <c r="AQ237" i="1"/>
  <c r="AP237" i="1"/>
  <c r="AO237" i="1"/>
  <c r="AL237" i="1"/>
  <c r="AJ237" i="1"/>
  <c r="AI237" i="1"/>
  <c r="AG237" i="1"/>
  <c r="AF237" i="1"/>
  <c r="AE237" i="1"/>
  <c r="AD237" i="1"/>
  <c r="AC237" i="1"/>
  <c r="AA237" i="1"/>
  <c r="Z237" i="1"/>
  <c r="Y237" i="1"/>
  <c r="X237" i="1"/>
  <c r="W237" i="1"/>
  <c r="U237" i="1"/>
  <c r="T237" i="1"/>
  <c r="S237" i="1"/>
  <c r="R237" i="1"/>
  <c r="Q237" i="1"/>
  <c r="P237" i="1"/>
  <c r="O237" i="1"/>
  <c r="N237" i="1"/>
  <c r="M237" i="1"/>
  <c r="L237" i="1"/>
  <c r="J237" i="1"/>
  <c r="I237" i="1"/>
  <c r="AV236" i="1"/>
  <c r="AU236" i="1"/>
  <c r="AT236" i="1"/>
  <c r="AS236" i="1"/>
  <c r="AQ236" i="1"/>
  <c r="AP236" i="1"/>
  <c r="AO236" i="1"/>
  <c r="AL236" i="1"/>
  <c r="AJ236" i="1"/>
  <c r="AI236" i="1"/>
  <c r="AG236" i="1"/>
  <c r="AF236" i="1"/>
  <c r="AE236" i="1"/>
  <c r="AD236" i="1"/>
  <c r="AC236" i="1"/>
  <c r="AA236" i="1"/>
  <c r="Z236" i="1"/>
  <c r="Y236" i="1"/>
  <c r="X236" i="1"/>
  <c r="W236" i="1"/>
  <c r="U236" i="1"/>
  <c r="T236" i="1"/>
  <c r="S236" i="1"/>
  <c r="R236" i="1"/>
  <c r="Q236" i="1"/>
  <c r="P236" i="1"/>
  <c r="O236" i="1"/>
  <c r="N236" i="1"/>
  <c r="M236" i="1"/>
  <c r="L236" i="1"/>
  <c r="J236" i="1"/>
  <c r="I236" i="1"/>
  <c r="AV235" i="1"/>
  <c r="AU235" i="1"/>
  <c r="AT235" i="1"/>
  <c r="AS235" i="1"/>
  <c r="AQ235" i="1"/>
  <c r="AP235" i="1"/>
  <c r="AO235" i="1"/>
  <c r="AL235" i="1"/>
  <c r="AJ235" i="1"/>
  <c r="AI235" i="1"/>
  <c r="AG235" i="1"/>
  <c r="AF235" i="1"/>
  <c r="AE235" i="1"/>
  <c r="AD235" i="1"/>
  <c r="AC235" i="1"/>
  <c r="AA235" i="1"/>
  <c r="Z235" i="1"/>
  <c r="Y235" i="1"/>
  <c r="X235" i="1"/>
  <c r="W235" i="1"/>
  <c r="U235" i="1"/>
  <c r="T235" i="1"/>
  <c r="S235" i="1"/>
  <c r="R235" i="1"/>
  <c r="Q235" i="1"/>
  <c r="P235" i="1"/>
  <c r="O235" i="1"/>
  <c r="N235" i="1"/>
  <c r="M235" i="1"/>
  <c r="L235" i="1"/>
  <c r="J235" i="1"/>
  <c r="I235" i="1"/>
  <c r="AV234" i="1"/>
  <c r="AU234" i="1"/>
  <c r="AT234" i="1"/>
  <c r="AS234" i="1"/>
  <c r="AQ234" i="1"/>
  <c r="AP234" i="1"/>
  <c r="AO234" i="1"/>
  <c r="AL234" i="1"/>
  <c r="AJ234" i="1"/>
  <c r="AG234" i="1"/>
  <c r="AF234" i="1"/>
  <c r="AE234" i="1"/>
  <c r="AD234" i="1"/>
  <c r="AC234" i="1"/>
  <c r="AA234" i="1"/>
  <c r="Z234" i="1"/>
  <c r="Y234" i="1"/>
  <c r="X234" i="1"/>
  <c r="W234" i="1"/>
  <c r="U234" i="1"/>
  <c r="T234" i="1"/>
  <c r="S234" i="1"/>
  <c r="R234" i="1"/>
  <c r="Q234" i="1"/>
  <c r="P234" i="1"/>
  <c r="O234" i="1"/>
  <c r="M234" i="1"/>
  <c r="L234" i="1"/>
  <c r="J234" i="1"/>
  <c r="I234" i="1"/>
  <c r="AV233" i="1"/>
  <c r="AU233" i="1"/>
  <c r="AT233" i="1"/>
  <c r="AS233" i="1"/>
  <c r="AQ233" i="1"/>
  <c r="AP233" i="1"/>
  <c r="AO233" i="1"/>
  <c r="AL233" i="1"/>
  <c r="AJ233" i="1"/>
  <c r="AG233" i="1"/>
  <c r="AF233" i="1"/>
  <c r="AE233" i="1"/>
  <c r="AD233" i="1"/>
  <c r="AC233" i="1"/>
  <c r="AA233" i="1"/>
  <c r="Z233" i="1"/>
  <c r="Y233" i="1"/>
  <c r="X233" i="1"/>
  <c r="W233" i="1"/>
  <c r="U233" i="1"/>
  <c r="T233" i="1"/>
  <c r="S233" i="1"/>
  <c r="R233" i="1"/>
  <c r="Q233" i="1"/>
  <c r="P233" i="1"/>
  <c r="O233" i="1"/>
  <c r="M233" i="1"/>
  <c r="L233" i="1"/>
  <c r="J233" i="1"/>
  <c r="I233" i="1"/>
  <c r="AV232" i="1"/>
  <c r="AU232" i="1"/>
  <c r="AT232" i="1"/>
  <c r="AS232" i="1"/>
  <c r="AQ232" i="1"/>
  <c r="AP232" i="1"/>
  <c r="AO232" i="1"/>
  <c r="AL232" i="1"/>
  <c r="AJ232" i="1"/>
  <c r="AG232" i="1"/>
  <c r="AF232" i="1"/>
  <c r="AE232" i="1"/>
  <c r="AD232" i="1"/>
  <c r="AC232" i="1"/>
  <c r="AB232" i="1"/>
  <c r="AA232" i="1"/>
  <c r="Z232" i="1"/>
  <c r="Y232" i="1"/>
  <c r="X232" i="1"/>
  <c r="W232" i="1"/>
  <c r="U232" i="1"/>
  <c r="T232" i="1"/>
  <c r="S232" i="1"/>
  <c r="R232" i="1"/>
  <c r="Q232" i="1"/>
  <c r="O232" i="1"/>
  <c r="M232" i="1"/>
  <c r="L232" i="1"/>
  <c r="J232" i="1"/>
  <c r="I232" i="1"/>
  <c r="AU231" i="1"/>
  <c r="AT231" i="1"/>
  <c r="AS231" i="1"/>
  <c r="AQ231" i="1"/>
  <c r="AP231" i="1"/>
  <c r="AO231" i="1"/>
  <c r="AL231" i="1"/>
  <c r="AG231" i="1"/>
  <c r="AF231" i="1"/>
  <c r="AE231" i="1"/>
  <c r="AD231" i="1"/>
  <c r="AC231" i="1"/>
  <c r="AA231" i="1"/>
  <c r="Z231" i="1"/>
  <c r="Y231" i="1"/>
  <c r="X231" i="1"/>
  <c r="W231" i="1"/>
  <c r="U231" i="1"/>
  <c r="T231" i="1"/>
  <c r="S231" i="1"/>
  <c r="R231" i="1"/>
  <c r="Q231" i="1"/>
  <c r="P231" i="1"/>
  <c r="O231" i="1"/>
  <c r="L231" i="1"/>
  <c r="J231" i="1"/>
  <c r="I231" i="1"/>
  <c r="AU230" i="1"/>
  <c r="AT230" i="1"/>
  <c r="AS230" i="1"/>
  <c r="AQ230" i="1"/>
  <c r="AP230" i="1"/>
  <c r="AO230" i="1"/>
  <c r="AL230" i="1"/>
  <c r="AG230" i="1"/>
  <c r="AF230" i="1"/>
  <c r="AE230" i="1"/>
  <c r="AD230" i="1"/>
  <c r="AC230" i="1"/>
  <c r="AA230" i="1"/>
  <c r="Z230" i="1"/>
  <c r="Y230" i="1"/>
  <c r="X230" i="1"/>
  <c r="W230" i="1"/>
  <c r="U230" i="1"/>
  <c r="T230" i="1"/>
  <c r="S230" i="1"/>
  <c r="R230" i="1"/>
  <c r="Q230" i="1"/>
  <c r="P230" i="1"/>
  <c r="O230" i="1"/>
  <c r="L230" i="1"/>
  <c r="J230" i="1"/>
  <c r="I230" i="1"/>
  <c r="AU229" i="1"/>
  <c r="AT229" i="1"/>
  <c r="AS229" i="1"/>
  <c r="AQ229" i="1"/>
  <c r="AP229" i="1"/>
  <c r="AO229" i="1"/>
  <c r="AL229" i="1"/>
  <c r="AG229" i="1"/>
  <c r="AF229" i="1"/>
  <c r="AE229" i="1"/>
  <c r="AD229" i="1"/>
  <c r="AC229" i="1"/>
  <c r="AA229" i="1"/>
  <c r="Z229" i="1"/>
  <c r="Y229" i="1"/>
  <c r="X229" i="1"/>
  <c r="W229" i="1"/>
  <c r="U229" i="1"/>
  <c r="T229" i="1"/>
  <c r="S229" i="1"/>
  <c r="R229" i="1"/>
  <c r="Q229" i="1"/>
  <c r="O229" i="1"/>
  <c r="L229" i="1"/>
  <c r="J229" i="1"/>
  <c r="I229" i="1"/>
  <c r="AU228" i="1"/>
  <c r="AT228" i="1"/>
  <c r="AS228" i="1"/>
  <c r="AQ228" i="1"/>
  <c r="AP228" i="1"/>
  <c r="AO228" i="1"/>
  <c r="AL228" i="1"/>
  <c r="AG228" i="1"/>
  <c r="AF228" i="1"/>
  <c r="AE228" i="1"/>
  <c r="AD228" i="1"/>
  <c r="AC228" i="1"/>
  <c r="AA228" i="1"/>
  <c r="Z228" i="1"/>
  <c r="Y228" i="1"/>
  <c r="X228" i="1"/>
  <c r="W228" i="1"/>
  <c r="U228" i="1"/>
  <c r="T228" i="1"/>
  <c r="S228" i="1"/>
  <c r="R228" i="1"/>
  <c r="Q228" i="1"/>
  <c r="P228" i="1"/>
  <c r="O228" i="1"/>
  <c r="L228" i="1"/>
  <c r="J228" i="1"/>
  <c r="I228" i="1"/>
  <c r="AU227" i="1"/>
  <c r="AT227" i="1"/>
  <c r="AS227" i="1"/>
  <c r="AQ227" i="1"/>
  <c r="AP227" i="1"/>
  <c r="AO227" i="1"/>
  <c r="AL227" i="1"/>
  <c r="AJ227" i="1"/>
  <c r="AG227" i="1"/>
  <c r="AF227" i="1"/>
  <c r="AE227" i="1"/>
  <c r="AD227" i="1"/>
  <c r="AC227" i="1"/>
  <c r="AA227" i="1"/>
  <c r="Z227" i="1"/>
  <c r="Y227" i="1"/>
  <c r="X227" i="1"/>
  <c r="W227" i="1"/>
  <c r="U227" i="1"/>
  <c r="T227" i="1"/>
  <c r="S227" i="1"/>
  <c r="R227" i="1"/>
  <c r="Q227" i="1"/>
  <c r="P227" i="1"/>
  <c r="O227" i="1"/>
  <c r="L227" i="1"/>
  <c r="J227" i="1"/>
  <c r="I227" i="1"/>
  <c r="AU226" i="1"/>
  <c r="AT226" i="1"/>
  <c r="AS226" i="1"/>
  <c r="AQ226" i="1"/>
  <c r="AP226" i="1"/>
  <c r="AO226" i="1"/>
  <c r="AL226" i="1"/>
  <c r="AJ226" i="1"/>
  <c r="AG226" i="1"/>
  <c r="AF226" i="1"/>
  <c r="AE226" i="1"/>
  <c r="AD226" i="1"/>
  <c r="AC226" i="1"/>
  <c r="AA226" i="1"/>
  <c r="Z226" i="1"/>
  <c r="Y226" i="1"/>
  <c r="X226" i="1"/>
  <c r="W226" i="1"/>
  <c r="U226" i="1"/>
  <c r="T226" i="1"/>
  <c r="S226" i="1"/>
  <c r="R226" i="1"/>
  <c r="Q226" i="1"/>
  <c r="P226" i="1"/>
  <c r="O226" i="1"/>
  <c r="L226" i="1"/>
  <c r="J226" i="1"/>
  <c r="I226" i="1"/>
  <c r="AU225" i="1"/>
  <c r="AT225" i="1"/>
  <c r="AS225" i="1"/>
  <c r="AQ225" i="1"/>
  <c r="AP225" i="1"/>
  <c r="AO225" i="1"/>
  <c r="AL225" i="1"/>
  <c r="AG225" i="1"/>
  <c r="AF225" i="1"/>
  <c r="AE225" i="1"/>
  <c r="AD225" i="1"/>
  <c r="AC225" i="1"/>
  <c r="AA225" i="1"/>
  <c r="Z225" i="1"/>
  <c r="Y225" i="1"/>
  <c r="X225" i="1"/>
  <c r="W225" i="1"/>
  <c r="U225" i="1"/>
  <c r="T225" i="1"/>
  <c r="S225" i="1"/>
  <c r="R225" i="1"/>
  <c r="Q225" i="1"/>
  <c r="O225" i="1"/>
  <c r="L225" i="1"/>
  <c r="J225" i="1"/>
  <c r="I225" i="1"/>
  <c r="AU224" i="1"/>
  <c r="AT224" i="1"/>
  <c r="AS224" i="1"/>
  <c r="AQ224" i="1"/>
  <c r="AP224" i="1"/>
  <c r="AO224" i="1"/>
  <c r="AL224" i="1"/>
  <c r="AJ224" i="1"/>
  <c r="AG224" i="1"/>
  <c r="AF224" i="1"/>
  <c r="AE224" i="1"/>
  <c r="AD224" i="1"/>
  <c r="AC224" i="1"/>
  <c r="AA224" i="1"/>
  <c r="Z224" i="1"/>
  <c r="Y224" i="1"/>
  <c r="X224" i="1"/>
  <c r="W224" i="1"/>
  <c r="U224" i="1"/>
  <c r="T224" i="1"/>
  <c r="S224" i="1"/>
  <c r="R224" i="1"/>
  <c r="Q224" i="1"/>
  <c r="P224" i="1"/>
  <c r="O224" i="1"/>
  <c r="L224" i="1"/>
  <c r="J224" i="1"/>
  <c r="I224" i="1"/>
  <c r="AU223" i="1"/>
  <c r="AT223" i="1"/>
  <c r="AS223" i="1"/>
  <c r="AQ223" i="1"/>
  <c r="AP223" i="1"/>
  <c r="AO223" i="1"/>
  <c r="AL223" i="1"/>
  <c r="AG223" i="1"/>
  <c r="AF223" i="1"/>
  <c r="AE223" i="1"/>
  <c r="AD223" i="1"/>
  <c r="AC223" i="1"/>
  <c r="AA223" i="1"/>
  <c r="Z223" i="1"/>
  <c r="Y223" i="1"/>
  <c r="X223" i="1"/>
  <c r="W223" i="1"/>
  <c r="U223" i="1"/>
  <c r="T223" i="1"/>
  <c r="S223" i="1"/>
  <c r="R223" i="1"/>
  <c r="Q223" i="1"/>
  <c r="O223" i="1"/>
  <c r="L223" i="1"/>
  <c r="J223" i="1"/>
  <c r="I223" i="1"/>
  <c r="AU222" i="1"/>
  <c r="AT222" i="1"/>
  <c r="AS222" i="1"/>
  <c r="AQ222" i="1"/>
  <c r="AP222" i="1"/>
  <c r="AO222" i="1"/>
  <c r="AL222" i="1"/>
  <c r="AG222" i="1"/>
  <c r="AF222" i="1"/>
  <c r="AE222" i="1"/>
  <c r="AD222" i="1"/>
  <c r="AC222" i="1"/>
  <c r="AA222" i="1"/>
  <c r="Z222" i="1"/>
  <c r="Y222" i="1"/>
  <c r="X222" i="1"/>
  <c r="W222" i="1"/>
  <c r="U222" i="1"/>
  <c r="T222" i="1"/>
  <c r="S222" i="1"/>
  <c r="R222" i="1"/>
  <c r="Q222" i="1"/>
  <c r="P222" i="1"/>
  <c r="O222" i="1"/>
  <c r="L222" i="1"/>
  <c r="J222" i="1"/>
  <c r="I222" i="1"/>
  <c r="AU221" i="1"/>
  <c r="AT221" i="1"/>
  <c r="AS221" i="1"/>
  <c r="AQ221" i="1"/>
  <c r="AP221" i="1"/>
  <c r="AO221" i="1"/>
  <c r="AL221" i="1"/>
  <c r="AJ221" i="1"/>
  <c r="AG221" i="1"/>
  <c r="AF221" i="1"/>
  <c r="AE221" i="1"/>
  <c r="AD221" i="1"/>
  <c r="AC221" i="1"/>
  <c r="AA221" i="1"/>
  <c r="Z221" i="1"/>
  <c r="Y221" i="1"/>
  <c r="X221" i="1"/>
  <c r="W221" i="1"/>
  <c r="U221" i="1"/>
  <c r="T221" i="1"/>
  <c r="S221" i="1"/>
  <c r="R221" i="1"/>
  <c r="Q221" i="1"/>
  <c r="P221" i="1"/>
  <c r="O221" i="1"/>
  <c r="M221" i="1"/>
  <c r="L221" i="1"/>
  <c r="J221" i="1"/>
  <c r="I221" i="1"/>
  <c r="AU220" i="1"/>
  <c r="AT220" i="1"/>
  <c r="AS220" i="1"/>
  <c r="AQ220" i="1"/>
  <c r="AP220" i="1"/>
  <c r="AO220" i="1"/>
  <c r="AL220" i="1"/>
  <c r="AJ220" i="1"/>
  <c r="AG220" i="1"/>
  <c r="AF220" i="1"/>
  <c r="AE220" i="1"/>
  <c r="AD220" i="1"/>
  <c r="AC220" i="1"/>
  <c r="AA220" i="1"/>
  <c r="Z220" i="1"/>
  <c r="Y220" i="1"/>
  <c r="X220" i="1"/>
  <c r="W220" i="1"/>
  <c r="U220" i="1"/>
  <c r="T220" i="1"/>
  <c r="S220" i="1"/>
  <c r="R220" i="1"/>
  <c r="Q220" i="1"/>
  <c r="O220" i="1"/>
  <c r="L220" i="1"/>
  <c r="J220" i="1"/>
  <c r="I220" i="1"/>
  <c r="AV219" i="1"/>
  <c r="AU219" i="1"/>
  <c r="AT219" i="1"/>
  <c r="AS219" i="1"/>
  <c r="AQ219" i="1"/>
  <c r="AP219" i="1"/>
  <c r="AO219" i="1"/>
  <c r="AN219" i="1"/>
  <c r="AL219" i="1"/>
  <c r="AJ219" i="1"/>
  <c r="AI219" i="1"/>
  <c r="AG219" i="1"/>
  <c r="AF219" i="1"/>
  <c r="AE219" i="1"/>
  <c r="AD219" i="1"/>
  <c r="AC219" i="1"/>
  <c r="AB219" i="1"/>
  <c r="AA219" i="1"/>
  <c r="Z219" i="1"/>
  <c r="Y219" i="1"/>
  <c r="X219" i="1"/>
  <c r="W219" i="1"/>
  <c r="U219" i="1"/>
  <c r="T219" i="1"/>
  <c r="S219" i="1"/>
  <c r="R219" i="1"/>
  <c r="Q219" i="1"/>
  <c r="O219" i="1"/>
  <c r="M219" i="1"/>
  <c r="L219" i="1"/>
  <c r="J219" i="1"/>
  <c r="I219" i="1"/>
  <c r="AV218" i="1"/>
  <c r="AU218" i="1"/>
  <c r="AT218" i="1"/>
  <c r="AS218" i="1"/>
  <c r="AQ218" i="1"/>
  <c r="AP218" i="1"/>
  <c r="AO218" i="1"/>
  <c r="AN218" i="1"/>
  <c r="AL218" i="1"/>
  <c r="AJ218" i="1"/>
  <c r="AI218" i="1"/>
  <c r="AG218" i="1"/>
  <c r="AF218" i="1"/>
  <c r="AE218" i="1"/>
  <c r="AD218" i="1"/>
  <c r="AC218" i="1"/>
  <c r="AB218" i="1"/>
  <c r="AA218" i="1"/>
  <c r="Z218" i="1"/>
  <c r="Y218" i="1"/>
  <c r="X218" i="1"/>
  <c r="W218" i="1"/>
  <c r="U218" i="1"/>
  <c r="T218" i="1"/>
  <c r="S218" i="1"/>
  <c r="R218" i="1"/>
  <c r="Q218" i="1"/>
  <c r="P218" i="1"/>
  <c r="O218" i="1"/>
  <c r="M218" i="1"/>
  <c r="L218" i="1"/>
  <c r="J218" i="1"/>
  <c r="I218" i="1"/>
  <c r="AV217" i="1"/>
  <c r="AU217" i="1"/>
  <c r="AT217" i="1"/>
  <c r="AS217" i="1"/>
  <c r="AQ217" i="1"/>
  <c r="AP217" i="1"/>
  <c r="AO217" i="1"/>
  <c r="AL217" i="1"/>
  <c r="AJ217" i="1"/>
  <c r="AI217" i="1"/>
  <c r="AG217" i="1"/>
  <c r="AF217" i="1"/>
  <c r="AE217" i="1"/>
  <c r="AD217" i="1"/>
  <c r="AC217" i="1"/>
  <c r="AB217" i="1"/>
  <c r="AA217" i="1"/>
  <c r="Z217" i="1"/>
  <c r="Y217" i="1"/>
  <c r="X217" i="1"/>
  <c r="W217" i="1"/>
  <c r="U217" i="1"/>
  <c r="T217" i="1"/>
  <c r="S217" i="1"/>
  <c r="R217" i="1"/>
  <c r="Q217" i="1"/>
  <c r="P217" i="1"/>
  <c r="O217" i="1"/>
  <c r="M217" i="1"/>
  <c r="L217" i="1"/>
  <c r="J217" i="1"/>
  <c r="I217" i="1"/>
  <c r="AU216" i="1"/>
  <c r="AT216" i="1"/>
  <c r="AS216" i="1"/>
  <c r="AQ216" i="1"/>
  <c r="AP216" i="1"/>
  <c r="AO216" i="1"/>
  <c r="AL216" i="1"/>
  <c r="AG216" i="1"/>
  <c r="AF216" i="1"/>
  <c r="AE216" i="1"/>
  <c r="AD216" i="1"/>
  <c r="AC216" i="1"/>
  <c r="AA216" i="1"/>
  <c r="Z216" i="1"/>
  <c r="Y216" i="1"/>
  <c r="X216" i="1"/>
  <c r="W216" i="1"/>
  <c r="U216" i="1"/>
  <c r="T216" i="1"/>
  <c r="S216" i="1"/>
  <c r="R216" i="1"/>
  <c r="Q216" i="1"/>
  <c r="O216" i="1"/>
  <c r="L216" i="1"/>
  <c r="J216" i="1"/>
  <c r="I216" i="1"/>
  <c r="AU215" i="1"/>
  <c r="AT215" i="1"/>
  <c r="AS215" i="1"/>
  <c r="AQ215" i="1"/>
  <c r="AP215" i="1"/>
  <c r="AO215" i="1"/>
  <c r="AL215" i="1"/>
  <c r="AJ215" i="1"/>
  <c r="AG215" i="1"/>
  <c r="AF215" i="1"/>
  <c r="AE215" i="1"/>
  <c r="AD215" i="1"/>
  <c r="AC215" i="1"/>
  <c r="AB215" i="1"/>
  <c r="AA215" i="1"/>
  <c r="Z215" i="1"/>
  <c r="Y215" i="1"/>
  <c r="X215" i="1"/>
  <c r="W215" i="1"/>
  <c r="U215" i="1"/>
  <c r="T215" i="1"/>
  <c r="S215" i="1"/>
  <c r="R215" i="1"/>
  <c r="Q215" i="1"/>
  <c r="P215" i="1"/>
  <c r="O215" i="1"/>
  <c r="L215" i="1"/>
  <c r="J215" i="1"/>
  <c r="I215" i="1"/>
  <c r="AU214" i="1"/>
  <c r="AT214" i="1"/>
  <c r="AS214" i="1"/>
  <c r="AQ214" i="1"/>
  <c r="AP214" i="1"/>
  <c r="AO214" i="1"/>
  <c r="AL214" i="1"/>
  <c r="AG214" i="1"/>
  <c r="AF214" i="1"/>
  <c r="AE214" i="1"/>
  <c r="AD214" i="1"/>
  <c r="AC214" i="1"/>
  <c r="AA214" i="1"/>
  <c r="Z214" i="1"/>
  <c r="Y214" i="1"/>
  <c r="X214" i="1"/>
  <c r="W214" i="1"/>
  <c r="U214" i="1"/>
  <c r="T214" i="1"/>
  <c r="S214" i="1"/>
  <c r="R214" i="1"/>
  <c r="Q214" i="1"/>
  <c r="O214" i="1"/>
  <c r="L214" i="1"/>
  <c r="J214" i="1"/>
  <c r="I214" i="1"/>
  <c r="AU213" i="1"/>
  <c r="AT213" i="1"/>
  <c r="AS213" i="1"/>
  <c r="AQ213" i="1"/>
  <c r="AP213" i="1"/>
  <c r="AO213" i="1"/>
  <c r="AL213" i="1"/>
  <c r="AJ213" i="1"/>
  <c r="AG213" i="1"/>
  <c r="AF213" i="1"/>
  <c r="AE213" i="1"/>
  <c r="AD213" i="1"/>
  <c r="AC213" i="1"/>
  <c r="AA213" i="1"/>
  <c r="Z213" i="1"/>
  <c r="Y213" i="1"/>
  <c r="X213" i="1"/>
  <c r="W213" i="1"/>
  <c r="U213" i="1"/>
  <c r="T213" i="1"/>
  <c r="S213" i="1"/>
  <c r="R213" i="1"/>
  <c r="Q213" i="1"/>
  <c r="P213" i="1"/>
  <c r="O213" i="1"/>
  <c r="M213" i="1"/>
  <c r="L213" i="1"/>
  <c r="J213" i="1"/>
  <c r="I213" i="1"/>
  <c r="AV212" i="1"/>
  <c r="AU212" i="1"/>
  <c r="AT212" i="1"/>
  <c r="AS212" i="1"/>
  <c r="AQ212" i="1"/>
  <c r="AP212" i="1"/>
  <c r="AO212" i="1"/>
  <c r="AL212" i="1"/>
  <c r="AJ212" i="1"/>
  <c r="AI212" i="1"/>
  <c r="AG212" i="1"/>
  <c r="AF212" i="1"/>
  <c r="AE212" i="1"/>
  <c r="AD212" i="1"/>
  <c r="AC212" i="1"/>
  <c r="AA212" i="1"/>
  <c r="Z212" i="1"/>
  <c r="Y212" i="1"/>
  <c r="X212" i="1"/>
  <c r="W212" i="1"/>
  <c r="U212" i="1"/>
  <c r="T212" i="1"/>
  <c r="S212" i="1"/>
  <c r="R212" i="1"/>
  <c r="Q212" i="1"/>
  <c r="P212" i="1"/>
  <c r="O212" i="1"/>
  <c r="L212" i="1"/>
  <c r="J212" i="1"/>
  <c r="I212" i="1"/>
  <c r="AU211" i="1"/>
  <c r="AT211" i="1"/>
  <c r="AS211" i="1"/>
  <c r="AQ211" i="1"/>
  <c r="AP211" i="1"/>
  <c r="AO211" i="1"/>
  <c r="AL211" i="1"/>
  <c r="AJ211" i="1"/>
  <c r="AG211" i="1"/>
  <c r="AF211" i="1"/>
  <c r="AE211" i="1"/>
  <c r="AD211" i="1"/>
  <c r="AC211" i="1"/>
  <c r="AA211" i="1"/>
  <c r="Z211" i="1"/>
  <c r="Y211" i="1"/>
  <c r="X211" i="1"/>
  <c r="W211" i="1"/>
  <c r="U211" i="1"/>
  <c r="T211" i="1"/>
  <c r="S211" i="1"/>
  <c r="R211" i="1"/>
  <c r="Q211" i="1"/>
  <c r="O211" i="1"/>
  <c r="L211" i="1"/>
  <c r="J211" i="1"/>
  <c r="I211" i="1"/>
  <c r="AV210" i="1"/>
  <c r="AU210" i="1"/>
  <c r="AT210" i="1"/>
  <c r="AS210" i="1"/>
  <c r="AQ210" i="1"/>
  <c r="AP210" i="1"/>
  <c r="AO210" i="1"/>
  <c r="AL210" i="1"/>
  <c r="AJ210" i="1"/>
  <c r="AG210" i="1"/>
  <c r="AF210" i="1"/>
  <c r="AE210" i="1"/>
  <c r="AD210" i="1"/>
  <c r="AC210" i="1"/>
  <c r="AA210" i="1"/>
  <c r="Z210" i="1"/>
  <c r="Y210" i="1"/>
  <c r="X210" i="1"/>
  <c r="W210" i="1"/>
  <c r="U210" i="1"/>
  <c r="T210" i="1"/>
  <c r="S210" i="1"/>
  <c r="R210" i="1"/>
  <c r="Q210" i="1"/>
  <c r="P210" i="1"/>
  <c r="O210" i="1"/>
  <c r="L210" i="1"/>
  <c r="J210" i="1"/>
  <c r="I210" i="1"/>
  <c r="AV209" i="1"/>
  <c r="AU209" i="1"/>
  <c r="AT209" i="1"/>
  <c r="AS209" i="1"/>
  <c r="AQ209" i="1"/>
  <c r="AP209" i="1"/>
  <c r="AO209" i="1"/>
  <c r="AL209" i="1"/>
  <c r="AJ209" i="1"/>
  <c r="AI209" i="1"/>
  <c r="AG209" i="1"/>
  <c r="AF209" i="1"/>
  <c r="AE209" i="1"/>
  <c r="AD209" i="1"/>
  <c r="AC209" i="1"/>
  <c r="AA209" i="1"/>
  <c r="Z209" i="1"/>
  <c r="Y209" i="1"/>
  <c r="X209" i="1"/>
  <c r="W209" i="1"/>
  <c r="U209" i="1"/>
  <c r="T209" i="1"/>
  <c r="S209" i="1"/>
  <c r="R209" i="1"/>
  <c r="Q209" i="1"/>
  <c r="P209" i="1"/>
  <c r="O209" i="1"/>
  <c r="M209" i="1"/>
  <c r="L209" i="1"/>
  <c r="J209" i="1"/>
  <c r="I209" i="1"/>
  <c r="AV208" i="1"/>
  <c r="AU208" i="1"/>
  <c r="AT208" i="1"/>
  <c r="AS208" i="1"/>
  <c r="AQ208" i="1"/>
  <c r="AP208" i="1"/>
  <c r="AO208" i="1"/>
  <c r="AL208" i="1"/>
  <c r="AJ208" i="1"/>
  <c r="AI208" i="1"/>
  <c r="AG208" i="1"/>
  <c r="AF208" i="1"/>
  <c r="AE208" i="1"/>
  <c r="AD208" i="1"/>
  <c r="AC208" i="1"/>
  <c r="AA208" i="1"/>
  <c r="Z208" i="1"/>
  <c r="Y208" i="1"/>
  <c r="X208" i="1"/>
  <c r="W208" i="1"/>
  <c r="U208" i="1"/>
  <c r="T208" i="1"/>
  <c r="S208" i="1"/>
  <c r="R208" i="1"/>
  <c r="Q208" i="1"/>
  <c r="P208" i="1"/>
  <c r="O208" i="1"/>
  <c r="L208" i="1"/>
  <c r="J208" i="1"/>
  <c r="I208" i="1"/>
  <c r="AV207" i="1"/>
  <c r="AU207" i="1"/>
  <c r="AT207" i="1"/>
  <c r="AS207" i="1"/>
  <c r="AQ207" i="1"/>
  <c r="AP207" i="1"/>
  <c r="AO207" i="1"/>
  <c r="AN207" i="1"/>
  <c r="AL207" i="1"/>
  <c r="AJ207" i="1"/>
  <c r="AI207" i="1"/>
  <c r="AG207" i="1"/>
  <c r="AF207" i="1"/>
  <c r="AE207" i="1"/>
  <c r="AD207" i="1"/>
  <c r="AC207" i="1"/>
  <c r="AA207" i="1"/>
  <c r="Z207" i="1"/>
  <c r="Y207" i="1"/>
  <c r="X207" i="1"/>
  <c r="W207" i="1"/>
  <c r="U207" i="1"/>
  <c r="T207" i="1"/>
  <c r="S207" i="1"/>
  <c r="R207" i="1"/>
  <c r="Q207" i="1"/>
  <c r="O207" i="1"/>
  <c r="L207" i="1"/>
  <c r="J207" i="1"/>
  <c r="I207" i="1"/>
  <c r="AV206" i="1"/>
  <c r="AU206" i="1"/>
  <c r="AT206" i="1"/>
  <c r="AS206" i="1"/>
  <c r="AQ206" i="1"/>
  <c r="AP206" i="1"/>
  <c r="AO206" i="1"/>
  <c r="AN206" i="1"/>
  <c r="AL206" i="1"/>
  <c r="AJ206" i="1"/>
  <c r="AI206" i="1"/>
  <c r="AG206" i="1"/>
  <c r="AF206" i="1"/>
  <c r="AE206" i="1"/>
  <c r="AD206" i="1"/>
  <c r="AC206" i="1"/>
  <c r="AA206" i="1"/>
  <c r="Z206" i="1"/>
  <c r="Y206" i="1"/>
  <c r="X206" i="1"/>
  <c r="W206" i="1"/>
  <c r="U206" i="1"/>
  <c r="T206" i="1"/>
  <c r="S206" i="1"/>
  <c r="R206" i="1"/>
  <c r="Q206" i="1"/>
  <c r="O206" i="1"/>
  <c r="L206" i="1"/>
  <c r="J206" i="1"/>
  <c r="I206" i="1"/>
  <c r="AV205" i="1"/>
  <c r="AU205" i="1"/>
  <c r="AT205" i="1"/>
  <c r="AS205" i="1"/>
  <c r="AQ205" i="1"/>
  <c r="AP205" i="1"/>
  <c r="AO205" i="1"/>
  <c r="AN205" i="1"/>
  <c r="AL205" i="1"/>
  <c r="AJ205" i="1"/>
  <c r="AI205" i="1"/>
  <c r="AG205" i="1"/>
  <c r="AF205" i="1"/>
  <c r="AE205" i="1"/>
  <c r="AD205" i="1"/>
  <c r="AC205" i="1"/>
  <c r="AA205" i="1"/>
  <c r="Z205" i="1"/>
  <c r="Y205" i="1"/>
  <c r="X205" i="1"/>
  <c r="W205" i="1"/>
  <c r="U205" i="1"/>
  <c r="T205" i="1"/>
  <c r="S205" i="1"/>
  <c r="R205" i="1"/>
  <c r="Q205" i="1"/>
  <c r="P205" i="1"/>
  <c r="O205" i="1"/>
  <c r="L205" i="1"/>
  <c r="J205" i="1"/>
  <c r="I205" i="1"/>
  <c r="AU203" i="1"/>
  <c r="AT203" i="1"/>
  <c r="AS203" i="1"/>
  <c r="AQ203" i="1"/>
  <c r="AP203" i="1"/>
  <c r="AO203" i="1"/>
  <c r="AL203" i="1"/>
  <c r="AG203" i="1"/>
  <c r="AF203" i="1"/>
  <c r="AE203" i="1"/>
  <c r="AD203" i="1"/>
  <c r="AC203" i="1"/>
  <c r="AA203" i="1"/>
  <c r="Z203" i="1"/>
  <c r="X203" i="1"/>
  <c r="W203" i="1"/>
  <c r="U203" i="1"/>
  <c r="T203" i="1"/>
  <c r="R203" i="1"/>
  <c r="Q203" i="1"/>
  <c r="O203" i="1"/>
  <c r="L203" i="1"/>
  <c r="I203" i="1"/>
  <c r="AU202" i="1"/>
  <c r="AT202" i="1"/>
  <c r="AS202" i="1"/>
  <c r="AQ202" i="1"/>
  <c r="AP202" i="1"/>
  <c r="AO202" i="1"/>
  <c r="AL202" i="1"/>
  <c r="AG202" i="1"/>
  <c r="AF202" i="1"/>
  <c r="AE202" i="1"/>
  <c r="AD202" i="1"/>
  <c r="AC202" i="1"/>
  <c r="AA202" i="1"/>
  <c r="Z202" i="1"/>
  <c r="Y202" i="1"/>
  <c r="X202" i="1"/>
  <c r="W202" i="1"/>
  <c r="U202" i="1"/>
  <c r="T202" i="1"/>
  <c r="S202" i="1"/>
  <c r="R202" i="1"/>
  <c r="Q202" i="1"/>
  <c r="P202" i="1"/>
  <c r="O202" i="1"/>
  <c r="M202" i="1"/>
  <c r="L202" i="1"/>
  <c r="J202" i="1"/>
  <c r="I202" i="1"/>
  <c r="AV198" i="1"/>
  <c r="AV267" i="1" s="1"/>
  <c r="AR198" i="1"/>
  <c r="AR267" i="1" s="1"/>
  <c r="AM198" i="1"/>
  <c r="AK198" i="1"/>
  <c r="AJ198" i="1"/>
  <c r="AJ267" i="1" s="1"/>
  <c r="AH198" i="1"/>
  <c r="AB198" i="1"/>
  <c r="AB267" i="1" s="1"/>
  <c r="S198" i="1"/>
  <c r="S267" i="1" s="1"/>
  <c r="N198" i="1"/>
  <c r="M198" i="1"/>
  <c r="J198" i="1"/>
  <c r="J267" i="1" s="1"/>
  <c r="H198" i="1"/>
  <c r="AV197" i="1"/>
  <c r="AV266" i="1" s="1"/>
  <c r="AR197" i="1"/>
  <c r="AM197" i="1"/>
  <c r="AK197" i="1"/>
  <c r="AK266" i="1" s="1"/>
  <c r="AJ197" i="1"/>
  <c r="AH197" i="1"/>
  <c r="AB197" i="1"/>
  <c r="AB266" i="1" s="1"/>
  <c r="S197" i="1"/>
  <c r="S266" i="1" s="1"/>
  <c r="N197" i="1"/>
  <c r="M197" i="1"/>
  <c r="M266" i="1" s="1"/>
  <c r="J197" i="1"/>
  <c r="J266" i="1" s="1"/>
  <c r="H197" i="1"/>
  <c r="H266" i="1" s="1"/>
  <c r="AV196" i="1"/>
  <c r="AV265" i="1" s="1"/>
  <c r="AR196" i="1"/>
  <c r="AM196" i="1"/>
  <c r="AK196" i="1"/>
  <c r="AJ196" i="1"/>
  <c r="AH196" i="1"/>
  <c r="AB196" i="1"/>
  <c r="AB265" i="1" s="1"/>
  <c r="S196" i="1"/>
  <c r="S265" i="1" s="1"/>
  <c r="N196" i="1"/>
  <c r="N265" i="1" s="1"/>
  <c r="M196" i="1"/>
  <c r="J196" i="1"/>
  <c r="J265" i="1" s="1"/>
  <c r="H196" i="1"/>
  <c r="H265" i="1" s="1"/>
  <c r="AV195" i="1"/>
  <c r="AV264" i="1" s="1"/>
  <c r="AR195" i="1"/>
  <c r="AN195" i="1"/>
  <c r="AM195" i="1"/>
  <c r="AM264" i="1" s="1"/>
  <c r="AK195" i="1"/>
  <c r="AI195" i="1"/>
  <c r="AI264" i="1" s="1"/>
  <c r="AH195" i="1"/>
  <c r="AB195" i="1"/>
  <c r="AB264" i="1" s="1"/>
  <c r="V195" i="1"/>
  <c r="N195" i="1"/>
  <c r="H195" i="1"/>
  <c r="AV194" i="1"/>
  <c r="AV263" i="1" s="1"/>
  <c r="AR194" i="1"/>
  <c r="AN194" i="1"/>
  <c r="AN263" i="1" s="1"/>
  <c r="AM194" i="1"/>
  <c r="AK194" i="1"/>
  <c r="AI194" i="1"/>
  <c r="AI263" i="1" s="1"/>
  <c r="AH194" i="1"/>
  <c r="AB194" i="1"/>
  <c r="AB263" i="1" s="1"/>
  <c r="V194" i="1"/>
  <c r="V263" i="1" s="1"/>
  <c r="N194" i="1"/>
  <c r="H194" i="1"/>
  <c r="H263" i="1" s="1"/>
  <c r="AV193" i="1"/>
  <c r="AV262" i="1" s="1"/>
  <c r="AR193" i="1"/>
  <c r="AN193" i="1"/>
  <c r="AM193" i="1"/>
  <c r="AK193" i="1"/>
  <c r="AI193" i="1"/>
  <c r="AI262" i="1" s="1"/>
  <c r="AH193" i="1"/>
  <c r="AB193" i="1"/>
  <c r="AB262" i="1" s="1"/>
  <c r="V193" i="1"/>
  <c r="N193" i="1"/>
  <c r="H193" i="1"/>
  <c r="AV192" i="1"/>
  <c r="AV261" i="1" s="1"/>
  <c r="AR192" i="1"/>
  <c r="AN192" i="1"/>
  <c r="AN261" i="1" s="1"/>
  <c r="AM192" i="1"/>
  <c r="AK192" i="1"/>
  <c r="AI192" i="1"/>
  <c r="AH192" i="1"/>
  <c r="AH261" i="1" s="1"/>
  <c r="AB192" i="1"/>
  <c r="AB261" i="1" s="1"/>
  <c r="V192" i="1"/>
  <c r="N192" i="1"/>
  <c r="H192" i="1"/>
  <c r="H261" i="1" s="1"/>
  <c r="AV191" i="1"/>
  <c r="AV260" i="1" s="1"/>
  <c r="AR191" i="1"/>
  <c r="AN191" i="1"/>
  <c r="AM191" i="1"/>
  <c r="AK191" i="1"/>
  <c r="AI191" i="1"/>
  <c r="AI260" i="1" s="1"/>
  <c r="AH191" i="1"/>
  <c r="AB191" i="1"/>
  <c r="AB260" i="1" s="1"/>
  <c r="V191" i="1"/>
  <c r="N191" i="1"/>
  <c r="H191" i="1"/>
  <c r="AV190" i="1"/>
  <c r="AV259" i="1" s="1"/>
  <c r="AR190" i="1"/>
  <c r="AR259" i="1" s="1"/>
  <c r="AN190" i="1"/>
  <c r="AM190" i="1"/>
  <c r="AK190" i="1"/>
  <c r="AK259" i="1" s="1"/>
  <c r="AI190" i="1"/>
  <c r="AI259" i="1" s="1"/>
  <c r="AH190" i="1"/>
  <c r="AB190" i="1"/>
  <c r="AB259" i="1" s="1"/>
  <c r="V190" i="1"/>
  <c r="N190" i="1"/>
  <c r="H190" i="1"/>
  <c r="AR188" i="1"/>
  <c r="AM188" i="1"/>
  <c r="AM257" i="1" s="1"/>
  <c r="AK188" i="1"/>
  <c r="AH188" i="1"/>
  <c r="AB188" i="1"/>
  <c r="V188" i="1"/>
  <c r="V257" i="1" s="1"/>
  <c r="N188" i="1"/>
  <c r="N257" i="1" s="1"/>
  <c r="K188" i="1"/>
  <c r="H188" i="1"/>
  <c r="AR187" i="1"/>
  <c r="AR256" i="1" s="1"/>
  <c r="AM187" i="1"/>
  <c r="AM256" i="1" s="1"/>
  <c r="AK187" i="1"/>
  <c r="AH187" i="1"/>
  <c r="AB187" i="1"/>
  <c r="V187" i="1"/>
  <c r="N187" i="1"/>
  <c r="K187" i="1"/>
  <c r="H187" i="1"/>
  <c r="H256" i="1" s="1"/>
  <c r="AR185" i="1"/>
  <c r="AM185" i="1"/>
  <c r="AK185" i="1"/>
  <c r="AJ185" i="1"/>
  <c r="AH185" i="1"/>
  <c r="Y185" i="1"/>
  <c r="Y254" i="1" s="1"/>
  <c r="V185" i="1"/>
  <c r="V254" i="1" s="1"/>
  <c r="S185" i="1"/>
  <c r="S254" i="1" s="1"/>
  <c r="N185" i="1"/>
  <c r="M185" i="1"/>
  <c r="H185" i="1"/>
  <c r="AV184" i="1"/>
  <c r="AV253" i="1" s="1"/>
  <c r="AR184" i="1"/>
  <c r="AM184" i="1"/>
  <c r="AK184" i="1"/>
  <c r="AJ184" i="1"/>
  <c r="AJ253" i="1" s="1"/>
  <c r="AI184" i="1"/>
  <c r="AI253" i="1" s="1"/>
  <c r="AH184" i="1"/>
  <c r="AH253" i="1" s="1"/>
  <c r="Y184" i="1"/>
  <c r="V184" i="1"/>
  <c r="V253" i="1" s="1"/>
  <c r="S184" i="1"/>
  <c r="S253" i="1" s="1"/>
  <c r="N184" i="1"/>
  <c r="M184" i="1"/>
  <c r="M203" i="1" s="1"/>
  <c r="H184" i="1"/>
  <c r="H253" i="1" s="1"/>
  <c r="AV183" i="1"/>
  <c r="AV252" i="1" s="1"/>
  <c r="AR183" i="1"/>
  <c r="AM183" i="1"/>
  <c r="AK183" i="1"/>
  <c r="AJ183" i="1"/>
  <c r="AH183" i="1"/>
  <c r="Y183" i="1"/>
  <c r="V183" i="1"/>
  <c r="V252" i="1" s="1"/>
  <c r="S183" i="1"/>
  <c r="S252" i="1" s="1"/>
  <c r="N183" i="1"/>
  <c r="H183" i="1"/>
  <c r="AV182" i="1"/>
  <c r="AV251" i="1" s="1"/>
  <c r="AR182" i="1"/>
  <c r="AR251" i="1" s="1"/>
  <c r="AM182" i="1"/>
  <c r="AK182" i="1"/>
  <c r="AJ182" i="1"/>
  <c r="AJ251" i="1" s="1"/>
  <c r="AH182" i="1"/>
  <c r="Y182" i="1"/>
  <c r="V182" i="1"/>
  <c r="S182" i="1"/>
  <c r="P182" i="1"/>
  <c r="P251" i="1" s="1"/>
  <c r="N182" i="1"/>
  <c r="H182" i="1"/>
  <c r="AV180" i="1"/>
  <c r="AV249" i="1" s="1"/>
  <c r="AR180" i="1"/>
  <c r="AN180" i="1"/>
  <c r="AM180" i="1"/>
  <c r="AK180" i="1"/>
  <c r="AI180" i="1"/>
  <c r="AI249" i="1" s="1"/>
  <c r="AH180" i="1"/>
  <c r="AB180" i="1"/>
  <c r="AB249" i="1" s="1"/>
  <c r="V180" i="1"/>
  <c r="V249" i="1" s="1"/>
  <c r="N180" i="1"/>
  <c r="N249" i="1" s="1"/>
  <c r="H180" i="1"/>
  <c r="AV179" i="1"/>
  <c r="AV248" i="1" s="1"/>
  <c r="AR179" i="1"/>
  <c r="AN179" i="1"/>
  <c r="AM179" i="1"/>
  <c r="AM248" i="1" s="1"/>
  <c r="AK179" i="1"/>
  <c r="AI179" i="1"/>
  <c r="AI248" i="1" s="1"/>
  <c r="AH179" i="1"/>
  <c r="AB179" i="1"/>
  <c r="AB248" i="1" s="1"/>
  <c r="V179" i="1"/>
  <c r="N179" i="1"/>
  <c r="H179" i="1"/>
  <c r="AR178" i="1"/>
  <c r="AN178" i="1"/>
  <c r="AN247" i="1" s="1"/>
  <c r="AM178" i="1"/>
  <c r="AM247" i="1" s="1"/>
  <c r="AK178" i="1"/>
  <c r="AI178" i="1"/>
  <c r="AI247" i="1" s="1"/>
  <c r="AH178" i="1"/>
  <c r="AB178" i="1"/>
  <c r="AB247" i="1" s="1"/>
  <c r="V178" i="1"/>
  <c r="N178" i="1"/>
  <c r="H178" i="1"/>
  <c r="H247" i="1" s="1"/>
  <c r="AR177" i="1"/>
  <c r="AR246" i="1" s="1"/>
  <c r="AN177" i="1"/>
  <c r="AM177" i="1"/>
  <c r="AK177" i="1"/>
  <c r="AH177" i="1"/>
  <c r="AB177" i="1"/>
  <c r="V177" i="1"/>
  <c r="K177" i="1"/>
  <c r="H177" i="1"/>
  <c r="H246" i="1" s="1"/>
  <c r="AR176" i="1"/>
  <c r="AN176" i="1"/>
  <c r="AM176" i="1"/>
  <c r="AH176" i="1"/>
  <c r="AH245" i="1" s="1"/>
  <c r="AB176" i="1"/>
  <c r="V176" i="1"/>
  <c r="K176" i="1"/>
  <c r="H176" i="1"/>
  <c r="H245" i="1" s="1"/>
  <c r="AR175" i="1"/>
  <c r="AM175" i="1"/>
  <c r="AH175" i="1"/>
  <c r="AB175" i="1"/>
  <c r="V175" i="1"/>
  <c r="K175" i="1"/>
  <c r="K244" i="1" s="1"/>
  <c r="H175" i="1"/>
  <c r="AV174" i="1"/>
  <c r="AV243" i="1" s="1"/>
  <c r="AR174" i="1"/>
  <c r="AR243" i="1" s="1"/>
  <c r="AN174" i="1"/>
  <c r="AM174" i="1"/>
  <c r="AK174" i="1"/>
  <c r="AI174" i="1"/>
  <c r="AI243" i="1" s="1"/>
  <c r="AH174" i="1"/>
  <c r="AB174" i="1"/>
  <c r="AB243" i="1" s="1"/>
  <c r="V174" i="1"/>
  <c r="V243" i="1" s="1"/>
  <c r="N174" i="1"/>
  <c r="N243" i="1" s="1"/>
  <c r="H174" i="1"/>
  <c r="AV173" i="1"/>
  <c r="AV242" i="1" s="1"/>
  <c r="AR173" i="1"/>
  <c r="AN173" i="1"/>
  <c r="AM173" i="1"/>
  <c r="AK173" i="1"/>
  <c r="AK242" i="1" s="1"/>
  <c r="AI173" i="1"/>
  <c r="AI242" i="1" s="1"/>
  <c r="AH173" i="1"/>
  <c r="AB173" i="1"/>
  <c r="V173" i="1"/>
  <c r="N173" i="1"/>
  <c r="N242" i="1" s="1"/>
  <c r="H173" i="1"/>
  <c r="AV172" i="1"/>
  <c r="AV241" i="1" s="1"/>
  <c r="AR172" i="1"/>
  <c r="AN172" i="1"/>
  <c r="AM172" i="1"/>
  <c r="AK172" i="1"/>
  <c r="AI172" i="1"/>
  <c r="AI241" i="1" s="1"/>
  <c r="AH172" i="1"/>
  <c r="AB172" i="1"/>
  <c r="V172" i="1"/>
  <c r="V241" i="1" s="1"/>
  <c r="N172" i="1"/>
  <c r="N203" i="1" s="1"/>
  <c r="H172" i="1"/>
  <c r="H241" i="1" s="1"/>
  <c r="AR171" i="1"/>
  <c r="AN171" i="1"/>
  <c r="AN240" i="1" s="1"/>
  <c r="AM171" i="1"/>
  <c r="AM240" i="1" s="1"/>
  <c r="AK171" i="1"/>
  <c r="AI171" i="1"/>
  <c r="AI240" i="1" s="1"/>
  <c r="AH171" i="1"/>
  <c r="AB171" i="1"/>
  <c r="V171" i="1"/>
  <c r="V240" i="1" s="1"/>
  <c r="H171" i="1"/>
  <c r="AR170" i="1"/>
  <c r="AN170" i="1"/>
  <c r="AN239" i="1" s="1"/>
  <c r="AM170" i="1"/>
  <c r="AK170" i="1"/>
  <c r="AK239" i="1" s="1"/>
  <c r="AI170" i="1"/>
  <c r="AI239" i="1" s="1"/>
  <c r="AH170" i="1"/>
  <c r="AB170" i="1"/>
  <c r="AB239" i="1" s="1"/>
  <c r="V170" i="1"/>
  <c r="H170" i="1"/>
  <c r="H239" i="1" s="1"/>
  <c r="AV169" i="1"/>
  <c r="AV238" i="1" s="1"/>
  <c r="AR169" i="1"/>
  <c r="AN169" i="1"/>
  <c r="AM169" i="1"/>
  <c r="AK169" i="1"/>
  <c r="AI169" i="1"/>
  <c r="AI238" i="1" s="1"/>
  <c r="AH169" i="1"/>
  <c r="AB169" i="1"/>
  <c r="V169" i="1"/>
  <c r="H169" i="1"/>
  <c r="AR168" i="1"/>
  <c r="AN168" i="1"/>
  <c r="AN203" i="1" s="1"/>
  <c r="AM168" i="1"/>
  <c r="AK168" i="1"/>
  <c r="AK237" i="1" s="1"/>
  <c r="AH168" i="1"/>
  <c r="AH237" i="1" s="1"/>
  <c r="AB168" i="1"/>
  <c r="V168" i="1"/>
  <c r="K168" i="1"/>
  <c r="H168" i="1"/>
  <c r="AR167" i="1"/>
  <c r="AM167" i="1"/>
  <c r="AK167" i="1"/>
  <c r="AK236" i="1" s="1"/>
  <c r="AH167" i="1"/>
  <c r="AB167" i="1"/>
  <c r="V167" i="1"/>
  <c r="K167" i="1"/>
  <c r="K236" i="1" s="1"/>
  <c r="H167" i="1"/>
  <c r="AR166" i="1"/>
  <c r="AR203" i="1" s="1"/>
  <c r="AM166" i="1"/>
  <c r="AM203" i="1" s="1"/>
  <c r="AK166" i="1"/>
  <c r="AK235" i="1" s="1"/>
  <c r="AH166" i="1"/>
  <c r="AB166" i="1"/>
  <c r="AB235" i="1" s="1"/>
  <c r="V166" i="1"/>
  <c r="K166" i="1"/>
  <c r="H166" i="1"/>
  <c r="H203" i="1" s="1"/>
  <c r="AR165" i="1"/>
  <c r="AN165" i="1"/>
  <c r="AM165" i="1"/>
  <c r="AM234" i="1" s="1"/>
  <c r="AK165" i="1"/>
  <c r="AK234" i="1" s="1"/>
  <c r="AI165" i="1"/>
  <c r="AI234" i="1" s="1"/>
  <c r="AH165" i="1"/>
  <c r="AB165" i="1"/>
  <c r="AB234" i="1" s="1"/>
  <c r="V165" i="1"/>
  <c r="N165" i="1"/>
  <c r="H165" i="1"/>
  <c r="AR164" i="1"/>
  <c r="AR233" i="1" s="1"/>
  <c r="AN164" i="1"/>
  <c r="AM164" i="1"/>
  <c r="AK164" i="1"/>
  <c r="AI164" i="1"/>
  <c r="AI233" i="1" s="1"/>
  <c r="AH164" i="1"/>
  <c r="V164" i="1"/>
  <c r="V233" i="1" s="1"/>
  <c r="N164" i="1"/>
  <c r="N233" i="1" s="1"/>
  <c r="K164" i="1"/>
  <c r="K233" i="1" s="1"/>
  <c r="H164" i="1"/>
  <c r="AR163" i="1"/>
  <c r="AN163" i="1"/>
  <c r="AM163" i="1"/>
  <c r="AM232" i="1" s="1"/>
  <c r="AK163" i="1"/>
  <c r="AI163" i="1"/>
  <c r="AI232" i="1" s="1"/>
  <c r="AH163" i="1"/>
  <c r="V163" i="1"/>
  <c r="V232" i="1" s="1"/>
  <c r="N163" i="1"/>
  <c r="H163" i="1"/>
  <c r="AV162" i="1"/>
  <c r="AV231" i="1" s="1"/>
  <c r="AR162" i="1"/>
  <c r="AN162" i="1"/>
  <c r="AN231" i="1" s="1"/>
  <c r="AM162" i="1"/>
  <c r="AK162" i="1"/>
  <c r="AJ162" i="1"/>
  <c r="AJ231" i="1" s="1"/>
  <c r="AI162" i="1"/>
  <c r="AH162" i="1"/>
  <c r="AB162" i="1"/>
  <c r="V162" i="1"/>
  <c r="N162" i="1"/>
  <c r="K162" i="1"/>
  <c r="H162" i="1"/>
  <c r="H231" i="1" s="1"/>
  <c r="AV161" i="1"/>
  <c r="AV230" i="1" s="1"/>
  <c r="AR161" i="1"/>
  <c r="AN161" i="1"/>
  <c r="AM161" i="1"/>
  <c r="AK161" i="1"/>
  <c r="AJ161" i="1"/>
  <c r="AI161" i="1"/>
  <c r="AH161" i="1"/>
  <c r="AB161" i="1"/>
  <c r="AB230" i="1" s="1"/>
  <c r="V161" i="1"/>
  <c r="N161" i="1"/>
  <c r="K161" i="1"/>
  <c r="H161" i="1"/>
  <c r="AV160" i="1"/>
  <c r="AR160" i="1"/>
  <c r="AN160" i="1"/>
  <c r="AM160" i="1"/>
  <c r="AM229" i="1" s="1"/>
  <c r="AK160" i="1"/>
  <c r="AJ160" i="1"/>
  <c r="AI160" i="1"/>
  <c r="AH160" i="1"/>
  <c r="AH229" i="1" s="1"/>
  <c r="AB160" i="1"/>
  <c r="V160" i="1"/>
  <c r="N160" i="1"/>
  <c r="H160" i="1"/>
  <c r="H229" i="1" s="1"/>
  <c r="AV159" i="1"/>
  <c r="AR159" i="1"/>
  <c r="AN159" i="1"/>
  <c r="AM159" i="1"/>
  <c r="AK159" i="1"/>
  <c r="AI159" i="1"/>
  <c r="AI228" i="1" s="1"/>
  <c r="AH159" i="1"/>
  <c r="AB159" i="1"/>
  <c r="AB228" i="1" s="1"/>
  <c r="V159" i="1"/>
  <c r="N159" i="1"/>
  <c r="H159" i="1"/>
  <c r="AV158" i="1"/>
  <c r="AV227" i="1" s="1"/>
  <c r="AR158" i="1"/>
  <c r="AR227" i="1" s="1"/>
  <c r="AN158" i="1"/>
  <c r="AM158" i="1"/>
  <c r="AK158" i="1"/>
  <c r="AK227" i="1" s="1"/>
  <c r="AI158" i="1"/>
  <c r="AI227" i="1" s="1"/>
  <c r="AH158" i="1"/>
  <c r="AB158" i="1"/>
  <c r="AB227" i="1" s="1"/>
  <c r="V158" i="1"/>
  <c r="N158" i="1"/>
  <c r="H158" i="1"/>
  <c r="AV157" i="1"/>
  <c r="AV226" i="1" s="1"/>
  <c r="AR157" i="1"/>
  <c r="AR226" i="1" s="1"/>
  <c r="AN157" i="1"/>
  <c r="AM157" i="1"/>
  <c r="AK157" i="1"/>
  <c r="AK226" i="1" s="1"/>
  <c r="AI157" i="1"/>
  <c r="AI226" i="1" s="1"/>
  <c r="AH157" i="1"/>
  <c r="AB157" i="1"/>
  <c r="V157" i="1"/>
  <c r="N157" i="1"/>
  <c r="N226" i="1" s="1"/>
  <c r="H157" i="1"/>
  <c r="AV156" i="1"/>
  <c r="AV225" i="1" s="1"/>
  <c r="AR156" i="1"/>
  <c r="AN156" i="1"/>
  <c r="AM156" i="1"/>
  <c r="AK156" i="1"/>
  <c r="AJ156" i="1"/>
  <c r="AI156" i="1"/>
  <c r="AI225" i="1" s="1"/>
  <c r="AH156" i="1"/>
  <c r="AB156" i="1"/>
  <c r="V156" i="1"/>
  <c r="V225" i="1" s="1"/>
  <c r="N156" i="1"/>
  <c r="N225" i="1" s="1"/>
  <c r="K156" i="1"/>
  <c r="H156" i="1"/>
  <c r="AV155" i="1"/>
  <c r="AV224" i="1" s="1"/>
  <c r="AR155" i="1"/>
  <c r="AR224" i="1" s="1"/>
  <c r="AN155" i="1"/>
  <c r="AM155" i="1"/>
  <c r="AM224" i="1" s="1"/>
  <c r="AK155" i="1"/>
  <c r="AI155" i="1"/>
  <c r="AI224" i="1" s="1"/>
  <c r="AH155" i="1"/>
  <c r="AB155" i="1"/>
  <c r="V155" i="1"/>
  <c r="N155" i="1"/>
  <c r="N224" i="1" s="1"/>
  <c r="K155" i="1"/>
  <c r="H155" i="1"/>
  <c r="AV154" i="1"/>
  <c r="AV223" i="1" s="1"/>
  <c r="AR154" i="1"/>
  <c r="AN154" i="1"/>
  <c r="AN223" i="1" s="1"/>
  <c r="AM154" i="1"/>
  <c r="AK154" i="1"/>
  <c r="AJ154" i="1"/>
  <c r="AJ223" i="1" s="1"/>
  <c r="AI154" i="1"/>
  <c r="AI223" i="1" s="1"/>
  <c r="AH154" i="1"/>
  <c r="AB154" i="1"/>
  <c r="V154" i="1"/>
  <c r="N154" i="1"/>
  <c r="K154" i="1"/>
  <c r="H154" i="1"/>
  <c r="H223" i="1" s="1"/>
  <c r="AV153" i="1"/>
  <c r="AV222" i="1" s="1"/>
  <c r="AR153" i="1"/>
  <c r="AN153" i="1"/>
  <c r="AM153" i="1"/>
  <c r="AK153" i="1"/>
  <c r="AI153" i="1"/>
  <c r="AI222" i="1" s="1"/>
  <c r="AH153" i="1"/>
  <c r="AB153" i="1"/>
  <c r="AB222" i="1" s="1"/>
  <c r="V153" i="1"/>
  <c r="N153" i="1"/>
  <c r="H153" i="1"/>
  <c r="AV152" i="1"/>
  <c r="AV221" i="1" s="1"/>
  <c r="AR152" i="1"/>
  <c r="AN152" i="1"/>
  <c r="AM152" i="1"/>
  <c r="AK152" i="1"/>
  <c r="AI152" i="1"/>
  <c r="AI221" i="1" s="1"/>
  <c r="AH152" i="1"/>
  <c r="AH221" i="1" s="1"/>
  <c r="AB152" i="1"/>
  <c r="AB221" i="1" s="1"/>
  <c r="V152" i="1"/>
  <c r="N152" i="1"/>
  <c r="H152" i="1"/>
  <c r="AV151" i="1"/>
  <c r="AR151" i="1"/>
  <c r="AN151" i="1"/>
  <c r="AM151" i="1"/>
  <c r="AK151" i="1"/>
  <c r="AI151" i="1"/>
  <c r="AI220" i="1" s="1"/>
  <c r="AH151" i="1"/>
  <c r="AB151" i="1"/>
  <c r="AB220" i="1" s="1"/>
  <c r="V151" i="1"/>
  <c r="N151" i="1"/>
  <c r="H151" i="1"/>
  <c r="H220" i="1" s="1"/>
  <c r="AV147" i="1"/>
  <c r="AR147" i="1"/>
  <c r="AR216" i="1" s="1"/>
  <c r="AN147" i="1"/>
  <c r="AM147" i="1"/>
  <c r="AM216" i="1" s="1"/>
  <c r="AK147" i="1"/>
  <c r="AI147" i="1"/>
  <c r="AI216" i="1" s="1"/>
  <c r="AH147" i="1"/>
  <c r="AB147" i="1"/>
  <c r="AB216" i="1" s="1"/>
  <c r="V147" i="1"/>
  <c r="N147" i="1"/>
  <c r="H147" i="1"/>
  <c r="AV146" i="1"/>
  <c r="AV215" i="1" s="1"/>
  <c r="AR146" i="1"/>
  <c r="AN146" i="1"/>
  <c r="AN215" i="1" s="1"/>
  <c r="AM146" i="1"/>
  <c r="AK146" i="1"/>
  <c r="AK215" i="1" s="1"/>
  <c r="AI146" i="1"/>
  <c r="AI215" i="1" s="1"/>
  <c r="AH146" i="1"/>
  <c r="V146" i="1"/>
  <c r="N146" i="1"/>
  <c r="H146" i="1"/>
  <c r="H215" i="1" s="1"/>
  <c r="AV145" i="1"/>
  <c r="AV214" i="1" s="1"/>
  <c r="AR145" i="1"/>
  <c r="AR214" i="1" s="1"/>
  <c r="AN145" i="1"/>
  <c r="AN214" i="1" s="1"/>
  <c r="AM145" i="1"/>
  <c r="AK145" i="1"/>
  <c r="AI145" i="1"/>
  <c r="AI214" i="1" s="1"/>
  <c r="AH145" i="1"/>
  <c r="AB145" i="1"/>
  <c r="AB214" i="1" s="1"/>
  <c r="V145" i="1"/>
  <c r="V214" i="1" s="1"/>
  <c r="N145" i="1"/>
  <c r="N214" i="1" s="1"/>
  <c r="H145" i="1"/>
  <c r="H214" i="1" s="1"/>
  <c r="AV144" i="1"/>
  <c r="AV213" i="1" s="1"/>
  <c r="AR144" i="1"/>
  <c r="AR213" i="1" s="1"/>
  <c r="AN144" i="1"/>
  <c r="AN213" i="1" s="1"/>
  <c r="AM144" i="1"/>
  <c r="AM213" i="1" s="1"/>
  <c r="AK144" i="1"/>
  <c r="AK213" i="1" s="1"/>
  <c r="AI144" i="1"/>
  <c r="AI213" i="1" s="1"/>
  <c r="AH144" i="1"/>
  <c r="AH213" i="1" s="1"/>
  <c r="AB144" i="1"/>
  <c r="AB213" i="1" s="1"/>
  <c r="V144" i="1"/>
  <c r="V213" i="1" s="1"/>
  <c r="N144" i="1"/>
  <c r="N213" i="1" s="1"/>
  <c r="K144" i="1"/>
  <c r="K213" i="1" s="1"/>
  <c r="H144" i="1"/>
  <c r="H213" i="1" s="1"/>
  <c r="AR143" i="1"/>
  <c r="AR212" i="1" s="1"/>
  <c r="AN143" i="1"/>
  <c r="AN212" i="1" s="1"/>
  <c r="AM143" i="1"/>
  <c r="AM212" i="1" s="1"/>
  <c r="AK143" i="1"/>
  <c r="AK212" i="1" s="1"/>
  <c r="AH143" i="1"/>
  <c r="AH212" i="1" s="1"/>
  <c r="AB143" i="1"/>
  <c r="AB212" i="1" s="1"/>
  <c r="V143" i="1"/>
  <c r="V212" i="1" s="1"/>
  <c r="N143" i="1"/>
  <c r="N212" i="1" s="1"/>
  <c r="K143" i="1"/>
  <c r="K212" i="1" s="1"/>
  <c r="H143" i="1"/>
  <c r="H212" i="1" s="1"/>
  <c r="AV142" i="1"/>
  <c r="AV211" i="1" s="1"/>
  <c r="AR142" i="1"/>
  <c r="AR211" i="1" s="1"/>
  <c r="AN142" i="1"/>
  <c r="AN211" i="1" s="1"/>
  <c r="AM142" i="1"/>
  <c r="AM211" i="1" s="1"/>
  <c r="AK142" i="1"/>
  <c r="AK211" i="1" s="1"/>
  <c r="AI142" i="1"/>
  <c r="AI211" i="1" s="1"/>
  <c r="AH142" i="1"/>
  <c r="AH211" i="1" s="1"/>
  <c r="AB142" i="1"/>
  <c r="AB211" i="1" s="1"/>
  <c r="V142" i="1"/>
  <c r="V211" i="1" s="1"/>
  <c r="N142" i="1"/>
  <c r="N211" i="1" s="1"/>
  <c r="K142" i="1"/>
  <c r="K211" i="1" s="1"/>
  <c r="H142" i="1"/>
  <c r="H211" i="1" s="1"/>
  <c r="AR141" i="1"/>
  <c r="AR210" i="1" s="1"/>
  <c r="AN141" i="1"/>
  <c r="AN210" i="1" s="1"/>
  <c r="AM141" i="1"/>
  <c r="AM210" i="1" s="1"/>
  <c r="AK141" i="1"/>
  <c r="AK210" i="1" s="1"/>
  <c r="AI141" i="1"/>
  <c r="AI202" i="1" s="1"/>
  <c r="AH141" i="1"/>
  <c r="AH210" i="1" s="1"/>
  <c r="AB141" i="1"/>
  <c r="AB210" i="1" s="1"/>
  <c r="V141" i="1"/>
  <c r="V210" i="1" s="1"/>
  <c r="N141" i="1"/>
  <c r="N210" i="1" s="1"/>
  <c r="H141" i="1"/>
  <c r="H210" i="1" s="1"/>
  <c r="AR140" i="1"/>
  <c r="AR209" i="1" s="1"/>
  <c r="AN140" i="1"/>
  <c r="AN209" i="1" s="1"/>
  <c r="AM140" i="1"/>
  <c r="AM209" i="1" s="1"/>
  <c r="AK140" i="1"/>
  <c r="AK209" i="1" s="1"/>
  <c r="AH140" i="1"/>
  <c r="AH209" i="1" s="1"/>
  <c r="AB140" i="1"/>
  <c r="AB209" i="1" s="1"/>
  <c r="V140" i="1"/>
  <c r="V209" i="1" s="1"/>
  <c r="N140" i="1"/>
  <c r="N209" i="1" s="1"/>
  <c r="H140" i="1"/>
  <c r="H209" i="1" s="1"/>
  <c r="AR139" i="1"/>
  <c r="AR208" i="1" s="1"/>
  <c r="AN139" i="1"/>
  <c r="AN208" i="1" s="1"/>
  <c r="AM139" i="1"/>
  <c r="AM202" i="1" s="1"/>
  <c r="AK139" i="1"/>
  <c r="AK208" i="1" s="1"/>
  <c r="AH139" i="1"/>
  <c r="AH202" i="1" s="1"/>
  <c r="AB139" i="1"/>
  <c r="AB208" i="1" s="1"/>
  <c r="V139" i="1"/>
  <c r="V208" i="1" s="1"/>
  <c r="N139" i="1"/>
  <c r="N208" i="1" s="1"/>
  <c r="H139" i="1"/>
  <c r="H208" i="1" s="1"/>
  <c r="AR135" i="1"/>
  <c r="AM135" i="1"/>
  <c r="AK135" i="1"/>
  <c r="AJ135" i="1"/>
  <c r="AH135" i="1"/>
  <c r="S135" i="1"/>
  <c r="N135" i="1"/>
  <c r="M135" i="1"/>
  <c r="K135" i="1"/>
  <c r="H135" i="1"/>
  <c r="AR134" i="1"/>
  <c r="AM134" i="1"/>
  <c r="AK134" i="1"/>
  <c r="AJ134" i="1"/>
  <c r="AH134" i="1"/>
  <c r="Y134" i="1"/>
  <c r="V134" i="1"/>
  <c r="S134" i="1"/>
  <c r="P134" i="1"/>
  <c r="N134" i="1"/>
  <c r="M134" i="1"/>
  <c r="K134" i="1"/>
  <c r="J134" i="1"/>
  <c r="H134" i="1"/>
  <c r="AR133" i="1"/>
  <c r="AM133" i="1"/>
  <c r="AK133" i="1"/>
  <c r="AJ133" i="1"/>
  <c r="AH133" i="1"/>
  <c r="S133" i="1"/>
  <c r="P133" i="1"/>
  <c r="N133" i="1"/>
  <c r="M133" i="1"/>
  <c r="K133" i="1"/>
  <c r="H133" i="1"/>
  <c r="AV132" i="1"/>
  <c r="AR132" i="1"/>
  <c r="AM132" i="1"/>
  <c r="AK132" i="1"/>
  <c r="AJ132" i="1"/>
  <c r="AH132" i="1"/>
  <c r="AB132" i="1"/>
  <c r="S132" i="1"/>
  <c r="N132" i="1"/>
  <c r="M132" i="1"/>
  <c r="J132" i="1"/>
  <c r="H132" i="1"/>
  <c r="AV131" i="1"/>
  <c r="AR131" i="1"/>
  <c r="AM131" i="1"/>
  <c r="AK131" i="1"/>
  <c r="AJ131" i="1"/>
  <c r="AH131" i="1"/>
  <c r="AB131" i="1"/>
  <c r="S131" i="1"/>
  <c r="N131" i="1"/>
  <c r="M131" i="1"/>
  <c r="J131" i="1"/>
  <c r="H131" i="1"/>
  <c r="AV130" i="1"/>
  <c r="AR130" i="1"/>
  <c r="AM130" i="1"/>
  <c r="AK130" i="1"/>
  <c r="AJ130" i="1"/>
  <c r="AH130" i="1"/>
  <c r="AB130" i="1"/>
  <c r="S130" i="1"/>
  <c r="N130" i="1"/>
  <c r="M130" i="1"/>
  <c r="J130" i="1"/>
  <c r="H130" i="1"/>
  <c r="AV129" i="1"/>
  <c r="AR129" i="1"/>
  <c r="AN129" i="1"/>
  <c r="AM129" i="1"/>
  <c r="AK129" i="1"/>
  <c r="AI129" i="1"/>
  <c r="AH129" i="1"/>
  <c r="V129" i="1"/>
  <c r="N129" i="1"/>
  <c r="H129" i="1"/>
  <c r="AV128" i="1"/>
  <c r="AR128" i="1"/>
  <c r="AN128" i="1"/>
  <c r="AM128" i="1"/>
  <c r="AK128" i="1"/>
  <c r="AI128" i="1"/>
  <c r="AH128" i="1"/>
  <c r="V128" i="1"/>
  <c r="N128" i="1"/>
  <c r="H128" i="1"/>
  <c r="AR127" i="1"/>
  <c r="AN127" i="1"/>
  <c r="AM127" i="1"/>
  <c r="AK127" i="1"/>
  <c r="AI127" i="1"/>
  <c r="AH127" i="1"/>
  <c r="V127" i="1"/>
  <c r="N127" i="1"/>
  <c r="H127" i="1"/>
  <c r="AV126" i="1"/>
  <c r="AR126" i="1"/>
  <c r="AN126" i="1"/>
  <c r="AM126" i="1"/>
  <c r="AK126" i="1"/>
  <c r="AI126" i="1"/>
  <c r="AH126" i="1"/>
  <c r="AB126" i="1"/>
  <c r="V126" i="1"/>
  <c r="N126" i="1"/>
  <c r="H126" i="1"/>
  <c r="AV125" i="1"/>
  <c r="AR125" i="1"/>
  <c r="AN125" i="1"/>
  <c r="AM125" i="1"/>
  <c r="AK125" i="1"/>
  <c r="AI125" i="1"/>
  <c r="AH125" i="1"/>
  <c r="V125" i="1"/>
  <c r="N125" i="1"/>
  <c r="H125" i="1"/>
  <c r="AV124" i="1"/>
  <c r="AR124" i="1"/>
  <c r="AN124" i="1"/>
  <c r="AM124" i="1"/>
  <c r="AK124" i="1"/>
  <c r="AI124" i="1"/>
  <c r="AH124" i="1"/>
  <c r="Y124" i="1"/>
  <c r="V124" i="1"/>
  <c r="N124" i="1"/>
  <c r="H124" i="1"/>
  <c r="AR123" i="1"/>
  <c r="AM123" i="1"/>
  <c r="AK123" i="1"/>
  <c r="AI123" i="1"/>
  <c r="AH123" i="1"/>
  <c r="AC123" i="1"/>
  <c r="AB123" i="1"/>
  <c r="V123" i="1"/>
  <c r="N123" i="1"/>
  <c r="K123" i="1"/>
  <c r="H123" i="1"/>
  <c r="AR122" i="1"/>
  <c r="AN122" i="1"/>
  <c r="AM122" i="1"/>
  <c r="AK122" i="1"/>
  <c r="AI122" i="1"/>
  <c r="AH122" i="1"/>
  <c r="AB122" i="1"/>
  <c r="V122" i="1"/>
  <c r="N122" i="1"/>
  <c r="K122" i="1"/>
  <c r="H122" i="1"/>
  <c r="AR121" i="1"/>
  <c r="AM121" i="1"/>
  <c r="AK121" i="1"/>
  <c r="AI121" i="1"/>
  <c r="AH121" i="1"/>
  <c r="AB121" i="1"/>
  <c r="V121" i="1"/>
  <c r="N121" i="1"/>
  <c r="K121" i="1"/>
  <c r="H121" i="1"/>
  <c r="AR118" i="1"/>
  <c r="AM118" i="1"/>
  <c r="AK118" i="1"/>
  <c r="AJ118" i="1"/>
  <c r="AH118" i="1"/>
  <c r="Y118" i="1"/>
  <c r="S118" i="1"/>
  <c r="N118" i="1"/>
  <c r="M118" i="1"/>
  <c r="H118" i="1"/>
  <c r="AV117" i="1"/>
  <c r="AR117" i="1"/>
  <c r="AN117" i="1"/>
  <c r="AM117" i="1"/>
  <c r="AK117" i="1"/>
  <c r="AJ117" i="1"/>
  <c r="AI117" i="1"/>
  <c r="AH117" i="1"/>
  <c r="AF117" i="1"/>
  <c r="Y117" i="1"/>
  <c r="W117" i="1"/>
  <c r="V117" i="1"/>
  <c r="S117" i="1"/>
  <c r="R117" i="1"/>
  <c r="P117" i="1"/>
  <c r="N117" i="1"/>
  <c r="M117" i="1"/>
  <c r="K117" i="1"/>
  <c r="J117" i="1"/>
  <c r="H117" i="1"/>
  <c r="AV116" i="1"/>
  <c r="AR116" i="1"/>
  <c r="AM116" i="1"/>
  <c r="AK116" i="1"/>
  <c r="AJ116" i="1"/>
  <c r="AH116" i="1"/>
  <c r="Y116" i="1"/>
  <c r="V116" i="1"/>
  <c r="S116" i="1"/>
  <c r="N116" i="1"/>
  <c r="M116" i="1"/>
  <c r="K116" i="1"/>
  <c r="H116" i="1"/>
  <c r="AV115" i="1"/>
  <c r="AR115" i="1"/>
  <c r="AM115" i="1"/>
  <c r="AK115" i="1"/>
  <c r="AJ115" i="1"/>
  <c r="AH115" i="1"/>
  <c r="Y115" i="1"/>
  <c r="V115" i="1"/>
  <c r="S115" i="1"/>
  <c r="R115" i="1"/>
  <c r="P115" i="1"/>
  <c r="N115" i="1"/>
  <c r="M115" i="1"/>
  <c r="H115" i="1"/>
  <c r="AR114" i="1"/>
  <c r="AN114" i="1"/>
  <c r="AM114" i="1"/>
  <c r="AK114" i="1"/>
  <c r="AI114" i="1"/>
  <c r="AH114" i="1"/>
  <c r="AB114" i="1"/>
  <c r="V114" i="1"/>
  <c r="N114" i="1"/>
  <c r="H114" i="1"/>
  <c r="AR113" i="1"/>
  <c r="AN113" i="1"/>
  <c r="AM113" i="1"/>
  <c r="AK113" i="1"/>
  <c r="AH113" i="1"/>
  <c r="V113" i="1"/>
  <c r="N113" i="1"/>
  <c r="H113" i="1"/>
  <c r="AR112" i="1"/>
  <c r="AN112" i="1"/>
  <c r="AM112" i="1"/>
  <c r="AK112" i="1"/>
  <c r="AH112" i="1"/>
  <c r="Y112" i="1"/>
  <c r="V112" i="1"/>
  <c r="N112" i="1"/>
  <c r="H112" i="1"/>
  <c r="AR111" i="1"/>
  <c r="AM111" i="1"/>
  <c r="AK111" i="1"/>
  <c r="AH111" i="1"/>
  <c r="AB111" i="1"/>
  <c r="V111" i="1"/>
  <c r="K111" i="1"/>
  <c r="H111" i="1"/>
  <c r="AR110" i="1"/>
  <c r="AN110" i="1"/>
  <c r="AM110" i="1"/>
  <c r="AK110" i="1"/>
  <c r="AH110" i="1"/>
  <c r="AB110" i="1"/>
  <c r="V110" i="1"/>
  <c r="K110" i="1"/>
  <c r="H110" i="1"/>
  <c r="AR109" i="1"/>
  <c r="AN109" i="1"/>
  <c r="AM109" i="1"/>
  <c r="AH109" i="1"/>
  <c r="AB109" i="1"/>
  <c r="V109" i="1"/>
  <c r="K109" i="1"/>
  <c r="H109" i="1"/>
  <c r="AV108" i="1"/>
  <c r="AR108" i="1"/>
  <c r="AN108" i="1"/>
  <c r="AM108" i="1"/>
  <c r="AK108" i="1"/>
  <c r="AI108" i="1"/>
  <c r="AH108" i="1"/>
  <c r="AB108" i="1"/>
  <c r="V108" i="1"/>
  <c r="N108" i="1"/>
  <c r="H108" i="1"/>
  <c r="AR107" i="1"/>
  <c r="AN107" i="1"/>
  <c r="AM107" i="1"/>
  <c r="AK107" i="1"/>
  <c r="AI107" i="1"/>
  <c r="AH107" i="1"/>
  <c r="AB107" i="1"/>
  <c r="V107" i="1"/>
  <c r="H107" i="1"/>
  <c r="AV106" i="1"/>
  <c r="AR106" i="1"/>
  <c r="AN106" i="1"/>
  <c r="AM106" i="1"/>
  <c r="AK106" i="1"/>
  <c r="AI106" i="1"/>
  <c r="AH106" i="1"/>
  <c r="AB106" i="1"/>
  <c r="V106" i="1"/>
  <c r="N106" i="1"/>
  <c r="K106" i="1"/>
  <c r="H106" i="1"/>
  <c r="AR105" i="1"/>
  <c r="AN105" i="1"/>
  <c r="AM105" i="1"/>
  <c r="AK105" i="1"/>
  <c r="AH105" i="1"/>
  <c r="AB105" i="1"/>
  <c r="V105" i="1"/>
  <c r="K105" i="1"/>
  <c r="H105" i="1"/>
  <c r="AR104" i="1"/>
  <c r="AN104" i="1"/>
  <c r="AM104" i="1"/>
  <c r="AK104" i="1"/>
  <c r="AH104" i="1"/>
  <c r="AB104" i="1"/>
  <c r="V104" i="1"/>
  <c r="K104" i="1"/>
  <c r="H104" i="1"/>
  <c r="AV103" i="1"/>
  <c r="AR103" i="1"/>
  <c r="AN103" i="1"/>
  <c r="AM103" i="1"/>
  <c r="AK103" i="1"/>
  <c r="AH103" i="1"/>
  <c r="AB103" i="1"/>
  <c r="V103" i="1"/>
  <c r="K103" i="1"/>
  <c r="H103" i="1"/>
  <c r="AR102" i="1"/>
  <c r="AN102" i="1"/>
  <c r="AM102" i="1"/>
  <c r="AK102" i="1"/>
  <c r="AH102" i="1"/>
  <c r="AB102" i="1"/>
  <c r="V102" i="1"/>
  <c r="K102" i="1"/>
  <c r="H102" i="1"/>
  <c r="AR101" i="1"/>
  <c r="AM101" i="1"/>
  <c r="AK101" i="1"/>
  <c r="AH101" i="1"/>
  <c r="AB101" i="1"/>
  <c r="V101" i="1"/>
  <c r="K101" i="1"/>
  <c r="H101" i="1"/>
  <c r="AR100" i="1"/>
  <c r="AN100" i="1"/>
  <c r="AM100" i="1"/>
  <c r="AK100" i="1"/>
  <c r="AH100" i="1"/>
  <c r="AB100" i="1"/>
  <c r="V100" i="1"/>
  <c r="K100" i="1"/>
  <c r="H100" i="1"/>
  <c r="AR99" i="1"/>
  <c r="AN99" i="1"/>
  <c r="AM99" i="1"/>
  <c r="AK99" i="1"/>
  <c r="AI99" i="1"/>
  <c r="AH99" i="1"/>
  <c r="V99" i="1"/>
  <c r="N99" i="1"/>
  <c r="K99" i="1"/>
  <c r="H99" i="1"/>
  <c r="AR98" i="1"/>
  <c r="AN98" i="1"/>
  <c r="AM98" i="1"/>
  <c r="AK98" i="1"/>
  <c r="AI98" i="1"/>
  <c r="AH98" i="1"/>
  <c r="AB98" i="1"/>
  <c r="V98" i="1"/>
  <c r="N98" i="1"/>
  <c r="K98" i="1"/>
  <c r="H98" i="1"/>
  <c r="AR97" i="1"/>
  <c r="AN97" i="1"/>
  <c r="AM97" i="1"/>
  <c r="AK97" i="1"/>
  <c r="AI97" i="1"/>
  <c r="AH97" i="1"/>
  <c r="AB97" i="1"/>
  <c r="V97" i="1"/>
  <c r="N97" i="1"/>
  <c r="K97" i="1"/>
  <c r="H97" i="1"/>
  <c r="AV95" i="1"/>
  <c r="AR95" i="1"/>
  <c r="AN95" i="1"/>
  <c r="AM95" i="1"/>
  <c r="AK95" i="1"/>
  <c r="AJ95" i="1"/>
  <c r="AI95" i="1"/>
  <c r="AH95" i="1"/>
  <c r="AB95" i="1"/>
  <c r="V95" i="1"/>
  <c r="N95" i="1"/>
  <c r="K95" i="1"/>
  <c r="H95" i="1"/>
  <c r="AV94" i="1"/>
  <c r="AR94" i="1"/>
  <c r="AN94" i="1"/>
  <c r="AM94" i="1"/>
  <c r="AK94" i="1"/>
  <c r="AI94" i="1"/>
  <c r="AH94" i="1"/>
  <c r="AB94" i="1"/>
  <c r="V94" i="1"/>
  <c r="N94" i="1"/>
  <c r="M94" i="1"/>
  <c r="K94" i="1"/>
  <c r="H94" i="1"/>
  <c r="AV93" i="1"/>
  <c r="AR93" i="1"/>
  <c r="AN93" i="1"/>
  <c r="AM93" i="1"/>
  <c r="AK93" i="1"/>
  <c r="AI93" i="1"/>
  <c r="AH93" i="1"/>
  <c r="AB93" i="1"/>
  <c r="V93" i="1"/>
  <c r="N93" i="1"/>
  <c r="K93" i="1"/>
  <c r="H93" i="1"/>
  <c r="AV92" i="1"/>
  <c r="AR92" i="1"/>
  <c r="AN92" i="1"/>
  <c r="AM92" i="1"/>
  <c r="AK92" i="1"/>
  <c r="AI92" i="1"/>
  <c r="AH92" i="1"/>
  <c r="AB92" i="1"/>
  <c r="V92" i="1"/>
  <c r="N92" i="1"/>
  <c r="H92" i="1"/>
  <c r="AV91" i="1"/>
  <c r="AR91" i="1"/>
  <c r="AN91" i="1"/>
  <c r="AM91" i="1"/>
  <c r="AK91" i="1"/>
  <c r="AI91" i="1"/>
  <c r="AH91" i="1"/>
  <c r="AB91" i="1"/>
  <c r="V91" i="1"/>
  <c r="N91" i="1"/>
  <c r="H91" i="1"/>
  <c r="AV90" i="1"/>
  <c r="AR90" i="1"/>
  <c r="AN90" i="1"/>
  <c r="AM90" i="1"/>
  <c r="AK90" i="1"/>
  <c r="AI90" i="1"/>
  <c r="AH90" i="1"/>
  <c r="AB90" i="1"/>
  <c r="V90" i="1"/>
  <c r="N90" i="1"/>
  <c r="M90" i="1"/>
  <c r="K90" i="1"/>
  <c r="H90" i="1"/>
  <c r="AV89" i="1"/>
  <c r="AR89" i="1"/>
  <c r="AN89" i="1"/>
  <c r="AM89" i="1"/>
  <c r="AK89" i="1"/>
  <c r="AI89" i="1"/>
  <c r="AH89" i="1"/>
  <c r="AB89" i="1"/>
  <c r="V89" i="1"/>
  <c r="N89" i="1"/>
  <c r="H89" i="1"/>
  <c r="AV88" i="1"/>
  <c r="AR88" i="1"/>
  <c r="AN88" i="1"/>
  <c r="AM88" i="1"/>
  <c r="AK88" i="1"/>
  <c r="AJ88" i="1"/>
  <c r="AI88" i="1"/>
  <c r="AH88" i="1"/>
  <c r="AB88" i="1"/>
  <c r="V88" i="1"/>
  <c r="N88" i="1"/>
  <c r="M88" i="1"/>
  <c r="K88" i="1"/>
  <c r="H88" i="1"/>
  <c r="AV87" i="1"/>
  <c r="AR87" i="1"/>
  <c r="AN87" i="1"/>
  <c r="AM87" i="1"/>
  <c r="AK87" i="1"/>
  <c r="AI87" i="1"/>
  <c r="AH87" i="1"/>
  <c r="AB87" i="1"/>
  <c r="V87" i="1"/>
  <c r="N87" i="1"/>
  <c r="K87" i="1"/>
  <c r="H87" i="1"/>
  <c r="AV86" i="1"/>
  <c r="AR86" i="1"/>
  <c r="AN86" i="1"/>
  <c r="AM86" i="1"/>
  <c r="AK86" i="1"/>
  <c r="AI86" i="1"/>
  <c r="AH86" i="1"/>
  <c r="AB86" i="1"/>
  <c r="V86" i="1"/>
  <c r="N86" i="1"/>
  <c r="K86" i="1"/>
  <c r="H86" i="1"/>
  <c r="AV85" i="1"/>
  <c r="AR85" i="1"/>
  <c r="AN85" i="1"/>
  <c r="AM85" i="1"/>
  <c r="AK85" i="1"/>
  <c r="AI85" i="1"/>
  <c r="AH85" i="1"/>
  <c r="V85" i="1"/>
  <c r="N85" i="1"/>
  <c r="K85" i="1"/>
  <c r="H85" i="1"/>
  <c r="AV81" i="1"/>
  <c r="AR81" i="1"/>
  <c r="AN81" i="1"/>
  <c r="AM81" i="1"/>
  <c r="AK81" i="1"/>
  <c r="AI81" i="1"/>
  <c r="AH81" i="1"/>
  <c r="AB81" i="1"/>
  <c r="V81" i="1"/>
  <c r="N81" i="1"/>
  <c r="K81" i="1"/>
  <c r="H81" i="1"/>
  <c r="AR80" i="1"/>
  <c r="AN80" i="1"/>
  <c r="AM80" i="1"/>
  <c r="AK80" i="1"/>
  <c r="AH80" i="1"/>
  <c r="V80" i="1"/>
  <c r="N80" i="1"/>
  <c r="K80" i="1"/>
  <c r="H80" i="1"/>
  <c r="AV79" i="1"/>
  <c r="AR79" i="1"/>
  <c r="AN79" i="1"/>
  <c r="AM79" i="1"/>
  <c r="AK79" i="1"/>
  <c r="AI79" i="1"/>
  <c r="AH79" i="1"/>
  <c r="V79" i="1"/>
  <c r="N79" i="1"/>
  <c r="K79" i="1"/>
  <c r="H79" i="1"/>
  <c r="AV78" i="1"/>
  <c r="AR78" i="1"/>
  <c r="AN78" i="1"/>
  <c r="AM78" i="1"/>
  <c r="AK78" i="1"/>
  <c r="AI78" i="1"/>
  <c r="AH78" i="1"/>
  <c r="AB78" i="1"/>
  <c r="V78" i="1"/>
  <c r="N78" i="1"/>
  <c r="K78" i="1"/>
  <c r="H78" i="1"/>
  <c r="AV77" i="1"/>
  <c r="AR77" i="1"/>
  <c r="AN77" i="1"/>
  <c r="AM77" i="1"/>
  <c r="AK77" i="1"/>
  <c r="AI77" i="1"/>
  <c r="AH77" i="1"/>
  <c r="AB77" i="1"/>
  <c r="V77" i="1"/>
  <c r="N77" i="1"/>
  <c r="K77" i="1"/>
  <c r="H77" i="1"/>
  <c r="AV76" i="1"/>
  <c r="AR76" i="1"/>
  <c r="AN76" i="1"/>
  <c r="AM76" i="1"/>
  <c r="AK76" i="1"/>
  <c r="AI76" i="1"/>
  <c r="AH76" i="1"/>
  <c r="V76" i="1"/>
  <c r="N76" i="1"/>
  <c r="K76" i="1"/>
  <c r="H76" i="1"/>
  <c r="AR73" i="1"/>
  <c r="AN73" i="1"/>
  <c r="AM73" i="1"/>
  <c r="AK73" i="1"/>
  <c r="AH73" i="1"/>
  <c r="V73" i="1"/>
  <c r="N73" i="1"/>
  <c r="K73" i="1"/>
  <c r="H73" i="1"/>
  <c r="AV72" i="1"/>
  <c r="AR72" i="1"/>
  <c r="AN72" i="1"/>
  <c r="AM72" i="1"/>
  <c r="AK72" i="1"/>
  <c r="AI72" i="1"/>
  <c r="AH72" i="1"/>
  <c r="AB72" i="1"/>
  <c r="V72" i="1"/>
  <c r="N72" i="1"/>
  <c r="K72" i="1"/>
  <c r="H72" i="1"/>
  <c r="AR69" i="1"/>
  <c r="AR270" i="1" s="1"/>
  <c r="AM69" i="1"/>
  <c r="AM270" i="1" s="1"/>
  <c r="AK69" i="1"/>
  <c r="AK270" i="1" s="1"/>
  <c r="AJ69" i="1"/>
  <c r="AJ270" i="1" s="1"/>
  <c r="AH69" i="1"/>
  <c r="AH270" i="1" s="1"/>
  <c r="S69" i="1"/>
  <c r="S270" i="1" s="1"/>
  <c r="N69" i="1"/>
  <c r="N270" i="1" s="1"/>
  <c r="M69" i="1"/>
  <c r="M270" i="1" s="1"/>
  <c r="K69" i="1"/>
  <c r="K270" i="1" s="1"/>
  <c r="H69" i="1"/>
  <c r="H270" i="1" s="1"/>
  <c r="AV68" i="1"/>
  <c r="AV269" i="1" s="1"/>
  <c r="AR68" i="1"/>
  <c r="AR269" i="1" s="1"/>
  <c r="AM68" i="1"/>
  <c r="AM269" i="1" s="1"/>
  <c r="AK68" i="1"/>
  <c r="AK269" i="1" s="1"/>
  <c r="AJ68" i="1"/>
  <c r="AJ269" i="1" s="1"/>
  <c r="AH68" i="1"/>
  <c r="AH269" i="1" s="1"/>
  <c r="S68" i="1"/>
  <c r="S269" i="1" s="1"/>
  <c r="N68" i="1"/>
  <c r="N269" i="1" s="1"/>
  <c r="M68" i="1"/>
  <c r="M269" i="1" s="1"/>
  <c r="K68" i="1"/>
  <c r="K269" i="1" s="1"/>
  <c r="H68" i="1"/>
  <c r="H269" i="1" s="1"/>
  <c r="AR67" i="1"/>
  <c r="AR268" i="1" s="1"/>
  <c r="AM67" i="1"/>
  <c r="AM268" i="1" s="1"/>
  <c r="AK67" i="1"/>
  <c r="AK268" i="1" s="1"/>
  <c r="AJ67" i="1"/>
  <c r="AJ268" i="1" s="1"/>
  <c r="AH67" i="1"/>
  <c r="AH268" i="1" s="1"/>
  <c r="Y67" i="1"/>
  <c r="Y268" i="1" s="1"/>
  <c r="P67" i="1"/>
  <c r="P268" i="1" s="1"/>
  <c r="N67" i="1"/>
  <c r="N268" i="1" s="1"/>
  <c r="M67" i="1"/>
  <c r="M268" i="1" s="1"/>
  <c r="K67" i="1"/>
  <c r="K268" i="1" s="1"/>
  <c r="H67" i="1"/>
  <c r="H268" i="1" s="1"/>
  <c r="AR66" i="1"/>
  <c r="AM66" i="1"/>
  <c r="AK66" i="1"/>
  <c r="AJ66" i="1"/>
  <c r="AH66" i="1"/>
  <c r="Y66" i="1"/>
  <c r="Y267" i="1" s="1"/>
  <c r="N66" i="1"/>
  <c r="M66" i="1"/>
  <c r="K66" i="1"/>
  <c r="K267" i="1" s="1"/>
  <c r="H66" i="1"/>
  <c r="AR65" i="1"/>
  <c r="AM65" i="1"/>
  <c r="AK65" i="1"/>
  <c r="AJ65" i="1"/>
  <c r="AH65" i="1"/>
  <c r="Y65" i="1"/>
  <c r="Y266" i="1" s="1"/>
  <c r="P65" i="1"/>
  <c r="P266" i="1" s="1"/>
  <c r="N65" i="1"/>
  <c r="M65" i="1"/>
  <c r="K65" i="1"/>
  <c r="K266" i="1" s="1"/>
  <c r="H65" i="1"/>
  <c r="AR64" i="1"/>
  <c r="AM64" i="1"/>
  <c r="AK64" i="1"/>
  <c r="AJ64" i="1"/>
  <c r="AH64" i="1"/>
  <c r="Y64" i="1"/>
  <c r="Y265" i="1" s="1"/>
  <c r="N64" i="1"/>
  <c r="M64" i="1"/>
  <c r="K64" i="1"/>
  <c r="K265" i="1" s="1"/>
  <c r="AR63" i="1"/>
  <c r="AN63" i="1"/>
  <c r="AM63" i="1"/>
  <c r="AK63" i="1"/>
  <c r="AH63" i="1"/>
  <c r="V63" i="1"/>
  <c r="N63" i="1"/>
  <c r="H63" i="1"/>
  <c r="AV62" i="1"/>
  <c r="AR62" i="1"/>
  <c r="AN62" i="1"/>
  <c r="AM62" i="1"/>
  <c r="AK62" i="1"/>
  <c r="AH62" i="1"/>
  <c r="V62" i="1"/>
  <c r="N62" i="1"/>
  <c r="H62" i="1"/>
  <c r="AR61" i="1"/>
  <c r="AN61" i="1"/>
  <c r="AM61" i="1"/>
  <c r="AK61" i="1"/>
  <c r="AH61" i="1"/>
  <c r="Y61" i="1"/>
  <c r="Y262" i="1" s="1"/>
  <c r="V61" i="1"/>
  <c r="N61" i="1"/>
  <c r="H61" i="1"/>
  <c r="AR60" i="1"/>
  <c r="AN60" i="1"/>
  <c r="AM60" i="1"/>
  <c r="AK60" i="1"/>
  <c r="AI60" i="1"/>
  <c r="AH60" i="1"/>
  <c r="Y60" i="1"/>
  <c r="Y261" i="1" s="1"/>
  <c r="V60" i="1"/>
  <c r="N60" i="1"/>
  <c r="K60" i="1"/>
  <c r="K261" i="1" s="1"/>
  <c r="H60" i="1"/>
  <c r="AR59" i="1"/>
  <c r="AN59" i="1"/>
  <c r="AM59" i="1"/>
  <c r="AK59" i="1"/>
  <c r="AH59" i="1"/>
  <c r="Y59" i="1"/>
  <c r="Y260" i="1" s="1"/>
  <c r="V59" i="1"/>
  <c r="N59" i="1"/>
  <c r="H59" i="1"/>
  <c r="AR58" i="1"/>
  <c r="AN58" i="1"/>
  <c r="AM58" i="1"/>
  <c r="AK58" i="1"/>
  <c r="AH58" i="1"/>
  <c r="Y58" i="1"/>
  <c r="Y259" i="1" s="1"/>
  <c r="V58" i="1"/>
  <c r="N58" i="1"/>
  <c r="K58" i="1"/>
  <c r="K259" i="1" s="1"/>
  <c r="H58" i="1"/>
  <c r="AR57" i="1"/>
  <c r="AR258" i="1" s="1"/>
  <c r="AM57" i="1"/>
  <c r="AM258" i="1" s="1"/>
  <c r="AK57" i="1"/>
  <c r="AK258" i="1" s="1"/>
  <c r="AJ57" i="1"/>
  <c r="AJ258" i="1" s="1"/>
  <c r="AH57" i="1"/>
  <c r="AH258" i="1" s="1"/>
  <c r="AC57" i="1"/>
  <c r="AC258" i="1" s="1"/>
  <c r="AB57" i="1"/>
  <c r="AB258" i="1" s="1"/>
  <c r="V57" i="1"/>
  <c r="V258" i="1" s="1"/>
  <c r="N57" i="1"/>
  <c r="N258" i="1" s="1"/>
  <c r="K57" i="1"/>
  <c r="K258" i="1" s="1"/>
  <c r="H57" i="1"/>
  <c r="H258" i="1" s="1"/>
  <c r="AR56" i="1"/>
  <c r="AM56" i="1"/>
  <c r="AK56" i="1"/>
  <c r="AH56" i="1"/>
  <c r="AB56" i="1"/>
  <c r="V56" i="1"/>
  <c r="N56" i="1"/>
  <c r="K56" i="1"/>
  <c r="H56" i="1"/>
  <c r="AR55" i="1"/>
  <c r="AM55" i="1"/>
  <c r="AK55" i="1"/>
  <c r="AI55" i="1"/>
  <c r="AI256" i="1" s="1"/>
  <c r="AH55" i="1"/>
  <c r="AB55" i="1"/>
  <c r="V55" i="1"/>
  <c r="N55" i="1"/>
  <c r="K55" i="1"/>
  <c r="H55" i="1"/>
  <c r="AR53" i="1"/>
  <c r="AM53" i="1"/>
  <c r="AK53" i="1"/>
  <c r="AJ53" i="1"/>
  <c r="AH53" i="1"/>
  <c r="Y53" i="1"/>
  <c r="P53" i="1"/>
  <c r="P254" i="1" s="1"/>
  <c r="N53" i="1"/>
  <c r="M53" i="1"/>
  <c r="K53" i="1"/>
  <c r="K254" i="1" s="1"/>
  <c r="H53" i="1"/>
  <c r="AR52" i="1"/>
  <c r="AM52" i="1"/>
  <c r="AK52" i="1"/>
  <c r="AJ52" i="1"/>
  <c r="AH52" i="1"/>
  <c r="Y52" i="1"/>
  <c r="N52" i="1"/>
  <c r="M52" i="1"/>
  <c r="K52" i="1"/>
  <c r="K253" i="1" s="1"/>
  <c r="H52" i="1"/>
  <c r="AR51" i="1"/>
  <c r="AM51" i="1"/>
  <c r="AK51" i="1"/>
  <c r="AJ51" i="1"/>
  <c r="AH51" i="1"/>
  <c r="Y51" i="1"/>
  <c r="V51" i="1"/>
  <c r="S51" i="1"/>
  <c r="N51" i="1"/>
  <c r="H51" i="1"/>
  <c r="AR50" i="1"/>
  <c r="AM50" i="1"/>
  <c r="AK50" i="1"/>
  <c r="AJ50" i="1"/>
  <c r="AH50" i="1"/>
  <c r="Y50" i="1"/>
  <c r="V50" i="1"/>
  <c r="S50" i="1"/>
  <c r="N50" i="1"/>
  <c r="M50" i="1"/>
  <c r="M251" i="1" s="1"/>
  <c r="K50" i="1"/>
  <c r="K251" i="1" s="1"/>
  <c r="H50" i="1"/>
  <c r="AR49" i="1"/>
  <c r="AR250" i="1" s="1"/>
  <c r="AM49" i="1"/>
  <c r="AM250" i="1" s="1"/>
  <c r="AK49" i="1"/>
  <c r="AK250" i="1" s="1"/>
  <c r="AJ49" i="1"/>
  <c r="AJ250" i="1" s="1"/>
  <c r="AH49" i="1"/>
  <c r="AH250" i="1" s="1"/>
  <c r="Y49" i="1"/>
  <c r="Y250" i="1" s="1"/>
  <c r="V49" i="1"/>
  <c r="V250" i="1" s="1"/>
  <c r="S49" i="1"/>
  <c r="S250" i="1" s="1"/>
  <c r="N49" i="1"/>
  <c r="N250" i="1" s="1"/>
  <c r="M49" i="1"/>
  <c r="M250" i="1" s="1"/>
  <c r="K49" i="1"/>
  <c r="K250" i="1" s="1"/>
  <c r="H49" i="1"/>
  <c r="H250" i="1" s="1"/>
  <c r="AR48" i="1"/>
  <c r="AN48" i="1"/>
  <c r="AM48" i="1"/>
  <c r="AK48" i="1"/>
  <c r="AH48" i="1"/>
  <c r="Y48" i="1"/>
  <c r="Y249" i="1" s="1"/>
  <c r="V48" i="1"/>
  <c r="N48" i="1"/>
  <c r="K48" i="1"/>
  <c r="K249" i="1" s="1"/>
  <c r="H48" i="1"/>
  <c r="AR47" i="1"/>
  <c r="AN47" i="1"/>
  <c r="AM47" i="1"/>
  <c r="AK47" i="1"/>
  <c r="AH47" i="1"/>
  <c r="Y47" i="1"/>
  <c r="Y248" i="1" s="1"/>
  <c r="V47" i="1"/>
  <c r="N47" i="1"/>
  <c r="K47" i="1"/>
  <c r="K248" i="1" s="1"/>
  <c r="H47" i="1"/>
  <c r="AR46" i="1"/>
  <c r="AN46" i="1"/>
  <c r="AM46" i="1"/>
  <c r="AK46" i="1"/>
  <c r="AH46" i="1"/>
  <c r="V46" i="1"/>
  <c r="N46" i="1"/>
  <c r="H46" i="1"/>
  <c r="AR45" i="1"/>
  <c r="AN45" i="1"/>
  <c r="AM45" i="1"/>
  <c r="AK45" i="1"/>
  <c r="AH45" i="1"/>
  <c r="AB45" i="1"/>
  <c r="V45" i="1"/>
  <c r="K45" i="1"/>
  <c r="H45" i="1"/>
  <c r="AR44" i="1"/>
  <c r="AN44" i="1"/>
  <c r="AM44" i="1"/>
  <c r="AK44" i="1"/>
  <c r="AK245" i="1" s="1"/>
  <c r="AH44" i="1"/>
  <c r="AB44" i="1"/>
  <c r="V44" i="1"/>
  <c r="K44" i="1"/>
  <c r="H44" i="1"/>
  <c r="AR43" i="1"/>
  <c r="AN43" i="1"/>
  <c r="AN244" i="1" s="1"/>
  <c r="AM43" i="1"/>
  <c r="AK43" i="1"/>
  <c r="AK244" i="1" s="1"/>
  <c r="AH43" i="1"/>
  <c r="AB43" i="1"/>
  <c r="V43" i="1"/>
  <c r="K43" i="1"/>
  <c r="H43" i="1"/>
  <c r="AR42" i="1"/>
  <c r="AN42" i="1"/>
  <c r="AM42" i="1"/>
  <c r="AK42" i="1"/>
  <c r="AH42" i="1"/>
  <c r="AB42" i="1"/>
  <c r="V42" i="1"/>
  <c r="K42" i="1"/>
  <c r="K243" i="1" s="1"/>
  <c r="H42" i="1"/>
  <c r="AR41" i="1"/>
  <c r="AN41" i="1"/>
  <c r="AM41" i="1"/>
  <c r="AK41" i="1"/>
  <c r="AH41" i="1"/>
  <c r="AB41" i="1"/>
  <c r="V41" i="1"/>
  <c r="K41" i="1"/>
  <c r="K242" i="1" s="1"/>
  <c r="H41" i="1"/>
  <c r="AR40" i="1"/>
  <c r="AN40" i="1"/>
  <c r="AM40" i="1"/>
  <c r="AK40" i="1"/>
  <c r="AH40" i="1"/>
  <c r="AB40" i="1"/>
  <c r="V40" i="1"/>
  <c r="K40" i="1"/>
  <c r="K241" i="1" s="1"/>
  <c r="H40" i="1"/>
  <c r="AR39" i="1"/>
  <c r="AM39" i="1"/>
  <c r="AK39" i="1"/>
  <c r="AH39" i="1"/>
  <c r="AB39" i="1"/>
  <c r="V39" i="1"/>
  <c r="K39" i="1"/>
  <c r="K240" i="1" s="1"/>
  <c r="H39" i="1"/>
  <c r="AR38" i="1"/>
  <c r="AM38" i="1"/>
  <c r="AH38" i="1"/>
  <c r="AB38" i="1"/>
  <c r="V38" i="1"/>
  <c r="K38" i="1"/>
  <c r="K239" i="1" s="1"/>
  <c r="H38" i="1"/>
  <c r="AR37" i="1"/>
  <c r="AN37" i="1"/>
  <c r="AM37" i="1"/>
  <c r="AK37" i="1"/>
  <c r="AH37" i="1"/>
  <c r="AB37" i="1"/>
  <c r="V37" i="1"/>
  <c r="K37" i="1"/>
  <c r="K238" i="1" s="1"/>
  <c r="H37" i="1"/>
  <c r="AR36" i="1"/>
  <c r="AN36" i="1"/>
  <c r="AM36" i="1"/>
  <c r="AK36" i="1"/>
  <c r="AH36" i="1"/>
  <c r="AB36" i="1"/>
  <c r="V36" i="1"/>
  <c r="K36" i="1"/>
  <c r="H36" i="1"/>
  <c r="AR35" i="1"/>
  <c r="AN35" i="1"/>
  <c r="AN236" i="1" s="1"/>
  <c r="AM35" i="1"/>
  <c r="AK35" i="1"/>
  <c r="AH35" i="1"/>
  <c r="AB35" i="1"/>
  <c r="V35" i="1"/>
  <c r="K35" i="1"/>
  <c r="H35" i="1"/>
  <c r="AR34" i="1"/>
  <c r="AN34" i="1"/>
  <c r="AN235" i="1" s="1"/>
  <c r="AM34" i="1"/>
  <c r="AH34" i="1"/>
  <c r="AB34" i="1"/>
  <c r="V34" i="1"/>
  <c r="K34" i="1"/>
  <c r="H34" i="1"/>
  <c r="AR33" i="1"/>
  <c r="AN33" i="1"/>
  <c r="AM33" i="1"/>
  <c r="AK33" i="1"/>
  <c r="AH33" i="1"/>
  <c r="V33" i="1"/>
  <c r="N33" i="1"/>
  <c r="K33" i="1"/>
  <c r="K234" i="1" s="1"/>
  <c r="H33" i="1"/>
  <c r="AR32" i="1"/>
  <c r="AN32" i="1"/>
  <c r="AM32" i="1"/>
  <c r="AK32" i="1"/>
  <c r="AH32" i="1"/>
  <c r="AB32" i="1"/>
  <c r="AB233" i="1" s="1"/>
  <c r="V32" i="1"/>
  <c r="N32" i="1"/>
  <c r="K32" i="1"/>
  <c r="H32" i="1"/>
  <c r="AR31" i="1"/>
  <c r="AN31" i="1"/>
  <c r="AM31" i="1"/>
  <c r="AK31" i="1"/>
  <c r="AH31" i="1"/>
  <c r="V31" i="1"/>
  <c r="P31" i="1"/>
  <c r="P232" i="1" s="1"/>
  <c r="N31" i="1"/>
  <c r="K31" i="1"/>
  <c r="K232" i="1" s="1"/>
  <c r="H31" i="1"/>
  <c r="AV30" i="1"/>
  <c r="AR30" i="1"/>
  <c r="AN30" i="1"/>
  <c r="AM30" i="1"/>
  <c r="AK30" i="1"/>
  <c r="AJ30" i="1"/>
  <c r="AI30" i="1"/>
  <c r="AH30" i="1"/>
  <c r="AB30" i="1"/>
  <c r="V30" i="1"/>
  <c r="N30" i="1"/>
  <c r="M30" i="1"/>
  <c r="M231" i="1" s="1"/>
  <c r="K30" i="1"/>
  <c r="H30" i="1"/>
  <c r="AV29" i="1"/>
  <c r="AR29" i="1"/>
  <c r="AN29" i="1"/>
  <c r="AM29" i="1"/>
  <c r="AK29" i="1"/>
  <c r="AJ29" i="1"/>
  <c r="AI29" i="1"/>
  <c r="AH29" i="1"/>
  <c r="AB29" i="1"/>
  <c r="V29" i="1"/>
  <c r="N29" i="1"/>
  <c r="M29" i="1"/>
  <c r="M230" i="1" s="1"/>
  <c r="K29" i="1"/>
  <c r="H29" i="1"/>
  <c r="AV28" i="1"/>
  <c r="AR28" i="1"/>
  <c r="AN28" i="1"/>
  <c r="AM28" i="1"/>
  <c r="AK28" i="1"/>
  <c r="AJ28" i="1"/>
  <c r="AI28" i="1"/>
  <c r="AH28" i="1"/>
  <c r="AB28" i="1"/>
  <c r="V28" i="1"/>
  <c r="P28" i="1"/>
  <c r="P229" i="1" s="1"/>
  <c r="N28" i="1"/>
  <c r="M28" i="1"/>
  <c r="M229" i="1" s="1"/>
  <c r="K28" i="1"/>
  <c r="K229" i="1" s="1"/>
  <c r="H28" i="1"/>
  <c r="AV27" i="1"/>
  <c r="AR27" i="1"/>
  <c r="AN27" i="1"/>
  <c r="AM27" i="1"/>
  <c r="AK27" i="1"/>
  <c r="AJ27" i="1"/>
  <c r="AJ228" i="1" s="1"/>
  <c r="AH27" i="1"/>
  <c r="AB27" i="1"/>
  <c r="V27" i="1"/>
  <c r="N27" i="1"/>
  <c r="M27" i="1"/>
  <c r="M228" i="1" s="1"/>
  <c r="K27" i="1"/>
  <c r="K228" i="1" s="1"/>
  <c r="H27" i="1"/>
  <c r="AR26" i="1"/>
  <c r="AN26" i="1"/>
  <c r="AM26" i="1"/>
  <c r="AK26" i="1"/>
  <c r="AH26" i="1"/>
  <c r="AB26" i="1"/>
  <c r="V26" i="1"/>
  <c r="N26" i="1"/>
  <c r="M26" i="1"/>
  <c r="M227" i="1" s="1"/>
  <c r="K26" i="1"/>
  <c r="K227" i="1" s="1"/>
  <c r="H26" i="1"/>
  <c r="AR25" i="1"/>
  <c r="AN25" i="1"/>
  <c r="AM25" i="1"/>
  <c r="AK25" i="1"/>
  <c r="AH25" i="1"/>
  <c r="AB25" i="1"/>
  <c r="V25" i="1"/>
  <c r="N25" i="1"/>
  <c r="M25" i="1"/>
  <c r="M226" i="1" s="1"/>
  <c r="K25" i="1"/>
  <c r="K226" i="1" s="1"/>
  <c r="H25" i="1"/>
  <c r="AR24" i="1"/>
  <c r="AN24" i="1"/>
  <c r="AM24" i="1"/>
  <c r="AK24" i="1"/>
  <c r="AJ24" i="1"/>
  <c r="AH24" i="1"/>
  <c r="AB24" i="1"/>
  <c r="V24" i="1"/>
  <c r="P24" i="1"/>
  <c r="P225" i="1" s="1"/>
  <c r="N24" i="1"/>
  <c r="M24" i="1"/>
  <c r="M225" i="1" s="1"/>
  <c r="K24" i="1"/>
  <c r="H24" i="1"/>
  <c r="AR23" i="1"/>
  <c r="AN23" i="1"/>
  <c r="AM23" i="1"/>
  <c r="AK23" i="1"/>
  <c r="AH23" i="1"/>
  <c r="AB23" i="1"/>
  <c r="V23" i="1"/>
  <c r="N23" i="1"/>
  <c r="M23" i="1"/>
  <c r="M224" i="1" s="1"/>
  <c r="K23" i="1"/>
  <c r="H23" i="1"/>
  <c r="AR22" i="1"/>
  <c r="AN22" i="1"/>
  <c r="AM22" i="1"/>
  <c r="AK22" i="1"/>
  <c r="AJ22" i="1"/>
  <c r="AH22" i="1"/>
  <c r="AB22" i="1"/>
  <c r="V22" i="1"/>
  <c r="P22" i="1"/>
  <c r="P223" i="1" s="1"/>
  <c r="N22" i="1"/>
  <c r="M22" i="1"/>
  <c r="M223" i="1" s="1"/>
  <c r="K22" i="1"/>
  <c r="H22" i="1"/>
  <c r="AR21" i="1"/>
  <c r="AN21" i="1"/>
  <c r="AM21" i="1"/>
  <c r="AK21" i="1"/>
  <c r="AJ21" i="1"/>
  <c r="AJ222" i="1" s="1"/>
  <c r="AH21" i="1"/>
  <c r="V21" i="1"/>
  <c r="N21" i="1"/>
  <c r="M21" i="1"/>
  <c r="M222" i="1" s="1"/>
  <c r="K21" i="1"/>
  <c r="K222" i="1" s="1"/>
  <c r="H21" i="1"/>
  <c r="AR20" i="1"/>
  <c r="AN20" i="1"/>
  <c r="AM20" i="1"/>
  <c r="AK20" i="1"/>
  <c r="AH20" i="1"/>
  <c r="V20" i="1"/>
  <c r="N20" i="1"/>
  <c r="K20" i="1"/>
  <c r="K221" i="1" s="1"/>
  <c r="H20" i="1"/>
  <c r="AV19" i="1"/>
  <c r="AR19" i="1"/>
  <c r="AN19" i="1"/>
  <c r="AM19" i="1"/>
  <c r="AK19" i="1"/>
  <c r="AI19" i="1"/>
  <c r="AH19" i="1"/>
  <c r="V19" i="1"/>
  <c r="P19" i="1"/>
  <c r="P220" i="1" s="1"/>
  <c r="N19" i="1"/>
  <c r="M19" i="1"/>
  <c r="M220" i="1" s="1"/>
  <c r="K19" i="1"/>
  <c r="K220" i="1" s="1"/>
  <c r="H19" i="1"/>
  <c r="AR18" i="1"/>
  <c r="AR219" i="1" s="1"/>
  <c r="AM18" i="1"/>
  <c r="AM219" i="1" s="1"/>
  <c r="AK18" i="1"/>
  <c r="AK219" i="1" s="1"/>
  <c r="AH18" i="1"/>
  <c r="AH219" i="1" s="1"/>
  <c r="V18" i="1"/>
  <c r="V219" i="1" s="1"/>
  <c r="P18" i="1"/>
  <c r="P219" i="1" s="1"/>
  <c r="N18" i="1"/>
  <c r="N219" i="1" s="1"/>
  <c r="K18" i="1"/>
  <c r="K219" i="1" s="1"/>
  <c r="H18" i="1"/>
  <c r="H219" i="1" s="1"/>
  <c r="AR17" i="1"/>
  <c r="AR218" i="1" s="1"/>
  <c r="AM17" i="1"/>
  <c r="AM218" i="1" s="1"/>
  <c r="AK17" i="1"/>
  <c r="AK218" i="1" s="1"/>
  <c r="AH17" i="1"/>
  <c r="AH218" i="1" s="1"/>
  <c r="V17" i="1"/>
  <c r="V218" i="1" s="1"/>
  <c r="N17" i="1"/>
  <c r="N218" i="1" s="1"/>
  <c r="K17" i="1"/>
  <c r="K218" i="1" s="1"/>
  <c r="H17" i="1"/>
  <c r="H218" i="1" s="1"/>
  <c r="AR16" i="1"/>
  <c r="AR217" i="1" s="1"/>
  <c r="AN16" i="1"/>
  <c r="AN217" i="1" s="1"/>
  <c r="AM16" i="1"/>
  <c r="AM217" i="1" s="1"/>
  <c r="AK16" i="1"/>
  <c r="AK217" i="1" s="1"/>
  <c r="AH16" i="1"/>
  <c r="AH217" i="1" s="1"/>
  <c r="V16" i="1"/>
  <c r="V217" i="1" s="1"/>
  <c r="N16" i="1"/>
  <c r="N217" i="1" s="1"/>
  <c r="K16" i="1"/>
  <c r="K217" i="1" s="1"/>
  <c r="H16" i="1"/>
  <c r="H217" i="1" s="1"/>
  <c r="AV15" i="1"/>
  <c r="AR15" i="1"/>
  <c r="AN15" i="1"/>
  <c r="AM15" i="1"/>
  <c r="AK15" i="1"/>
  <c r="AJ15" i="1"/>
  <c r="AJ216" i="1" s="1"/>
  <c r="AH15" i="1"/>
  <c r="V15" i="1"/>
  <c r="P15" i="1"/>
  <c r="P216" i="1" s="1"/>
  <c r="N15" i="1"/>
  <c r="M15" i="1"/>
  <c r="M216" i="1" s="1"/>
  <c r="K15" i="1"/>
  <c r="K216" i="1" s="1"/>
  <c r="H15" i="1"/>
  <c r="AV14" i="1"/>
  <c r="AR14" i="1"/>
  <c r="AN14" i="1"/>
  <c r="AM14" i="1"/>
  <c r="AK14" i="1"/>
  <c r="AH14" i="1"/>
  <c r="V14" i="1"/>
  <c r="N14" i="1"/>
  <c r="M14" i="1"/>
  <c r="M215" i="1" s="1"/>
  <c r="K14" i="1"/>
  <c r="K215" i="1" s="1"/>
  <c r="H14" i="1"/>
  <c r="AR13" i="1"/>
  <c r="AM13" i="1"/>
  <c r="AK13" i="1"/>
  <c r="AJ13" i="1"/>
  <c r="AJ214" i="1" s="1"/>
  <c r="AH13" i="1"/>
  <c r="V13" i="1"/>
  <c r="P13" i="1"/>
  <c r="P214" i="1" s="1"/>
  <c r="N13" i="1"/>
  <c r="M13" i="1"/>
  <c r="M214" i="1" s="1"/>
  <c r="K13" i="1"/>
  <c r="K214" i="1" s="1"/>
  <c r="H13" i="1"/>
  <c r="AR12" i="1"/>
  <c r="AN12" i="1"/>
  <c r="AM12" i="1"/>
  <c r="AK12" i="1"/>
  <c r="AH12" i="1"/>
  <c r="AB12" i="1"/>
  <c r="V12" i="1"/>
  <c r="N12" i="1"/>
  <c r="K12" i="1"/>
  <c r="H12" i="1"/>
  <c r="AR11" i="1"/>
  <c r="AN11" i="1"/>
  <c r="AM11" i="1"/>
  <c r="AK11" i="1"/>
  <c r="AH11" i="1"/>
  <c r="V11" i="1"/>
  <c r="N11" i="1"/>
  <c r="M11" i="1"/>
  <c r="M212" i="1" s="1"/>
  <c r="K11" i="1"/>
  <c r="H11" i="1"/>
  <c r="AR10" i="1"/>
  <c r="AN10" i="1"/>
  <c r="AM10" i="1"/>
  <c r="AK10" i="1"/>
  <c r="AH10" i="1"/>
  <c r="V10" i="1"/>
  <c r="P10" i="1"/>
  <c r="P211" i="1" s="1"/>
  <c r="N10" i="1"/>
  <c r="M10" i="1"/>
  <c r="M211" i="1" s="1"/>
  <c r="K10" i="1"/>
  <c r="H10" i="1"/>
  <c r="AR9" i="1"/>
  <c r="AM9" i="1"/>
  <c r="AK9" i="1"/>
  <c r="AH9" i="1"/>
  <c r="V9" i="1"/>
  <c r="N9" i="1"/>
  <c r="M9" i="1"/>
  <c r="M210" i="1" s="1"/>
  <c r="K9" i="1"/>
  <c r="K210" i="1" s="1"/>
  <c r="H9" i="1"/>
  <c r="AR8" i="1"/>
  <c r="AM8" i="1"/>
  <c r="AK8" i="1"/>
  <c r="AH8" i="1"/>
  <c r="V8" i="1"/>
  <c r="N8" i="1"/>
  <c r="K8" i="1"/>
  <c r="K209" i="1" s="1"/>
  <c r="H8" i="1"/>
  <c r="AR7" i="1"/>
  <c r="AN7" i="1"/>
  <c r="AM7" i="1"/>
  <c r="AK7" i="1"/>
  <c r="AH7" i="1"/>
  <c r="V7" i="1"/>
  <c r="N7" i="1"/>
  <c r="M7" i="1"/>
  <c r="M208" i="1" s="1"/>
  <c r="K7" i="1"/>
  <c r="K208" i="1" s="1"/>
  <c r="H7" i="1"/>
  <c r="AR6" i="1"/>
  <c r="AR207" i="1" s="1"/>
  <c r="AM6" i="1"/>
  <c r="AM207" i="1" s="1"/>
  <c r="AK6" i="1"/>
  <c r="AK207" i="1" s="1"/>
  <c r="AH6" i="1"/>
  <c r="AH207" i="1" s="1"/>
  <c r="AB6" i="1"/>
  <c r="AB207" i="1" s="1"/>
  <c r="V6" i="1"/>
  <c r="V207" i="1" s="1"/>
  <c r="P6" i="1"/>
  <c r="P207" i="1" s="1"/>
  <c r="N6" i="1"/>
  <c r="N207" i="1" s="1"/>
  <c r="M6" i="1"/>
  <c r="M207" i="1" s="1"/>
  <c r="K6" i="1"/>
  <c r="K207" i="1" s="1"/>
  <c r="H6" i="1"/>
  <c r="H207" i="1" s="1"/>
  <c r="AR5" i="1"/>
  <c r="AR206" i="1" s="1"/>
  <c r="AM5" i="1"/>
  <c r="AM206" i="1" s="1"/>
  <c r="AK5" i="1"/>
  <c r="AK206" i="1" s="1"/>
  <c r="AH5" i="1"/>
  <c r="AH206" i="1" s="1"/>
  <c r="AB5" i="1"/>
  <c r="AB206" i="1" s="1"/>
  <c r="V5" i="1"/>
  <c r="V206" i="1" s="1"/>
  <c r="P5" i="1"/>
  <c r="P206" i="1" s="1"/>
  <c r="N5" i="1"/>
  <c r="N206" i="1" s="1"/>
  <c r="M5" i="1"/>
  <c r="M206" i="1" s="1"/>
  <c r="K5" i="1"/>
  <c r="K206" i="1" s="1"/>
  <c r="H5" i="1"/>
  <c r="H206" i="1" s="1"/>
  <c r="AR4" i="1"/>
  <c r="AR205" i="1" s="1"/>
  <c r="AM4" i="1"/>
  <c r="AM205" i="1" s="1"/>
  <c r="AK4" i="1"/>
  <c r="AK205" i="1" s="1"/>
  <c r="AH4" i="1"/>
  <c r="AH205" i="1" s="1"/>
  <c r="AB4" i="1"/>
  <c r="AB205" i="1" s="1"/>
  <c r="V4" i="1"/>
  <c r="V205" i="1" s="1"/>
  <c r="N4" i="1"/>
  <c r="N205" i="1" s="1"/>
  <c r="M4" i="1"/>
  <c r="M205" i="1" s="1"/>
  <c r="K4" i="1"/>
  <c r="K205" i="1" s="1"/>
  <c r="H4" i="1"/>
  <c r="H205" i="1" s="1"/>
  <c r="M203" i="2" l="1"/>
  <c r="AX203" i="2"/>
  <c r="V222" i="1"/>
  <c r="H202" i="1"/>
  <c r="AV202" i="1"/>
  <c r="AH214" i="1"/>
  <c r="N215" i="1"/>
  <c r="AH220" i="1"/>
  <c r="N221" i="1"/>
  <c r="AR221" i="1"/>
  <c r="AK222" i="1"/>
  <c r="V223" i="1"/>
  <c r="AR223" i="1"/>
  <c r="AN225" i="1"/>
  <c r="V227" i="1"/>
  <c r="AM228" i="1"/>
  <c r="H230" i="1"/>
  <c r="AK230" i="1"/>
  <c r="V231" i="1"/>
  <c r="AR231" i="1"/>
  <c r="K235" i="1"/>
  <c r="K237" i="1"/>
  <c r="H238" i="1"/>
  <c r="AR238" i="1"/>
  <c r="AM239" i="1"/>
  <c r="AK240" i="1"/>
  <c r="AH241" i="1"/>
  <c r="AR242" i="1"/>
  <c r="AK243" i="1"/>
  <c r="AB244" i="1"/>
  <c r="AH246" i="1"/>
  <c r="N248" i="1"/>
  <c r="AR248" i="1"/>
  <c r="AK249" i="1"/>
  <c r="S251" i="1"/>
  <c r="AK252" i="1"/>
  <c r="AJ254" i="1"/>
  <c r="AB256" i="1"/>
  <c r="V259" i="1"/>
  <c r="AM260" i="1"/>
  <c r="N262" i="1"/>
  <c r="AR262" i="1"/>
  <c r="AK263" i="1"/>
  <c r="AK265" i="1"/>
  <c r="H267" i="1"/>
  <c r="AK267" i="1"/>
  <c r="AB202" i="1"/>
  <c r="AJ202" i="1"/>
  <c r="AR202" i="1"/>
  <c r="K203" i="1"/>
  <c r="S203" i="1"/>
  <c r="AI203" i="1"/>
  <c r="AM208" i="1"/>
  <c r="AR235" i="1"/>
  <c r="V215" i="1"/>
  <c r="H216" i="1"/>
  <c r="AN216" i="1"/>
  <c r="V221" i="1"/>
  <c r="AM222" i="1"/>
  <c r="AB223" i="1"/>
  <c r="AK224" i="1"/>
  <c r="AR225" i="1"/>
  <c r="H228" i="1"/>
  <c r="AN228" i="1"/>
  <c r="AI229" i="1"/>
  <c r="K230" i="1"/>
  <c r="AM230" i="1"/>
  <c r="AB231" i="1"/>
  <c r="AN232" i="1"/>
  <c r="AK233" i="1"/>
  <c r="AH234" i="1"/>
  <c r="V235" i="1"/>
  <c r="V236" i="1"/>
  <c r="V237" i="1"/>
  <c r="V238" i="1"/>
  <c r="V242" i="1"/>
  <c r="AM243" i="1"/>
  <c r="AH244" i="1"/>
  <c r="AM245" i="1"/>
  <c r="AK246" i="1"/>
  <c r="AH247" i="1"/>
  <c r="V248" i="1"/>
  <c r="AM249" i="1"/>
  <c r="V251" i="1"/>
  <c r="H252" i="1"/>
  <c r="AM252" i="1"/>
  <c r="Y253" i="1"/>
  <c r="H254" i="1"/>
  <c r="AK254" i="1"/>
  <c r="AH256" i="1"/>
  <c r="AB257" i="1"/>
  <c r="H260" i="1"/>
  <c r="AN260" i="1"/>
  <c r="AI261" i="1"/>
  <c r="V262" i="1"/>
  <c r="AM263" i="1"/>
  <c r="AH264" i="1"/>
  <c r="AM265" i="1"/>
  <c r="AM267" i="1"/>
  <c r="AK202" i="1"/>
  <c r="AB203" i="1"/>
  <c r="AJ203" i="1"/>
  <c r="AN202" i="1"/>
  <c r="AK214" i="1"/>
  <c r="AH215" i="1"/>
  <c r="N216" i="1"/>
  <c r="AK220" i="1"/>
  <c r="H222" i="1"/>
  <c r="AN222" i="1"/>
  <c r="AH223" i="1"/>
  <c r="H224" i="1"/>
  <c r="AB225" i="1"/>
  <c r="AM226" i="1"/>
  <c r="AH227" i="1"/>
  <c r="N228" i="1"/>
  <c r="AR228" i="1"/>
  <c r="AJ229" i="1"/>
  <c r="N230" i="1"/>
  <c r="AN230" i="1"/>
  <c r="AH231" i="1"/>
  <c r="H232" i="1"/>
  <c r="AR232" i="1"/>
  <c r="AM233" i="1"/>
  <c r="AB236" i="1"/>
  <c r="AB237" i="1"/>
  <c r="AB238" i="1"/>
  <c r="AR239" i="1"/>
  <c r="AK241" i="1"/>
  <c r="AB242" i="1"/>
  <c r="H243" i="1"/>
  <c r="AN243" i="1"/>
  <c r="AM244" i="1"/>
  <c r="AN245" i="1"/>
  <c r="AM246" i="1"/>
  <c r="H249" i="1"/>
  <c r="AN249" i="1"/>
  <c r="Y251" i="1"/>
  <c r="N252" i="1"/>
  <c r="AR252" i="1"/>
  <c r="M254" i="1"/>
  <c r="AM254" i="1"/>
  <c r="AK256" i="1"/>
  <c r="AH257" i="1"/>
  <c r="AH259" i="1"/>
  <c r="N260" i="1"/>
  <c r="AR260" i="1"/>
  <c r="AK261" i="1"/>
  <c r="M265" i="1"/>
  <c r="AR265" i="1"/>
  <c r="AH266" i="1"/>
  <c r="M267" i="1"/>
  <c r="N202" i="1"/>
  <c r="V202" i="1"/>
  <c r="AK203" i="1"/>
  <c r="N241" i="1"/>
  <c r="AM214" i="1"/>
  <c r="V216" i="1"/>
  <c r="AV216" i="1"/>
  <c r="AM220" i="1"/>
  <c r="N222" i="1"/>
  <c r="AR222" i="1"/>
  <c r="K224" i="1"/>
  <c r="AN224" i="1"/>
  <c r="AH225" i="1"/>
  <c r="H226" i="1"/>
  <c r="AN226" i="1"/>
  <c r="V228" i="1"/>
  <c r="AV228" i="1"/>
  <c r="AK229" i="1"/>
  <c r="V230" i="1"/>
  <c r="AR230" i="1"/>
  <c r="AI231" i="1"/>
  <c r="N232" i="1"/>
  <c r="H233" i="1"/>
  <c r="AN233" i="1"/>
  <c r="AH235" i="1"/>
  <c r="AH236" i="1"/>
  <c r="AH238" i="1"/>
  <c r="V239" i="1"/>
  <c r="H240" i="1"/>
  <c r="AR240" i="1"/>
  <c r="AM241" i="1"/>
  <c r="AH242" i="1"/>
  <c r="AR244" i="1"/>
  <c r="AR245" i="1"/>
  <c r="AN246" i="1"/>
  <c r="AK247" i="1"/>
  <c r="AH248" i="1"/>
  <c r="AR249" i="1"/>
  <c r="AH251" i="1"/>
  <c r="N254" i="1"/>
  <c r="AR254" i="1"/>
  <c r="AK257" i="1"/>
  <c r="V260" i="1"/>
  <c r="AM261" i="1"/>
  <c r="AH262" i="1"/>
  <c r="N263" i="1"/>
  <c r="AR263" i="1"/>
  <c r="AK264" i="1"/>
  <c r="AJ266" i="1"/>
  <c r="N267" i="1"/>
  <c r="V203" i="1"/>
  <c r="AH208" i="1"/>
  <c r="AM215" i="1"/>
  <c r="AH216" i="1"/>
  <c r="N220" i="1"/>
  <c r="AR220" i="1"/>
  <c r="AK221" i="1"/>
  <c r="AK223" i="1"/>
  <c r="V224" i="1"/>
  <c r="AJ225" i="1"/>
  <c r="V226" i="1"/>
  <c r="AM227" i="1"/>
  <c r="AH228" i="1"/>
  <c r="N229" i="1"/>
  <c r="AN229" i="1"/>
  <c r="AH230" i="1"/>
  <c r="AK231" i="1"/>
  <c r="AH232" i="1"/>
  <c r="H234" i="1"/>
  <c r="AN234" i="1"/>
  <c r="AM235" i="1"/>
  <c r="AM236" i="1"/>
  <c r="AM237" i="1"/>
  <c r="AK238" i="1"/>
  <c r="AH239" i="1"/>
  <c r="AB240" i="1"/>
  <c r="AR241" i="1"/>
  <c r="H244" i="1"/>
  <c r="K245" i="1"/>
  <c r="K246" i="1"/>
  <c r="AK248" i="1"/>
  <c r="H251" i="1"/>
  <c r="AK251" i="1"/>
  <c r="Y252" i="1"/>
  <c r="M253" i="1"/>
  <c r="AK253" i="1"/>
  <c r="K256" i="1"/>
  <c r="H257" i="1"/>
  <c r="AR257" i="1"/>
  <c r="AM259" i="1"/>
  <c r="AH260" i="1"/>
  <c r="N261" i="1"/>
  <c r="AR261" i="1"/>
  <c r="AK262" i="1"/>
  <c r="H264" i="1"/>
  <c r="AN264" i="1"/>
  <c r="AM266" i="1"/>
  <c r="P203" i="1"/>
  <c r="AV203" i="1"/>
  <c r="AN220" i="1"/>
  <c r="AN241" i="1"/>
  <c r="V220" i="1"/>
  <c r="AV220" i="1"/>
  <c r="AM221" i="1"/>
  <c r="AH222" i="1"/>
  <c r="K223" i="1"/>
  <c r="AM223" i="1"/>
  <c r="AB224" i="1"/>
  <c r="H225" i="1"/>
  <c r="AK225" i="1"/>
  <c r="AB226" i="1"/>
  <c r="H227" i="1"/>
  <c r="AN227" i="1"/>
  <c r="V229" i="1"/>
  <c r="AR229" i="1"/>
  <c r="AI230" i="1"/>
  <c r="K231" i="1"/>
  <c r="AM231" i="1"/>
  <c r="N234" i="1"/>
  <c r="AR234" i="1"/>
  <c r="AR236" i="1"/>
  <c r="AN237" i="1"/>
  <c r="AM238" i="1"/>
  <c r="AH240" i="1"/>
  <c r="AM242" i="1"/>
  <c r="AH243" i="1"/>
  <c r="V245" i="1"/>
  <c r="V246" i="1"/>
  <c r="N247" i="1"/>
  <c r="AR247" i="1"/>
  <c r="AH249" i="1"/>
  <c r="N251" i="1"/>
  <c r="AM251" i="1"/>
  <c r="AH252" i="1"/>
  <c r="N253" i="1"/>
  <c r="AM253" i="1"/>
  <c r="N256" i="1"/>
  <c r="K257" i="1"/>
  <c r="H259" i="1"/>
  <c r="AN259" i="1"/>
  <c r="V261" i="1"/>
  <c r="AM262" i="1"/>
  <c r="AH263" i="1"/>
  <c r="N264" i="1"/>
  <c r="AR264" i="1"/>
  <c r="AH265" i="1"/>
  <c r="AR266" i="1"/>
  <c r="AH267" i="1"/>
  <c r="Y203" i="1"/>
  <c r="AI210" i="1"/>
  <c r="AR215" i="1"/>
  <c r="AK216" i="1"/>
  <c r="H221" i="1"/>
  <c r="AN221" i="1"/>
  <c r="N223" i="1"/>
  <c r="AH224" i="1"/>
  <c r="K225" i="1"/>
  <c r="AM225" i="1"/>
  <c r="AH226" i="1"/>
  <c r="N227" i="1"/>
  <c r="AK228" i="1"/>
  <c r="AB229" i="1"/>
  <c r="AV229" i="1"/>
  <c r="AJ230" i="1"/>
  <c r="N231" i="1"/>
  <c r="AK232" i="1"/>
  <c r="AH233" i="1"/>
  <c r="V234" i="1"/>
  <c r="H235" i="1"/>
  <c r="H236" i="1"/>
  <c r="H237" i="1"/>
  <c r="AR237" i="1"/>
  <c r="AN238" i="1"/>
  <c r="AB241" i="1"/>
  <c r="H242" i="1"/>
  <c r="AN242" i="1"/>
  <c r="V244" i="1"/>
  <c r="AB245" i="1"/>
  <c r="AB246" i="1"/>
  <c r="V247" i="1"/>
  <c r="H248" i="1"/>
  <c r="AN248" i="1"/>
  <c r="AJ252" i="1"/>
  <c r="AR253" i="1"/>
  <c r="AH254" i="1"/>
  <c r="V256" i="1"/>
  <c r="N259" i="1"/>
  <c r="AK260" i="1"/>
  <c r="H262" i="1"/>
  <c r="AN262" i="1"/>
  <c r="V264" i="1"/>
  <c r="AJ265" i="1"/>
  <c r="N266" i="1"/>
  <c r="K202" i="1"/>
  <c r="J203" i="1"/>
  <c r="AH203" i="1"/>
</calcChain>
</file>

<file path=xl/sharedStrings.xml><?xml version="1.0" encoding="utf-8"?>
<sst xmlns="http://schemas.openxmlformats.org/spreadsheetml/2006/main" count="2498" uniqueCount="576">
  <si>
    <t>Parameter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</si>
  <si>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</si>
  <si>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</si>
  <si>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</si>
  <si>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</si>
  <si>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</si>
  <si>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</si>
  <si>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</si>
  <si>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</si>
  <si>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</si>
  <si>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</si>
  <si>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</si>
  <si>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</si>
  <si>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Cu</t>
  </si>
  <si>
    <t>Fe</t>
  </si>
  <si>
    <t>In</t>
  </si>
  <si>
    <t>K</t>
  </si>
  <si>
    <t>La</t>
  </si>
  <si>
    <t>Li</t>
  </si>
  <si>
    <t>Mg</t>
  </si>
  <si>
    <t>Mn</t>
  </si>
  <si>
    <t>Mo</t>
  </si>
  <si>
    <t>Na</t>
  </si>
  <si>
    <t>Ni</t>
  </si>
  <si>
    <t>P</t>
  </si>
  <si>
    <t>Pb</t>
  </si>
  <si>
    <t>S</t>
  </si>
  <si>
    <t>Sb</t>
  </si>
  <si>
    <t>Sc</t>
  </si>
  <si>
    <t>Se</t>
  </si>
  <si>
    <t>Sn</t>
  </si>
  <si>
    <t>Sr</t>
  </si>
  <si>
    <t>Te</t>
  </si>
  <si>
    <t>Th</t>
  </si>
  <si>
    <t>Ti</t>
  </si>
  <si>
    <t>U</t>
  </si>
  <si>
    <t>V</t>
  </si>
  <si>
    <t>W</t>
  </si>
  <si>
    <t>Y</t>
  </si>
  <si>
    <t>Yb</t>
  </si>
  <si>
    <t>Zn</t>
  </si>
  <si>
    <t>Zr</t>
  </si>
  <si>
    <t>Detection Limit</t>
  </si>
  <si>
    <t>0.01</t>
  </si>
  <si>
    <t>0.2</t>
  </si>
  <si>
    <t>0.002</t>
  </si>
  <si>
    <t>0.1</t>
  </si>
  <si>
    <t>0.006</t>
  </si>
  <si>
    <t>0.004</t>
  </si>
  <si>
    <t>0.5</t>
  </si>
  <si>
    <t>0.0005</t>
  </si>
  <si>
    <t>0.005</t>
  </si>
  <si>
    <t>0.007</t>
  </si>
  <si>
    <t>0.001</t>
  </si>
  <si>
    <t>0.003</t>
  </si>
  <si>
    <t>0.02</t>
  </si>
  <si>
    <t>0.008</t>
  </si>
  <si>
    <t>0.04</t>
  </si>
  <si>
    <t>0.0008</t>
  </si>
  <si>
    <t>Analysis nr:</t>
  </si>
  <si>
    <t>Site (LNUASS-)</t>
  </si>
  <si>
    <t>Name</t>
  </si>
  <si>
    <t>New-new sites</t>
  </si>
  <si>
    <t>layer (1=ox, 2=trans, 3=Red)</t>
  </si>
  <si>
    <t xml:space="preserve">Vikt, dry (g) </t>
  </si>
  <si>
    <t>mg/kg</t>
  </si>
  <si>
    <t>LNUASS-2A_ANA1</t>
  </si>
  <si>
    <t>LNUASS-2A</t>
  </si>
  <si>
    <t>North</t>
  </si>
  <si>
    <t>S01</t>
  </si>
  <si>
    <t>LNUASS-2B_ANA1</t>
  </si>
  <si>
    <t>LNUASS-2B</t>
  </si>
  <si>
    <t>LNUASS-2C_ANA1</t>
  </si>
  <si>
    <t>LNUASS-2C</t>
  </si>
  <si>
    <t>LNUASS-3A_ANA1</t>
  </si>
  <si>
    <t>LNUASS-3A</t>
  </si>
  <si>
    <t>S02</t>
  </si>
  <si>
    <t>LNUASS-3B_ANA1</t>
  </si>
  <si>
    <t>LNUASS-3B</t>
  </si>
  <si>
    <t>LNUASS-3C_ANA1</t>
  </si>
  <si>
    <t>LNUASS-3C</t>
  </si>
  <si>
    <t>LNUASS-4A_ANA1</t>
  </si>
  <si>
    <t>LNUASS-4A</t>
  </si>
  <si>
    <t>S03</t>
  </si>
  <si>
    <t>LNUASS-4B_ANA1</t>
  </si>
  <si>
    <t>LNUASS-4B</t>
  </si>
  <si>
    <t>LNUASS-4C_ANA1</t>
  </si>
  <si>
    <t>LNUASS-4C</t>
  </si>
  <si>
    <t>LNUASS-5A_ANA1</t>
  </si>
  <si>
    <t>LNUASS-5A</t>
  </si>
  <si>
    <t>S04</t>
  </si>
  <si>
    <t>LNUASS-5B_ANA1</t>
  </si>
  <si>
    <t>LNUASS-5B</t>
  </si>
  <si>
    <t>LNUASS-5C_ANA1</t>
  </si>
  <si>
    <t>LNUASS-5C</t>
  </si>
  <si>
    <t>LNUASS-6A_ANA1</t>
  </si>
  <si>
    <t>LNUASS-6A</t>
  </si>
  <si>
    <t>S05</t>
  </si>
  <si>
    <t>LNUASS-6B_ANA1</t>
  </si>
  <si>
    <t>LNUASS-6B</t>
  </si>
  <si>
    <t>LNUASS-6C_ANA1</t>
  </si>
  <si>
    <t>LNUASS-6C</t>
  </si>
  <si>
    <t>LNUASS-7A_ANA1</t>
  </si>
  <si>
    <t>LNUASS-7A</t>
  </si>
  <si>
    <t>S06</t>
  </si>
  <si>
    <t>LNUASS-7B_ANA1</t>
  </si>
  <si>
    <t>LNUASS-7B</t>
  </si>
  <si>
    <t>LNUASS-7C_ANA1</t>
  </si>
  <si>
    <t>LNUASS-7C</t>
  </si>
  <si>
    <t>LNUASS-8A_ANA1</t>
  </si>
  <si>
    <t>LNUASS-8A</t>
  </si>
  <si>
    <t>S07</t>
  </si>
  <si>
    <t>LNUASS-8B_ANA1</t>
  </si>
  <si>
    <t>LNUASS-8B</t>
  </si>
  <si>
    <t>LNUASS-8C_ANA1</t>
  </si>
  <si>
    <t>LNUASS-8C</t>
  </si>
  <si>
    <t>LNUASS-9A_ANA1</t>
  </si>
  <si>
    <t>LNUASS-9A</t>
  </si>
  <si>
    <t>S08</t>
  </si>
  <si>
    <t>LNUASS-9B_ANA1</t>
  </si>
  <si>
    <t>LNUASS-9B</t>
  </si>
  <si>
    <t>LNUASS-9C_ANA1</t>
  </si>
  <si>
    <t>LNUASS-9C</t>
  </si>
  <si>
    <t>LNUASS-10A_ANA1</t>
  </si>
  <si>
    <t>LNUASS-10A</t>
  </si>
  <si>
    <t>S09</t>
  </si>
  <si>
    <t>LNUASS-10B_ANA1</t>
  </si>
  <si>
    <t>LNUASS-10B</t>
  </si>
  <si>
    <t>LNUASS-10C_ANA1</t>
  </si>
  <si>
    <t>LNUASS-10C</t>
  </si>
  <si>
    <t>LNUASS-11A_ANA1</t>
  </si>
  <si>
    <t>LNUASS-11A</t>
  </si>
  <si>
    <t>S10</t>
  </si>
  <si>
    <t>LNUASS-11B_ANA1</t>
  </si>
  <si>
    <t>LNUASS-11B</t>
  </si>
  <si>
    <t>LNUASS-11C_ANA1</t>
  </si>
  <si>
    <t>LNUASS-11C</t>
  </si>
  <si>
    <t>LNUASS-12A_ANA1</t>
  </si>
  <si>
    <t>LNUASS-12A</t>
  </si>
  <si>
    <t>South</t>
  </si>
  <si>
    <t>S11</t>
  </si>
  <si>
    <t>LNUASS-12B_ANA1</t>
  </si>
  <si>
    <t>LNUASS-12B</t>
  </si>
  <si>
    <t>LNUASS-12C_ANA1</t>
  </si>
  <si>
    <t>LNUASS-12C</t>
  </si>
  <si>
    <t>LNUASS-17A_ANA1</t>
  </si>
  <si>
    <t>LNUASS-17A</t>
  </si>
  <si>
    <t>S12</t>
  </si>
  <si>
    <t>LNUASS-17B_ANA1</t>
  </si>
  <si>
    <t>LNUASS-17B</t>
  </si>
  <si>
    <t>LNUASS-17C_ANA1</t>
  </si>
  <si>
    <t>LNUASS-17C</t>
  </si>
  <si>
    <t>LNUASS-16A_ANA1</t>
  </si>
  <si>
    <t>LNUASS-16A</t>
  </si>
  <si>
    <t>S13</t>
  </si>
  <si>
    <t>LNUASS-16B_ANA1</t>
  </si>
  <si>
    <t>LNUASS-16B</t>
  </si>
  <si>
    <t>LNUASS-16C_ANA1</t>
  </si>
  <si>
    <t>LNUASS-16C</t>
  </si>
  <si>
    <t>LNUASS-18A_ANA1</t>
  </si>
  <si>
    <t>LNUASS-18A</t>
  </si>
  <si>
    <t>S14</t>
  </si>
  <si>
    <t>LNUASS-18B_ANA1</t>
  </si>
  <si>
    <t>LNUASS-18B</t>
  </si>
  <si>
    <t>LNUASS-18C_ANA1</t>
  </si>
  <si>
    <t>LNUASS-18C</t>
  </si>
  <si>
    <t>LNUASS-15A_ANA1</t>
  </si>
  <si>
    <t>LNUASS-15A</t>
  </si>
  <si>
    <t>S15</t>
  </si>
  <si>
    <t>LNUASS-15B_ANA1</t>
  </si>
  <si>
    <t>LNUASS-15B</t>
  </si>
  <si>
    <t>LNUASS-15C_ANA1</t>
  </si>
  <si>
    <t>LNUASS-15C</t>
  </si>
  <si>
    <t>20</t>
  </si>
  <si>
    <t>LNU21099_1</t>
  </si>
  <si>
    <t>LNU21099A</t>
  </si>
  <si>
    <t>S16</t>
  </si>
  <si>
    <t>12</t>
  </si>
  <si>
    <t>LNU21098_1</t>
  </si>
  <si>
    <t>LNU21099B</t>
  </si>
  <si>
    <t>19</t>
  </si>
  <si>
    <t>LNU21097_1</t>
  </si>
  <si>
    <t>LNU21099C</t>
  </si>
  <si>
    <t>7</t>
  </si>
  <si>
    <t>LNU21095_1</t>
  </si>
  <si>
    <t>LNU21095A</t>
  </si>
  <si>
    <t>S17</t>
  </si>
  <si>
    <t>9</t>
  </si>
  <si>
    <t>LNU21096_1</t>
  </si>
  <si>
    <t>LNU21095B</t>
  </si>
  <si>
    <t>LNU21095C</t>
  </si>
  <si>
    <t>LNUASS-1A_ANA1</t>
  </si>
  <si>
    <t>LNUASS-1A</t>
  </si>
  <si>
    <t>S18</t>
  </si>
  <si>
    <t>LNUASS-1B_ANA1</t>
  </si>
  <si>
    <t>LNUASS-1B</t>
  </si>
  <si>
    <t>LNUASS-1C_ANA1</t>
  </si>
  <si>
    <t>LNUASS-1C</t>
  </si>
  <si>
    <t>LNUASS-14A_ANA1</t>
  </si>
  <si>
    <t>LNUASS-14A</t>
  </si>
  <si>
    <t>S19</t>
  </si>
  <si>
    <t>LNUASS-14B_ANA1</t>
  </si>
  <si>
    <t>LNUASS-14B</t>
  </si>
  <si>
    <t>LNUASS-14C_ANA1</t>
  </si>
  <si>
    <t>LNUASS-14C</t>
  </si>
  <si>
    <t>LNUASS-13A_ANA1</t>
  </si>
  <si>
    <t>LNUASS-13A</t>
  </si>
  <si>
    <t>S20</t>
  </si>
  <si>
    <t>LNUASS-13B_ANA1</t>
  </si>
  <si>
    <t>LNUASS-13B</t>
  </si>
  <si>
    <t>LNUASS-13C_ANA1</t>
  </si>
  <si>
    <t>LNUASS-13C</t>
  </si>
  <si>
    <t>6</t>
  </si>
  <si>
    <t>LNU21041A_1</t>
  </si>
  <si>
    <t>LNU21041A</t>
  </si>
  <si>
    <t>S21</t>
  </si>
  <si>
    <t>10</t>
  </si>
  <si>
    <t>LNU21041B_1</t>
  </si>
  <si>
    <t>LNU21041B</t>
  </si>
  <si>
    <t>13</t>
  </si>
  <si>
    <t>LNU21041C_1</t>
  </si>
  <si>
    <t>LNU21041C</t>
  </si>
  <si>
    <t>18</t>
  </si>
  <si>
    <t>LNU21029A_1</t>
  </si>
  <si>
    <t>LNU21029A</t>
  </si>
  <si>
    <t>S22</t>
  </si>
  <si>
    <t>16</t>
  </si>
  <si>
    <t>LNU21029B_1</t>
  </si>
  <si>
    <t>LNU21029B</t>
  </si>
  <si>
    <t>15</t>
  </si>
  <si>
    <t>LNU21029C_1</t>
  </si>
  <si>
    <t>LNU21029C</t>
  </si>
  <si>
    <t>LNUASS-2C_ANA2</t>
  </si>
  <si>
    <t>LNUASS-3A_ANA2</t>
  </si>
  <si>
    <t>LNUASS-4A_ANA2</t>
  </si>
  <si>
    <t>LNUASS-4B_ANA2</t>
  </si>
  <si>
    <t>LNUASS-4C_ANA2</t>
  </si>
  <si>
    <t>LNUASS-5A_ANA2</t>
  </si>
  <si>
    <t>LNUASS-5B_ANA2</t>
  </si>
  <si>
    <t>LNUASS-5C_ANA2</t>
  </si>
  <si>
    <t>LNUASS-7A_ANA2</t>
  </si>
  <si>
    <t>LNUASS-7B_ANA2</t>
  </si>
  <si>
    <t>LNUASS-7C_ANA2</t>
  </si>
  <si>
    <t>LNUASS-8A_ANA2</t>
  </si>
  <si>
    <t>LNUASS-8B_ANA2</t>
  </si>
  <si>
    <t>LNUASS-8C_ANA2</t>
  </si>
  <si>
    <t>LNUASS-9A_ANA2</t>
  </si>
  <si>
    <t>LNUASS-9B_ANA2</t>
  </si>
  <si>
    <t>LNUASS-9C_ANA2</t>
  </si>
  <si>
    <t>LNUASS-10A_ANA2</t>
  </si>
  <si>
    <t>LNUASS-10B_ANA2</t>
  </si>
  <si>
    <t>LNUASS-10C_ANA2</t>
  </si>
  <si>
    <t>LNUASS-11A_ANA2</t>
  </si>
  <si>
    <t>LNUASS-11B_ANA2</t>
  </si>
  <si>
    <t>LNUASS-11C_ANA2</t>
  </si>
  <si>
    <t>LNUASS-12A_ANA2</t>
  </si>
  <si>
    <t>LNUASS-12B_ANA2</t>
  </si>
  <si>
    <t>LNUASS-12C_ANA2</t>
  </si>
  <si>
    <t>LNUASS-17A_ANA2</t>
  </si>
  <si>
    <t>LNUASS-17B_ANA2</t>
  </si>
  <si>
    <t>LNUASS-17C_ANA2</t>
  </si>
  <si>
    <t>LNUASS-16A_ANA2</t>
  </si>
  <si>
    <t>LNUASS-16B_ANA2</t>
  </si>
  <si>
    <t>LNUASS-16C_ANA2</t>
  </si>
  <si>
    <t>LNUASS-18A_ANA2</t>
  </si>
  <si>
    <t>LNUASS-18B_ANA2</t>
  </si>
  <si>
    <t>LNUASS-18C_ANA2</t>
  </si>
  <si>
    <t>LNUASS-15A_ANA2</t>
  </si>
  <si>
    <t>LNUASS-15B_ANA2</t>
  </si>
  <si>
    <t>LNUASS-15C_ANA2</t>
  </si>
  <si>
    <t>27</t>
  </si>
  <si>
    <t>LNU21099_2</t>
  </si>
  <si>
    <t>28</t>
  </si>
  <si>
    <t>LNU21098_2</t>
  </si>
  <si>
    <t>22</t>
  </si>
  <si>
    <t>LNU21097_2</t>
  </si>
  <si>
    <t>21</t>
  </si>
  <si>
    <t>LNU21095_2</t>
  </si>
  <si>
    <t>LNUASS-1A_ANA2</t>
  </si>
  <si>
    <t>LNUASS-1B_ANA2</t>
  </si>
  <si>
    <t>LNUASS-1C_ANA2</t>
  </si>
  <si>
    <t>LNUASS-14A_ANA2</t>
  </si>
  <si>
    <t>LNUASS-14B_ANA2</t>
  </si>
  <si>
    <t>LNUASS-14C_ANA2</t>
  </si>
  <si>
    <t>LNUASS-13A_ANA2</t>
  </si>
  <si>
    <t>LNUASS-13B_ANA2</t>
  </si>
  <si>
    <t>LNUASS-13C_ANA2</t>
  </si>
  <si>
    <t>4</t>
  </si>
  <si>
    <t>LNU21041A_2</t>
  </si>
  <si>
    <t>8</t>
  </si>
  <si>
    <t>LNU21041B_2</t>
  </si>
  <si>
    <t>11</t>
  </si>
  <si>
    <t>LNU21041C_2</t>
  </si>
  <si>
    <t>17</t>
  </si>
  <si>
    <t>LNU21029A_2</t>
  </si>
  <si>
    <t>5</t>
  </si>
  <si>
    <t>LNU21029B_2</t>
  </si>
  <si>
    <t>14</t>
  </si>
  <si>
    <t>LNU21029C_2</t>
  </si>
  <si>
    <t>LNUASS-3A_ANA3</t>
  </si>
  <si>
    <t>LNUASS-3B_ANA3</t>
  </si>
  <si>
    <t>LNUASS-3C_ANA3</t>
  </si>
  <si>
    <t>LNUASS-4A_ANA3</t>
  </si>
  <si>
    <t>LNUASS-4B_ANA3</t>
  </si>
  <si>
    <t>LNUASS-4C_ANA3</t>
  </si>
  <si>
    <t>LNUASS-5A_ANA3</t>
  </si>
  <si>
    <t>LNUASS-5B_ANA3</t>
  </si>
  <si>
    <t>LNUASS-5C_ANA3</t>
  </si>
  <si>
    <t>LNUASS-7A_ANA3</t>
  </si>
  <si>
    <t>LNUASS-7B_ANA3</t>
  </si>
  <si>
    <t>LNUASS-7C_ANA3</t>
  </si>
  <si>
    <t>LNUASS-8A_ANA3</t>
  </si>
  <si>
    <t>LNUASS-8B_ANA3</t>
  </si>
  <si>
    <t>LNUASS-8C_ANA3</t>
  </si>
  <si>
    <t>LNUASS-9A_ANA3</t>
  </si>
  <si>
    <t>LNUASS-9B_ANA3</t>
  </si>
  <si>
    <t>LNUASS-9C_ANA3</t>
  </si>
  <si>
    <t>LNUASS-10A_ANA3</t>
  </si>
  <si>
    <t>LNUASS-10B_ANA3</t>
  </si>
  <si>
    <t>LNUASS-10C_ANA3</t>
  </si>
  <si>
    <t>LNUASS-11A_ANA3</t>
  </si>
  <si>
    <t>LNUASS-11B_ANA3</t>
  </si>
  <si>
    <t>LNUASS-11C_ANA3</t>
  </si>
  <si>
    <t>LNUASS-12A_ANA3</t>
  </si>
  <si>
    <t>LNUASS-12B_ANA3</t>
  </si>
  <si>
    <t>LNUASS-12C_ANA3</t>
  </si>
  <si>
    <t>LNUASS-17A_ANA3</t>
  </si>
  <si>
    <t>LNUASS-17B_ANA3</t>
  </si>
  <si>
    <t>LNUASS-17C_ANA3</t>
  </si>
  <si>
    <t>LNUASS-16A_ANA3</t>
  </si>
  <si>
    <t>LNUASS-16B_ANA3</t>
  </si>
  <si>
    <t>LNUASS-16C_ANA3</t>
  </si>
  <si>
    <t>LNUASS-18A_ANA3</t>
  </si>
  <si>
    <t>LNUASS-18B_ANA3</t>
  </si>
  <si>
    <t>LNUASS-18C_ANA3</t>
  </si>
  <si>
    <t>LNUASS-15A_ANA3</t>
  </si>
  <si>
    <t>LNUASS-15B_ANA3</t>
  </si>
  <si>
    <t>LNUASS-15C_ANA3</t>
  </si>
  <si>
    <t>23</t>
  </si>
  <si>
    <t>LNU21098_3</t>
  </si>
  <si>
    <t>24</t>
  </si>
  <si>
    <t>LNU21097_3</t>
  </si>
  <si>
    <t>26</t>
  </si>
  <si>
    <t>LNU21095_3</t>
  </si>
  <si>
    <t>25</t>
  </si>
  <si>
    <t>LNU21096_3</t>
  </si>
  <si>
    <t>LNUASS-1A_ANA3</t>
  </si>
  <si>
    <t>LNUASS-1B_ANA3</t>
  </si>
  <si>
    <t>LNUASS-14A_ANA3</t>
  </si>
  <si>
    <t>LNUASS-14B_ANA3</t>
  </si>
  <si>
    <t>LNUASS-14C_ANA3</t>
  </si>
  <si>
    <t>LNUASS-13A_ANA3</t>
  </si>
  <si>
    <t>LNUASS-13B_ANA3</t>
  </si>
  <si>
    <t>LNUASS-13C_ANA3</t>
  </si>
  <si>
    <t>1</t>
  </si>
  <si>
    <t>LNU21041A_3</t>
  </si>
  <si>
    <t>2</t>
  </si>
  <si>
    <t>LNU21041B_3</t>
  </si>
  <si>
    <t>3</t>
  </si>
  <si>
    <t>LNU21041C_3</t>
  </si>
  <si>
    <t>RZ North Median</t>
  </si>
  <si>
    <t>RZ South Median</t>
  </si>
  <si>
    <t>Ration of Fe /S</t>
  </si>
  <si>
    <t>Amount of Fe bound in S</t>
  </si>
  <si>
    <t>S=53.4528</t>
  </si>
  <si>
    <t>50</t>
  </si>
  <si>
    <t>100</t>
  </si>
  <si>
    <t>0.03</t>
  </si>
  <si>
    <t>0.05</t>
  </si>
  <si>
    <t>Fe= 46.5472</t>
  </si>
  <si>
    <t>Customer sample id</t>
  </si>
  <si>
    <t/>
  </si>
  <si>
    <t xml:space="preserve"> </t>
  </si>
  <si>
    <t>?</t>
  </si>
  <si>
    <t>Pyrite ration</t>
  </si>
  <si>
    <t>083</t>
  </si>
  <si>
    <t>N01</t>
  </si>
  <si>
    <t>A1</t>
  </si>
  <si>
    <t>Upper A1</t>
  </si>
  <si>
    <t>078</t>
  </si>
  <si>
    <t>:1</t>
  </si>
  <si>
    <t>124</t>
  </si>
  <si>
    <t>133</t>
  </si>
  <si>
    <t>N02</t>
  </si>
  <si>
    <t>151</t>
  </si>
  <si>
    <t>118</t>
  </si>
  <si>
    <t>071</t>
  </si>
  <si>
    <t>N03</t>
  </si>
  <si>
    <t>110</t>
  </si>
  <si>
    <t>028</t>
  </si>
  <si>
    <t>025</t>
  </si>
  <si>
    <t>N04</t>
  </si>
  <si>
    <t>040</t>
  </si>
  <si>
    <t>003</t>
  </si>
  <si>
    <t>007</t>
  </si>
  <si>
    <t>N05</t>
  </si>
  <si>
    <t>055</t>
  </si>
  <si>
    <t>076</t>
  </si>
  <si>
    <t>126</t>
  </si>
  <si>
    <t>N06</t>
  </si>
  <si>
    <t>Lower A1</t>
  </si>
  <si>
    <t>048</t>
  </si>
  <si>
    <t>111</t>
  </si>
  <si>
    <t>094</t>
  </si>
  <si>
    <t>N07</t>
  </si>
  <si>
    <t>154</t>
  </si>
  <si>
    <t>059</t>
  </si>
  <si>
    <t>019</t>
  </si>
  <si>
    <t>N08</t>
  </si>
  <si>
    <t>012</t>
  </si>
  <si>
    <t>139</t>
  </si>
  <si>
    <t>130</t>
  </si>
  <si>
    <t>N09</t>
  </si>
  <si>
    <t>(S/Fe)</t>
  </si>
  <si>
    <t>152</t>
  </si>
  <si>
    <t>(Fe/S)</t>
  </si>
  <si>
    <t>161</t>
  </si>
  <si>
    <t>004</t>
  </si>
  <si>
    <t>N10</t>
  </si>
  <si>
    <t>A2</t>
  </si>
  <si>
    <t>039</t>
  </si>
  <si>
    <t>045</t>
  </si>
  <si>
    <t>106</t>
  </si>
  <si>
    <t>N11</t>
  </si>
  <si>
    <t>A3</t>
  </si>
  <si>
    <t>103</t>
  </si>
  <si>
    <t>034</t>
  </si>
  <si>
    <t>107</t>
  </si>
  <si>
    <t>N12</t>
  </si>
  <si>
    <t>016</t>
  </si>
  <si>
    <t>090</t>
  </si>
  <si>
    <t>109</t>
  </si>
  <si>
    <t>N13</t>
  </si>
  <si>
    <t>036</t>
  </si>
  <si>
    <t>021</t>
  </si>
  <si>
    <t>128</t>
  </si>
  <si>
    <t>N14</t>
  </si>
  <si>
    <t>A4</t>
  </si>
  <si>
    <t>Upper A4</t>
  </si>
  <si>
    <t>061</t>
  </si>
  <si>
    <t>065</t>
  </si>
  <si>
    <t>085</t>
  </si>
  <si>
    <t>N15</t>
  </si>
  <si>
    <t>Kalmar A4</t>
  </si>
  <si>
    <t>120</t>
  </si>
  <si>
    <t>073</t>
  </si>
  <si>
    <t>070</t>
  </si>
  <si>
    <t>N16</t>
  </si>
  <si>
    <t>160</t>
  </si>
  <si>
    <t>129</t>
  </si>
  <si>
    <t>041</t>
  </si>
  <si>
    <t>N17</t>
  </si>
  <si>
    <t>Southern A4</t>
  </si>
  <si>
    <t>014</t>
  </si>
  <si>
    <t>157</t>
  </si>
  <si>
    <t>082</t>
  </si>
  <si>
    <t>N18</t>
  </si>
  <si>
    <t>008</t>
  </si>
  <si>
    <t>117</t>
  </si>
  <si>
    <t>N19</t>
  </si>
  <si>
    <t>N20</t>
  </si>
  <si>
    <t>A5</t>
  </si>
  <si>
    <t>LNUASS-2A_ANA2</t>
  </si>
  <si>
    <t>LNUASS-2B_ANA2</t>
  </si>
  <si>
    <t>018</t>
  </si>
  <si>
    <t>066</t>
  </si>
  <si>
    <t>LNUASS-3B_ANA2</t>
  </si>
  <si>
    <t>LNUASS-3C_ANA2</t>
  </si>
  <si>
    <t>050</t>
  </si>
  <si>
    <t>033</t>
  </si>
  <si>
    <t>024</t>
  </si>
  <si>
    <t>108</t>
  </si>
  <si>
    <t>009</t>
  </si>
  <si>
    <t>089</t>
  </si>
  <si>
    <t>LNUASS-6A_ANA2</t>
  </si>
  <si>
    <t>LNUASS-6B_ANA2</t>
  </si>
  <si>
    <t>LNUASS-6C_ANA2</t>
  </si>
  <si>
    <t>150</t>
  </si>
  <si>
    <t>030</t>
  </si>
  <si>
    <t>068</t>
  </si>
  <si>
    <t>057</t>
  </si>
  <si>
    <t>013</t>
  </si>
  <si>
    <t>044</t>
  </si>
  <si>
    <t>072</t>
  </si>
  <si>
    <t>047</t>
  </si>
  <si>
    <t>097</t>
  </si>
  <si>
    <t>015</t>
  </si>
  <si>
    <t>136</t>
  </si>
  <si>
    <t>029</t>
  </si>
  <si>
    <t>122</t>
  </si>
  <si>
    <t>027</t>
  </si>
  <si>
    <t>091</t>
  </si>
  <si>
    <t>035</t>
  </si>
  <si>
    <t>086</t>
  </si>
  <si>
    <t>104</t>
  </si>
  <si>
    <t>038</t>
  </si>
  <si>
    <t>042</t>
  </si>
  <si>
    <t>074</t>
  </si>
  <si>
    <t>067</t>
  </si>
  <si>
    <t>093</t>
  </si>
  <si>
    <t>011</t>
  </si>
  <si>
    <t>159</t>
  </si>
  <si>
    <t>081</t>
  </si>
  <si>
    <t>060</t>
  </si>
  <si>
    <t>010</t>
  </si>
  <si>
    <t>149</t>
  </si>
  <si>
    <t>095</t>
  </si>
  <si>
    <t>101</t>
  </si>
  <si>
    <t>114</t>
  </si>
  <si>
    <t>096</t>
  </si>
  <si>
    <t>116</t>
  </si>
  <si>
    <t>155</t>
  </si>
  <si>
    <t>144</t>
  </si>
  <si>
    <t>147</t>
  </si>
  <si>
    <t>LNUASS-2A_ANA3</t>
  </si>
  <si>
    <t>LNUASS-2B_ANA3</t>
  </si>
  <si>
    <t>LNUASS-2C_ANA3</t>
  </si>
  <si>
    <t>037</t>
  </si>
  <si>
    <t>113</t>
  </si>
  <si>
    <t>141</t>
  </si>
  <si>
    <t>099</t>
  </si>
  <si>
    <t>087</t>
  </si>
  <si>
    <t>143</t>
  </si>
  <si>
    <t>134</t>
  </si>
  <si>
    <t>062</t>
  </si>
  <si>
    <t>146</t>
  </si>
  <si>
    <t>LNUASS-6A_ANA3</t>
  </si>
  <si>
    <t>LNUASS-6B_ANA3</t>
  </si>
  <si>
    <t>LNUASS-6C_ANA3</t>
  </si>
  <si>
    <t>064</t>
  </si>
  <si>
    <t>121</t>
  </si>
  <si>
    <t>079</t>
  </si>
  <si>
    <t>148</t>
  </si>
  <si>
    <t>069</t>
  </si>
  <si>
    <t>119</t>
  </si>
  <si>
    <t>063</t>
  </si>
  <si>
    <t>006</t>
  </si>
  <si>
    <t>092</t>
  </si>
  <si>
    <t>142</t>
  </si>
  <si>
    <t>Pyrit ration</t>
  </si>
  <si>
    <t>127</t>
  </si>
  <si>
    <t>102</t>
  </si>
  <si>
    <t>058</t>
  </si>
  <si>
    <t>075</t>
  </si>
  <si>
    <t>017</t>
  </si>
  <si>
    <t>043</t>
  </si>
  <si>
    <t>022</t>
  </si>
  <si>
    <t>132</t>
  </si>
  <si>
    <t>026</t>
  </si>
  <si>
    <t>112</t>
  </si>
  <si>
    <t>031</t>
  </si>
  <si>
    <t>077</t>
  </si>
  <si>
    <t>156</t>
  </si>
  <si>
    <t>020</t>
  </si>
  <si>
    <t>053</t>
  </si>
  <si>
    <t>056</t>
  </si>
  <si>
    <t>046</t>
  </si>
  <si>
    <t>088</t>
  </si>
  <si>
    <t>051</t>
  </si>
  <si>
    <t>049</t>
  </si>
  <si>
    <t>084</t>
  </si>
  <si>
    <t>158</t>
  </si>
  <si>
    <t>LNUASS-1C_ANA3</t>
  </si>
  <si>
    <t>023</t>
  </si>
  <si>
    <t>140</t>
  </si>
  <si>
    <t>145</t>
  </si>
  <si>
    <t>052</t>
  </si>
  <si>
    <t>105</t>
  </si>
  <si>
    <t>125</t>
  </si>
  <si>
    <t>Detection value</t>
  </si>
  <si>
    <t>min north</t>
  </si>
  <si>
    <t>max north</t>
  </si>
  <si>
    <t>Min North south</t>
  </si>
  <si>
    <t>max North south</t>
  </si>
  <si>
    <t>Min SS</t>
  </si>
  <si>
    <t>Max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</si>
</sst>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indexed="72"/>
      <name val="SansSerif"/>
    </font>
    <font>
      <b/>
      <sz val="7"/>
      <color indexed="72"/>
      <name val="SansSerif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DashDot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/>
    <xf numFmtId="0" fontId="0" fillId="2" borderId="0" xfId="0" applyFill="1" applyBorder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Fill="1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0" fillId="0" borderId="1" xfId="0" applyBorder="1"/>
    <xf numFmtId="0" fontId="0" fillId="0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 vertical="top" wrapText="1"/>
    </xf>
    <xf numFmtId="0" fontId="0" fillId="6" borderId="2" xfId="0" applyFill="1" applyBorder="1"/>
    <xf numFmtId="0" fontId="0" fillId="0" borderId="3" xfId="0" applyNumberFormat="1" applyFont="1" applyFill="1" applyBorder="1" applyAlignment="1"/>
    <xf numFmtId="2" fontId="3" fillId="0" borderId="0" xfId="0" applyNumberFormat="1" applyFont="1" applyFill="1" applyBorder="1" applyAlignment="1" applyProtection="1">
      <alignment horizontal="left" vertical="top" wrapText="1"/>
    </xf>
    <xf numFmtId="2" fontId="3" fillId="0" borderId="2" xfId="0" applyNumberFormat="1" applyFont="1" applyFill="1" applyBorder="1" applyAlignment="1" applyProtection="1">
      <alignment horizontal="left" vertical="top" wrapText="1"/>
    </xf>
    <xf numFmtId="2" fontId="3" fillId="6" borderId="0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6" borderId="0" xfId="0" applyNumberFormat="1" applyFont="1" applyFill="1" applyBorder="1" applyAlignment="1" applyProtection="1">
      <alignment horizontal="left" vertical="top" wrapText="1"/>
    </xf>
    <xf numFmtId="1" fontId="0" fillId="0" borderId="0" xfId="0" applyNumberFormat="1" applyFont="1" applyFill="1" applyBorder="1" applyAlignment="1"/>
    <xf numFmtId="0" fontId="3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0" fillId="4" borderId="0" xfId="0" applyNumberFormat="1" applyFont="1" applyFill="1" applyBorder="1" applyAlignment="1"/>
    <xf numFmtId="0" fontId="3" fillId="4" borderId="0" xfId="0" applyNumberFormat="1" applyFont="1" applyFill="1" applyBorder="1" applyAlignment="1" applyProtection="1">
      <alignment horizontal="left" vertical="top" wrapText="1"/>
    </xf>
    <xf numFmtId="0" fontId="3" fillId="4" borderId="2" xfId="0" applyNumberFormat="1" applyFont="1" applyFill="1" applyBorder="1" applyAlignment="1" applyProtection="1">
      <alignment horizontal="left" vertical="top" wrapText="1"/>
    </xf>
    <xf numFmtId="1" fontId="0" fillId="4" borderId="0" xfId="0" applyNumberFormat="1" applyFont="1" applyFill="1" applyBorder="1" applyAlignment="1"/>
    <xf numFmtId="0" fontId="3" fillId="4" borderId="4" xfId="0" applyNumberFormat="1" applyFont="1" applyFill="1" applyBorder="1" applyAlignment="1" applyProtection="1">
      <alignment horizontal="left" vertical="top" wrapText="1"/>
    </xf>
    <xf numFmtId="0" fontId="2" fillId="4" borderId="0" xfId="0" applyNumberFormat="1" applyFont="1" applyFill="1" applyBorder="1" applyAlignment="1"/>
    <xf numFmtId="0" fontId="0" fillId="4" borderId="0" xfId="0" applyFont="1" applyFill="1" applyBorder="1"/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3" fillId="3" borderId="0" xfId="0" applyNumberFormat="1" applyFont="1" applyFill="1" applyBorder="1" applyAlignment="1" applyProtection="1">
      <alignment horizontal="left" vertical="top" wrapText="1"/>
    </xf>
    <xf numFmtId="0" fontId="3" fillId="3" borderId="5" xfId="0" applyNumberFormat="1" applyFont="1" applyFill="1" applyBorder="1" applyAlignment="1" applyProtection="1">
      <alignment horizontal="left" vertical="top" wrapText="1"/>
    </xf>
    <xf numFmtId="1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3" fillId="3" borderId="2" xfId="0" applyNumberFormat="1" applyFont="1" applyFill="1" applyBorder="1" applyAlignment="1" applyProtection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Border="1"/>
    <xf numFmtId="0" fontId="4" fillId="4" borderId="2" xfId="0" applyNumberFormat="1" applyFont="1" applyFill="1" applyBorder="1" applyAlignment="1" applyProtection="1">
      <alignment horizontal="left" vertical="top" wrapText="1"/>
    </xf>
    <xf numFmtId="0" fontId="4" fillId="6" borderId="0" xfId="0" applyNumberFormat="1" applyFont="1" applyFill="1" applyBorder="1" applyAlignment="1" applyProtection="1">
      <alignment horizontal="left" vertical="top" wrapText="1"/>
    </xf>
    <xf numFmtId="43" fontId="0" fillId="4" borderId="0" xfId="1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0" fillId="5" borderId="5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/>
    <xf numFmtId="1" fontId="0" fillId="5" borderId="0" xfId="0" applyNumberFormat="1" applyFont="1" applyFill="1" applyBorder="1" applyAlignment="1"/>
    <xf numFmtId="0" fontId="0" fillId="5" borderId="2" xfId="0" applyNumberFormat="1" applyFont="1" applyFill="1" applyBorder="1" applyAlignment="1">
      <alignment horizontal="center"/>
    </xf>
    <xf numFmtId="0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6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4" borderId="6" xfId="0" applyNumberFormat="1" applyFont="1" applyFill="1" applyBorder="1" applyAlignment="1" applyProtection="1">
      <alignment horizontal="left" vertical="top" wrapText="1"/>
    </xf>
    <xf numFmtId="0" fontId="3" fillId="4" borderId="5" xfId="0" applyNumberFormat="1" applyFont="1" applyFill="1" applyBorder="1" applyAlignment="1" applyProtection="1">
      <alignment horizontal="left" vertical="top" wrapText="1"/>
    </xf>
    <xf numFmtId="0" fontId="0" fillId="4" borderId="5" xfId="0" applyNumberFormat="1" applyFill="1" applyBorder="1" applyAlignment="1">
      <alignment horizontal="center"/>
    </xf>
    <xf numFmtId="0" fontId="4" fillId="4" borderId="6" xfId="0" applyNumberFormat="1" applyFont="1" applyFill="1" applyBorder="1" applyAlignment="1" applyProtection="1">
      <alignment horizontal="left" vertical="top" wrapText="1"/>
    </xf>
    <xf numFmtId="0" fontId="4" fillId="4" borderId="5" xfId="0" applyNumberFormat="1" applyFont="1" applyFill="1" applyBorder="1" applyAlignment="1" applyProtection="1">
      <alignment horizontal="left" vertical="top" wrapText="1"/>
    </xf>
    <xf numFmtId="0" fontId="0" fillId="5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0" fillId="0" borderId="5" xfId="0" applyFill="1" applyBorder="1"/>
    <xf numFmtId="0" fontId="0" fillId="6" borderId="0" xfId="0" applyFill="1" applyBorder="1"/>
    <xf numFmtId="0" fontId="0" fillId="7" borderId="0" xfId="0" applyNumberFormat="1" applyFont="1" applyFill="1" applyBorder="1" applyAlignment="1"/>
    <xf numFmtId="0" fontId="3" fillId="0" borderId="8" xfId="0" applyNumberFormat="1" applyFont="1" applyFill="1" applyBorder="1" applyAlignment="1" applyProtection="1">
      <alignment horizontal="left" vertical="top" wrapText="1"/>
    </xf>
    <xf numFmtId="0" fontId="3" fillId="5" borderId="0" xfId="0" applyNumberFormat="1" applyFont="1" applyFill="1" applyBorder="1" applyAlignment="1" applyProtection="1">
      <alignment horizontal="left" vertical="top" wrapText="1"/>
    </xf>
    <xf numFmtId="0" fontId="3" fillId="5" borderId="8" xfId="0" applyNumberFormat="1" applyFont="1" applyFill="1" applyBorder="1" applyAlignment="1" applyProtection="1">
      <alignment horizontal="left" vertical="top" wrapText="1"/>
    </xf>
    <xf numFmtId="0" fontId="0" fillId="4" borderId="0" xfId="0" applyNumberFormat="1" applyFill="1" applyBorder="1" applyAlignment="1">
      <alignment horizontal="center"/>
    </xf>
    <xf numFmtId="0" fontId="0" fillId="4" borderId="8" xfId="0" applyFill="1" applyBorder="1"/>
    <xf numFmtId="0" fontId="3" fillId="7" borderId="0" xfId="0" applyNumberFormat="1" applyFont="1" applyFill="1" applyBorder="1" applyAlignment="1" applyProtection="1">
      <alignment horizontal="left" vertical="top" wrapText="1"/>
    </xf>
    <xf numFmtId="0" fontId="0" fillId="7" borderId="0" xfId="0" applyFill="1" applyBorder="1"/>
    <xf numFmtId="1" fontId="0" fillId="7" borderId="0" xfId="0" applyNumberFormat="1" applyFont="1" applyFill="1" applyBorder="1" applyAlignment="1"/>
    <xf numFmtId="0" fontId="2" fillId="7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4" fillId="5" borderId="0" xfId="0" applyNumberFormat="1" applyFont="1" applyFill="1" applyBorder="1" applyAlignment="1" applyProtection="1">
      <alignment horizontal="left" vertical="top" wrapText="1"/>
    </xf>
    <xf numFmtId="0" fontId="2" fillId="5" borderId="0" xfId="0" applyFont="1" applyFill="1" applyBorder="1"/>
    <xf numFmtId="0" fontId="3" fillId="4" borderId="8" xfId="0" applyNumberFormat="1" applyFont="1" applyFill="1" applyBorder="1" applyAlignment="1" applyProtection="1">
      <alignment horizontal="left" vertical="top" wrapText="1"/>
    </xf>
    <xf numFmtId="0" fontId="0" fillId="5" borderId="8" xfId="0" applyFill="1" applyBorder="1"/>
    <xf numFmtId="0" fontId="0" fillId="0" borderId="8" xfId="0" applyFill="1" applyBorder="1"/>
    <xf numFmtId="0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0"/>
  <sheetViews>
    <sheetView topLeftCell="A95" workbookViewId="0">
      <selection activeCell="C108" sqref="C108"/>
    </sheetView>
  </sheetViews>
  <sheetFormatPr defaultRowHeight="14.4"/>
  <cols>
    <col min="2" max="2" width="16.88671875" bestFit="1" customWidth="1"/>
    <col min="3" max="3" width="23.88671875" bestFit="1" customWidth="1"/>
    <col min="4" max="5" width="23.88671875" customWidth="1"/>
  </cols>
  <sheetData>
    <row r="1" spans="1:48">
      <c r="A1" s="1" t="s">
        <v>0</v>
      </c>
      <c r="B1" s="2"/>
      <c r="C1" s="2"/>
      <c r="D1" s="2"/>
      <c r="E1" s="2"/>
      <c r="F1" s="2"/>
      <c r="G1" s="2"/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</row>
    <row r="2" spans="1:48">
      <c r="A2" s="3" t="s">
        <v>42</v>
      </c>
      <c r="B2" s="2"/>
      <c r="C2" s="2"/>
      <c r="D2" s="2"/>
      <c r="E2" s="2"/>
      <c r="F2" s="2"/>
      <c r="G2" s="2"/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47</v>
      </c>
      <c r="O2" s="2" t="s">
        <v>49</v>
      </c>
      <c r="P2" s="2" t="s">
        <v>50</v>
      </c>
      <c r="Q2" s="2" t="s">
        <v>51</v>
      </c>
      <c r="R2" s="2" t="s">
        <v>51</v>
      </c>
      <c r="S2" s="2" t="s">
        <v>52</v>
      </c>
      <c r="T2" s="2" t="s">
        <v>43</v>
      </c>
      <c r="U2" s="2" t="s">
        <v>49</v>
      </c>
      <c r="V2" s="2" t="s">
        <v>53</v>
      </c>
      <c r="W2" s="2" t="s">
        <v>49</v>
      </c>
      <c r="X2" s="2" t="s">
        <v>54</v>
      </c>
      <c r="Y2" s="2" t="s">
        <v>43</v>
      </c>
      <c r="Z2" s="2" t="s">
        <v>46</v>
      </c>
      <c r="AA2" s="2" t="s">
        <v>55</v>
      </c>
      <c r="AB2" s="2" t="s">
        <v>55</v>
      </c>
      <c r="AC2" s="2" t="s">
        <v>49</v>
      </c>
      <c r="AD2" s="2" t="s">
        <v>55</v>
      </c>
      <c r="AE2" s="2" t="s">
        <v>46</v>
      </c>
      <c r="AF2" s="2" t="s">
        <v>47</v>
      </c>
      <c r="AG2" s="2" t="s">
        <v>46</v>
      </c>
      <c r="AH2" s="2" t="s">
        <v>56</v>
      </c>
      <c r="AI2" s="2" t="s">
        <v>43</v>
      </c>
      <c r="AJ2" s="2" t="s">
        <v>43</v>
      </c>
      <c r="AK2" s="2" t="s">
        <v>52</v>
      </c>
      <c r="AL2" s="2" t="s">
        <v>54</v>
      </c>
      <c r="AM2" s="2" t="s">
        <v>55</v>
      </c>
      <c r="AN2" s="2" t="s">
        <v>57</v>
      </c>
      <c r="AO2" s="2" t="s">
        <v>55</v>
      </c>
      <c r="AP2" s="2" t="s">
        <v>58</v>
      </c>
      <c r="AQ2" s="2" t="s">
        <v>48</v>
      </c>
      <c r="AR2" s="2" t="s">
        <v>55</v>
      </c>
      <c r="AS2" s="2" t="s">
        <v>53</v>
      </c>
      <c r="AT2" s="2" t="s">
        <v>53</v>
      </c>
      <c r="AU2" s="2" t="s">
        <v>55</v>
      </c>
      <c r="AV2" s="2" t="s">
        <v>55</v>
      </c>
    </row>
    <row r="3" spans="1:48">
      <c r="A3" s="1" t="s">
        <v>59</v>
      </c>
      <c r="B3" s="2" t="s">
        <v>60</v>
      </c>
      <c r="C3" s="2" t="s">
        <v>61</v>
      </c>
      <c r="D3" s="4"/>
      <c r="E3" s="5" t="s">
        <v>62</v>
      </c>
      <c r="F3" s="2" t="s">
        <v>63</v>
      </c>
      <c r="G3" s="2" t="s">
        <v>64</v>
      </c>
      <c r="H3" s="2" t="s">
        <v>65</v>
      </c>
      <c r="I3" s="2" t="s">
        <v>65</v>
      </c>
      <c r="J3" s="2" t="s">
        <v>65</v>
      </c>
      <c r="K3" s="2" t="s">
        <v>65</v>
      </c>
      <c r="L3" s="2" t="s">
        <v>65</v>
      </c>
      <c r="M3" s="2" t="s">
        <v>65</v>
      </c>
      <c r="N3" s="2" t="s">
        <v>65</v>
      </c>
      <c r="O3" s="2" t="s">
        <v>65</v>
      </c>
      <c r="P3" s="2" t="s">
        <v>65</v>
      </c>
      <c r="Q3" s="2" t="s">
        <v>65</v>
      </c>
      <c r="R3" s="2" t="s">
        <v>65</v>
      </c>
      <c r="S3" s="2" t="s">
        <v>65</v>
      </c>
      <c r="T3" s="2" t="s">
        <v>65</v>
      </c>
      <c r="U3" s="2" t="s">
        <v>65</v>
      </c>
      <c r="V3" s="2" t="s">
        <v>65</v>
      </c>
      <c r="W3" s="2" t="s">
        <v>65</v>
      </c>
      <c r="X3" s="2" t="s">
        <v>65</v>
      </c>
      <c r="Y3" s="2" t="s">
        <v>65</v>
      </c>
      <c r="Z3" s="2" t="s">
        <v>65</v>
      </c>
      <c r="AA3" s="2" t="s">
        <v>65</v>
      </c>
      <c r="AB3" s="2" t="s">
        <v>65</v>
      </c>
      <c r="AC3" s="2" t="s">
        <v>65</v>
      </c>
      <c r="AD3" s="2" t="s">
        <v>65</v>
      </c>
      <c r="AE3" s="2" t="s">
        <v>65</v>
      </c>
      <c r="AF3" s="2" t="s">
        <v>65</v>
      </c>
      <c r="AG3" s="2" t="s">
        <v>65</v>
      </c>
      <c r="AH3" s="2" t="s">
        <v>65</v>
      </c>
      <c r="AI3" s="2" t="s">
        <v>65</v>
      </c>
      <c r="AJ3" s="2" t="s">
        <v>65</v>
      </c>
      <c r="AK3" s="2" t="s">
        <v>65</v>
      </c>
      <c r="AL3" s="2" t="s">
        <v>65</v>
      </c>
      <c r="AM3" s="2" t="s">
        <v>65</v>
      </c>
      <c r="AN3" s="2" t="s">
        <v>65</v>
      </c>
      <c r="AO3" s="2" t="s">
        <v>65</v>
      </c>
      <c r="AP3" s="2" t="s">
        <v>65</v>
      </c>
      <c r="AQ3" s="2" t="s">
        <v>65</v>
      </c>
      <c r="AR3" s="2" t="s">
        <v>65</v>
      </c>
      <c r="AS3" s="2" t="s">
        <v>65</v>
      </c>
      <c r="AT3" s="2" t="s">
        <v>65</v>
      </c>
      <c r="AU3" s="2" t="s">
        <v>65</v>
      </c>
      <c r="AV3" s="2" t="s">
        <v>65</v>
      </c>
    </row>
    <row r="4" spans="1:48">
      <c r="A4" s="1">
        <v>83</v>
      </c>
      <c r="B4" s="2" t="s">
        <v>66</v>
      </c>
      <c r="C4" s="2" t="s">
        <v>67</v>
      </c>
      <c r="D4" s="4" t="s">
        <v>68</v>
      </c>
      <c r="E4" s="6" t="s">
        <v>69</v>
      </c>
      <c r="F4" s="2">
        <v>1</v>
      </c>
      <c r="G4" s="2">
        <v>1.0147999999999999</v>
      </c>
      <c r="H4" s="7">
        <f t="shared" ref="H4:H48" si="0">(H$2/(($G4/1000)/0.04))/2</f>
        <v>0.19708316909735912</v>
      </c>
      <c r="I4" s="7">
        <v>2297.9897516752071</v>
      </c>
      <c r="J4" s="7">
        <v>10.642491131257392</v>
      </c>
      <c r="K4" s="7">
        <f t="shared" ref="K4:K45" si="1">(K$2/(($G4/1000)/0.04))/2</f>
        <v>1.9708316909735912</v>
      </c>
      <c r="L4" s="7">
        <v>5.9124950729207733</v>
      </c>
      <c r="M4" s="7">
        <f t="shared" ref="M4:N19" si="2">(M$2/(($G4/1000)/0.04))/2</f>
        <v>7.8833267638943647E-2</v>
      </c>
      <c r="N4" s="7">
        <f t="shared" si="2"/>
        <v>0.11824990145841546</v>
      </c>
      <c r="O4" s="7">
        <v>220.73314938904218</v>
      </c>
      <c r="P4" s="7">
        <v>7.8833267638943647E-2</v>
      </c>
      <c r="Q4" s="7">
        <v>24.43831296807253</v>
      </c>
      <c r="R4" s="7">
        <v>3.153330705557746</v>
      </c>
      <c r="S4" s="7">
        <v>15.76665352778873</v>
      </c>
      <c r="T4" s="7">
        <v>11.824990145841547</v>
      </c>
      <c r="U4" s="7">
        <v>34528.971225857313</v>
      </c>
      <c r="V4" s="7">
        <f t="shared" ref="V4:V48" si="3">(V$2/(($G4/1000)/0.04))/2</f>
        <v>1.9708316909735912E-2</v>
      </c>
      <c r="W4" s="7">
        <v>248.32479306267248</v>
      </c>
      <c r="X4" s="7">
        <v>11.036657469452111</v>
      </c>
      <c r="Y4" s="7">
        <v>0.78833267638943649</v>
      </c>
      <c r="Z4" s="7">
        <v>409.93299172250698</v>
      </c>
      <c r="AA4" s="7">
        <v>16.160819865983445</v>
      </c>
      <c r="AB4" s="7">
        <f>(AB$2/(($G4/1000)/0.04))/2</f>
        <v>0.39416633819471825</v>
      </c>
      <c r="AC4" s="7">
        <v>63.066614111154919</v>
      </c>
      <c r="AD4" s="7">
        <v>5.1241623965313368</v>
      </c>
      <c r="AE4" s="7">
        <v>1245.5656286953097</v>
      </c>
      <c r="AF4" s="7">
        <v>2.7591643673630277</v>
      </c>
      <c r="AG4" s="7">
        <v>3385.8888450926297</v>
      </c>
      <c r="AH4" s="7">
        <f t="shared" ref="AH4:AH48" si="4">(AH$2/(($G4/1000)/0.04))/2</f>
        <v>0.15766653527788729</v>
      </c>
      <c r="AI4" s="7">
        <v>1.1824990145841545</v>
      </c>
      <c r="AJ4" s="7">
        <v>0.39416633819471825</v>
      </c>
      <c r="AK4" s="7">
        <f t="shared" ref="AK4:AK33" si="5">(AK$2/(($G4/1000)/0.04))/2</f>
        <v>0.13795821836815139</v>
      </c>
      <c r="AL4" s="7">
        <v>1.1824990145841545</v>
      </c>
      <c r="AM4" s="7">
        <f t="shared" ref="AM4:AN48" si="6">(AM$2/(($G4/1000)/0.04))/2</f>
        <v>0.39416633819471825</v>
      </c>
      <c r="AN4" s="7">
        <v>1.9708316909735912</v>
      </c>
      <c r="AO4" s="7">
        <v>254.23728813559325</v>
      </c>
      <c r="AP4" s="7">
        <v>2.7591643673630277</v>
      </c>
      <c r="AQ4" s="7">
        <v>31.53330705557746</v>
      </c>
      <c r="AR4" s="7">
        <f t="shared" ref="AR4:AR48" si="7">(AR$2/(($G4/1000)/0.04))/2</f>
        <v>0.39416633819471825</v>
      </c>
      <c r="AS4" s="7">
        <v>5.1241623965313368</v>
      </c>
      <c r="AT4" s="7">
        <v>0.78833267638943649</v>
      </c>
      <c r="AU4" s="7">
        <v>7.4891604256996462</v>
      </c>
      <c r="AV4" s="7">
        <v>2.7591643673630277</v>
      </c>
    </row>
    <row r="5" spans="1:48">
      <c r="A5" s="1">
        <v>78</v>
      </c>
      <c r="B5" s="2" t="s">
        <v>70</v>
      </c>
      <c r="C5" s="2" t="s">
        <v>71</v>
      </c>
      <c r="D5" s="4" t="s">
        <v>68</v>
      </c>
      <c r="E5" s="6" t="s">
        <v>69</v>
      </c>
      <c r="F5" s="2">
        <v>1</v>
      </c>
      <c r="G5" s="2">
        <v>1.0063</v>
      </c>
      <c r="H5" s="7">
        <f t="shared" si="0"/>
        <v>0.19874788830368681</v>
      </c>
      <c r="I5" s="7">
        <v>2074.9279538904902</v>
      </c>
      <c r="J5" s="7">
        <v>8.3474113087548449</v>
      </c>
      <c r="K5" s="7">
        <f t="shared" si="1"/>
        <v>1.9874788830368681</v>
      </c>
      <c r="L5" s="7">
        <v>12.719864851435956</v>
      </c>
      <c r="M5" s="7">
        <f t="shared" si="2"/>
        <v>7.9499155321474724E-2</v>
      </c>
      <c r="N5" s="7">
        <f t="shared" si="2"/>
        <v>0.11924873298221209</v>
      </c>
      <c r="O5" s="7">
        <v>314.02166351982515</v>
      </c>
      <c r="P5" s="7">
        <f>(P$2/(($G5/1000)/0.04))/2</f>
        <v>9.9373944151843405E-3</v>
      </c>
      <c r="Q5" s="7">
        <v>20.272284606976054</v>
      </c>
      <c r="R5" s="7">
        <v>0.39749577660737362</v>
      </c>
      <c r="S5" s="7">
        <v>14.309847957865449</v>
      </c>
      <c r="T5" s="7">
        <v>7.5524197555400985</v>
      </c>
      <c r="U5" s="7">
        <v>32634.403259465373</v>
      </c>
      <c r="V5" s="7">
        <f t="shared" si="3"/>
        <v>1.9874788830368681E-2</v>
      </c>
      <c r="W5" s="7">
        <v>250.42233926264538</v>
      </c>
      <c r="X5" s="7">
        <v>9.1424028619695932</v>
      </c>
      <c r="Y5" s="7">
        <v>0.79499155321474724</v>
      </c>
      <c r="Z5" s="7">
        <v>373.64603001093121</v>
      </c>
      <c r="AA5" s="7">
        <v>15.899831064294945</v>
      </c>
      <c r="AB5" s="7">
        <f>(AB$2/(($G5/1000)/0.04))/2</f>
        <v>0.39749577660737362</v>
      </c>
      <c r="AC5" s="7">
        <v>71.549239789327245</v>
      </c>
      <c r="AD5" s="7">
        <v>3.5774619894663622</v>
      </c>
      <c r="AE5" s="7">
        <v>1236.2118652489321</v>
      </c>
      <c r="AF5" s="7">
        <v>3.5774619894663622</v>
      </c>
      <c r="AG5" s="7">
        <v>2404.8494484746102</v>
      </c>
      <c r="AH5" s="7">
        <f t="shared" si="4"/>
        <v>0.15899831064294945</v>
      </c>
      <c r="AI5" s="7">
        <v>1.1924873298221208</v>
      </c>
      <c r="AJ5" s="7">
        <v>0.39749577660737362</v>
      </c>
      <c r="AK5" s="7">
        <f t="shared" si="5"/>
        <v>0.13912352181258078</v>
      </c>
      <c r="AL5" s="7">
        <v>1.5899831064294945</v>
      </c>
      <c r="AM5" s="7">
        <f t="shared" si="6"/>
        <v>0.39749577660737362</v>
      </c>
      <c r="AN5" s="7">
        <v>1.5899831064294945</v>
      </c>
      <c r="AO5" s="7">
        <v>231.74003776209881</v>
      </c>
      <c r="AP5" s="7">
        <v>1.9874788830368681</v>
      </c>
      <c r="AQ5" s="7">
        <v>29.414687468945647</v>
      </c>
      <c r="AR5" s="7">
        <f t="shared" si="7"/>
        <v>0.39749577660737362</v>
      </c>
      <c r="AS5" s="7">
        <v>4.37245354268111</v>
      </c>
      <c r="AT5" s="7">
        <v>0.79499155321474724</v>
      </c>
      <c r="AU5" s="7">
        <v>3.9749577660737363</v>
      </c>
      <c r="AV5" s="7">
        <v>2.3849746596442416</v>
      </c>
    </row>
    <row r="6" spans="1:48">
      <c r="A6" s="1">
        <v>124</v>
      </c>
      <c r="B6" s="2" t="s">
        <v>72</v>
      </c>
      <c r="C6" s="2" t="s">
        <v>73</v>
      </c>
      <c r="D6" s="4" t="s">
        <v>68</v>
      </c>
      <c r="E6" s="6" t="s">
        <v>69</v>
      </c>
      <c r="F6" s="2">
        <v>1</v>
      </c>
      <c r="G6" s="2">
        <v>1.0368999999999999</v>
      </c>
      <c r="H6" s="7">
        <f t="shared" si="0"/>
        <v>0.19288263091908575</v>
      </c>
      <c r="I6" s="7">
        <v>2102.4206770180349</v>
      </c>
      <c r="J6" s="7">
        <v>6.9437747130870866</v>
      </c>
      <c r="K6" s="7">
        <f t="shared" si="1"/>
        <v>1.9288263091908577</v>
      </c>
      <c r="L6" s="7">
        <v>12.73025364065966</v>
      </c>
      <c r="M6" s="7">
        <f t="shared" si="2"/>
        <v>7.7153052367634298E-2</v>
      </c>
      <c r="N6" s="7">
        <f t="shared" si="2"/>
        <v>0.11572957855145145</v>
      </c>
      <c r="O6" s="7">
        <v>327.90047256244577</v>
      </c>
      <c r="P6" s="7">
        <f>(P$2/(($G6/1000)/0.04))/2</f>
        <v>9.6441315459542872E-3</v>
      </c>
      <c r="Q6" s="7">
        <v>19.674028353746746</v>
      </c>
      <c r="R6" s="7">
        <v>0.3857652618381715</v>
      </c>
      <c r="S6" s="7">
        <v>13.116018902497832</v>
      </c>
      <c r="T6" s="7">
        <v>6.9437747130870866</v>
      </c>
      <c r="U6" s="7">
        <v>44748.770373227897</v>
      </c>
      <c r="V6" s="7">
        <f t="shared" si="3"/>
        <v>1.9288263091908574E-2</v>
      </c>
      <c r="W6" s="7">
        <v>262.32037804995662</v>
      </c>
      <c r="X6" s="7">
        <v>8.8726010222779443</v>
      </c>
      <c r="Y6" s="7">
        <v>1.1572957855145145</v>
      </c>
      <c r="Z6" s="7">
        <v>362.61934612788122</v>
      </c>
      <c r="AA6" s="7">
        <v>13.116018902497832</v>
      </c>
      <c r="AB6" s="7">
        <f>(AB$2/(($G6/1000)/0.04))/2</f>
        <v>0.3857652618381715</v>
      </c>
      <c r="AC6" s="7">
        <v>77.153052367634302</v>
      </c>
      <c r="AD6" s="7">
        <v>2.7003568328672007</v>
      </c>
      <c r="AE6" s="7">
        <v>1465.9079949850518</v>
      </c>
      <c r="AF6" s="7">
        <v>3.086122094705372</v>
      </c>
      <c r="AG6" s="7">
        <v>3691.7735557913015</v>
      </c>
      <c r="AH6" s="7">
        <f t="shared" si="4"/>
        <v>0.1543061047352686</v>
      </c>
      <c r="AI6" s="7">
        <v>1.1572957855145145</v>
      </c>
      <c r="AJ6" s="7">
        <v>0.3857652618381715</v>
      </c>
      <c r="AK6" s="7">
        <f t="shared" si="5"/>
        <v>0.13501784164336003</v>
      </c>
      <c r="AL6" s="7">
        <v>1.9288263091908577</v>
      </c>
      <c r="AM6" s="7">
        <f t="shared" si="6"/>
        <v>0.3857652618381715</v>
      </c>
      <c r="AN6" s="7">
        <v>2.314591571029029</v>
      </c>
      <c r="AO6" s="7">
        <v>199.0548751084965</v>
      </c>
      <c r="AP6" s="7">
        <v>1.9288263091908577</v>
      </c>
      <c r="AQ6" s="7">
        <v>36.647699874626291</v>
      </c>
      <c r="AR6" s="7">
        <f t="shared" si="7"/>
        <v>0.3857652618381715</v>
      </c>
      <c r="AS6" s="7">
        <v>4.2434178802198863</v>
      </c>
      <c r="AT6" s="7">
        <v>0.77153052367634301</v>
      </c>
      <c r="AU6" s="7">
        <v>3.4718873565435433</v>
      </c>
      <c r="AV6" s="7">
        <v>1.9288263091908577</v>
      </c>
    </row>
    <row r="7" spans="1:48">
      <c r="A7" s="1">
        <v>133</v>
      </c>
      <c r="B7" s="2" t="s">
        <v>74</v>
      </c>
      <c r="C7" s="2" t="s">
        <v>75</v>
      </c>
      <c r="D7" s="4" t="s">
        <v>68</v>
      </c>
      <c r="E7" s="6" t="s">
        <v>76</v>
      </c>
      <c r="F7" s="2">
        <v>1</v>
      </c>
      <c r="G7" s="2">
        <v>1.0138</v>
      </c>
      <c r="H7" s="7">
        <f t="shared" si="0"/>
        <v>0.19727756954034328</v>
      </c>
      <c r="I7" s="7">
        <v>2347.6030775300851</v>
      </c>
      <c r="J7" s="7">
        <v>7.4965476425330442</v>
      </c>
      <c r="K7" s="7">
        <f t="shared" si="1"/>
        <v>1.9727756954034328</v>
      </c>
      <c r="L7" s="7">
        <v>52.870388636811995</v>
      </c>
      <c r="M7" s="7">
        <f t="shared" si="2"/>
        <v>7.8911027816137305E-2</v>
      </c>
      <c r="N7" s="7">
        <f t="shared" si="2"/>
        <v>0.11836654172420596</v>
      </c>
      <c r="O7" s="7">
        <v>844.34799763266915</v>
      </c>
      <c r="P7" s="7">
        <v>2.7618859735648055E-2</v>
      </c>
      <c r="Q7" s="7">
        <v>27.224304596567368</v>
      </c>
      <c r="R7" s="7">
        <v>1.1836654172420595</v>
      </c>
      <c r="S7" s="7">
        <v>7.8911027816137311</v>
      </c>
      <c r="T7" s="7">
        <v>8.6802130597751042</v>
      </c>
      <c r="U7" s="7">
        <v>38784.770171631484</v>
      </c>
      <c r="V7" s="7">
        <f t="shared" si="3"/>
        <v>1.9727756954034326E-2</v>
      </c>
      <c r="W7" s="7">
        <v>217.00532649437758</v>
      </c>
      <c r="X7" s="7">
        <v>14.203985006904714</v>
      </c>
      <c r="Y7" s="7">
        <v>1.5782205563227463</v>
      </c>
      <c r="Z7" s="7">
        <v>599.72381140264349</v>
      </c>
      <c r="AA7" s="7">
        <v>62.339711974748475</v>
      </c>
      <c r="AB7" s="7">
        <v>1.5782205563227463</v>
      </c>
      <c r="AC7" s="7">
        <v>23.673308344841193</v>
      </c>
      <c r="AD7" s="7">
        <v>3.9455513908068656</v>
      </c>
      <c r="AE7" s="7">
        <v>1112.6454922075361</v>
      </c>
      <c r="AF7" s="7">
        <v>4.7346616689682381</v>
      </c>
      <c r="AG7" s="7">
        <v>2422.5685539554152</v>
      </c>
      <c r="AH7" s="7">
        <f t="shared" si="4"/>
        <v>0.15782205563227461</v>
      </c>
      <c r="AI7" s="7">
        <v>0.78911027816137314</v>
      </c>
      <c r="AJ7" s="7">
        <v>0.39455513908068657</v>
      </c>
      <c r="AK7" s="7">
        <f t="shared" si="5"/>
        <v>0.1380942986782403</v>
      </c>
      <c r="AL7" s="7">
        <v>4.7346616689682381</v>
      </c>
      <c r="AM7" s="7">
        <f t="shared" si="6"/>
        <v>0.39455513908068657</v>
      </c>
      <c r="AN7" s="7">
        <f>(AN$2/(($G7/1000)/0.04))/2</f>
        <v>0.78911027816137314</v>
      </c>
      <c r="AO7" s="7">
        <v>203.59045176563427</v>
      </c>
      <c r="AP7" s="7">
        <v>3.9455513908068656</v>
      </c>
      <c r="AQ7" s="7">
        <v>27.618859735648055</v>
      </c>
      <c r="AR7" s="7">
        <f t="shared" si="7"/>
        <v>0.39455513908068657</v>
      </c>
      <c r="AS7" s="7">
        <v>6.7074373643716712</v>
      </c>
      <c r="AT7" s="7">
        <v>0.78911027816137314</v>
      </c>
      <c r="AU7" s="7">
        <v>6.7074373643716712</v>
      </c>
      <c r="AV7" s="7">
        <v>2.3673308344841191</v>
      </c>
    </row>
    <row r="8" spans="1:48">
      <c r="A8" s="1">
        <v>151</v>
      </c>
      <c r="B8" s="2" t="s">
        <v>77</v>
      </c>
      <c r="C8" s="2" t="s">
        <v>78</v>
      </c>
      <c r="D8" s="4" t="s">
        <v>68</v>
      </c>
      <c r="E8" s="6" t="s">
        <v>76</v>
      </c>
      <c r="F8" s="2">
        <v>1</v>
      </c>
      <c r="G8" s="2">
        <v>1.0116000000000001</v>
      </c>
      <c r="H8" s="7">
        <f t="shared" si="0"/>
        <v>0.19770660340055357</v>
      </c>
      <c r="I8" s="7">
        <v>2388.295769078687</v>
      </c>
      <c r="J8" s="7">
        <v>11.466982997232106</v>
      </c>
      <c r="K8" s="7">
        <f t="shared" si="1"/>
        <v>1.9770660340055359</v>
      </c>
      <c r="L8" s="7">
        <v>31.237643337287466</v>
      </c>
      <c r="M8" s="7">
        <v>0.15816528272044286</v>
      </c>
      <c r="N8" s="7">
        <f t="shared" si="2"/>
        <v>0.11862396204033215</v>
      </c>
      <c r="O8" s="7">
        <v>660.34005535784888</v>
      </c>
      <c r="P8" s="7">
        <v>1.9770660340055358E-2</v>
      </c>
      <c r="Q8" s="7">
        <v>28.469750889679716</v>
      </c>
      <c r="R8" s="7">
        <v>0.79082641360221428</v>
      </c>
      <c r="S8" s="7">
        <v>9.0945037564254658</v>
      </c>
      <c r="T8" s="7">
        <v>8.3036773428232493</v>
      </c>
      <c r="U8" s="7">
        <v>38157.374456306839</v>
      </c>
      <c r="V8" s="7">
        <f t="shared" si="3"/>
        <v>1.9770660340055358E-2</v>
      </c>
      <c r="W8" s="7">
        <v>205.61486753657573</v>
      </c>
      <c r="X8" s="7">
        <v>14.630288651640965</v>
      </c>
      <c r="Y8" s="7">
        <v>1.5816528272044286</v>
      </c>
      <c r="Z8" s="7">
        <v>620.79873467773825</v>
      </c>
      <c r="AA8" s="7">
        <v>41.122973507315145</v>
      </c>
      <c r="AB8" s="7">
        <v>1.5816528272044286</v>
      </c>
      <c r="AC8" s="7">
        <v>23.724792408066428</v>
      </c>
      <c r="AD8" s="7">
        <v>2.3724792408066429</v>
      </c>
      <c r="AE8" s="7">
        <v>1221.8268090154211</v>
      </c>
      <c r="AF8" s="7">
        <v>5.1403716884143931</v>
      </c>
      <c r="AG8" s="7">
        <v>1973.1119019375246</v>
      </c>
      <c r="AH8" s="7">
        <f t="shared" si="4"/>
        <v>0.15816528272044286</v>
      </c>
      <c r="AI8" s="7">
        <v>1.1862396204033214</v>
      </c>
      <c r="AJ8" s="7">
        <v>0.39541320680110714</v>
      </c>
      <c r="AK8" s="7">
        <f t="shared" si="5"/>
        <v>0.13839462238038749</v>
      </c>
      <c r="AL8" s="7">
        <v>3.5587188612099645</v>
      </c>
      <c r="AM8" s="7">
        <f t="shared" si="6"/>
        <v>0.39541320680110714</v>
      </c>
      <c r="AN8" s="7">
        <v>2.3724792408066429</v>
      </c>
      <c r="AO8" s="7">
        <v>226.57176749703441</v>
      </c>
      <c r="AP8" s="7">
        <v>4.7449584816132857</v>
      </c>
      <c r="AQ8" s="7">
        <v>32.028469750889684</v>
      </c>
      <c r="AR8" s="7">
        <f t="shared" si="7"/>
        <v>0.39541320680110714</v>
      </c>
      <c r="AS8" s="7">
        <v>7.117437722419929</v>
      </c>
      <c r="AT8" s="7">
        <v>0.79082641360221428</v>
      </c>
      <c r="AU8" s="7">
        <v>5.9311981020166069</v>
      </c>
      <c r="AV8" s="7">
        <v>2.3724792408066429</v>
      </c>
    </row>
    <row r="9" spans="1:48">
      <c r="A9" s="1">
        <v>118</v>
      </c>
      <c r="B9" s="2" t="s">
        <v>79</v>
      </c>
      <c r="C9" s="2" t="s">
        <v>80</v>
      </c>
      <c r="D9" s="4" t="s">
        <v>68</v>
      </c>
      <c r="E9" s="6" t="s">
        <v>76</v>
      </c>
      <c r="F9" s="2">
        <v>1</v>
      </c>
      <c r="G9" s="2">
        <v>1.0146999999999999</v>
      </c>
      <c r="H9" s="7">
        <f t="shared" si="0"/>
        <v>0.1971025918990835</v>
      </c>
      <c r="I9" s="7">
        <v>2526.8552281462503</v>
      </c>
      <c r="J9" s="7">
        <v>8.6725140435596728</v>
      </c>
      <c r="K9" s="7">
        <f t="shared" si="1"/>
        <v>1.971025918990835</v>
      </c>
      <c r="L9" s="7">
        <v>29.171183601064357</v>
      </c>
      <c r="M9" s="7">
        <f>(M$2/(($G9/1000)/0.04))/2</f>
        <v>7.8841036759633401E-2</v>
      </c>
      <c r="N9" s="7">
        <f t="shared" si="2"/>
        <v>0.11826155513945009</v>
      </c>
      <c r="O9" s="7">
        <v>603.13393121119555</v>
      </c>
      <c r="P9" s="7">
        <v>2.3652311027890015E-2</v>
      </c>
      <c r="Q9" s="7">
        <v>27.20015768207352</v>
      </c>
      <c r="R9" s="7">
        <v>0.78841036759633398</v>
      </c>
      <c r="S9" s="7">
        <v>8.2783088597615055</v>
      </c>
      <c r="T9" s="7">
        <v>9.4609244111560074</v>
      </c>
      <c r="U9" s="7">
        <v>37173.548832167144</v>
      </c>
      <c r="V9" s="7">
        <f t="shared" si="3"/>
        <v>1.971025918990835E-2</v>
      </c>
      <c r="W9" s="7">
        <v>201.04464373706514</v>
      </c>
      <c r="X9" s="7">
        <v>14.585591800532178</v>
      </c>
      <c r="Y9" s="7">
        <v>1.1826155513945009</v>
      </c>
      <c r="Z9" s="7">
        <v>626.78624223908548</v>
      </c>
      <c r="AA9" s="7">
        <v>46.910416871981866</v>
      </c>
      <c r="AB9" s="7">
        <v>1.576820735192668</v>
      </c>
      <c r="AC9" s="7">
        <v>19.710259189908349</v>
      </c>
      <c r="AD9" s="7">
        <v>3.1536414703853359</v>
      </c>
      <c r="AE9" s="7">
        <v>1127.4268256627577</v>
      </c>
      <c r="AF9" s="7">
        <v>4.7304622055780037</v>
      </c>
      <c r="AG9" s="7">
        <v>2172.0705627279003</v>
      </c>
      <c r="AH9" s="7">
        <f t="shared" si="4"/>
        <v>0.1576820735192668</v>
      </c>
      <c r="AI9" s="7">
        <v>1.1826155513945009</v>
      </c>
      <c r="AJ9" s="7">
        <v>0.39420518379816699</v>
      </c>
      <c r="AK9" s="7">
        <f t="shared" si="5"/>
        <v>0.13797181432935846</v>
      </c>
      <c r="AL9" s="7">
        <v>3.1536414703853359</v>
      </c>
      <c r="AM9" s="7">
        <f t="shared" si="6"/>
        <v>0.39420518379816699</v>
      </c>
      <c r="AN9" s="7">
        <v>1.971025918990835</v>
      </c>
      <c r="AO9" s="7">
        <v>217.20705627279</v>
      </c>
      <c r="AP9" s="7">
        <v>3.94205183798167</v>
      </c>
      <c r="AQ9" s="7">
        <v>27.594362865871688</v>
      </c>
      <c r="AR9" s="7">
        <f t="shared" si="7"/>
        <v>0.39420518379816699</v>
      </c>
      <c r="AS9" s="7">
        <v>6.7014881245688391</v>
      </c>
      <c r="AT9" s="7">
        <v>0.78841036759633398</v>
      </c>
      <c r="AU9" s="7">
        <v>5.9130777569725046</v>
      </c>
      <c r="AV9" s="7">
        <v>2.3652311027890018</v>
      </c>
    </row>
    <row r="10" spans="1:48">
      <c r="A10" s="1">
        <v>71</v>
      </c>
      <c r="B10" s="2" t="s">
        <v>81</v>
      </c>
      <c r="C10" s="2" t="s">
        <v>82</v>
      </c>
      <c r="D10" s="4" t="s">
        <v>68</v>
      </c>
      <c r="E10" s="6" t="s">
        <v>83</v>
      </c>
      <c r="F10" s="2">
        <v>1</v>
      </c>
      <c r="G10" s="2">
        <v>1.0122</v>
      </c>
      <c r="H10" s="7">
        <f t="shared" si="0"/>
        <v>0.19758940920766649</v>
      </c>
      <c r="I10" s="7">
        <v>1766.4493183165384</v>
      </c>
      <c r="J10" s="7">
        <v>12.645722189290655</v>
      </c>
      <c r="K10" s="7">
        <f t="shared" si="1"/>
        <v>1.975894092076665</v>
      </c>
      <c r="L10" s="7">
        <v>87.334518869788582</v>
      </c>
      <c r="M10" s="7">
        <f>(M$2/(($G10/1000)/0.04))/2</f>
        <v>7.9035763683066598E-2</v>
      </c>
      <c r="N10" s="7">
        <f t="shared" si="2"/>
        <v>0.11855364552459989</v>
      </c>
      <c r="O10" s="7">
        <v>320.09484291641968</v>
      </c>
      <c r="P10" s="7">
        <f>(P$2/(($G10/1000)/0.04))/2</f>
        <v>9.8794704603833248E-3</v>
      </c>
      <c r="Q10" s="7">
        <v>23.710729104919977</v>
      </c>
      <c r="R10" s="7">
        <v>0.35566093657379966</v>
      </c>
      <c r="S10" s="7">
        <v>6.3228610946453276</v>
      </c>
      <c r="T10" s="7">
        <v>9.089112823552659</v>
      </c>
      <c r="U10" s="7">
        <v>12527.168543766054</v>
      </c>
      <c r="V10" s="7">
        <f t="shared" si="3"/>
        <v>1.975894092076665E-2</v>
      </c>
      <c r="W10" s="7">
        <v>375.41987749456632</v>
      </c>
      <c r="X10" s="7">
        <v>11.065006915629324</v>
      </c>
      <c r="Y10" s="7">
        <v>0.79035763683066595</v>
      </c>
      <c r="Z10" s="7">
        <v>248.96265560165978</v>
      </c>
      <c r="AA10" s="7">
        <v>15.411973918197987</v>
      </c>
      <c r="AB10" s="7">
        <v>3.1614305473226638</v>
      </c>
      <c r="AC10" s="7">
        <v>23.710729104919977</v>
      </c>
      <c r="AD10" s="7">
        <v>2.3710729104919976</v>
      </c>
      <c r="AE10" s="7">
        <v>948.42916419679909</v>
      </c>
      <c r="AF10" s="7">
        <v>3.5566093657379967</v>
      </c>
      <c r="AG10" s="7">
        <v>778.50227227820596</v>
      </c>
      <c r="AH10" s="7">
        <f t="shared" si="4"/>
        <v>0.1580715273661332</v>
      </c>
      <c r="AI10" s="7">
        <v>0.79035763683066595</v>
      </c>
      <c r="AJ10" s="7">
        <v>0.39517881841533298</v>
      </c>
      <c r="AK10" s="7">
        <f t="shared" si="5"/>
        <v>0.13831258644536654</v>
      </c>
      <c r="AL10" s="7">
        <v>3.95178818415333</v>
      </c>
      <c r="AM10" s="7">
        <f t="shared" si="6"/>
        <v>0.39517881841533298</v>
      </c>
      <c r="AN10" s="7">
        <f>(AN$2/(($G10/1000)/0.04))/2</f>
        <v>0.79035763683066595</v>
      </c>
      <c r="AO10" s="7">
        <v>202.33155502865048</v>
      </c>
      <c r="AP10" s="7">
        <v>2.766251728907331</v>
      </c>
      <c r="AQ10" s="7">
        <v>20.549298557597314</v>
      </c>
      <c r="AR10" s="7">
        <f t="shared" si="7"/>
        <v>0.39517881841533298</v>
      </c>
      <c r="AS10" s="7">
        <v>5.9276822762299943</v>
      </c>
      <c r="AT10" s="7">
        <v>0.79035763683066595</v>
      </c>
      <c r="AU10" s="7">
        <v>3.95178818415333</v>
      </c>
      <c r="AV10" s="7">
        <v>1.975894092076665</v>
      </c>
    </row>
    <row r="11" spans="1:48">
      <c r="A11" s="1">
        <v>110</v>
      </c>
      <c r="B11" s="2" t="s">
        <v>84</v>
      </c>
      <c r="C11" s="2" t="s">
        <v>85</v>
      </c>
      <c r="D11" s="4" t="s">
        <v>68</v>
      </c>
      <c r="E11" s="6" t="s">
        <v>83</v>
      </c>
      <c r="F11" s="2">
        <v>1</v>
      </c>
      <c r="G11" s="2">
        <v>1.016</v>
      </c>
      <c r="H11" s="7">
        <f t="shared" si="0"/>
        <v>0.19685039370078741</v>
      </c>
      <c r="I11" s="7">
        <v>1834.6456692913387</v>
      </c>
      <c r="J11" s="7">
        <v>12.99212598425197</v>
      </c>
      <c r="K11" s="7">
        <f t="shared" si="1"/>
        <v>1.9685039370078743</v>
      </c>
      <c r="L11" s="7">
        <v>68.8976377952756</v>
      </c>
      <c r="M11" s="7">
        <f>(M$2/(($G11/1000)/0.04))/2</f>
        <v>7.874015748031496E-2</v>
      </c>
      <c r="N11" s="7">
        <f t="shared" si="2"/>
        <v>0.11811023622047245</v>
      </c>
      <c r="O11" s="7">
        <v>279.5275590551181</v>
      </c>
      <c r="P11" s="7">
        <v>3.937007874015748E-2</v>
      </c>
      <c r="Q11" s="7">
        <v>26.377952755905515</v>
      </c>
      <c r="R11" s="7">
        <v>1.5748031496062993</v>
      </c>
      <c r="S11" s="7">
        <v>5.9055118110236222</v>
      </c>
      <c r="T11" s="7">
        <v>17.322834645669293</v>
      </c>
      <c r="U11" s="7">
        <v>9527.5590551181103</v>
      </c>
      <c r="V11" s="7">
        <f t="shared" si="3"/>
        <v>1.968503937007874E-2</v>
      </c>
      <c r="W11" s="7">
        <v>433.07086614173232</v>
      </c>
      <c r="X11" s="7">
        <v>12.204724409448819</v>
      </c>
      <c r="Y11" s="7">
        <v>1.1811023622047243</v>
      </c>
      <c r="Z11" s="7">
        <v>322.83464566929132</v>
      </c>
      <c r="AA11" s="7">
        <v>31.889763779527563</v>
      </c>
      <c r="AB11" s="7">
        <v>1.9685039370078743</v>
      </c>
      <c r="AC11" s="7">
        <v>23.622047244094489</v>
      </c>
      <c r="AD11" s="7">
        <v>3.9370078740157486</v>
      </c>
      <c r="AE11" s="7">
        <v>610.236220472441</v>
      </c>
      <c r="AF11" s="7">
        <v>4.3307086614173231</v>
      </c>
      <c r="AG11" s="7">
        <v>1649.6062992125985</v>
      </c>
      <c r="AH11" s="7">
        <f t="shared" si="4"/>
        <v>0.15748031496062992</v>
      </c>
      <c r="AI11" s="7">
        <v>0.39370078740157483</v>
      </c>
      <c r="AJ11" s="7">
        <v>0.39370078740157483</v>
      </c>
      <c r="AK11" s="7">
        <f t="shared" si="5"/>
        <v>0.13779527559055119</v>
      </c>
      <c r="AL11" s="7">
        <v>3.5433070866141732</v>
      </c>
      <c r="AM11" s="7">
        <f t="shared" si="6"/>
        <v>0.39370078740157483</v>
      </c>
      <c r="AN11" s="7">
        <f>(AN$2/(($G11/1000)/0.04))/2</f>
        <v>0.78740157480314965</v>
      </c>
      <c r="AO11" s="7">
        <v>162.99212598425197</v>
      </c>
      <c r="AP11" s="7">
        <v>1.9685039370078743</v>
      </c>
      <c r="AQ11" s="7">
        <v>15.354330708661418</v>
      </c>
      <c r="AR11" s="7">
        <f t="shared" si="7"/>
        <v>0.39370078740157483</v>
      </c>
      <c r="AS11" s="7">
        <v>6.2992125984251972</v>
      </c>
      <c r="AT11" s="7">
        <v>1.1811023622047243</v>
      </c>
      <c r="AU11" s="7">
        <v>5.9055118110236222</v>
      </c>
      <c r="AV11" s="7">
        <v>1.1811023622047243</v>
      </c>
    </row>
    <row r="12" spans="1:48">
      <c r="A12" s="1">
        <v>28</v>
      </c>
      <c r="B12" s="2" t="s">
        <v>86</v>
      </c>
      <c r="C12" s="2" t="s">
        <v>87</v>
      </c>
      <c r="D12" s="4" t="s">
        <v>68</v>
      </c>
      <c r="E12" s="6" t="s">
        <v>83</v>
      </c>
      <c r="F12" s="2">
        <v>1</v>
      </c>
      <c r="G12" s="2">
        <v>1.0155000000000001</v>
      </c>
      <c r="H12" s="7">
        <f t="shared" si="0"/>
        <v>0.19694731659281139</v>
      </c>
      <c r="I12" s="7">
        <v>2757.2624322993597</v>
      </c>
      <c r="J12" s="7">
        <v>5.120630231413096</v>
      </c>
      <c r="K12" s="7">
        <f t="shared" si="1"/>
        <v>1.9694731659281139</v>
      </c>
      <c r="L12" s="7">
        <v>83.11176760216641</v>
      </c>
      <c r="M12" s="7">
        <v>0.19694731659281139</v>
      </c>
      <c r="N12" s="7">
        <f t="shared" si="2"/>
        <v>0.11816838995568683</v>
      </c>
      <c r="O12" s="7">
        <v>476.61250615460358</v>
      </c>
      <c r="P12" s="7">
        <v>1.969473165928114E-2</v>
      </c>
      <c r="Q12" s="7">
        <v>33.874938453963559</v>
      </c>
      <c r="R12" s="7">
        <v>0.78778926637124558</v>
      </c>
      <c r="S12" s="7">
        <v>9.0595765632693244</v>
      </c>
      <c r="T12" s="7">
        <v>12.604628261939929</v>
      </c>
      <c r="U12" s="7">
        <v>14416.543574593794</v>
      </c>
      <c r="V12" s="7">
        <f t="shared" si="3"/>
        <v>1.969473165928114E-2</v>
      </c>
      <c r="W12" s="7">
        <v>393.89463318562281</v>
      </c>
      <c r="X12" s="7">
        <v>16.543574593796155</v>
      </c>
      <c r="Y12" s="7">
        <v>1.5755785327424912</v>
      </c>
      <c r="Z12" s="7">
        <v>598.71984244214661</v>
      </c>
      <c r="AA12" s="7">
        <v>27.572624322993594</v>
      </c>
      <c r="AB12" s="7">
        <f>(AB$2/(($G12/1000)/0.04))/2</f>
        <v>0.39389463318562279</v>
      </c>
      <c r="AC12" s="7">
        <v>27.572624322993594</v>
      </c>
      <c r="AD12" s="7">
        <v>2.7572624322993597</v>
      </c>
      <c r="AE12" s="7">
        <v>535.69670113244695</v>
      </c>
      <c r="AF12" s="7">
        <v>3.9389463318562279</v>
      </c>
      <c r="AG12" s="7">
        <v>1161.9891678975873</v>
      </c>
      <c r="AH12" s="7">
        <f t="shared" si="4"/>
        <v>0.15755785327424912</v>
      </c>
      <c r="AI12" s="7">
        <v>0.39389463318562279</v>
      </c>
      <c r="AJ12" s="7">
        <v>0.78778926637124558</v>
      </c>
      <c r="AK12" s="7">
        <f t="shared" si="5"/>
        <v>0.13786312161496797</v>
      </c>
      <c r="AL12" s="7">
        <v>4.3328409650418509</v>
      </c>
      <c r="AM12" s="7">
        <f t="shared" si="6"/>
        <v>0.39389463318562279</v>
      </c>
      <c r="AN12" s="7">
        <f>(AN$2/(($G12/1000)/0.04))/2</f>
        <v>0.78778926637124558</v>
      </c>
      <c r="AO12" s="7">
        <v>223.73215164943372</v>
      </c>
      <c r="AP12" s="7">
        <v>1.5755785327424912</v>
      </c>
      <c r="AQ12" s="7">
        <v>19.694731659281139</v>
      </c>
      <c r="AR12" s="7">
        <f t="shared" si="7"/>
        <v>0.39389463318562279</v>
      </c>
      <c r="AS12" s="7">
        <v>9.8473658296405695</v>
      </c>
      <c r="AT12" s="7">
        <v>1.1816838995568684</v>
      </c>
      <c r="AU12" s="7">
        <v>7.8778926637124558</v>
      </c>
      <c r="AV12" s="7">
        <v>1.5755785327424912</v>
      </c>
    </row>
    <row r="13" spans="1:48">
      <c r="A13" s="1">
        <v>25</v>
      </c>
      <c r="B13" s="2" t="s">
        <v>88</v>
      </c>
      <c r="C13" s="2" t="s">
        <v>89</v>
      </c>
      <c r="D13" s="4" t="s">
        <v>68</v>
      </c>
      <c r="E13" s="6" t="s">
        <v>90</v>
      </c>
      <c r="F13" s="2">
        <v>1</v>
      </c>
      <c r="G13" s="2">
        <v>1.014</v>
      </c>
      <c r="H13" s="7">
        <f t="shared" si="0"/>
        <v>0.19723865877712035</v>
      </c>
      <c r="I13" s="7">
        <v>2512.8205128205132</v>
      </c>
      <c r="J13" s="7">
        <v>8.6785009861932956</v>
      </c>
      <c r="K13" s="7">
        <f t="shared" si="1"/>
        <v>1.9723865877712035</v>
      </c>
      <c r="L13" s="7">
        <v>27.613412228796847</v>
      </c>
      <c r="M13" s="7">
        <f>(M$2/(($G13/1000)/0.04))/2</f>
        <v>7.8895463510848141E-2</v>
      </c>
      <c r="N13" s="7">
        <f t="shared" si="2"/>
        <v>0.1183431952662722</v>
      </c>
      <c r="O13" s="7">
        <v>414.2011834319527</v>
      </c>
      <c r="P13" s="7">
        <f>(P$2/(($G13/1000)/0.04))/2</f>
        <v>9.8619329388560176E-3</v>
      </c>
      <c r="Q13" s="7">
        <v>14.595660749506905</v>
      </c>
      <c r="R13" s="7">
        <v>0.35502958579881655</v>
      </c>
      <c r="S13" s="7">
        <v>16.568047337278106</v>
      </c>
      <c r="T13" s="7">
        <v>5.1282051282051286</v>
      </c>
      <c r="U13" s="7">
        <v>33767.258382642998</v>
      </c>
      <c r="V13" s="7">
        <f t="shared" si="3"/>
        <v>1.9723865877712035E-2</v>
      </c>
      <c r="W13" s="7">
        <v>453.64891518737676</v>
      </c>
      <c r="X13" s="7">
        <v>5.5226824457593695</v>
      </c>
      <c r="Y13" s="7">
        <v>1.1834319526627219</v>
      </c>
      <c r="Z13" s="7">
        <v>307.69230769230774</v>
      </c>
      <c r="AA13" s="7">
        <v>14.990138067061146</v>
      </c>
      <c r="AB13" s="7">
        <v>1.5779092702169628</v>
      </c>
      <c r="AC13" s="7">
        <v>71.005917159763328</v>
      </c>
      <c r="AD13" s="7">
        <v>2.7613412228796848</v>
      </c>
      <c r="AE13" s="7">
        <v>919.13214990138079</v>
      </c>
      <c r="AF13" s="7">
        <v>1.5779092702169628</v>
      </c>
      <c r="AG13" s="7">
        <v>3151.8737672583834</v>
      </c>
      <c r="AH13" s="7">
        <f t="shared" si="4"/>
        <v>0.15779092702169628</v>
      </c>
      <c r="AI13" s="7">
        <v>0.78895463510848141</v>
      </c>
      <c r="AJ13" s="7">
        <f>(AJ$2/(($G13/1000)/0.04))/2</f>
        <v>0.19723865877712035</v>
      </c>
      <c r="AK13" s="7">
        <f t="shared" si="5"/>
        <v>0.13806706114398423</v>
      </c>
      <c r="AL13" s="7">
        <v>2.7613412228796848</v>
      </c>
      <c r="AM13" s="7">
        <f t="shared" si="6"/>
        <v>0.3944773175542407</v>
      </c>
      <c r="AN13" s="7">
        <v>2.3668639053254439</v>
      </c>
      <c r="AO13" s="7">
        <v>235.50295857988166</v>
      </c>
      <c r="AP13" s="7">
        <v>1.5779092702169628</v>
      </c>
      <c r="AQ13" s="7">
        <v>38.264299802761343</v>
      </c>
      <c r="AR13" s="7">
        <f t="shared" si="7"/>
        <v>0.3944773175542407</v>
      </c>
      <c r="AS13" s="7">
        <v>3.9447731755424069</v>
      </c>
      <c r="AT13" s="7">
        <v>0.78895463510848141</v>
      </c>
      <c r="AU13" s="7">
        <v>4.3392504930966478</v>
      </c>
      <c r="AV13" s="7">
        <v>1.1834319526627219</v>
      </c>
    </row>
    <row r="14" spans="1:48">
      <c r="A14" s="1">
        <v>40</v>
      </c>
      <c r="B14" s="2" t="s">
        <v>91</v>
      </c>
      <c r="C14" s="2" t="s">
        <v>92</v>
      </c>
      <c r="D14" s="4" t="s">
        <v>68</v>
      </c>
      <c r="E14" s="6" t="s">
        <v>90</v>
      </c>
      <c r="F14" s="2">
        <v>1</v>
      </c>
      <c r="G14" s="2">
        <v>1.0146999999999999</v>
      </c>
      <c r="H14" s="7">
        <f t="shared" si="0"/>
        <v>0.1971025918990835</v>
      </c>
      <c r="I14" s="7">
        <v>1781.8074307677148</v>
      </c>
      <c r="J14" s="7">
        <v>5.1246673893761709</v>
      </c>
      <c r="K14" s="7">
        <f t="shared" si="1"/>
        <v>1.971025918990835</v>
      </c>
      <c r="L14" s="7">
        <v>43.362570217798371</v>
      </c>
      <c r="M14" s="7">
        <f>(M$2/(($G14/1000)/0.04))/2</f>
        <v>7.8841036759633401E-2</v>
      </c>
      <c r="N14" s="7">
        <f t="shared" si="2"/>
        <v>0.11826155513945009</v>
      </c>
      <c r="O14" s="7">
        <v>240.46516211688186</v>
      </c>
      <c r="P14" s="7">
        <v>0.35478466541835024</v>
      </c>
      <c r="Q14" s="7">
        <v>30.748004336257026</v>
      </c>
      <c r="R14" s="7">
        <v>6.7014881245688391</v>
      </c>
      <c r="S14" s="7">
        <v>3.94205183798167</v>
      </c>
      <c r="T14" s="7">
        <v>11.037745146348676</v>
      </c>
      <c r="U14" s="7">
        <v>5203.5084261358043</v>
      </c>
      <c r="V14" s="7">
        <f t="shared" si="3"/>
        <v>1.971025918990835E-2</v>
      </c>
      <c r="W14" s="7">
        <v>540.06110180348878</v>
      </c>
      <c r="X14" s="7">
        <v>11.826155513945009</v>
      </c>
      <c r="Y14" s="7">
        <v>1.576820735192668</v>
      </c>
      <c r="Z14" s="7">
        <v>299.59593968660687</v>
      </c>
      <c r="AA14" s="7">
        <v>154.92263723267962</v>
      </c>
      <c r="AB14" s="7">
        <v>1.576820735192668</v>
      </c>
      <c r="AC14" s="7">
        <v>59.130777569725048</v>
      </c>
      <c r="AD14" s="7">
        <v>10.249334778752342</v>
      </c>
      <c r="AE14" s="7">
        <v>299.59593968660687</v>
      </c>
      <c r="AF14" s="7">
        <v>5.1246673893761709</v>
      </c>
      <c r="AG14" s="7">
        <v>3236.4245589829507</v>
      </c>
      <c r="AH14" s="7">
        <f t="shared" si="4"/>
        <v>0.1576820735192668</v>
      </c>
      <c r="AI14" s="7">
        <v>0.39420518379816699</v>
      </c>
      <c r="AJ14" s="7">
        <v>0.39420518379816699</v>
      </c>
      <c r="AK14" s="7">
        <f t="shared" si="5"/>
        <v>0.13797181432935846</v>
      </c>
      <c r="AL14" s="7">
        <v>2.3652311027890018</v>
      </c>
      <c r="AM14" s="7">
        <f t="shared" si="6"/>
        <v>0.39420518379816699</v>
      </c>
      <c r="AN14" s="7">
        <f>(AN$2/(($G14/1000)/0.04))/2</f>
        <v>0.78841036759633398</v>
      </c>
      <c r="AO14" s="7">
        <v>115.50211885286294</v>
      </c>
      <c r="AP14" s="7">
        <v>3.1536414703853359</v>
      </c>
      <c r="AQ14" s="7">
        <v>7.0956933083670055</v>
      </c>
      <c r="AR14" s="7">
        <f t="shared" si="7"/>
        <v>0.39420518379816699</v>
      </c>
      <c r="AS14" s="7">
        <v>7.0956933083670055</v>
      </c>
      <c r="AT14" s="7">
        <v>1.576820735192668</v>
      </c>
      <c r="AU14" s="7">
        <v>26.017542130679022</v>
      </c>
      <c r="AV14" s="7">
        <f>(AV$2/(($G14/1000)/0.04))/2</f>
        <v>0.39420518379816699</v>
      </c>
    </row>
    <row r="15" spans="1:48">
      <c r="A15" s="1">
        <v>3</v>
      </c>
      <c r="B15" s="2" t="s">
        <v>93</v>
      </c>
      <c r="C15" s="2" t="s">
        <v>94</v>
      </c>
      <c r="D15" s="4" t="s">
        <v>68</v>
      </c>
      <c r="E15" s="6" t="s">
        <v>90</v>
      </c>
      <c r="F15" s="2">
        <v>1</v>
      </c>
      <c r="G15" s="2">
        <v>1.0019</v>
      </c>
      <c r="H15" s="7">
        <f t="shared" si="0"/>
        <v>0.19962072063080147</v>
      </c>
      <c r="I15" s="7">
        <v>1257.6105399740493</v>
      </c>
      <c r="J15" s="7">
        <v>5.5893801776624414</v>
      </c>
      <c r="K15" s="7">
        <f t="shared" si="1"/>
        <v>1.996207206308015</v>
      </c>
      <c r="L15" s="7">
        <v>17.965864856772132</v>
      </c>
      <c r="M15" s="7">
        <f>(M$2/(($G15/1000)/0.04))/2</f>
        <v>7.9848288252320598E-2</v>
      </c>
      <c r="N15" s="7">
        <f t="shared" si="2"/>
        <v>0.11977243237848088</v>
      </c>
      <c r="O15" s="7">
        <v>347.34005389759454</v>
      </c>
      <c r="P15" s="7">
        <f>(P$2/(($G15/1000)/0.04))/2</f>
        <v>9.9810360315400748E-3</v>
      </c>
      <c r="Q15" s="7">
        <v>13.5742090028945</v>
      </c>
      <c r="R15" s="7">
        <v>0.31939315300928239</v>
      </c>
      <c r="S15" s="7">
        <v>5.1901387364008382</v>
      </c>
      <c r="T15" s="7">
        <v>5.5893801776624414</v>
      </c>
      <c r="U15" s="7">
        <v>7944.9046811058988</v>
      </c>
      <c r="V15" s="7">
        <f t="shared" si="3"/>
        <v>1.996207206308015E-2</v>
      </c>
      <c r="W15" s="7">
        <v>471.10490068869149</v>
      </c>
      <c r="X15" s="7">
        <v>5.5893801776624414</v>
      </c>
      <c r="Y15" s="7">
        <v>0.79848288252320587</v>
      </c>
      <c r="Z15" s="7">
        <v>267.49176564527397</v>
      </c>
      <c r="AA15" s="7">
        <v>14.372691885417705</v>
      </c>
      <c r="AB15" s="7">
        <v>0.79848288252320587</v>
      </c>
      <c r="AC15" s="7">
        <v>79.848288252320586</v>
      </c>
      <c r="AD15" s="7">
        <v>2.3954486475696175</v>
      </c>
      <c r="AE15" s="7">
        <v>463.12007186345943</v>
      </c>
      <c r="AF15" s="7">
        <v>1.1977243237848088</v>
      </c>
      <c r="AG15" s="7">
        <v>722.62700868350134</v>
      </c>
      <c r="AH15" s="7">
        <f t="shared" si="4"/>
        <v>0.1596965765046412</v>
      </c>
      <c r="AI15" s="7">
        <v>0.39924144126160294</v>
      </c>
      <c r="AJ15" s="7">
        <f>(AJ$2/(($G15/1000)/0.04))/2</f>
        <v>0.19962072063080147</v>
      </c>
      <c r="AK15" s="7">
        <f t="shared" si="5"/>
        <v>0.13973450444156105</v>
      </c>
      <c r="AL15" s="7">
        <v>1.996207206308015</v>
      </c>
      <c r="AM15" s="7">
        <f t="shared" si="6"/>
        <v>0.39924144126160294</v>
      </c>
      <c r="AN15" s="7">
        <f>(AN$2/(($G15/1000)/0.04))/2</f>
        <v>0.79848288252320587</v>
      </c>
      <c r="AO15" s="7">
        <v>172.47230262501247</v>
      </c>
      <c r="AP15" s="7">
        <v>1.5969657650464117</v>
      </c>
      <c r="AQ15" s="7">
        <v>12.376484679109691</v>
      </c>
      <c r="AR15" s="7">
        <f t="shared" si="7"/>
        <v>0.39924144126160294</v>
      </c>
      <c r="AS15" s="7">
        <v>3.1939315300928235</v>
      </c>
      <c r="AT15" s="7">
        <v>0.79848288252320587</v>
      </c>
      <c r="AU15" s="7">
        <v>7.9848288252320598</v>
      </c>
      <c r="AV15" s="7">
        <f>(AV$2/(($G15/1000)/0.04))/2</f>
        <v>0.39924144126160294</v>
      </c>
    </row>
    <row r="16" spans="1:48">
      <c r="A16" s="1">
        <v>7</v>
      </c>
      <c r="B16" s="2" t="s">
        <v>95</v>
      </c>
      <c r="C16" s="2" t="s">
        <v>96</v>
      </c>
      <c r="D16" s="4" t="s">
        <v>68</v>
      </c>
      <c r="E16" s="6" t="s">
        <v>97</v>
      </c>
      <c r="F16" s="2">
        <v>1</v>
      </c>
      <c r="G16" s="2">
        <v>1.0129999999999999</v>
      </c>
      <c r="H16" s="7">
        <f t="shared" si="0"/>
        <v>0.19743336623889443</v>
      </c>
      <c r="I16" s="7">
        <v>2886.4758144126363</v>
      </c>
      <c r="J16" s="7">
        <v>13.425468904244822</v>
      </c>
      <c r="K16" s="7">
        <f t="shared" si="1"/>
        <v>1.9743336623889443</v>
      </c>
      <c r="L16" s="7">
        <v>30.79960513326753</v>
      </c>
      <c r="M16" s="7">
        <v>0.23692003948667331</v>
      </c>
      <c r="N16" s="7">
        <f t="shared" si="2"/>
        <v>0.11846001974333666</v>
      </c>
      <c r="O16" s="7">
        <v>1141.1648568608098</v>
      </c>
      <c r="P16" s="7">
        <v>1.9743336623889444E-2</v>
      </c>
      <c r="Q16" s="7">
        <v>42.645607107601201</v>
      </c>
      <c r="R16" s="7">
        <v>1.1846001974333664</v>
      </c>
      <c r="S16" s="7">
        <v>7.107601184600199</v>
      </c>
      <c r="T16" s="7">
        <v>9.8716683119447204</v>
      </c>
      <c r="U16" s="7">
        <v>15794.669299111554</v>
      </c>
      <c r="V16" s="7">
        <f t="shared" si="3"/>
        <v>1.9743336623889444E-2</v>
      </c>
      <c r="W16" s="7">
        <v>422.50740375123405</v>
      </c>
      <c r="X16" s="7">
        <v>21.717670286278388</v>
      </c>
      <c r="Y16" s="7">
        <v>2.3692003948667328</v>
      </c>
      <c r="Z16" s="7">
        <v>817.37413622902284</v>
      </c>
      <c r="AA16" s="7">
        <v>92.793682132280381</v>
      </c>
      <c r="AB16" s="7">
        <v>1.5794669299111554</v>
      </c>
      <c r="AC16" s="7">
        <v>31.589338598223108</v>
      </c>
      <c r="AD16" s="7">
        <v>3.5538005923000995</v>
      </c>
      <c r="AE16" s="7">
        <v>1030.6021717670289</v>
      </c>
      <c r="AF16" s="7">
        <v>5.1332675222112556</v>
      </c>
      <c r="AG16" s="7">
        <v>1101.6781836130308</v>
      </c>
      <c r="AH16" s="7">
        <f t="shared" si="4"/>
        <v>0.15794669299111555</v>
      </c>
      <c r="AI16" s="7">
        <v>0.78973346495557772</v>
      </c>
      <c r="AJ16" s="7">
        <v>0.78973346495557772</v>
      </c>
      <c r="AK16" s="7">
        <f t="shared" si="5"/>
        <v>0.13820335636722611</v>
      </c>
      <c r="AL16" s="7">
        <v>4.3435340572556775</v>
      </c>
      <c r="AM16" s="7">
        <f t="shared" si="6"/>
        <v>0.39486673247778886</v>
      </c>
      <c r="AN16" s="7">
        <f>(AN$2/(($G16/1000)/0.04))/2</f>
        <v>0.78973346495557772</v>
      </c>
      <c r="AO16" s="7">
        <v>202.56663376110566</v>
      </c>
      <c r="AP16" s="7">
        <v>3.1589338598223109</v>
      </c>
      <c r="AQ16" s="7">
        <v>18.953603158933863</v>
      </c>
      <c r="AR16" s="7">
        <f t="shared" si="7"/>
        <v>0.39486673247778886</v>
      </c>
      <c r="AS16" s="7">
        <v>13.030602171767033</v>
      </c>
      <c r="AT16" s="7">
        <v>1.5794669299111554</v>
      </c>
      <c r="AU16" s="7">
        <v>10.6614017769003</v>
      </c>
      <c r="AV16" s="7">
        <v>1.5794669299111554</v>
      </c>
    </row>
    <row r="17" spans="1:48">
      <c r="A17" s="1">
        <v>55</v>
      </c>
      <c r="B17" s="2" t="s">
        <v>98</v>
      </c>
      <c r="C17" s="2" t="s">
        <v>99</v>
      </c>
      <c r="D17" s="4" t="s">
        <v>68</v>
      </c>
      <c r="E17" s="6" t="s">
        <v>97</v>
      </c>
      <c r="F17" s="2">
        <v>1</v>
      </c>
      <c r="G17" s="2">
        <v>1.0116000000000001</v>
      </c>
      <c r="H17" s="7">
        <f t="shared" si="0"/>
        <v>0.19770660340055357</v>
      </c>
      <c r="I17" s="7">
        <v>3072.3606168446026</v>
      </c>
      <c r="J17" s="7">
        <v>24.120205614867537</v>
      </c>
      <c r="K17" s="7">
        <f t="shared" si="1"/>
        <v>1.9770660340055359</v>
      </c>
      <c r="L17" s="7">
        <v>42.704626334519574</v>
      </c>
      <c r="M17" s="7">
        <v>0.27678924476077499</v>
      </c>
      <c r="N17" s="7">
        <f t="shared" si="2"/>
        <v>0.11862396204033215</v>
      </c>
      <c r="O17" s="7">
        <v>1095.2945828390668</v>
      </c>
      <c r="P17" s="7">
        <v>0.11862396204033215</v>
      </c>
      <c r="Q17" s="7">
        <v>44.681692368525106</v>
      </c>
      <c r="R17" s="7">
        <v>1.9770660340055359</v>
      </c>
      <c r="S17" s="7">
        <v>8.3036773428232493</v>
      </c>
      <c r="T17" s="7">
        <v>12.257809410834321</v>
      </c>
      <c r="U17" s="7">
        <v>27916.172400158164</v>
      </c>
      <c r="V17" s="7">
        <f t="shared" si="3"/>
        <v>1.9770660340055358E-2</v>
      </c>
      <c r="W17" s="7">
        <v>438.90865954922896</v>
      </c>
      <c r="X17" s="7">
        <v>22.933965994464213</v>
      </c>
      <c r="Y17" s="7">
        <v>2.3724792408066429</v>
      </c>
      <c r="Z17" s="7">
        <v>771.05575326215899</v>
      </c>
      <c r="AA17" s="7">
        <v>86.200079082641366</v>
      </c>
      <c r="AB17" s="7">
        <v>3.5587188612099645</v>
      </c>
      <c r="AC17" s="7">
        <v>43.495452748121792</v>
      </c>
      <c r="AD17" s="7">
        <v>4.3495452748121783</v>
      </c>
      <c r="AE17" s="7">
        <v>2091.7358639778568</v>
      </c>
      <c r="AF17" s="7">
        <v>7.9082641360221437</v>
      </c>
      <c r="AG17" s="7">
        <v>2079.8734677738239</v>
      </c>
      <c r="AH17" s="7">
        <f t="shared" si="4"/>
        <v>0.15816528272044286</v>
      </c>
      <c r="AI17" s="7">
        <v>0.79082641360221428</v>
      </c>
      <c r="AJ17" s="7">
        <v>0.79082641360221428</v>
      </c>
      <c r="AK17" s="7">
        <f t="shared" si="5"/>
        <v>0.13839462238038749</v>
      </c>
      <c r="AL17" s="7">
        <v>5.1403716884143931</v>
      </c>
      <c r="AM17" s="7">
        <f t="shared" si="6"/>
        <v>0.39541320680110714</v>
      </c>
      <c r="AN17" s="7">
        <v>2.3724792408066429</v>
      </c>
      <c r="AO17" s="7">
        <v>206.80110715697907</v>
      </c>
      <c r="AP17" s="7">
        <v>3.9541320680110719</v>
      </c>
      <c r="AQ17" s="7">
        <v>31.633056544088575</v>
      </c>
      <c r="AR17" s="7">
        <f t="shared" si="7"/>
        <v>0.39541320680110714</v>
      </c>
      <c r="AS17" s="7">
        <v>13.444049031237645</v>
      </c>
      <c r="AT17" s="7">
        <v>1.5816528272044286</v>
      </c>
      <c r="AU17" s="7">
        <v>18.584420719652034</v>
      </c>
      <c r="AV17" s="7">
        <v>1.9770660340055359</v>
      </c>
    </row>
    <row r="18" spans="1:48">
      <c r="A18" s="1">
        <v>76</v>
      </c>
      <c r="B18" s="2" t="s">
        <v>100</v>
      </c>
      <c r="C18" s="2" t="s">
        <v>101</v>
      </c>
      <c r="D18" s="4" t="s">
        <v>68</v>
      </c>
      <c r="E18" s="6" t="s">
        <v>97</v>
      </c>
      <c r="F18" s="2">
        <v>1</v>
      </c>
      <c r="G18" s="2">
        <v>1.0213000000000001</v>
      </c>
      <c r="H18" s="7">
        <f t="shared" si="0"/>
        <v>0.19582884558895525</v>
      </c>
      <c r="I18" s="7">
        <v>2733.7706844218151</v>
      </c>
      <c r="J18" s="7">
        <v>14.882992264760597</v>
      </c>
      <c r="K18" s="7">
        <f t="shared" si="1"/>
        <v>1.9582884558895524</v>
      </c>
      <c r="L18" s="7">
        <v>40.340742191324779</v>
      </c>
      <c r="M18" s="7">
        <v>0.19582884558895525</v>
      </c>
      <c r="N18" s="7">
        <f t="shared" si="2"/>
        <v>0.11749730735337315</v>
      </c>
      <c r="O18" s="7">
        <v>869.48007441496122</v>
      </c>
      <c r="P18" s="7">
        <f>(P$2/(($G18/1000)/0.04))/2</f>
        <v>9.791442279447761E-3</v>
      </c>
      <c r="Q18" s="7">
        <v>39.949084500146867</v>
      </c>
      <c r="R18" s="7">
        <v>1.1749730735337314</v>
      </c>
      <c r="S18" s="7">
        <v>7.4414961323802986</v>
      </c>
      <c r="T18" s="7">
        <v>10.183099970625673</v>
      </c>
      <c r="U18" s="7">
        <v>22089.49378243415</v>
      </c>
      <c r="V18" s="7">
        <f t="shared" si="3"/>
        <v>1.9582884558895522E-2</v>
      </c>
      <c r="W18" s="7">
        <v>442.57319103103885</v>
      </c>
      <c r="X18" s="7">
        <v>20.757857632429257</v>
      </c>
      <c r="Y18" s="7">
        <v>2.3499461470674627</v>
      </c>
      <c r="Z18" s="7">
        <v>701.06726720845961</v>
      </c>
      <c r="AA18" s="7">
        <v>97.522765103299719</v>
      </c>
      <c r="AB18" s="7">
        <v>1.566630764711642</v>
      </c>
      <c r="AC18" s="7">
        <v>31.332615294232838</v>
      </c>
      <c r="AD18" s="7">
        <v>2.7416038382453736</v>
      </c>
      <c r="AE18" s="7">
        <v>1104.4746891217076</v>
      </c>
      <c r="AF18" s="7">
        <v>5.4832076764907471</v>
      </c>
      <c r="AG18" s="7">
        <v>1703.7109566239105</v>
      </c>
      <c r="AH18" s="7">
        <f t="shared" si="4"/>
        <v>0.15666307647116418</v>
      </c>
      <c r="AI18" s="7">
        <v>0.78331538235582099</v>
      </c>
      <c r="AJ18" s="7">
        <v>0.78331538235582099</v>
      </c>
      <c r="AK18" s="7">
        <f t="shared" si="5"/>
        <v>0.13708019191226867</v>
      </c>
      <c r="AL18" s="7">
        <v>4.6998922941349255</v>
      </c>
      <c r="AM18" s="7">
        <f t="shared" si="6"/>
        <v>0.39165769117791049</v>
      </c>
      <c r="AN18" s="7">
        <v>1.566630764711642</v>
      </c>
      <c r="AO18" s="7">
        <v>207.97023401547042</v>
      </c>
      <c r="AP18" s="7">
        <v>3.9165769117791047</v>
      </c>
      <c r="AQ18" s="7">
        <v>23.499461470674628</v>
      </c>
      <c r="AR18" s="7">
        <f t="shared" si="7"/>
        <v>0.39165769117791049</v>
      </c>
      <c r="AS18" s="7">
        <v>11.749730735337314</v>
      </c>
      <c r="AT18" s="7">
        <v>1.566630764711642</v>
      </c>
      <c r="AU18" s="7">
        <v>9.7914422794477609</v>
      </c>
      <c r="AV18" s="7">
        <v>1.566630764711642</v>
      </c>
    </row>
    <row r="19" spans="1:48">
      <c r="A19" s="1">
        <v>126</v>
      </c>
      <c r="B19" s="2" t="s">
        <v>102</v>
      </c>
      <c r="C19" s="2" t="s">
        <v>103</v>
      </c>
      <c r="D19" s="4" t="s">
        <v>68</v>
      </c>
      <c r="E19" s="6" t="s">
        <v>104</v>
      </c>
      <c r="F19" s="2">
        <v>1</v>
      </c>
      <c r="G19" s="2">
        <v>1.0128999999999999</v>
      </c>
      <c r="H19" s="7">
        <f t="shared" si="0"/>
        <v>0.19745285813012145</v>
      </c>
      <c r="I19" s="7">
        <v>1745.4832658702737</v>
      </c>
      <c r="J19" s="7">
        <v>10.662454339026558</v>
      </c>
      <c r="K19" s="7">
        <f t="shared" si="1"/>
        <v>1.9745285813012146</v>
      </c>
      <c r="L19" s="7">
        <v>15.006417217889231</v>
      </c>
      <c r="M19" s="7">
        <f>(M$2/(($G19/1000)/0.04))/2</f>
        <v>7.898114325204858E-2</v>
      </c>
      <c r="N19" s="7">
        <f t="shared" si="2"/>
        <v>0.11847171487807287</v>
      </c>
      <c r="O19" s="7">
        <v>517.32648830091819</v>
      </c>
      <c r="P19" s="7">
        <f>(P$2/(($G19/1000)/0.04))/2</f>
        <v>9.8726429065060725E-3</v>
      </c>
      <c r="Q19" s="7">
        <v>24.484154408135058</v>
      </c>
      <c r="R19" s="7">
        <v>0.3949057162602429</v>
      </c>
      <c r="S19" s="7">
        <v>3.9490571626024291</v>
      </c>
      <c r="T19" s="7">
        <v>9.8726429065060728</v>
      </c>
      <c r="U19" s="7">
        <v>6239.5103169118374</v>
      </c>
      <c r="V19" s="7">
        <f t="shared" si="3"/>
        <v>1.9745285813012145E-2</v>
      </c>
      <c r="W19" s="7">
        <v>394.90571626024291</v>
      </c>
      <c r="X19" s="7">
        <v>11.452265771547044</v>
      </c>
      <c r="Y19" s="7">
        <v>1.1847171487807286</v>
      </c>
      <c r="Z19" s="7">
        <v>315.92457300819433</v>
      </c>
      <c r="AA19" s="7">
        <v>17.770757231710931</v>
      </c>
      <c r="AB19" s="7">
        <v>2.3694342975614573</v>
      </c>
      <c r="AC19" s="7">
        <v>19.745285813012146</v>
      </c>
      <c r="AD19" s="7">
        <v>2.3694342975614573</v>
      </c>
      <c r="AE19" s="7">
        <v>517.32648830091819</v>
      </c>
      <c r="AF19" s="7">
        <v>3.1592457300819432</v>
      </c>
      <c r="AG19" s="7">
        <v>513.37743113831573</v>
      </c>
      <c r="AH19" s="7">
        <f t="shared" si="4"/>
        <v>0.15796228650409716</v>
      </c>
      <c r="AI19" s="7">
        <f>(AI$2/(($G19/1000)/0.04))/2</f>
        <v>0.19745285813012145</v>
      </c>
      <c r="AJ19" s="7">
        <v>0.3949057162602429</v>
      </c>
      <c r="AK19" s="7">
        <f t="shared" si="5"/>
        <v>0.13821700069108503</v>
      </c>
      <c r="AL19" s="7">
        <v>3.1592457300819432</v>
      </c>
      <c r="AM19" s="7">
        <f t="shared" si="6"/>
        <v>0.3949057162602429</v>
      </c>
      <c r="AN19" s="7">
        <f t="shared" si="6"/>
        <v>0.7898114325204858</v>
      </c>
      <c r="AO19" s="7">
        <v>130.31888636588016</v>
      </c>
      <c r="AP19" s="7">
        <v>3.1592457300819432</v>
      </c>
      <c r="AQ19" s="7">
        <v>15.401322934149473</v>
      </c>
      <c r="AR19" s="7">
        <f t="shared" si="7"/>
        <v>0.3949057162602429</v>
      </c>
      <c r="AS19" s="7">
        <v>6.71339717642413</v>
      </c>
      <c r="AT19" s="7">
        <v>1.1847171487807286</v>
      </c>
      <c r="AU19" s="7">
        <v>5.1337743113831582</v>
      </c>
      <c r="AV19" s="7">
        <f>(AV$2/(($G19/1000)/0.04))/2</f>
        <v>0.3949057162602429</v>
      </c>
    </row>
    <row r="20" spans="1:48">
      <c r="A20" s="1">
        <v>48</v>
      </c>
      <c r="B20" s="2" t="s">
        <v>105</v>
      </c>
      <c r="C20" s="2" t="s">
        <v>106</v>
      </c>
      <c r="D20" s="4" t="s">
        <v>68</v>
      </c>
      <c r="E20" s="6" t="s">
        <v>104</v>
      </c>
      <c r="F20" s="2">
        <v>1</v>
      </c>
      <c r="G20" s="2">
        <v>1.002</v>
      </c>
      <c r="H20" s="7">
        <f t="shared" si="0"/>
        <v>0.19960079840319359</v>
      </c>
      <c r="I20" s="7">
        <v>2207.5848303393209</v>
      </c>
      <c r="J20" s="7">
        <v>8.3832335329341312</v>
      </c>
      <c r="K20" s="7">
        <f t="shared" si="1"/>
        <v>1.996007984031936</v>
      </c>
      <c r="L20" s="7">
        <v>26.347305389221557</v>
      </c>
      <c r="M20" s="7">
        <v>0.19960079840319359</v>
      </c>
      <c r="N20" s="7">
        <f t="shared" ref="N20:N45" si="8">(N$2/(($G20/1000)/0.04))/2</f>
        <v>0.11976047904191615</v>
      </c>
      <c r="O20" s="7">
        <v>475.04990019960076</v>
      </c>
      <c r="P20" s="7">
        <v>0.11976047904191615</v>
      </c>
      <c r="Q20" s="7">
        <v>22.355289421157686</v>
      </c>
      <c r="R20" s="7">
        <v>1.1976047904191616</v>
      </c>
      <c r="S20" s="7">
        <v>7.9840319361277441</v>
      </c>
      <c r="T20" s="7">
        <v>11.177644710578843</v>
      </c>
      <c r="U20" s="7">
        <v>17684.630738522952</v>
      </c>
      <c r="V20" s="7">
        <f t="shared" si="3"/>
        <v>1.9960079840319358E-2</v>
      </c>
      <c r="W20" s="7">
        <v>423.15369261477042</v>
      </c>
      <c r="X20" s="7">
        <v>9.1816367265469054</v>
      </c>
      <c r="Y20" s="7">
        <v>1.5968063872255487</v>
      </c>
      <c r="Z20" s="7">
        <v>375.24950099800395</v>
      </c>
      <c r="AA20" s="7">
        <v>38.32335329341317</v>
      </c>
      <c r="AB20" s="7">
        <v>1.996007984031936</v>
      </c>
      <c r="AC20" s="7">
        <v>27.944111776447102</v>
      </c>
      <c r="AD20" s="7">
        <v>4.7904191616766463</v>
      </c>
      <c r="AE20" s="7">
        <v>742.51497005988017</v>
      </c>
      <c r="AF20" s="7">
        <v>2.3952095808383231</v>
      </c>
      <c r="AG20" s="7">
        <v>2031.9361277445107</v>
      </c>
      <c r="AH20" s="7">
        <f t="shared" si="4"/>
        <v>0.15968063872255486</v>
      </c>
      <c r="AI20" s="7">
        <v>0.79840319361277434</v>
      </c>
      <c r="AJ20" s="7">
        <v>0.39920159680638717</v>
      </c>
      <c r="AK20" s="7">
        <f t="shared" si="5"/>
        <v>0.13972055888223553</v>
      </c>
      <c r="AL20" s="7">
        <v>2.3952095808383231</v>
      </c>
      <c r="AM20" s="7">
        <f t="shared" si="6"/>
        <v>0.39920159680638717</v>
      </c>
      <c r="AN20" s="7">
        <f t="shared" si="6"/>
        <v>0.79840319361277434</v>
      </c>
      <c r="AO20" s="7">
        <v>193.21357285429139</v>
      </c>
      <c r="AP20" s="7">
        <v>2.3952095808383231</v>
      </c>
      <c r="AQ20" s="7">
        <v>19.56087824351297</v>
      </c>
      <c r="AR20" s="7">
        <f t="shared" si="7"/>
        <v>0.39920159680638717</v>
      </c>
      <c r="AS20" s="7">
        <v>5.9880239520958076</v>
      </c>
      <c r="AT20" s="7">
        <v>0.79840319361277434</v>
      </c>
      <c r="AU20" s="7">
        <v>12.375249500998002</v>
      </c>
      <c r="AV20" s="7">
        <v>1.1976047904191616</v>
      </c>
    </row>
    <row r="21" spans="1:48">
      <c r="A21" s="1">
        <v>111</v>
      </c>
      <c r="B21" s="2" t="s">
        <v>107</v>
      </c>
      <c r="C21" s="2" t="s">
        <v>108</v>
      </c>
      <c r="D21" s="4" t="s">
        <v>68</v>
      </c>
      <c r="E21" s="6" t="s">
        <v>104</v>
      </c>
      <c r="F21" s="2">
        <v>1</v>
      </c>
      <c r="G21" s="2">
        <v>1.0106999999999999</v>
      </c>
      <c r="H21" s="7">
        <f t="shared" si="0"/>
        <v>0.19788265558523796</v>
      </c>
      <c r="I21" s="7">
        <v>1757.197981596913</v>
      </c>
      <c r="J21" s="7">
        <v>5.9364796675571387</v>
      </c>
      <c r="K21" s="7">
        <f t="shared" si="1"/>
        <v>1.9788265558523799</v>
      </c>
      <c r="L21" s="7">
        <v>15.434847135648562</v>
      </c>
      <c r="M21" s="7">
        <f t="shared" ref="M21:M30" si="9">(M$2/(($G21/1000)/0.04))/2</f>
        <v>7.9153062234095184E-2</v>
      </c>
      <c r="N21" s="7">
        <f t="shared" si="8"/>
        <v>0.11872959335114278</v>
      </c>
      <c r="O21" s="7">
        <v>217.67092114376177</v>
      </c>
      <c r="P21" s="7">
        <v>7.9153062234095184E-2</v>
      </c>
      <c r="Q21" s="7">
        <v>20.975561492035226</v>
      </c>
      <c r="R21" s="7">
        <v>1.1872959335114277</v>
      </c>
      <c r="S21" s="7">
        <v>4.7491837340457108</v>
      </c>
      <c r="T21" s="7">
        <v>22.558622736717126</v>
      </c>
      <c r="U21" s="7">
        <v>9023.4490946868518</v>
      </c>
      <c r="V21" s="7">
        <f t="shared" si="3"/>
        <v>1.9788265558523796E-2</v>
      </c>
      <c r="W21" s="7">
        <v>372.01939250024742</v>
      </c>
      <c r="X21" s="7">
        <v>9.4983674680914216</v>
      </c>
      <c r="Y21" s="7">
        <v>1.1872959335114277</v>
      </c>
      <c r="Z21" s="7">
        <v>312.65459582467599</v>
      </c>
      <c r="AA21" s="7">
        <v>30.473928960126649</v>
      </c>
      <c r="AB21" s="7">
        <v>1.1872959335114277</v>
      </c>
      <c r="AC21" s="7">
        <v>514.49490452161876</v>
      </c>
      <c r="AD21" s="7">
        <v>3.5618878005342833</v>
      </c>
      <c r="AE21" s="7">
        <v>486.7913327396854</v>
      </c>
      <c r="AF21" s="7">
        <v>3.1661224893638074</v>
      </c>
      <c r="AG21" s="7">
        <v>1211.0418521816564</v>
      </c>
      <c r="AH21" s="7">
        <f t="shared" si="4"/>
        <v>0.15830612446819037</v>
      </c>
      <c r="AI21" s="7">
        <v>0.39576531117047592</v>
      </c>
      <c r="AJ21" s="7">
        <f>(AJ$2/(($G21/1000)/0.04))/2</f>
        <v>0.19788265558523796</v>
      </c>
      <c r="AK21" s="7">
        <f t="shared" si="5"/>
        <v>0.13851785890966659</v>
      </c>
      <c r="AL21" s="7">
        <v>6.3322449787276147</v>
      </c>
      <c r="AM21" s="7">
        <f t="shared" si="6"/>
        <v>0.39576531117047592</v>
      </c>
      <c r="AN21" s="7">
        <f t="shared" si="6"/>
        <v>0.79153062234095184</v>
      </c>
      <c r="AO21" s="7">
        <v>197.09112496289703</v>
      </c>
      <c r="AP21" s="7">
        <v>3.1661224893638074</v>
      </c>
      <c r="AQ21" s="7">
        <v>11.477194023943801</v>
      </c>
      <c r="AR21" s="7">
        <f t="shared" si="7"/>
        <v>0.39576531117047592</v>
      </c>
      <c r="AS21" s="7">
        <v>4.7491837340457108</v>
      </c>
      <c r="AT21" s="7">
        <v>0.79153062234095184</v>
      </c>
      <c r="AU21" s="7">
        <v>6.7280102898980916</v>
      </c>
      <c r="AV21" s="7">
        <v>1.1872959335114277</v>
      </c>
    </row>
    <row r="22" spans="1:48">
      <c r="A22" s="1">
        <v>94</v>
      </c>
      <c r="B22" s="2" t="s">
        <v>109</v>
      </c>
      <c r="C22" s="2" t="s">
        <v>110</v>
      </c>
      <c r="D22" s="4" t="s">
        <v>68</v>
      </c>
      <c r="E22" s="6" t="s">
        <v>111</v>
      </c>
      <c r="F22" s="2">
        <v>1</v>
      </c>
      <c r="G22" s="2">
        <v>1.0043</v>
      </c>
      <c r="H22" s="7">
        <f t="shared" si="0"/>
        <v>0.19914368216668327</v>
      </c>
      <c r="I22" s="7">
        <v>1883.8992332968235</v>
      </c>
      <c r="J22" s="7">
        <v>1.5931494573334661</v>
      </c>
      <c r="K22" s="7">
        <f t="shared" si="1"/>
        <v>1.9914368216668326</v>
      </c>
      <c r="L22" s="7">
        <v>44.608184805337054</v>
      </c>
      <c r="M22" s="7">
        <f t="shared" si="9"/>
        <v>7.9657472866673296E-2</v>
      </c>
      <c r="N22" s="7">
        <f t="shared" si="8"/>
        <v>0.11948620930000996</v>
      </c>
      <c r="O22" s="7">
        <v>1011.6499054067508</v>
      </c>
      <c r="P22" s="7">
        <f>(P$2/(($G22/1000)/0.04))/2</f>
        <v>9.957184108334162E-3</v>
      </c>
      <c r="Q22" s="7">
        <v>14.73663248033456</v>
      </c>
      <c r="R22" s="7">
        <v>0.79657472866673307</v>
      </c>
      <c r="S22" s="7">
        <v>8.762322015334064</v>
      </c>
      <c r="T22" s="7">
        <v>7.9657472866673302</v>
      </c>
      <c r="U22" s="7">
        <v>12267.250821467689</v>
      </c>
      <c r="V22" s="7">
        <f t="shared" si="3"/>
        <v>1.9914368216668324E-2</v>
      </c>
      <c r="W22" s="7">
        <v>597.43104650004977</v>
      </c>
      <c r="X22" s="7">
        <v>7.1691725580005965</v>
      </c>
      <c r="Y22" s="7">
        <v>1.5931494573334661</v>
      </c>
      <c r="Z22" s="7">
        <v>637.25978293338642</v>
      </c>
      <c r="AA22" s="7">
        <v>20.710942945335059</v>
      </c>
      <c r="AB22" s="7">
        <f t="shared" ref="AB22:AB30" si="10">(AB$2/(($G22/1000)/0.04))/2</f>
        <v>0.39828736433336653</v>
      </c>
      <c r="AC22" s="7">
        <v>27.880115503335652</v>
      </c>
      <c r="AD22" s="7">
        <v>5.1777357363337648</v>
      </c>
      <c r="AE22" s="7">
        <v>442.09897441003682</v>
      </c>
      <c r="AF22" s="7">
        <v>1.9914368216668326</v>
      </c>
      <c r="AG22" s="7">
        <v>1139.1018619934282</v>
      </c>
      <c r="AH22" s="7">
        <f t="shared" si="4"/>
        <v>0.15931494573334659</v>
      </c>
      <c r="AI22" s="7">
        <v>0.39828736433336653</v>
      </c>
      <c r="AJ22" s="7">
        <f>(AJ$2/(($G22/1000)/0.04))/2</f>
        <v>0.19914368216668327</v>
      </c>
      <c r="AK22" s="7">
        <f t="shared" si="5"/>
        <v>0.13940057751667828</v>
      </c>
      <c r="AL22" s="7">
        <v>4.779448372000398</v>
      </c>
      <c r="AM22" s="7">
        <f t="shared" si="6"/>
        <v>0.39828736433336653</v>
      </c>
      <c r="AN22" s="7">
        <f t="shared" si="6"/>
        <v>0.79657472866673307</v>
      </c>
      <c r="AO22" s="7">
        <v>162.50124464801354</v>
      </c>
      <c r="AP22" s="7">
        <v>0.79657472866673307</v>
      </c>
      <c r="AQ22" s="7">
        <v>9.5588967440007959</v>
      </c>
      <c r="AR22" s="7">
        <f t="shared" si="7"/>
        <v>0.39828736433336653</v>
      </c>
      <c r="AS22" s="7">
        <v>4.381161007667032</v>
      </c>
      <c r="AT22" s="7">
        <v>0.39828736433336653</v>
      </c>
      <c r="AU22" s="7">
        <v>6.3725978293338645</v>
      </c>
      <c r="AV22" s="7">
        <v>1.1948620930000995</v>
      </c>
    </row>
    <row r="23" spans="1:48">
      <c r="A23" s="1">
        <v>154</v>
      </c>
      <c r="B23" s="2" t="s">
        <v>112</v>
      </c>
      <c r="C23" s="2" t="s">
        <v>113</v>
      </c>
      <c r="D23" s="4" t="s">
        <v>68</v>
      </c>
      <c r="E23" s="6" t="s">
        <v>111</v>
      </c>
      <c r="F23" s="2">
        <v>1</v>
      </c>
      <c r="G23" s="2">
        <v>1.0063</v>
      </c>
      <c r="H23" s="7">
        <f t="shared" si="0"/>
        <v>0.19874788830368681</v>
      </c>
      <c r="I23" s="7">
        <v>1665.5073039848953</v>
      </c>
      <c r="J23" s="7">
        <v>4.37245354268111</v>
      </c>
      <c r="K23" s="7">
        <f t="shared" si="1"/>
        <v>1.9874788830368681</v>
      </c>
      <c r="L23" s="7">
        <v>31.79966212858989</v>
      </c>
      <c r="M23" s="7">
        <f t="shared" si="9"/>
        <v>7.9499155321474724E-2</v>
      </c>
      <c r="N23" s="7">
        <f t="shared" si="8"/>
        <v>0.11924873298221209</v>
      </c>
      <c r="O23" s="7">
        <v>1025.5391036470239</v>
      </c>
      <c r="P23" s="7">
        <v>3.9749577660737362E-2</v>
      </c>
      <c r="Q23" s="7">
        <v>21.067276160190804</v>
      </c>
      <c r="R23" s="7">
        <v>1.1924873298221208</v>
      </c>
      <c r="S23" s="7">
        <v>7.1549239789327244</v>
      </c>
      <c r="T23" s="7">
        <v>11.527377521613834</v>
      </c>
      <c r="U23" s="7">
        <v>11765.87498757826</v>
      </c>
      <c r="V23" s="7">
        <f t="shared" si="3"/>
        <v>1.9874788830368681E-2</v>
      </c>
      <c r="W23" s="7">
        <v>548.54417171817556</v>
      </c>
      <c r="X23" s="7">
        <v>9.5398986385769664</v>
      </c>
      <c r="Y23" s="7">
        <v>1.5899831064294945</v>
      </c>
      <c r="Z23" s="7">
        <v>552.51912948424933</v>
      </c>
      <c r="AA23" s="7">
        <v>22.657259266620294</v>
      </c>
      <c r="AB23" s="7">
        <f t="shared" si="10"/>
        <v>0.39749577660737362</v>
      </c>
      <c r="AC23" s="7">
        <v>31.79966212858989</v>
      </c>
      <c r="AD23" s="7">
        <v>3.5774619894663622</v>
      </c>
      <c r="AE23" s="7">
        <v>560.46904501639676</v>
      </c>
      <c r="AF23" s="7">
        <v>3.5774619894663622</v>
      </c>
      <c r="AG23" s="7">
        <v>1367.3854715293651</v>
      </c>
      <c r="AH23" s="7">
        <f t="shared" si="4"/>
        <v>0.15899831064294945</v>
      </c>
      <c r="AI23" s="7">
        <v>0.39749577660737362</v>
      </c>
      <c r="AJ23" s="7">
        <v>0.39749577660737362</v>
      </c>
      <c r="AK23" s="7">
        <f t="shared" si="5"/>
        <v>0.13912352181258078</v>
      </c>
      <c r="AL23" s="7">
        <v>3.9749577660737363</v>
      </c>
      <c r="AM23" s="7">
        <f t="shared" si="6"/>
        <v>0.39749577660737362</v>
      </c>
      <c r="AN23" s="7">
        <f t="shared" si="6"/>
        <v>0.79499155321474724</v>
      </c>
      <c r="AO23" s="7">
        <v>155.81834443009046</v>
      </c>
      <c r="AP23" s="7">
        <v>1.1924873298221208</v>
      </c>
      <c r="AQ23" s="7">
        <v>10.732385968399088</v>
      </c>
      <c r="AR23" s="7">
        <f t="shared" si="7"/>
        <v>0.39749577660737362</v>
      </c>
      <c r="AS23" s="7">
        <v>5.5649408725032314</v>
      </c>
      <c r="AT23" s="7">
        <v>0.79499155321474724</v>
      </c>
      <c r="AU23" s="7">
        <v>10.334890191791715</v>
      </c>
      <c r="AV23" s="7">
        <v>1.1924873298221208</v>
      </c>
    </row>
    <row r="24" spans="1:48">
      <c r="A24" s="1">
        <v>59</v>
      </c>
      <c r="B24" s="2" t="s">
        <v>114</v>
      </c>
      <c r="C24" s="2" t="s">
        <v>115</v>
      </c>
      <c r="D24" s="4" t="s">
        <v>68</v>
      </c>
      <c r="E24" s="6" t="s">
        <v>111</v>
      </c>
      <c r="F24" s="2">
        <v>1</v>
      </c>
      <c r="G24" s="2">
        <v>1.0047999999999999</v>
      </c>
      <c r="H24" s="7">
        <f t="shared" si="0"/>
        <v>0.19904458598726119</v>
      </c>
      <c r="I24" s="7">
        <v>1540.6050955414016</v>
      </c>
      <c r="J24" s="7">
        <v>4.7770700636942678</v>
      </c>
      <c r="K24" s="7">
        <f t="shared" si="1"/>
        <v>1.9904458598726118</v>
      </c>
      <c r="L24" s="7">
        <v>27.46815286624204</v>
      </c>
      <c r="M24" s="7">
        <f t="shared" si="9"/>
        <v>7.9617834394904469E-2</v>
      </c>
      <c r="N24" s="7">
        <f t="shared" si="8"/>
        <v>0.1194267515923567</v>
      </c>
      <c r="O24" s="7">
        <v>979.29936305732508</v>
      </c>
      <c r="P24" s="7">
        <f>(P$2/(($G24/1000)/0.04))/2</f>
        <v>9.9522292993630586E-3</v>
      </c>
      <c r="Q24" s="7">
        <v>18.31210191082803</v>
      </c>
      <c r="R24" s="7">
        <v>0.39808917197452237</v>
      </c>
      <c r="S24" s="7">
        <v>6.3694267515923579</v>
      </c>
      <c r="T24" s="7">
        <v>10.350318471337582</v>
      </c>
      <c r="U24" s="7">
        <v>9713.3757961783449</v>
      </c>
      <c r="V24" s="7">
        <f t="shared" si="3"/>
        <v>1.9904458598726117E-2</v>
      </c>
      <c r="W24" s="7">
        <v>509.55414012738862</v>
      </c>
      <c r="X24" s="7">
        <v>8.3598726114649686</v>
      </c>
      <c r="Y24" s="7">
        <v>1.1942675159235669</v>
      </c>
      <c r="Z24" s="7">
        <v>461.78343949044591</v>
      </c>
      <c r="AA24" s="7">
        <v>14.729299363057327</v>
      </c>
      <c r="AB24" s="7">
        <f t="shared" si="10"/>
        <v>0.39808917197452237</v>
      </c>
      <c r="AC24" s="7">
        <v>23.885350318471339</v>
      </c>
      <c r="AD24" s="7">
        <v>1.9904458598726118</v>
      </c>
      <c r="AE24" s="7">
        <v>529.4585987261147</v>
      </c>
      <c r="AF24" s="7">
        <v>1.9904458598726118</v>
      </c>
      <c r="AG24" s="7">
        <v>704.61783439490455</v>
      </c>
      <c r="AH24" s="7">
        <f t="shared" si="4"/>
        <v>0.15923566878980894</v>
      </c>
      <c r="AI24" s="7">
        <v>0.39808917197452237</v>
      </c>
      <c r="AJ24" s="7">
        <f>(AJ$2/(($G24/1000)/0.04))/2</f>
        <v>0.19904458598726119</v>
      </c>
      <c r="AK24" s="7">
        <f t="shared" si="5"/>
        <v>0.13933121019108283</v>
      </c>
      <c r="AL24" s="7">
        <v>3.184713375796179</v>
      </c>
      <c r="AM24" s="7">
        <f t="shared" si="6"/>
        <v>0.39808917197452237</v>
      </c>
      <c r="AN24" s="7">
        <f t="shared" si="6"/>
        <v>0.79617834394904474</v>
      </c>
      <c r="AO24" s="7">
        <v>162.81847133757964</v>
      </c>
      <c r="AP24" s="7">
        <v>1.1942675159235669</v>
      </c>
      <c r="AQ24" s="7">
        <v>11.544585987261147</v>
      </c>
      <c r="AR24" s="7">
        <f t="shared" si="7"/>
        <v>0.39808917197452237</v>
      </c>
      <c r="AS24" s="7">
        <v>4.7770700636942678</v>
      </c>
      <c r="AT24" s="7">
        <v>0.79617834394904474</v>
      </c>
      <c r="AU24" s="7">
        <v>5.175159235668791</v>
      </c>
      <c r="AV24" s="7">
        <v>1.1942675159235669</v>
      </c>
    </row>
    <row r="25" spans="1:48">
      <c r="A25" s="1">
        <v>19</v>
      </c>
      <c r="B25" s="2" t="s">
        <v>116</v>
      </c>
      <c r="C25" s="2" t="s">
        <v>117</v>
      </c>
      <c r="D25" s="4" t="s">
        <v>68</v>
      </c>
      <c r="E25" s="6" t="s">
        <v>118</v>
      </c>
      <c r="F25" s="2">
        <v>1</v>
      </c>
      <c r="G25" s="2">
        <v>1.002</v>
      </c>
      <c r="H25" s="7">
        <f t="shared" si="0"/>
        <v>0.19960079840319359</v>
      </c>
      <c r="I25" s="7">
        <v>1497.0059880239519</v>
      </c>
      <c r="J25" s="7">
        <v>6.3872255489021947</v>
      </c>
      <c r="K25" s="7">
        <f t="shared" si="1"/>
        <v>1.996007984031936</v>
      </c>
      <c r="L25" s="7">
        <v>5.5888223552894214</v>
      </c>
      <c r="M25" s="7">
        <f t="shared" si="9"/>
        <v>7.9840319361277431E-2</v>
      </c>
      <c r="N25" s="7">
        <f t="shared" si="8"/>
        <v>0.11976047904191615</v>
      </c>
      <c r="O25" s="7">
        <v>247.50499001996005</v>
      </c>
      <c r="P25" s="7">
        <v>0.15968063872255486</v>
      </c>
      <c r="Q25" s="7">
        <v>20.758483033932134</v>
      </c>
      <c r="R25" s="7">
        <v>1.1976047904191616</v>
      </c>
      <c r="S25" s="7">
        <v>5.1896207584830334</v>
      </c>
      <c r="T25" s="7">
        <v>31.536926147704587</v>
      </c>
      <c r="U25" s="7">
        <v>11936.127744510977</v>
      </c>
      <c r="V25" s="7">
        <f t="shared" si="3"/>
        <v>1.9960079840319358E-2</v>
      </c>
      <c r="W25" s="7">
        <v>319.36127744510975</v>
      </c>
      <c r="X25" s="7">
        <v>9.1816367265469054</v>
      </c>
      <c r="Y25" s="7">
        <v>0.79840319361277434</v>
      </c>
      <c r="Z25" s="7">
        <v>199.60079840319358</v>
      </c>
      <c r="AA25" s="7">
        <v>14.371257485029938</v>
      </c>
      <c r="AB25" s="7">
        <f t="shared" si="10"/>
        <v>0.39920159680638717</v>
      </c>
      <c r="AC25" s="7">
        <v>47.904191616766461</v>
      </c>
      <c r="AD25" s="7">
        <v>3.992015968063872</v>
      </c>
      <c r="AE25" s="7">
        <v>427.14570858283423</v>
      </c>
      <c r="AF25" s="7">
        <v>1.5968063872255487</v>
      </c>
      <c r="AG25" s="7">
        <v>2598.8023952095805</v>
      </c>
      <c r="AH25" s="7">
        <f t="shared" si="4"/>
        <v>0.15968063872255486</v>
      </c>
      <c r="AI25" s="7">
        <v>0.39920159680638717</v>
      </c>
      <c r="AJ25" s="7">
        <v>0.39920159680638717</v>
      </c>
      <c r="AK25" s="7">
        <f t="shared" si="5"/>
        <v>0.13972055888223553</v>
      </c>
      <c r="AL25" s="7">
        <v>2.3952095808383231</v>
      </c>
      <c r="AM25" s="7">
        <f t="shared" si="6"/>
        <v>0.39920159680638717</v>
      </c>
      <c r="AN25" s="7">
        <f t="shared" si="6"/>
        <v>0.79840319361277434</v>
      </c>
      <c r="AO25" s="7">
        <v>144.51097804391216</v>
      </c>
      <c r="AP25" s="7">
        <v>3.992015968063872</v>
      </c>
      <c r="AQ25" s="7">
        <v>13.173652694610778</v>
      </c>
      <c r="AR25" s="7">
        <f t="shared" si="7"/>
        <v>0.39920159680638717</v>
      </c>
      <c r="AS25" s="7">
        <v>5.9880239520958076</v>
      </c>
      <c r="AT25" s="7">
        <v>0.79840319361277434</v>
      </c>
      <c r="AU25" s="7">
        <v>9.1816367265469054</v>
      </c>
      <c r="AV25" s="7">
        <v>1.1976047904191616</v>
      </c>
    </row>
    <row r="26" spans="1:48">
      <c r="A26" s="1">
        <v>12</v>
      </c>
      <c r="B26" s="2" t="s">
        <v>119</v>
      </c>
      <c r="C26" s="2" t="s">
        <v>120</v>
      </c>
      <c r="D26" s="4" t="s">
        <v>68</v>
      </c>
      <c r="E26" s="6" t="s">
        <v>118</v>
      </c>
      <c r="F26" s="2">
        <v>1</v>
      </c>
      <c r="G26" s="2">
        <v>1.0053000000000001</v>
      </c>
      <c r="H26" s="7">
        <f t="shared" si="0"/>
        <v>0.19894558838157766</v>
      </c>
      <c r="I26" s="7">
        <v>1340.8932656918334</v>
      </c>
      <c r="J26" s="7">
        <v>5.9683676514473296</v>
      </c>
      <c r="K26" s="7">
        <f t="shared" si="1"/>
        <v>1.9894558838157765</v>
      </c>
      <c r="L26" s="7">
        <v>5.5704764746841748</v>
      </c>
      <c r="M26" s="7">
        <f t="shared" si="9"/>
        <v>7.957823535263106E-2</v>
      </c>
      <c r="N26" s="7">
        <f t="shared" si="8"/>
        <v>0.11936735302894659</v>
      </c>
      <c r="O26" s="7">
        <v>187.00885307868299</v>
      </c>
      <c r="P26" s="7">
        <v>0.15915647070526212</v>
      </c>
      <c r="Q26" s="7">
        <v>18.700885307868298</v>
      </c>
      <c r="R26" s="7">
        <v>1.1936735302894659</v>
      </c>
      <c r="S26" s="7">
        <v>4.3768029443947087</v>
      </c>
      <c r="T26" s="7">
        <v>13.926191186710435</v>
      </c>
      <c r="U26" s="7">
        <v>9071.9188301999402</v>
      </c>
      <c r="V26" s="7">
        <f t="shared" si="3"/>
        <v>1.9894558838157765E-2</v>
      </c>
      <c r="W26" s="7">
        <v>286.48164726947181</v>
      </c>
      <c r="X26" s="7">
        <v>7.5599323584999505</v>
      </c>
      <c r="Y26" s="7">
        <v>0.79578235352631066</v>
      </c>
      <c r="Z26" s="7">
        <v>190.98776484631455</v>
      </c>
      <c r="AA26" s="7">
        <v>11.538844126131503</v>
      </c>
      <c r="AB26" s="7">
        <f t="shared" si="10"/>
        <v>0.39789117676315533</v>
      </c>
      <c r="AC26" s="7">
        <v>39.789117676315527</v>
      </c>
      <c r="AD26" s="7">
        <v>3.9789117676315531</v>
      </c>
      <c r="AE26" s="7">
        <v>306.37620610762957</v>
      </c>
      <c r="AF26" s="7">
        <v>1.5915647070526213</v>
      </c>
      <c r="AG26" s="7">
        <v>2164.5280015915646</v>
      </c>
      <c r="AH26" s="7">
        <f t="shared" si="4"/>
        <v>0.15915647070526212</v>
      </c>
      <c r="AI26" s="7">
        <v>0.39789117676315533</v>
      </c>
      <c r="AJ26" s="7">
        <v>0.39789117676315533</v>
      </c>
      <c r="AK26" s="7">
        <f t="shared" si="5"/>
        <v>0.13926191186710435</v>
      </c>
      <c r="AL26" s="7">
        <v>1.9894558838157765</v>
      </c>
      <c r="AM26" s="7">
        <f t="shared" si="6"/>
        <v>0.39789117676315533</v>
      </c>
      <c r="AN26" s="7">
        <f t="shared" si="6"/>
        <v>0.79578235352631066</v>
      </c>
      <c r="AO26" s="7">
        <v>135.68089127623597</v>
      </c>
      <c r="AP26" s="7">
        <v>2.3873470605789318</v>
      </c>
      <c r="AQ26" s="7">
        <v>11.14095294936835</v>
      </c>
      <c r="AR26" s="7">
        <f t="shared" si="7"/>
        <v>0.39789117676315533</v>
      </c>
      <c r="AS26" s="7">
        <v>5.1725852979210192</v>
      </c>
      <c r="AT26" s="7">
        <v>0.79578235352631066</v>
      </c>
      <c r="AU26" s="7">
        <v>8.3557147120262609</v>
      </c>
      <c r="AV26" s="7">
        <v>0.79578235352631066</v>
      </c>
    </row>
    <row r="27" spans="1:48">
      <c r="A27" s="1">
        <v>139</v>
      </c>
      <c r="B27" s="2" t="s">
        <v>121</v>
      </c>
      <c r="C27" s="2" t="s">
        <v>122</v>
      </c>
      <c r="D27" s="4" t="s">
        <v>68</v>
      </c>
      <c r="E27" s="6" t="s">
        <v>118</v>
      </c>
      <c r="F27" s="2">
        <v>1</v>
      </c>
      <c r="G27" s="2">
        <v>1.0088999999999999</v>
      </c>
      <c r="H27" s="7">
        <f t="shared" si="0"/>
        <v>0.19823570224997528</v>
      </c>
      <c r="I27" s="7">
        <v>1082.366934284865</v>
      </c>
      <c r="J27" s="7">
        <v>5.947071067499258</v>
      </c>
      <c r="K27" s="7">
        <f t="shared" si="1"/>
        <v>1.9823570224997527</v>
      </c>
      <c r="L27" s="7">
        <v>8.3258994944989606</v>
      </c>
      <c r="M27" s="7">
        <f t="shared" si="9"/>
        <v>7.9294280899990105E-2</v>
      </c>
      <c r="N27" s="7">
        <f t="shared" si="8"/>
        <v>0.11894142134998516</v>
      </c>
      <c r="O27" s="7">
        <v>154.62384775498069</v>
      </c>
      <c r="P27" s="7">
        <v>3.9647140449995052E-2</v>
      </c>
      <c r="Q27" s="7">
        <v>17.048270393497873</v>
      </c>
      <c r="R27" s="7">
        <v>0.39647140449995055</v>
      </c>
      <c r="S27" s="7">
        <v>3.5682426404995544</v>
      </c>
      <c r="T27" s="7">
        <v>23.39181286549708</v>
      </c>
      <c r="U27" s="7">
        <v>8127.6637922489854</v>
      </c>
      <c r="V27" s="7">
        <f t="shared" si="3"/>
        <v>1.9823570224997526E-2</v>
      </c>
      <c r="W27" s="7">
        <v>273.56526910496586</v>
      </c>
      <c r="X27" s="7">
        <v>7.1364852809991088</v>
      </c>
      <c r="Y27" s="7">
        <v>0.39647140449995055</v>
      </c>
      <c r="Z27" s="7">
        <v>130.83556348498365</v>
      </c>
      <c r="AA27" s="7">
        <v>9.5153137079988124</v>
      </c>
      <c r="AB27" s="7">
        <f t="shared" si="10"/>
        <v>0.39647140449995055</v>
      </c>
      <c r="AC27" s="7">
        <v>35.682426404995546</v>
      </c>
      <c r="AD27" s="7">
        <v>1.9823570224997527</v>
      </c>
      <c r="AE27" s="7">
        <v>360.78897809495498</v>
      </c>
      <c r="AF27" s="7">
        <v>1.9823570224997527</v>
      </c>
      <c r="AG27" s="7">
        <v>1827.733174744772</v>
      </c>
      <c r="AH27" s="7">
        <f t="shared" si="4"/>
        <v>0.15858856179998021</v>
      </c>
      <c r="AI27" s="7">
        <v>0.39647140449995055</v>
      </c>
      <c r="AJ27" s="7">
        <f>(AJ$2/(($G27/1000)/0.04))/2</f>
        <v>0.19823570224997528</v>
      </c>
      <c r="AK27" s="7">
        <f t="shared" si="5"/>
        <v>0.13876499157498268</v>
      </c>
      <c r="AL27" s="7">
        <v>1.9823570224997527</v>
      </c>
      <c r="AM27" s="7">
        <f t="shared" si="6"/>
        <v>0.39647140449995055</v>
      </c>
      <c r="AN27" s="7">
        <f t="shared" si="6"/>
        <v>0.79294280899990111</v>
      </c>
      <c r="AO27" s="7">
        <v>126.87084943998417</v>
      </c>
      <c r="AP27" s="7">
        <v>3.5682426404995544</v>
      </c>
      <c r="AQ27" s="7">
        <v>8.7223708989989124</v>
      </c>
      <c r="AR27" s="7">
        <f t="shared" si="7"/>
        <v>0.39647140449995055</v>
      </c>
      <c r="AS27" s="7">
        <v>3.9647140449995053</v>
      </c>
      <c r="AT27" s="7">
        <v>0.79294280899990111</v>
      </c>
      <c r="AU27" s="7">
        <v>4.3611854494994562</v>
      </c>
      <c r="AV27" s="7">
        <f>(AV$2/(($G27/1000)/0.04))/2</f>
        <v>0.39647140449995055</v>
      </c>
    </row>
    <row r="28" spans="1:48">
      <c r="A28" s="1">
        <v>130</v>
      </c>
      <c r="B28" s="2" t="s">
        <v>123</v>
      </c>
      <c r="C28" s="2" t="s">
        <v>124</v>
      </c>
      <c r="D28" s="4" t="s">
        <v>68</v>
      </c>
      <c r="E28" s="6" t="s">
        <v>125</v>
      </c>
      <c r="F28" s="2">
        <v>1</v>
      </c>
      <c r="G28" s="2">
        <v>1.0073000000000001</v>
      </c>
      <c r="H28" s="7">
        <f t="shared" si="0"/>
        <v>0.19855058076044874</v>
      </c>
      <c r="I28" s="7">
        <v>1151.5933684106026</v>
      </c>
      <c r="J28" s="7">
        <v>3.9710116152089747</v>
      </c>
      <c r="K28" s="7">
        <f t="shared" si="1"/>
        <v>1.9855058076044874</v>
      </c>
      <c r="L28" s="7">
        <v>10.721731361064231</v>
      </c>
      <c r="M28" s="7">
        <f t="shared" si="9"/>
        <v>7.9420232304179494E-2</v>
      </c>
      <c r="N28" s="7">
        <f t="shared" si="8"/>
        <v>0.11913034845626924</v>
      </c>
      <c r="O28" s="7">
        <v>1310.4338330189616</v>
      </c>
      <c r="P28" s="7">
        <f>(P$2/(($G28/1000)/0.04))/2</f>
        <v>9.9275290380224368E-3</v>
      </c>
      <c r="Q28" s="7">
        <v>14.295641814752308</v>
      </c>
      <c r="R28" s="7">
        <v>0.39710116152089747</v>
      </c>
      <c r="S28" s="7">
        <v>3.573910453688077</v>
      </c>
      <c r="T28" s="7">
        <v>5.1623150997716669</v>
      </c>
      <c r="U28" s="7">
        <v>3804.2291273701976</v>
      </c>
      <c r="V28" s="7">
        <f t="shared" si="3"/>
        <v>1.9855058076044874E-2</v>
      </c>
      <c r="W28" s="7">
        <v>555.94162612925641</v>
      </c>
      <c r="X28" s="7">
        <v>6.3536185843343596</v>
      </c>
      <c r="Y28" s="7">
        <v>1.5884046460835899</v>
      </c>
      <c r="Z28" s="7">
        <v>393.13014990568848</v>
      </c>
      <c r="AA28" s="7">
        <v>16.281147622356794</v>
      </c>
      <c r="AB28" s="7">
        <f t="shared" si="10"/>
        <v>0.39710116152089747</v>
      </c>
      <c r="AC28" s="7">
        <v>107.21731361064232</v>
      </c>
      <c r="AD28" s="7">
        <v>2.7797081306462825</v>
      </c>
      <c r="AE28" s="7">
        <v>714.78209073761536</v>
      </c>
      <c r="AF28" s="7">
        <v>1.1913034845626922</v>
      </c>
      <c r="AG28" s="7">
        <v>365.33306859922561</v>
      </c>
      <c r="AH28" s="7">
        <f t="shared" si="4"/>
        <v>0.15884046460835899</v>
      </c>
      <c r="AI28" s="7">
        <f>(AI$2/(($G28/1000)/0.04))/2</f>
        <v>0.19855058076044874</v>
      </c>
      <c r="AJ28" s="7">
        <f>(AJ$2/(($G28/1000)/0.04))/2</f>
        <v>0.19855058076044874</v>
      </c>
      <c r="AK28" s="7">
        <f t="shared" si="5"/>
        <v>0.13898540653231412</v>
      </c>
      <c r="AL28" s="7">
        <v>3.1768092921671798</v>
      </c>
      <c r="AM28" s="7">
        <f t="shared" si="6"/>
        <v>0.39710116152089747</v>
      </c>
      <c r="AN28" s="7">
        <f t="shared" si="6"/>
        <v>0.79420232304179494</v>
      </c>
      <c r="AO28" s="7">
        <v>92.127469472848205</v>
      </c>
      <c r="AP28" s="7">
        <v>0.79420232304179494</v>
      </c>
      <c r="AQ28" s="7">
        <v>5.1623150997716669</v>
      </c>
      <c r="AR28" s="7">
        <f t="shared" si="7"/>
        <v>0.39710116152089747</v>
      </c>
      <c r="AS28" s="7">
        <v>5.1623150997716669</v>
      </c>
      <c r="AT28" s="7">
        <v>0.39710116152089747</v>
      </c>
      <c r="AU28" s="7">
        <v>5.9565174228134614</v>
      </c>
      <c r="AV28" s="7">
        <f>(AV$2/(($G28/1000)/0.04))/2</f>
        <v>0.39710116152089747</v>
      </c>
    </row>
    <row r="29" spans="1:48">
      <c r="A29" s="1">
        <v>152</v>
      </c>
      <c r="B29" s="2" t="s">
        <v>126</v>
      </c>
      <c r="C29" s="2" t="s">
        <v>127</v>
      </c>
      <c r="D29" s="4" t="s">
        <v>68</v>
      </c>
      <c r="E29" s="6" t="s">
        <v>125</v>
      </c>
      <c r="F29" s="2">
        <v>1</v>
      </c>
      <c r="G29" s="2">
        <v>1.0145999999999999</v>
      </c>
      <c r="H29" s="7">
        <f t="shared" si="0"/>
        <v>0.19712201852946973</v>
      </c>
      <c r="I29" s="7">
        <v>989.55253301793812</v>
      </c>
      <c r="J29" s="7">
        <v>3.1539522964715156</v>
      </c>
      <c r="K29" s="7">
        <f t="shared" si="1"/>
        <v>1.9712201852946973</v>
      </c>
      <c r="L29" s="7">
        <v>9.4618568894145465</v>
      </c>
      <c r="M29" s="7">
        <f t="shared" si="9"/>
        <v>7.8848807411787888E-2</v>
      </c>
      <c r="N29" s="7">
        <f t="shared" si="8"/>
        <v>0.11827321111768184</v>
      </c>
      <c r="O29" s="7">
        <v>1375.9116893356986</v>
      </c>
      <c r="P29" s="7">
        <v>2.7597082594125761E-2</v>
      </c>
      <c r="Q29" s="7">
        <v>17.346737630593335</v>
      </c>
      <c r="R29" s="7">
        <v>0.78848807411787891</v>
      </c>
      <c r="S29" s="7">
        <v>3.1539522964715156</v>
      </c>
      <c r="T29" s="7">
        <v>6.3079045929430313</v>
      </c>
      <c r="U29" s="7">
        <v>2866.1541494184899</v>
      </c>
      <c r="V29" s="7">
        <f t="shared" si="3"/>
        <v>1.9712201852946972E-2</v>
      </c>
      <c r="W29" s="7">
        <v>433.66844076483341</v>
      </c>
      <c r="X29" s="7">
        <v>7.8848807411787893</v>
      </c>
      <c r="Y29" s="7">
        <v>1.1827321111768183</v>
      </c>
      <c r="Z29" s="7">
        <v>331.16499112950913</v>
      </c>
      <c r="AA29" s="7">
        <v>23.260398186477428</v>
      </c>
      <c r="AB29" s="7">
        <f t="shared" si="10"/>
        <v>0.39424403705893946</v>
      </c>
      <c r="AC29" s="7">
        <v>59.13660555884092</v>
      </c>
      <c r="AD29" s="7">
        <v>2.7597082594125766</v>
      </c>
      <c r="AE29" s="7">
        <v>662.32998225901827</v>
      </c>
      <c r="AF29" s="7">
        <v>1.9712201852946973</v>
      </c>
      <c r="AG29" s="7">
        <v>157.69761482357578</v>
      </c>
      <c r="AH29" s="7">
        <f t="shared" si="4"/>
        <v>0.15769761482357578</v>
      </c>
      <c r="AI29" s="7">
        <f>(AI$2/(($G29/1000)/0.04))/2</f>
        <v>0.19712201852946973</v>
      </c>
      <c r="AJ29" s="7">
        <f>(AJ$2/(($G29/1000)/0.04))/2</f>
        <v>0.19712201852946973</v>
      </c>
      <c r="AK29" s="7">
        <f t="shared" si="5"/>
        <v>0.1379854129706288</v>
      </c>
      <c r="AL29" s="7">
        <v>3.5481963335304547</v>
      </c>
      <c r="AM29" s="7">
        <f t="shared" si="6"/>
        <v>0.39424403705893946</v>
      </c>
      <c r="AN29" s="7">
        <f t="shared" si="6"/>
        <v>0.78848807411787891</v>
      </c>
      <c r="AO29" s="7">
        <v>65.050266114725005</v>
      </c>
      <c r="AP29" s="7">
        <v>1.1827321111768183</v>
      </c>
      <c r="AQ29" s="7">
        <v>3.9424403705893947</v>
      </c>
      <c r="AR29" s="7">
        <f t="shared" si="7"/>
        <v>0.39424403705893946</v>
      </c>
      <c r="AS29" s="7">
        <v>5.9136605558840918</v>
      </c>
      <c r="AT29" s="7">
        <v>0.78848807411787891</v>
      </c>
      <c r="AU29" s="7">
        <v>5.5194165188251532</v>
      </c>
      <c r="AV29" s="7">
        <f>(AV$2/(($G29/1000)/0.04))/2</f>
        <v>0.39424403705893946</v>
      </c>
    </row>
    <row r="30" spans="1:48">
      <c r="A30" s="1">
        <v>161</v>
      </c>
      <c r="B30" s="2" t="s">
        <v>128</v>
      </c>
      <c r="C30" s="2" t="s">
        <v>129</v>
      </c>
      <c r="D30" s="4" t="s">
        <v>68</v>
      </c>
      <c r="E30" s="6" t="s">
        <v>125</v>
      </c>
      <c r="F30" s="2">
        <v>1</v>
      </c>
      <c r="G30" s="2">
        <v>1.0117</v>
      </c>
      <c r="H30" s="7">
        <f t="shared" si="0"/>
        <v>0.19768706138183254</v>
      </c>
      <c r="I30" s="7">
        <v>1245.4284867055451</v>
      </c>
      <c r="J30" s="7">
        <v>3.1629929821093206</v>
      </c>
      <c r="K30" s="7">
        <f t="shared" si="1"/>
        <v>1.9768706138183254</v>
      </c>
      <c r="L30" s="7">
        <v>12.651971928437282</v>
      </c>
      <c r="M30" s="7">
        <f t="shared" si="9"/>
        <v>7.9074824552733014E-2</v>
      </c>
      <c r="N30" s="7">
        <f t="shared" si="8"/>
        <v>0.11861223682909952</v>
      </c>
      <c r="O30" s="7">
        <v>1336.3645349411879</v>
      </c>
      <c r="P30" s="7">
        <v>3.9537412276366507E-2</v>
      </c>
      <c r="Q30" s="7">
        <v>18.187209647128594</v>
      </c>
      <c r="R30" s="7">
        <v>0.79074824552733014</v>
      </c>
      <c r="S30" s="7">
        <v>3.1629929821093206</v>
      </c>
      <c r="T30" s="7">
        <v>7.9074824552733016</v>
      </c>
      <c r="U30" s="7">
        <v>3265.7902540278733</v>
      </c>
      <c r="V30" s="7">
        <f t="shared" si="3"/>
        <v>1.9768706138183254E-2</v>
      </c>
      <c r="W30" s="7">
        <v>557.47751309676778</v>
      </c>
      <c r="X30" s="7">
        <v>8.6982307008006323</v>
      </c>
      <c r="Y30" s="7">
        <v>1.5814964910546603</v>
      </c>
      <c r="Z30" s="7">
        <v>395.37412276366507</v>
      </c>
      <c r="AA30" s="7">
        <v>23.327073243056237</v>
      </c>
      <c r="AB30" s="7">
        <f t="shared" si="10"/>
        <v>0.39537412276366507</v>
      </c>
      <c r="AC30" s="7">
        <v>94.889789463279612</v>
      </c>
      <c r="AD30" s="7">
        <v>2.7676188593456557</v>
      </c>
      <c r="AE30" s="7">
        <v>644.45982010477405</v>
      </c>
      <c r="AF30" s="7">
        <v>1.9768706138183254</v>
      </c>
      <c r="AG30" s="7">
        <v>525.84758327567454</v>
      </c>
      <c r="AH30" s="7">
        <f t="shared" si="4"/>
        <v>0.15814964910546603</v>
      </c>
      <c r="AI30" s="7">
        <f>(AI$2/(($G30/1000)/0.04))/2</f>
        <v>0.19768706138183254</v>
      </c>
      <c r="AJ30" s="7">
        <f>(AJ$2/(($G30/1000)/0.04))/2</f>
        <v>0.19768706138183254</v>
      </c>
      <c r="AK30" s="7">
        <f t="shared" si="5"/>
        <v>0.13838094296728279</v>
      </c>
      <c r="AL30" s="7">
        <v>3.5583671048729855</v>
      </c>
      <c r="AM30" s="7">
        <f t="shared" si="6"/>
        <v>0.39537412276366507</v>
      </c>
      <c r="AN30" s="7">
        <f t="shared" si="6"/>
        <v>0.79074824552733014</v>
      </c>
      <c r="AO30" s="7">
        <v>83.819314025897</v>
      </c>
      <c r="AP30" s="7">
        <v>1.1861223682909952</v>
      </c>
      <c r="AQ30" s="7">
        <v>4.7444894731639806</v>
      </c>
      <c r="AR30" s="7">
        <f t="shared" si="7"/>
        <v>0.39537412276366507</v>
      </c>
      <c r="AS30" s="7">
        <v>5.9306118414549758</v>
      </c>
      <c r="AT30" s="7">
        <v>0.79074824552733014</v>
      </c>
      <c r="AU30" s="7">
        <v>9.4889789463279612</v>
      </c>
      <c r="AV30" s="7">
        <f>(AV$2/(($G30/1000)/0.04))/2</f>
        <v>0.39537412276366507</v>
      </c>
    </row>
    <row r="31" spans="1:48">
      <c r="A31" s="1">
        <v>4</v>
      </c>
      <c r="B31" s="2" t="s">
        <v>130</v>
      </c>
      <c r="C31" s="2" t="s">
        <v>131</v>
      </c>
      <c r="D31" s="4"/>
      <c r="E31" s="6" t="s">
        <v>132</v>
      </c>
      <c r="F31" s="2">
        <v>1</v>
      </c>
      <c r="G31" s="2">
        <v>1.0025999999999999</v>
      </c>
      <c r="H31" s="7">
        <f t="shared" si="0"/>
        <v>0.19948134849391583</v>
      </c>
      <c r="I31" s="7">
        <v>1978.8549770596449</v>
      </c>
      <c r="J31" s="7">
        <v>5.1865150608418116</v>
      </c>
      <c r="K31" s="7">
        <f t="shared" si="1"/>
        <v>1.9948134849391583</v>
      </c>
      <c r="L31" s="7">
        <v>53.46100139636944</v>
      </c>
      <c r="M31" s="7">
        <v>0.15958507879513265</v>
      </c>
      <c r="N31" s="7">
        <f t="shared" si="8"/>
        <v>0.11968880909634949</v>
      </c>
      <c r="O31" s="7">
        <v>714.14322760821858</v>
      </c>
      <c r="P31" s="7">
        <f>(P$2/(($G31/1000)/0.04))/2</f>
        <v>9.9740674246957903E-3</v>
      </c>
      <c r="Q31" s="7">
        <v>38.300418910831837</v>
      </c>
      <c r="R31" s="7">
        <v>0.79792539397566331</v>
      </c>
      <c r="S31" s="7">
        <v>3.5906642728904847</v>
      </c>
      <c r="T31" s="7">
        <v>15.958507879513267</v>
      </c>
      <c r="U31" s="7">
        <v>8458.0091761420299</v>
      </c>
      <c r="V31" s="7">
        <f t="shared" si="3"/>
        <v>1.9948134849391581E-2</v>
      </c>
      <c r="W31" s="7">
        <v>494.71374426491121</v>
      </c>
      <c r="X31" s="7">
        <v>15.958507879513267</v>
      </c>
      <c r="Y31" s="7">
        <v>1.1968880909634949</v>
      </c>
      <c r="Z31" s="7">
        <v>251.34649910233392</v>
      </c>
      <c r="AA31" s="7">
        <v>26.33153800119689</v>
      </c>
      <c r="AB31" s="7">
        <v>0.79792539397566331</v>
      </c>
      <c r="AC31" s="7">
        <v>35.906642728904849</v>
      </c>
      <c r="AD31" s="7">
        <v>3.1917015759026532</v>
      </c>
      <c r="AE31" s="7">
        <v>642.32994215040901</v>
      </c>
      <c r="AF31" s="7">
        <v>8.3782166367444635</v>
      </c>
      <c r="AG31" s="7">
        <v>1113.1059245960503</v>
      </c>
      <c r="AH31" s="7">
        <f t="shared" si="4"/>
        <v>0.15958507879513265</v>
      </c>
      <c r="AI31" s="7">
        <v>0.79792539397566331</v>
      </c>
      <c r="AJ31" s="7">
        <v>0.79792539397566331</v>
      </c>
      <c r="AK31" s="7">
        <f t="shared" si="5"/>
        <v>0.13963694394574108</v>
      </c>
      <c r="AL31" s="7">
        <v>3.5906642728904847</v>
      </c>
      <c r="AM31" s="7">
        <f t="shared" si="6"/>
        <v>0.39896269698783166</v>
      </c>
      <c r="AN31" s="7">
        <f t="shared" si="6"/>
        <v>0.79792539397566331</v>
      </c>
      <c r="AO31" s="7">
        <v>101.73548773189705</v>
      </c>
      <c r="AP31" s="7">
        <v>2.3937761819269898</v>
      </c>
      <c r="AQ31" s="7">
        <v>11.569918212647117</v>
      </c>
      <c r="AR31" s="7">
        <f t="shared" si="7"/>
        <v>0.39896269698783166</v>
      </c>
      <c r="AS31" s="7">
        <v>9.9740674246957912</v>
      </c>
      <c r="AT31" s="7">
        <v>1.1968880909634949</v>
      </c>
      <c r="AU31" s="7">
        <v>5.9844404548174746</v>
      </c>
      <c r="AV31" s="7">
        <v>1.1968880909634949</v>
      </c>
    </row>
    <row r="32" spans="1:48">
      <c r="A32" s="1">
        <v>39</v>
      </c>
      <c r="B32" s="2" t="s">
        <v>133</v>
      </c>
      <c r="C32" s="2" t="s">
        <v>134</v>
      </c>
      <c r="D32" s="4"/>
      <c r="E32" s="6" t="s">
        <v>132</v>
      </c>
      <c r="F32" s="2">
        <v>1</v>
      </c>
      <c r="G32" s="2">
        <v>1.0017</v>
      </c>
      <c r="H32" s="7">
        <f t="shared" si="0"/>
        <v>0.19966057701906756</v>
      </c>
      <c r="I32" s="7">
        <v>2020.5650394329639</v>
      </c>
      <c r="J32" s="7">
        <v>4.3925326944194865</v>
      </c>
      <c r="K32" s="7">
        <f t="shared" si="1"/>
        <v>1.9966057701906759</v>
      </c>
      <c r="L32" s="7">
        <v>50.713786562843161</v>
      </c>
      <c r="M32" s="7">
        <v>0.19966057701906756</v>
      </c>
      <c r="N32" s="7">
        <f t="shared" si="8"/>
        <v>0.11979634621144054</v>
      </c>
      <c r="O32" s="7">
        <v>1090.1467505241089</v>
      </c>
      <c r="P32" s="7">
        <v>2.7952480782669459E-2</v>
      </c>
      <c r="Q32" s="7">
        <v>29.949086552860134</v>
      </c>
      <c r="R32" s="7">
        <v>0.79864230807627024</v>
      </c>
      <c r="S32" s="7">
        <v>3.5938903863432161</v>
      </c>
      <c r="T32" s="7">
        <v>13.177598083258459</v>
      </c>
      <c r="U32" s="7">
        <v>7587.1019267245674</v>
      </c>
      <c r="V32" s="7">
        <f t="shared" si="3"/>
        <v>1.9966057701906757E-2</v>
      </c>
      <c r="W32" s="7">
        <v>447.23969252271132</v>
      </c>
      <c r="X32" s="7">
        <v>13.976240391334729</v>
      </c>
      <c r="Y32" s="7">
        <v>1.1979634621144053</v>
      </c>
      <c r="Z32" s="7">
        <v>263.55196166516919</v>
      </c>
      <c r="AA32" s="7">
        <v>26.754517320555056</v>
      </c>
      <c r="AB32" s="7">
        <f>(AB$2/(($G32/1000)/0.04))/2</f>
        <v>0.39932115403813512</v>
      </c>
      <c r="AC32" s="7">
        <v>27.952480782669458</v>
      </c>
      <c r="AD32" s="7">
        <v>1.9966057701906759</v>
      </c>
      <c r="AE32" s="7">
        <v>598.98173105720275</v>
      </c>
      <c r="AF32" s="7">
        <v>7.5871019267245678</v>
      </c>
      <c r="AG32" s="7">
        <v>670.85953878406701</v>
      </c>
      <c r="AH32" s="7">
        <f t="shared" si="4"/>
        <v>0.15972846161525406</v>
      </c>
      <c r="AI32" s="7">
        <v>0.39932115403813512</v>
      </c>
      <c r="AJ32" s="7">
        <v>0.39932115403813512</v>
      </c>
      <c r="AK32" s="7">
        <f t="shared" si="5"/>
        <v>0.13976240391334729</v>
      </c>
      <c r="AL32" s="7">
        <v>3.1945692323050809</v>
      </c>
      <c r="AM32" s="7">
        <f t="shared" si="6"/>
        <v>0.39932115403813512</v>
      </c>
      <c r="AN32" s="7">
        <f t="shared" si="6"/>
        <v>0.79864230807627024</v>
      </c>
      <c r="AO32" s="7">
        <v>110.2126385145253</v>
      </c>
      <c r="AP32" s="7">
        <v>1.5972846161525405</v>
      </c>
      <c r="AQ32" s="7">
        <v>11.180992313067785</v>
      </c>
      <c r="AR32" s="7">
        <f t="shared" si="7"/>
        <v>0.39932115403813512</v>
      </c>
      <c r="AS32" s="7">
        <v>8.7850653888389729</v>
      </c>
      <c r="AT32" s="7">
        <v>1.1979634621144053</v>
      </c>
      <c r="AU32" s="7">
        <v>5.5904961565338924</v>
      </c>
      <c r="AV32" s="7">
        <v>1.5972846161525405</v>
      </c>
    </row>
    <row r="33" spans="1:48">
      <c r="A33" s="1">
        <v>45</v>
      </c>
      <c r="B33" s="2" t="s">
        <v>135</v>
      </c>
      <c r="C33" s="2" t="s">
        <v>136</v>
      </c>
      <c r="D33" s="4"/>
      <c r="E33" s="6" t="s">
        <v>132</v>
      </c>
      <c r="F33" s="2">
        <v>1</v>
      </c>
      <c r="G33" s="2">
        <v>1.0017</v>
      </c>
      <c r="H33" s="7">
        <f t="shared" si="0"/>
        <v>0.19966057701906756</v>
      </c>
      <c r="I33" s="7">
        <v>1868.8230008984724</v>
      </c>
      <c r="J33" s="7">
        <v>3.9932115403813517</v>
      </c>
      <c r="K33" s="7">
        <f t="shared" si="1"/>
        <v>1.9966057701906759</v>
      </c>
      <c r="L33" s="7">
        <v>39.532794249775378</v>
      </c>
      <c r="M33" s="7">
        <v>0.15972846161525406</v>
      </c>
      <c r="N33" s="7">
        <f t="shared" si="8"/>
        <v>0.11979634621144054</v>
      </c>
      <c r="O33" s="7">
        <v>906.45901966656675</v>
      </c>
      <c r="P33" s="7">
        <v>2.3959269242288105E-2</v>
      </c>
      <c r="Q33" s="7">
        <v>32.345013477088948</v>
      </c>
      <c r="R33" s="7">
        <v>0.39932115403813512</v>
      </c>
      <c r="S33" s="7">
        <v>3.5938903863432161</v>
      </c>
      <c r="T33" s="7">
        <v>11.580313467105919</v>
      </c>
      <c r="U33" s="7">
        <v>6069.6815413796539</v>
      </c>
      <c r="V33" s="7">
        <f t="shared" si="3"/>
        <v>1.9966057701906757E-2</v>
      </c>
      <c r="W33" s="7">
        <v>423.28042328042324</v>
      </c>
      <c r="X33" s="7">
        <v>14.774882699411</v>
      </c>
      <c r="Y33" s="7">
        <v>1.1979634621144053</v>
      </c>
      <c r="Z33" s="7">
        <v>243.58590396326241</v>
      </c>
      <c r="AA33" s="7">
        <v>19.566736547868622</v>
      </c>
      <c r="AB33" s="7">
        <v>0.79864230807627024</v>
      </c>
      <c r="AC33" s="7">
        <v>27.952480782669458</v>
      </c>
      <c r="AD33" s="7">
        <v>2.3959269242288106</v>
      </c>
      <c r="AE33" s="7">
        <v>559.0496156533892</v>
      </c>
      <c r="AF33" s="7">
        <v>7.1877807726864322</v>
      </c>
      <c r="AG33" s="7">
        <v>407.30757711889783</v>
      </c>
      <c r="AH33" s="7">
        <f t="shared" si="4"/>
        <v>0.15972846161525406</v>
      </c>
      <c r="AI33" s="7">
        <v>0.39932115403813512</v>
      </c>
      <c r="AJ33" s="7">
        <v>0.79864230807627024</v>
      </c>
      <c r="AK33" s="7">
        <f t="shared" si="5"/>
        <v>0.13976240391334729</v>
      </c>
      <c r="AL33" s="7">
        <v>2.7952480782669462</v>
      </c>
      <c r="AM33" s="7">
        <f t="shared" si="6"/>
        <v>0.39932115403813512</v>
      </c>
      <c r="AN33" s="7">
        <f t="shared" si="6"/>
        <v>0.79864230807627024</v>
      </c>
      <c r="AO33" s="7">
        <v>103.82350004991514</v>
      </c>
      <c r="AP33" s="7">
        <v>1.9966057701906759</v>
      </c>
      <c r="AQ33" s="7">
        <v>9.983028850953378</v>
      </c>
      <c r="AR33" s="7">
        <f t="shared" si="7"/>
        <v>0.39932115403813512</v>
      </c>
      <c r="AS33" s="7">
        <v>8.7850653888389729</v>
      </c>
      <c r="AT33" s="7">
        <v>1.1979634621144053</v>
      </c>
      <c r="AU33" s="7">
        <v>5.1911750024957568</v>
      </c>
      <c r="AV33" s="7">
        <v>1.9966057701906759</v>
      </c>
    </row>
    <row r="34" spans="1:48">
      <c r="A34" s="1">
        <v>106</v>
      </c>
      <c r="B34" s="2" t="s">
        <v>137</v>
      </c>
      <c r="C34" s="2" t="s">
        <v>138</v>
      </c>
      <c r="D34" s="4" t="s">
        <v>139</v>
      </c>
      <c r="E34" s="6" t="s">
        <v>140</v>
      </c>
      <c r="F34" s="2">
        <v>1</v>
      </c>
      <c r="G34" s="2">
        <v>1.0015000000000001</v>
      </c>
      <c r="H34" s="7">
        <f t="shared" si="0"/>
        <v>0.19970044932601097</v>
      </c>
      <c r="I34" s="7">
        <v>3063.4048926610085</v>
      </c>
      <c r="J34" s="7">
        <v>4.7928107838242635</v>
      </c>
      <c r="K34" s="7">
        <f t="shared" si="1"/>
        <v>1.9970044932601099</v>
      </c>
      <c r="L34" s="7">
        <v>19.970044932601098</v>
      </c>
      <c r="M34" s="7">
        <v>0.2795806290564154</v>
      </c>
      <c r="N34" s="7">
        <v>0.3195207189216176</v>
      </c>
      <c r="O34" s="7">
        <v>1002.4962556165751</v>
      </c>
      <c r="P34" s="7">
        <v>3.5946080878681973E-2</v>
      </c>
      <c r="Q34" s="7">
        <v>43.934098851722418</v>
      </c>
      <c r="R34" s="7">
        <v>1.1982026959560659</v>
      </c>
      <c r="S34" s="7">
        <v>3.9940089865202197</v>
      </c>
      <c r="T34" s="7">
        <v>11.183225162256615</v>
      </c>
      <c r="U34" s="7">
        <v>8587.119321018472</v>
      </c>
      <c r="V34" s="7">
        <f t="shared" si="3"/>
        <v>1.99700449326011E-2</v>
      </c>
      <c r="W34" s="7">
        <v>702.94558162755868</v>
      </c>
      <c r="X34" s="7">
        <v>19.970044932601098</v>
      </c>
      <c r="Y34" s="7">
        <v>2.3964053919121318</v>
      </c>
      <c r="Z34" s="7">
        <v>627.05941088367445</v>
      </c>
      <c r="AA34" s="7">
        <v>51.922116824762853</v>
      </c>
      <c r="AB34" s="7">
        <f t="shared" ref="AB34:AB45" si="11">(AB$2/(($G34/1000)/0.04))/2</f>
        <v>0.39940089865202194</v>
      </c>
      <c r="AC34" s="7">
        <v>95.856215676485263</v>
      </c>
      <c r="AD34" s="7">
        <v>2.7958062905641539</v>
      </c>
      <c r="AE34" s="7">
        <v>467.29905142286566</v>
      </c>
      <c r="AF34" s="7">
        <v>9.1862206689965049</v>
      </c>
      <c r="AG34" s="7">
        <v>954.56814777833245</v>
      </c>
      <c r="AH34" s="7">
        <f t="shared" si="4"/>
        <v>0.1597603594608088</v>
      </c>
      <c r="AI34" s="7">
        <v>0.79880179730404388</v>
      </c>
      <c r="AJ34" s="7">
        <v>0.79880179730404388</v>
      </c>
      <c r="AK34" s="7">
        <v>0.2795806290564154</v>
      </c>
      <c r="AL34" s="7">
        <v>4.7928107838242635</v>
      </c>
      <c r="AM34" s="7">
        <f t="shared" si="6"/>
        <v>0.39940089865202194</v>
      </c>
      <c r="AN34" s="7">
        <f t="shared" si="6"/>
        <v>0.79880179730404388</v>
      </c>
      <c r="AO34" s="7">
        <v>174.5381927109336</v>
      </c>
      <c r="AP34" s="7">
        <v>2.7958062905641539</v>
      </c>
      <c r="AQ34" s="7">
        <v>9.9850224663005491</v>
      </c>
      <c r="AR34" s="7">
        <f t="shared" si="7"/>
        <v>0.39940089865202194</v>
      </c>
      <c r="AS34" s="7">
        <v>11.183225162256615</v>
      </c>
      <c r="AT34" s="7">
        <v>1.1982026959560659</v>
      </c>
      <c r="AU34" s="7">
        <v>13.579630554168748</v>
      </c>
      <c r="AV34" s="7">
        <v>1.5976035946080878</v>
      </c>
    </row>
    <row r="35" spans="1:48">
      <c r="A35" s="1">
        <v>103</v>
      </c>
      <c r="B35" s="2" t="s">
        <v>141</v>
      </c>
      <c r="C35" s="2" t="s">
        <v>142</v>
      </c>
      <c r="D35" s="4" t="s">
        <v>139</v>
      </c>
      <c r="E35" s="6" t="s">
        <v>140</v>
      </c>
      <c r="F35" s="2">
        <v>1</v>
      </c>
      <c r="G35" s="2">
        <v>1.0163</v>
      </c>
      <c r="H35" s="7">
        <f t="shared" si="0"/>
        <v>0.19679228574239893</v>
      </c>
      <c r="I35" s="7">
        <v>3298.2387090426059</v>
      </c>
      <c r="J35" s="7">
        <v>3.9358457148479786</v>
      </c>
      <c r="K35" s="7">
        <f t="shared" si="1"/>
        <v>1.9679228574239893</v>
      </c>
      <c r="L35" s="7">
        <v>12.988290858998329</v>
      </c>
      <c r="M35" s="7">
        <v>0.39358457148479786</v>
      </c>
      <c r="N35" s="7">
        <v>0.35422611433631807</v>
      </c>
      <c r="O35" s="7">
        <v>1109.9084915871299</v>
      </c>
      <c r="P35" s="7">
        <v>7.8716914296959567E-2</v>
      </c>
      <c r="Q35" s="7">
        <v>56.676178293810892</v>
      </c>
      <c r="R35" s="7">
        <v>2.755092000393585</v>
      </c>
      <c r="S35" s="7">
        <v>4.3294302863327765</v>
      </c>
      <c r="T35" s="7">
        <v>25.189412575027063</v>
      </c>
      <c r="U35" s="7">
        <v>7005.8053724294023</v>
      </c>
      <c r="V35" s="7">
        <f t="shared" si="3"/>
        <v>1.9679228574239892E-2</v>
      </c>
      <c r="W35" s="7">
        <v>728.13145724687604</v>
      </c>
      <c r="X35" s="7">
        <v>25.189412575027063</v>
      </c>
      <c r="Y35" s="7">
        <v>2.755092000393585</v>
      </c>
      <c r="Z35" s="7">
        <v>669.09377152415641</v>
      </c>
      <c r="AA35" s="7">
        <v>51.165994293023722</v>
      </c>
      <c r="AB35" s="7">
        <f t="shared" si="11"/>
        <v>0.39358457148479786</v>
      </c>
      <c r="AC35" s="7">
        <v>114.13952573059137</v>
      </c>
      <c r="AD35" s="7">
        <v>5.1165994293023722</v>
      </c>
      <c r="AE35" s="7">
        <v>385.71288005510195</v>
      </c>
      <c r="AF35" s="7">
        <v>13.775460001967923</v>
      </c>
      <c r="AG35" s="7">
        <v>1475.942143067992</v>
      </c>
      <c r="AH35" s="7">
        <f t="shared" si="4"/>
        <v>0.15743382859391913</v>
      </c>
      <c r="AI35" s="7">
        <v>0.39358457148479786</v>
      </c>
      <c r="AJ35" s="7">
        <v>0.78716914296959573</v>
      </c>
      <c r="AK35" s="7">
        <f>(AK$2/(($G35/1000)/0.04))/2</f>
        <v>0.13775460001967926</v>
      </c>
      <c r="AL35" s="7">
        <v>4.7230148578175744</v>
      </c>
      <c r="AM35" s="7">
        <f t="shared" si="6"/>
        <v>0.39358457148479786</v>
      </c>
      <c r="AN35" s="7">
        <f t="shared" si="6"/>
        <v>0.78716914296959573</v>
      </c>
      <c r="AO35" s="7">
        <v>149.56213716422317</v>
      </c>
      <c r="AP35" s="7">
        <v>4.3294302863327765</v>
      </c>
      <c r="AQ35" s="7">
        <v>8.2652760011807551</v>
      </c>
      <c r="AR35" s="7">
        <f t="shared" si="7"/>
        <v>0.39358457148479786</v>
      </c>
      <c r="AS35" s="7">
        <v>14.169044573452723</v>
      </c>
      <c r="AT35" s="7">
        <v>1.5743382859391915</v>
      </c>
      <c r="AU35" s="7">
        <v>18.104890288300702</v>
      </c>
      <c r="AV35" s="7">
        <v>1.1807537144543936</v>
      </c>
    </row>
    <row r="36" spans="1:48">
      <c r="A36" s="1">
        <v>34</v>
      </c>
      <c r="B36" s="2" t="s">
        <v>143</v>
      </c>
      <c r="C36" s="2" t="s">
        <v>144</v>
      </c>
      <c r="D36" s="4" t="s">
        <v>139</v>
      </c>
      <c r="E36" s="6" t="s">
        <v>140</v>
      </c>
      <c r="F36" s="2">
        <v>1</v>
      </c>
      <c r="G36" s="2">
        <v>1.0044999999999999</v>
      </c>
      <c r="H36" s="7">
        <f t="shared" si="0"/>
        <v>0.1991040318566451</v>
      </c>
      <c r="I36" s="7">
        <v>3743.1557989049279</v>
      </c>
      <c r="J36" s="7">
        <v>3.5838725734196117</v>
      </c>
      <c r="K36" s="7">
        <f t="shared" si="1"/>
        <v>1.9910403185664511</v>
      </c>
      <c r="L36" s="7">
        <v>15.131906421105027</v>
      </c>
      <c r="M36" s="7">
        <v>0.39820806371329021</v>
      </c>
      <c r="N36" s="7">
        <v>0.31856645097063219</v>
      </c>
      <c r="O36" s="7">
        <v>1425.5848680935787</v>
      </c>
      <c r="P36" s="7">
        <v>3.9820806371329023E-2</v>
      </c>
      <c r="Q36" s="7">
        <v>49.377799900447982</v>
      </c>
      <c r="R36" s="7">
        <v>1.5928322548531608</v>
      </c>
      <c r="S36" s="7">
        <v>4.778496764559482</v>
      </c>
      <c r="T36" s="7">
        <v>11.946241911398706</v>
      </c>
      <c r="U36" s="7">
        <v>10632.155301144849</v>
      </c>
      <c r="V36" s="7">
        <f t="shared" si="3"/>
        <v>1.9910403185664512E-2</v>
      </c>
      <c r="W36" s="7">
        <v>684.91786958685907</v>
      </c>
      <c r="X36" s="7">
        <v>22.69785963165754</v>
      </c>
      <c r="Y36" s="7">
        <v>2.7874564459930316</v>
      </c>
      <c r="Z36" s="7">
        <v>840.21901443504237</v>
      </c>
      <c r="AA36" s="7">
        <v>63.315082130413145</v>
      </c>
      <c r="AB36" s="7">
        <f t="shared" si="11"/>
        <v>0.39820806371329021</v>
      </c>
      <c r="AC36" s="7">
        <v>111.49825783972125</v>
      </c>
      <c r="AD36" s="7">
        <v>3.5838725734196117</v>
      </c>
      <c r="AE36" s="7">
        <v>529.616724738676</v>
      </c>
      <c r="AF36" s="7">
        <v>9.1587854654056748</v>
      </c>
      <c r="AG36" s="7">
        <v>999.50223992035842</v>
      </c>
      <c r="AH36" s="7">
        <f t="shared" si="4"/>
        <v>0.15928322548531609</v>
      </c>
      <c r="AI36" s="7">
        <v>0.79641612742658041</v>
      </c>
      <c r="AJ36" s="7">
        <v>0.79641612742658041</v>
      </c>
      <c r="AK36" s="7">
        <f>(AK$2/(($G36/1000)/0.04))/2</f>
        <v>0.13937282229965156</v>
      </c>
      <c r="AL36" s="7">
        <v>5.5749128919860631</v>
      </c>
      <c r="AM36" s="7">
        <f t="shared" si="6"/>
        <v>0.39820806371329021</v>
      </c>
      <c r="AN36" s="7">
        <f t="shared" si="6"/>
        <v>0.79641612742658041</v>
      </c>
      <c r="AO36" s="7">
        <v>191.53807864609257</v>
      </c>
      <c r="AP36" s="7">
        <v>3.5838725734196117</v>
      </c>
      <c r="AQ36" s="7">
        <v>10.751617720258837</v>
      </c>
      <c r="AR36" s="7">
        <f t="shared" si="7"/>
        <v>0.39820806371329021</v>
      </c>
      <c r="AS36" s="7">
        <v>13.937282229965156</v>
      </c>
      <c r="AT36" s="7">
        <v>1.5928322548531608</v>
      </c>
      <c r="AU36" s="7">
        <v>17.919362867098059</v>
      </c>
      <c r="AV36" s="7">
        <v>1.9910403185664511</v>
      </c>
    </row>
    <row r="37" spans="1:48">
      <c r="A37" s="1">
        <v>107</v>
      </c>
      <c r="B37" s="2" t="s">
        <v>145</v>
      </c>
      <c r="C37" s="2" t="s">
        <v>146</v>
      </c>
      <c r="D37" s="4" t="s">
        <v>139</v>
      </c>
      <c r="E37" s="6" t="s">
        <v>147</v>
      </c>
      <c r="F37" s="2">
        <v>1</v>
      </c>
      <c r="G37" s="2">
        <v>1.0133000000000001</v>
      </c>
      <c r="H37" s="7">
        <f t="shared" si="0"/>
        <v>0.19737491364847526</v>
      </c>
      <c r="I37" s="7">
        <v>3272.4760682917199</v>
      </c>
      <c r="J37" s="7">
        <v>2.3684989637817027</v>
      </c>
      <c r="K37" s="7">
        <f t="shared" si="1"/>
        <v>1.9737491364847526</v>
      </c>
      <c r="L37" s="7">
        <v>29.211487219974337</v>
      </c>
      <c r="M37" s="7">
        <v>0.78949965459390103</v>
      </c>
      <c r="N37" s="7">
        <v>0.39474982729695052</v>
      </c>
      <c r="O37" s="7">
        <v>1468.4693575446558</v>
      </c>
      <c r="P37" s="7">
        <v>0.2368498963781703</v>
      </c>
      <c r="Q37" s="7">
        <v>87.634461659923019</v>
      </c>
      <c r="R37" s="7">
        <v>2.3684989637817027</v>
      </c>
      <c r="S37" s="7">
        <v>2.3684989637817027</v>
      </c>
      <c r="T37" s="7">
        <v>21.316490674035329</v>
      </c>
      <c r="U37" s="7">
        <v>6434.4221849402929</v>
      </c>
      <c r="V37" s="7">
        <f t="shared" si="3"/>
        <v>1.9737491364847527E-2</v>
      </c>
      <c r="W37" s="7">
        <v>718.44468568044988</v>
      </c>
      <c r="X37" s="7">
        <v>39.47498272969505</v>
      </c>
      <c r="Y37" s="7">
        <v>2.3684989637817027</v>
      </c>
      <c r="Z37" s="7">
        <v>777.65715977499246</v>
      </c>
      <c r="AA37" s="7">
        <v>50.922727721306615</v>
      </c>
      <c r="AB37" s="7">
        <f t="shared" si="11"/>
        <v>0.39474982729695052</v>
      </c>
      <c r="AC37" s="7">
        <v>177.63742228362773</v>
      </c>
      <c r="AD37" s="7">
        <v>6.3159972367512083</v>
      </c>
      <c r="AE37" s="7">
        <v>485.54228757524913</v>
      </c>
      <c r="AF37" s="7">
        <v>15.789993091878021</v>
      </c>
      <c r="AG37" s="7">
        <v>1180.3019836178819</v>
      </c>
      <c r="AH37" s="7">
        <f t="shared" si="4"/>
        <v>0.15789993091878021</v>
      </c>
      <c r="AI37" s="7">
        <v>0.78949965459390103</v>
      </c>
      <c r="AJ37" s="7">
        <v>1.1842494818908513</v>
      </c>
      <c r="AK37" s="7">
        <f>(AK$2/(($G37/1000)/0.04))/2</f>
        <v>0.13816243955393268</v>
      </c>
      <c r="AL37" s="7">
        <v>9.0792460278298623</v>
      </c>
      <c r="AM37" s="7">
        <f t="shared" si="6"/>
        <v>0.39474982729695052</v>
      </c>
      <c r="AN37" s="7">
        <f t="shared" si="6"/>
        <v>0.78949965459390103</v>
      </c>
      <c r="AO37" s="7">
        <v>111.71420112503699</v>
      </c>
      <c r="AP37" s="7">
        <v>3.9474982729695052</v>
      </c>
      <c r="AQ37" s="7">
        <v>11.447744991611563</v>
      </c>
      <c r="AR37" s="7">
        <f t="shared" si="7"/>
        <v>0.39474982729695052</v>
      </c>
      <c r="AS37" s="7">
        <v>23.684989637817029</v>
      </c>
      <c r="AT37" s="7">
        <v>2.3684989637817027</v>
      </c>
      <c r="AU37" s="7">
        <v>25.263988947004833</v>
      </c>
      <c r="AV37" s="7">
        <v>1.5789993091878021</v>
      </c>
    </row>
    <row r="38" spans="1:48">
      <c r="A38" s="1">
        <v>16</v>
      </c>
      <c r="B38" s="2" t="s">
        <v>148</v>
      </c>
      <c r="C38" s="2" t="s">
        <v>149</v>
      </c>
      <c r="D38" s="4" t="s">
        <v>139</v>
      </c>
      <c r="E38" s="6" t="s">
        <v>147</v>
      </c>
      <c r="F38" s="2">
        <v>1</v>
      </c>
      <c r="G38" s="2">
        <v>1.0057</v>
      </c>
      <c r="H38" s="7">
        <f t="shared" si="0"/>
        <v>0.19886646117132348</v>
      </c>
      <c r="I38" s="7">
        <v>3456.2990951576021</v>
      </c>
      <c r="J38" s="7">
        <v>2.784130456398529</v>
      </c>
      <c r="K38" s="7">
        <f t="shared" si="1"/>
        <v>1.9886646117132347</v>
      </c>
      <c r="L38" s="7">
        <v>29.432236253355875</v>
      </c>
      <c r="M38" s="7">
        <v>0.79546584468529391</v>
      </c>
      <c r="N38" s="7">
        <v>0.35795963010838222</v>
      </c>
      <c r="O38" s="7">
        <v>1646.6142984985584</v>
      </c>
      <c r="P38" s="7">
        <v>0.19886646117132348</v>
      </c>
      <c r="Q38" s="7">
        <v>75.569255245102909</v>
      </c>
      <c r="R38" s="7">
        <v>2.784130456398529</v>
      </c>
      <c r="S38" s="7">
        <v>2.784130456398529</v>
      </c>
      <c r="T38" s="7">
        <v>21.477577806502936</v>
      </c>
      <c r="U38" s="7">
        <v>10062.642935268968</v>
      </c>
      <c r="V38" s="7">
        <f t="shared" si="3"/>
        <v>1.9886646117132346E-2</v>
      </c>
      <c r="W38" s="7">
        <v>680.12329720592629</v>
      </c>
      <c r="X38" s="7">
        <v>34.602764243810284</v>
      </c>
      <c r="Y38" s="7">
        <v>1.9886646117132347</v>
      </c>
      <c r="Z38" s="7">
        <v>827.2844784727057</v>
      </c>
      <c r="AA38" s="7">
        <v>52.500745749229395</v>
      </c>
      <c r="AB38" s="7">
        <f t="shared" si="11"/>
        <v>0.39773292234264696</v>
      </c>
      <c r="AC38" s="7">
        <v>167.04782738391171</v>
      </c>
      <c r="AD38" s="7">
        <v>6.7614596798249984</v>
      </c>
      <c r="AE38" s="7">
        <v>509.09814059858809</v>
      </c>
      <c r="AF38" s="7">
        <v>14.318385204335289</v>
      </c>
      <c r="AG38" s="7">
        <v>1392.0652281992643</v>
      </c>
      <c r="AH38" s="7">
        <f t="shared" si="4"/>
        <v>0.15909316893705877</v>
      </c>
      <c r="AI38" s="7">
        <v>0.79546584468529391</v>
      </c>
      <c r="AJ38" s="7">
        <v>1.1931987670279407</v>
      </c>
      <c r="AK38" s="7">
        <v>0.31818633787411754</v>
      </c>
      <c r="AL38" s="7">
        <v>9.9433230585661736</v>
      </c>
      <c r="AM38" s="7">
        <f t="shared" si="6"/>
        <v>0.39773292234264696</v>
      </c>
      <c r="AN38" s="7">
        <v>1.5909316893705878</v>
      </c>
      <c r="AO38" s="7">
        <v>126.08133638261907</v>
      </c>
      <c r="AP38" s="7">
        <v>3.5795963010838223</v>
      </c>
      <c r="AQ38" s="7">
        <v>11.53425474793676</v>
      </c>
      <c r="AR38" s="7">
        <f t="shared" si="7"/>
        <v>0.39773292234264696</v>
      </c>
      <c r="AS38" s="7">
        <v>21.079844884160288</v>
      </c>
      <c r="AT38" s="7">
        <v>1.9886646117132347</v>
      </c>
      <c r="AU38" s="7">
        <v>24.659441185244109</v>
      </c>
      <c r="AV38" s="7">
        <v>2.784130456398529</v>
      </c>
    </row>
    <row r="39" spans="1:48">
      <c r="A39" s="1">
        <v>90</v>
      </c>
      <c r="B39" s="2" t="s">
        <v>150</v>
      </c>
      <c r="C39" s="2" t="s">
        <v>151</v>
      </c>
      <c r="D39" s="4" t="s">
        <v>139</v>
      </c>
      <c r="E39" s="6" t="s">
        <v>147</v>
      </c>
      <c r="F39" s="2">
        <v>1</v>
      </c>
      <c r="G39" s="2">
        <v>1.0161</v>
      </c>
      <c r="H39" s="7">
        <f t="shared" si="0"/>
        <v>0.19683102056884164</v>
      </c>
      <c r="I39" s="7">
        <v>3519.3386477708887</v>
      </c>
      <c r="J39" s="7">
        <v>3.9366204113768331</v>
      </c>
      <c r="K39" s="7">
        <f t="shared" si="1"/>
        <v>1.9683102056884165</v>
      </c>
      <c r="L39" s="7">
        <v>30.705639208739296</v>
      </c>
      <c r="M39" s="7">
        <v>0.78732408227536654</v>
      </c>
      <c r="N39" s="7">
        <v>0.35429583702391493</v>
      </c>
      <c r="O39" s="7">
        <v>1480.1692746776891</v>
      </c>
      <c r="P39" s="7">
        <v>0.11809861234130499</v>
      </c>
      <c r="Q39" s="7">
        <v>81.094380474362751</v>
      </c>
      <c r="R39" s="7">
        <v>1.9683102056884165</v>
      </c>
      <c r="S39" s="7">
        <v>3.1492963291014662</v>
      </c>
      <c r="T39" s="7">
        <v>17.714791851195749</v>
      </c>
      <c r="U39" s="7">
        <v>12360.988091723255</v>
      </c>
      <c r="V39" s="7">
        <f t="shared" si="3"/>
        <v>1.9683102056884165E-2</v>
      </c>
      <c r="W39" s="7">
        <v>543.25361677000296</v>
      </c>
      <c r="X39" s="7">
        <v>37.004231866942227</v>
      </c>
      <c r="Y39" s="7">
        <v>1.9683102056884165</v>
      </c>
      <c r="Z39" s="7">
        <v>795.19732309812014</v>
      </c>
      <c r="AA39" s="7">
        <v>45.271134730833573</v>
      </c>
      <c r="AB39" s="7">
        <f t="shared" si="11"/>
        <v>0.39366204113768327</v>
      </c>
      <c r="AC39" s="7">
        <v>177.14791851195747</v>
      </c>
      <c r="AD39" s="7">
        <v>6.6922546993406158</v>
      </c>
      <c r="AE39" s="7">
        <v>547.19023718137976</v>
      </c>
      <c r="AF39" s="7">
        <v>14.565495522094281</v>
      </c>
      <c r="AG39" s="7">
        <v>1547.0918216710952</v>
      </c>
      <c r="AH39" s="7">
        <f t="shared" si="4"/>
        <v>0.15746481645507332</v>
      </c>
      <c r="AI39" s="7">
        <v>0.78732408227536654</v>
      </c>
      <c r="AJ39" s="7">
        <v>1.1809861234130499</v>
      </c>
      <c r="AK39" s="7">
        <f t="shared" ref="AK39:AK48" si="12">(AK$2/(($G39/1000)/0.04))/2</f>
        <v>0.13778171439818915</v>
      </c>
      <c r="AL39" s="7">
        <v>9.0542269461667164</v>
      </c>
      <c r="AM39" s="7">
        <f t="shared" si="6"/>
        <v>0.39366204113768327</v>
      </c>
      <c r="AN39" s="7">
        <v>1.5746481645507331</v>
      </c>
      <c r="AO39" s="7">
        <v>117.70495030016731</v>
      </c>
      <c r="AP39" s="7">
        <v>3.5429583702391492</v>
      </c>
      <c r="AQ39" s="7">
        <v>12.990847357543549</v>
      </c>
      <c r="AR39" s="7">
        <f t="shared" si="7"/>
        <v>0.39366204113768327</v>
      </c>
      <c r="AS39" s="7">
        <v>22.045074303710265</v>
      </c>
      <c r="AT39" s="7">
        <v>2.3619722468260997</v>
      </c>
      <c r="AU39" s="7">
        <v>20.076764098021847</v>
      </c>
      <c r="AV39" s="7">
        <v>2.7556342879637832</v>
      </c>
    </row>
    <row r="40" spans="1:48">
      <c r="A40" s="1">
        <v>109</v>
      </c>
      <c r="B40" s="2" t="s">
        <v>152</v>
      </c>
      <c r="C40" s="2" t="s">
        <v>153</v>
      </c>
      <c r="D40" s="4" t="s">
        <v>139</v>
      </c>
      <c r="E40" s="6" t="s">
        <v>154</v>
      </c>
      <c r="F40" s="2">
        <v>1</v>
      </c>
      <c r="G40" s="2">
        <v>1.0208999999999999</v>
      </c>
      <c r="H40" s="7">
        <f t="shared" si="0"/>
        <v>0.19590557351356649</v>
      </c>
      <c r="I40" s="7">
        <v>2711.3331374277604</v>
      </c>
      <c r="J40" s="7">
        <v>2.7426780291899311</v>
      </c>
      <c r="K40" s="7">
        <f t="shared" si="1"/>
        <v>1.959055735135665</v>
      </c>
      <c r="L40" s="7">
        <v>18.023312763248118</v>
      </c>
      <c r="M40" s="7">
        <v>0.27426780291899311</v>
      </c>
      <c r="N40" s="7">
        <v>0.27426780291899311</v>
      </c>
      <c r="O40" s="7">
        <v>940.34675286511913</v>
      </c>
      <c r="P40" s="7">
        <v>3.91811147027133E-2</v>
      </c>
      <c r="Q40" s="7">
        <v>40.356548143794697</v>
      </c>
      <c r="R40" s="7">
        <v>0.78362229405426598</v>
      </c>
      <c r="S40" s="7">
        <v>3.1344891762170639</v>
      </c>
      <c r="T40" s="7">
        <v>7.4444117935155267</v>
      </c>
      <c r="U40" s="7">
        <v>7757.860711137233</v>
      </c>
      <c r="V40" s="7">
        <f t="shared" si="3"/>
        <v>1.959055735135665E-2</v>
      </c>
      <c r="W40" s="7">
        <v>579.88049760015679</v>
      </c>
      <c r="X40" s="7">
        <v>17.631501616220984</v>
      </c>
      <c r="Y40" s="7">
        <v>1.567244588108532</v>
      </c>
      <c r="Z40" s="7">
        <v>454.50093055147426</v>
      </c>
      <c r="AA40" s="7">
        <v>29.777647174062107</v>
      </c>
      <c r="AB40" s="7">
        <f t="shared" si="11"/>
        <v>0.39181114702713299</v>
      </c>
      <c r="AC40" s="7">
        <v>54.853560583798611</v>
      </c>
      <c r="AD40" s="7">
        <v>2.3508668821627978</v>
      </c>
      <c r="AE40" s="7">
        <v>513.27260260554419</v>
      </c>
      <c r="AF40" s="7">
        <v>8.6198452345969248</v>
      </c>
      <c r="AG40" s="7">
        <v>391.81114702713296</v>
      </c>
      <c r="AH40" s="7">
        <f t="shared" si="4"/>
        <v>0.1567244588108532</v>
      </c>
      <c r="AI40" s="7">
        <v>0.39181114702713299</v>
      </c>
      <c r="AJ40" s="7">
        <v>0.78362229405426598</v>
      </c>
      <c r="AK40" s="7">
        <f t="shared" si="12"/>
        <v>0.13713390145949655</v>
      </c>
      <c r="AL40" s="7">
        <v>3.1344891762170639</v>
      </c>
      <c r="AM40" s="7">
        <f t="shared" si="6"/>
        <v>0.39181114702713299</v>
      </c>
      <c r="AN40" s="7">
        <f t="shared" si="6"/>
        <v>0.78362229405426598</v>
      </c>
      <c r="AO40" s="7">
        <v>93.251052992457645</v>
      </c>
      <c r="AP40" s="7">
        <v>3.5263003232441967</v>
      </c>
      <c r="AQ40" s="7">
        <v>10.187089822705458</v>
      </c>
      <c r="AR40" s="7">
        <f t="shared" si="7"/>
        <v>0.39181114702713299</v>
      </c>
      <c r="AS40" s="7">
        <v>10.187089822705458</v>
      </c>
      <c r="AT40" s="7">
        <v>1.1754334410813989</v>
      </c>
      <c r="AU40" s="7">
        <v>8.6198452345969248</v>
      </c>
      <c r="AV40" s="7">
        <v>1.567244588108532</v>
      </c>
    </row>
    <row r="41" spans="1:48">
      <c r="A41" s="1">
        <v>36</v>
      </c>
      <c r="B41" s="2" t="s">
        <v>155</v>
      </c>
      <c r="C41" s="2" t="s">
        <v>156</v>
      </c>
      <c r="D41" s="4" t="s">
        <v>139</v>
      </c>
      <c r="E41" s="6" t="s">
        <v>154</v>
      </c>
      <c r="F41" s="2">
        <v>1</v>
      </c>
      <c r="G41" s="2">
        <v>1.0105</v>
      </c>
      <c r="H41" s="7">
        <f t="shared" si="0"/>
        <v>0.19792182088075214</v>
      </c>
      <c r="I41" s="7">
        <v>3067.788223651658</v>
      </c>
      <c r="J41" s="7">
        <v>3.5625927758535383</v>
      </c>
      <c r="K41" s="7">
        <f t="shared" si="1"/>
        <v>1.9792182088075214</v>
      </c>
      <c r="L41" s="7">
        <v>15.833745670460171</v>
      </c>
      <c r="M41" s="7">
        <v>0.3166749134092034</v>
      </c>
      <c r="N41" s="7">
        <v>0.27709054923305299</v>
      </c>
      <c r="O41" s="7">
        <v>783.77041068777851</v>
      </c>
      <c r="P41" s="7">
        <v>3.9584364176150424E-2</v>
      </c>
      <c r="Q41" s="7">
        <v>46.7095497278575</v>
      </c>
      <c r="R41" s="7">
        <v>0.79168728352300854</v>
      </c>
      <c r="S41" s="7">
        <v>3.1667491340920342</v>
      </c>
      <c r="T41" s="7">
        <v>10.291934685799111</v>
      </c>
      <c r="U41" s="7">
        <v>7916.872835230085</v>
      </c>
      <c r="V41" s="7">
        <f t="shared" si="3"/>
        <v>1.9792182088075212E-2</v>
      </c>
      <c r="W41" s="7">
        <v>661.05888174171207</v>
      </c>
      <c r="X41" s="7">
        <v>19.792182088075212</v>
      </c>
      <c r="Y41" s="7">
        <v>1.5833745670460171</v>
      </c>
      <c r="Z41" s="7">
        <v>439.38644235526971</v>
      </c>
      <c r="AA41" s="7">
        <v>34.042553191489368</v>
      </c>
      <c r="AB41" s="7">
        <f t="shared" si="11"/>
        <v>0.39584364176150427</v>
      </c>
      <c r="AC41" s="7">
        <v>79.168728352300846</v>
      </c>
      <c r="AD41" s="7">
        <v>2.3750618505690255</v>
      </c>
      <c r="AE41" s="7">
        <v>463.13706086095993</v>
      </c>
      <c r="AF41" s="7">
        <v>8.3127164769915893</v>
      </c>
      <c r="AG41" s="7">
        <v>815.43790202869877</v>
      </c>
      <c r="AH41" s="7">
        <f t="shared" si="4"/>
        <v>0.1583374567046017</v>
      </c>
      <c r="AI41" s="7">
        <v>0.39584364176150427</v>
      </c>
      <c r="AJ41" s="7">
        <v>0.79168728352300854</v>
      </c>
      <c r="AK41" s="7">
        <f t="shared" si="12"/>
        <v>0.13854527461652649</v>
      </c>
      <c r="AL41" s="7">
        <v>3.1667491340920342</v>
      </c>
      <c r="AM41" s="7">
        <f t="shared" si="6"/>
        <v>0.39584364176150427</v>
      </c>
      <c r="AN41" s="7">
        <f t="shared" si="6"/>
        <v>0.79168728352300854</v>
      </c>
      <c r="AO41" s="7">
        <v>94.210786739238003</v>
      </c>
      <c r="AP41" s="7">
        <v>3.1667491340920342</v>
      </c>
      <c r="AQ41" s="7">
        <v>11.479465611083622</v>
      </c>
      <c r="AR41" s="7">
        <f t="shared" si="7"/>
        <v>0.39584364176150427</v>
      </c>
      <c r="AS41" s="7">
        <v>11.875309252845128</v>
      </c>
      <c r="AT41" s="7">
        <v>1.5833745670460171</v>
      </c>
      <c r="AU41" s="7">
        <v>9.8960910440376058</v>
      </c>
      <c r="AV41" s="7">
        <v>1.1875309252845128</v>
      </c>
    </row>
    <row r="42" spans="1:48">
      <c r="A42" s="1">
        <v>21</v>
      </c>
      <c r="B42" s="2" t="s">
        <v>157</v>
      </c>
      <c r="C42" s="2" t="s">
        <v>158</v>
      </c>
      <c r="D42" s="4" t="s">
        <v>139</v>
      </c>
      <c r="E42" s="6" t="s">
        <v>154</v>
      </c>
      <c r="F42" s="2">
        <v>1</v>
      </c>
      <c r="G42" s="2">
        <v>1.0089999999999999</v>
      </c>
      <c r="H42" s="7">
        <f t="shared" si="0"/>
        <v>0.19821605550049556</v>
      </c>
      <c r="I42" s="7">
        <v>3052.5272547076315</v>
      </c>
      <c r="J42" s="7">
        <v>3.171456888007929</v>
      </c>
      <c r="K42" s="7">
        <f t="shared" si="1"/>
        <v>1.9821605550049557</v>
      </c>
      <c r="L42" s="7">
        <v>22.596630327056491</v>
      </c>
      <c r="M42" s="7">
        <v>0.39643211100099113</v>
      </c>
      <c r="N42" s="7">
        <v>0.27750247770069381</v>
      </c>
      <c r="O42" s="7">
        <v>1688.8007928642223</v>
      </c>
      <c r="P42" s="7">
        <v>0.11892963330029734</v>
      </c>
      <c r="Q42" s="7">
        <v>50.346878097125874</v>
      </c>
      <c r="R42" s="7">
        <v>1.9821605550049557</v>
      </c>
      <c r="S42" s="7">
        <v>3.56788899900892</v>
      </c>
      <c r="T42" s="7">
        <v>9.5143706640237866</v>
      </c>
      <c r="U42" s="7">
        <v>10584.737363726463</v>
      </c>
      <c r="V42" s="7">
        <f t="shared" si="3"/>
        <v>1.9821605550049557E-2</v>
      </c>
      <c r="W42" s="7">
        <v>848.36471754212096</v>
      </c>
      <c r="X42" s="7">
        <v>23.785926660059467</v>
      </c>
      <c r="Y42" s="7">
        <v>1.9821605550049557</v>
      </c>
      <c r="Z42" s="7">
        <v>693.75619425173443</v>
      </c>
      <c r="AA42" s="7">
        <v>106.64023785926661</v>
      </c>
      <c r="AB42" s="7">
        <f t="shared" si="11"/>
        <v>0.39643211100099113</v>
      </c>
      <c r="AC42" s="7">
        <v>138.75123885034688</v>
      </c>
      <c r="AD42" s="7">
        <v>5.5500495540138761</v>
      </c>
      <c r="AE42" s="7">
        <v>535.18334985133799</v>
      </c>
      <c r="AF42" s="7">
        <v>8.7215064420218056</v>
      </c>
      <c r="AG42" s="7">
        <v>1811.6947472745296</v>
      </c>
      <c r="AH42" s="7">
        <f t="shared" si="4"/>
        <v>0.15857284440039646</v>
      </c>
      <c r="AI42" s="7">
        <v>0.39643211100099113</v>
      </c>
      <c r="AJ42" s="7">
        <v>0.79286422200198226</v>
      </c>
      <c r="AK42" s="7">
        <f t="shared" si="12"/>
        <v>0.1387512388503469</v>
      </c>
      <c r="AL42" s="7">
        <v>7.9286422200198228</v>
      </c>
      <c r="AM42" s="7">
        <f t="shared" si="6"/>
        <v>0.39643211100099113</v>
      </c>
      <c r="AN42" s="7">
        <f t="shared" si="6"/>
        <v>0.79286422200198226</v>
      </c>
      <c r="AO42" s="7">
        <v>90.386521308225966</v>
      </c>
      <c r="AP42" s="7">
        <v>3.171456888007929</v>
      </c>
      <c r="AQ42" s="7">
        <v>16.650148662041627</v>
      </c>
      <c r="AR42" s="7">
        <f t="shared" si="7"/>
        <v>0.39643211100099113</v>
      </c>
      <c r="AS42" s="7">
        <v>14.66798810703667</v>
      </c>
      <c r="AT42" s="7">
        <v>1.1892963330029733</v>
      </c>
      <c r="AU42" s="7">
        <v>17.839444995044602</v>
      </c>
      <c r="AV42" s="7">
        <v>1.1892963330029733</v>
      </c>
    </row>
    <row r="43" spans="1:48">
      <c r="A43" s="1">
        <v>128</v>
      </c>
      <c r="B43" s="2" t="s">
        <v>159</v>
      </c>
      <c r="C43" s="2" t="s">
        <v>160</v>
      </c>
      <c r="D43" s="4" t="s">
        <v>139</v>
      </c>
      <c r="E43" s="6" t="s">
        <v>161</v>
      </c>
      <c r="F43" s="2">
        <v>1</v>
      </c>
      <c r="G43" s="2">
        <v>1.1011899999999999</v>
      </c>
      <c r="H43" s="7">
        <f t="shared" si="0"/>
        <v>0.18162170016073523</v>
      </c>
      <c r="I43" s="7">
        <v>3265.5581688900193</v>
      </c>
      <c r="J43" s="7">
        <v>6.1751378054649981</v>
      </c>
      <c r="K43" s="7">
        <f t="shared" si="1"/>
        <v>1.8162170016073522</v>
      </c>
      <c r="L43" s="7">
        <v>40.683260836004692</v>
      </c>
      <c r="M43" s="7">
        <v>0.36324340032147046</v>
      </c>
      <c r="N43" s="7">
        <v>0.32691906028932338</v>
      </c>
      <c r="O43" s="7">
        <v>1245.9248631026435</v>
      </c>
      <c r="P43" s="7">
        <v>7.2648680064294091E-2</v>
      </c>
      <c r="Q43" s="7">
        <v>57.755700651113798</v>
      </c>
      <c r="R43" s="7">
        <v>1.4529736012858818</v>
      </c>
      <c r="S43" s="7">
        <v>4.3589208038576448</v>
      </c>
      <c r="T43" s="7">
        <v>15.982709614144699</v>
      </c>
      <c r="U43" s="7">
        <v>9081.08500803676</v>
      </c>
      <c r="V43" s="7">
        <f t="shared" si="3"/>
        <v>1.8162170016073523E-2</v>
      </c>
      <c r="W43" s="7">
        <v>537.60023247577624</v>
      </c>
      <c r="X43" s="7">
        <v>27.243255024110283</v>
      </c>
      <c r="Y43" s="7">
        <v>2.1794604019288224</v>
      </c>
      <c r="Z43" s="7">
        <v>788.2381786975908</v>
      </c>
      <c r="AA43" s="7">
        <v>58.118944051435271</v>
      </c>
      <c r="AB43" s="7">
        <f t="shared" si="11"/>
        <v>0.36324340032147046</v>
      </c>
      <c r="AC43" s="7">
        <v>87.178416077152903</v>
      </c>
      <c r="AD43" s="7">
        <v>4.7221642041791156</v>
      </c>
      <c r="AE43" s="7">
        <v>232.47577620574108</v>
      </c>
      <c r="AF43" s="7">
        <v>12.713519011251464</v>
      </c>
      <c r="AG43" s="7">
        <v>1445.7087332794522</v>
      </c>
      <c r="AH43" s="7">
        <f t="shared" si="4"/>
        <v>0.14529736012858818</v>
      </c>
      <c r="AI43" s="7">
        <v>0.72648680064294091</v>
      </c>
      <c r="AJ43" s="7">
        <v>0.72648680064294091</v>
      </c>
      <c r="AK43" s="7">
        <f t="shared" si="12"/>
        <v>0.12713519011251465</v>
      </c>
      <c r="AL43" s="7">
        <v>6.1751378054649981</v>
      </c>
      <c r="AM43" s="7">
        <f t="shared" si="6"/>
        <v>0.36324340032147046</v>
      </c>
      <c r="AN43" s="7">
        <f t="shared" si="6"/>
        <v>0.72648680064294091</v>
      </c>
      <c r="AO43" s="7">
        <v>114.05842770094172</v>
      </c>
      <c r="AP43" s="7">
        <v>2.5427038022502932</v>
      </c>
      <c r="AQ43" s="7">
        <v>13.076762411572934</v>
      </c>
      <c r="AR43" s="7">
        <f t="shared" si="7"/>
        <v>0.36324340032147046</v>
      </c>
      <c r="AS43" s="7">
        <v>14.166492612537347</v>
      </c>
      <c r="AT43" s="7">
        <v>1.4529736012858818</v>
      </c>
      <c r="AU43" s="7">
        <v>15.982709614144699</v>
      </c>
      <c r="AV43" s="7">
        <v>1.8162170016073522</v>
      </c>
    </row>
    <row r="44" spans="1:48">
      <c r="A44" s="1">
        <v>61</v>
      </c>
      <c r="B44" s="2" t="s">
        <v>162</v>
      </c>
      <c r="C44" s="2" t="s">
        <v>163</v>
      </c>
      <c r="D44" s="4" t="s">
        <v>139</v>
      </c>
      <c r="E44" s="6" t="s">
        <v>161</v>
      </c>
      <c r="F44" s="2">
        <v>1</v>
      </c>
      <c r="G44" s="2">
        <v>1.0083</v>
      </c>
      <c r="H44" s="7">
        <f t="shared" si="0"/>
        <v>0.1983536645839532</v>
      </c>
      <c r="I44" s="7">
        <v>3776.6537736784694</v>
      </c>
      <c r="J44" s="7">
        <v>4.3637806208469705</v>
      </c>
      <c r="K44" s="7">
        <f t="shared" si="1"/>
        <v>1.9835366458395323</v>
      </c>
      <c r="L44" s="7">
        <v>54.348904096003182</v>
      </c>
      <c r="M44" s="7">
        <v>0.39670732916790641</v>
      </c>
      <c r="N44" s="7">
        <v>0.27769513041753452</v>
      </c>
      <c r="O44" s="7">
        <v>1356.7390657542401</v>
      </c>
      <c r="P44" s="7">
        <v>0.11901219875037193</v>
      </c>
      <c r="Q44" s="7">
        <v>61.489636021025497</v>
      </c>
      <c r="R44" s="7">
        <v>1.9835366458395323</v>
      </c>
      <c r="S44" s="7">
        <v>3.9670732916790645</v>
      </c>
      <c r="T44" s="7">
        <v>23.802439750074385</v>
      </c>
      <c r="U44" s="7">
        <v>8529.2075771099881</v>
      </c>
      <c r="V44" s="7">
        <f t="shared" si="3"/>
        <v>1.9835366458395322E-2</v>
      </c>
      <c r="W44" s="7">
        <v>618.86343350193397</v>
      </c>
      <c r="X44" s="7">
        <v>28.959635029257168</v>
      </c>
      <c r="Y44" s="7">
        <v>2.3802439750074385</v>
      </c>
      <c r="Z44" s="7">
        <v>781.51343846077566</v>
      </c>
      <c r="AA44" s="7">
        <v>63.076465337697122</v>
      </c>
      <c r="AB44" s="7">
        <f t="shared" si="11"/>
        <v>0.39670732916790641</v>
      </c>
      <c r="AC44" s="7">
        <v>99.176832291976609</v>
      </c>
      <c r="AD44" s="7">
        <v>5.5539026083506906</v>
      </c>
      <c r="AE44" s="7">
        <v>285.62927700089261</v>
      </c>
      <c r="AF44" s="7">
        <v>13.091341862540913</v>
      </c>
      <c r="AG44" s="7">
        <v>1281.3646732123377</v>
      </c>
      <c r="AH44" s="7">
        <f t="shared" si="4"/>
        <v>0.15868293166716257</v>
      </c>
      <c r="AI44" s="7">
        <v>0.39670732916790641</v>
      </c>
      <c r="AJ44" s="7">
        <v>0.79341465833581282</v>
      </c>
      <c r="AK44" s="7">
        <f t="shared" si="12"/>
        <v>0.13884756520876726</v>
      </c>
      <c r="AL44" s="7">
        <v>7.5374392541902218</v>
      </c>
      <c r="AM44" s="7">
        <f t="shared" si="6"/>
        <v>0.39670732916790641</v>
      </c>
      <c r="AN44" s="7">
        <f t="shared" si="6"/>
        <v>0.79341465833581282</v>
      </c>
      <c r="AO44" s="7">
        <v>133.29366260041655</v>
      </c>
      <c r="AP44" s="7">
        <v>3.1736586333432513</v>
      </c>
      <c r="AQ44" s="7">
        <v>13.091341862540913</v>
      </c>
      <c r="AR44" s="7">
        <f t="shared" si="7"/>
        <v>0.39670732916790641</v>
      </c>
      <c r="AS44" s="7">
        <v>16.661707825052069</v>
      </c>
      <c r="AT44" s="7">
        <v>1.5868293166716256</v>
      </c>
      <c r="AU44" s="7">
        <v>15.868293166716258</v>
      </c>
      <c r="AV44" s="7">
        <v>1.5868293166716256</v>
      </c>
    </row>
    <row r="45" spans="1:48">
      <c r="A45" s="1">
        <v>65</v>
      </c>
      <c r="B45" s="2" t="s">
        <v>164</v>
      </c>
      <c r="C45" s="2" t="s">
        <v>165</v>
      </c>
      <c r="D45" s="4" t="s">
        <v>139</v>
      </c>
      <c r="E45" s="6" t="s">
        <v>161</v>
      </c>
      <c r="F45" s="2">
        <v>1</v>
      </c>
      <c r="G45" s="2">
        <v>1.0108999999999999</v>
      </c>
      <c r="H45" s="7">
        <f t="shared" si="0"/>
        <v>0.19784350578692259</v>
      </c>
      <c r="I45" s="7">
        <v>3857.9483628449902</v>
      </c>
      <c r="J45" s="7">
        <v>4.3525571273122967</v>
      </c>
      <c r="K45" s="7">
        <f t="shared" si="1"/>
        <v>1.9784350578692258</v>
      </c>
      <c r="L45" s="7">
        <v>61.727173805519847</v>
      </c>
      <c r="M45" s="7">
        <v>0.39568701157384517</v>
      </c>
      <c r="N45" s="7">
        <v>0.3165496092590761</v>
      </c>
      <c r="O45" s="7">
        <v>1839.9446038183798</v>
      </c>
      <c r="P45" s="7">
        <v>7.9137402314769026E-2</v>
      </c>
      <c r="Q45" s="7">
        <v>58.165990701355234</v>
      </c>
      <c r="R45" s="7">
        <v>1.9784350578692258</v>
      </c>
      <c r="S45" s="7">
        <v>5.1439311504599869</v>
      </c>
      <c r="T45" s="7">
        <v>13.849045405084579</v>
      </c>
      <c r="U45" s="7">
        <v>10802.255415965972</v>
      </c>
      <c r="V45" s="7">
        <f t="shared" si="3"/>
        <v>1.9784350578692256E-2</v>
      </c>
      <c r="W45" s="7">
        <v>625.18547828667533</v>
      </c>
      <c r="X45" s="7">
        <v>28.489464833316848</v>
      </c>
      <c r="Y45" s="7">
        <v>3.1654960925907614</v>
      </c>
      <c r="Z45" s="7">
        <v>1163.3198140271047</v>
      </c>
      <c r="AA45" s="7">
        <v>82.698585418933632</v>
      </c>
      <c r="AB45" s="7">
        <f t="shared" si="11"/>
        <v>0.39568701157384517</v>
      </c>
      <c r="AC45" s="7">
        <v>130.5767138193689</v>
      </c>
      <c r="AD45" s="7">
        <v>5.9353051736076772</v>
      </c>
      <c r="AE45" s="7">
        <v>340.29082995350683</v>
      </c>
      <c r="AF45" s="7">
        <v>13.453358393510737</v>
      </c>
      <c r="AG45" s="7">
        <v>1630.230487684242</v>
      </c>
      <c r="AH45" s="7">
        <f t="shared" si="4"/>
        <v>0.15827480462953805</v>
      </c>
      <c r="AI45" s="7">
        <v>0.79137402314769034</v>
      </c>
      <c r="AJ45" s="7">
        <v>0.79137402314769034</v>
      </c>
      <c r="AK45" s="7">
        <f t="shared" si="12"/>
        <v>0.13849045405084581</v>
      </c>
      <c r="AL45" s="7">
        <v>10.287862300919974</v>
      </c>
      <c r="AM45" s="7">
        <f t="shared" si="6"/>
        <v>0.39568701157384517</v>
      </c>
      <c r="AN45" s="7">
        <f t="shared" si="6"/>
        <v>0.79137402314769034</v>
      </c>
      <c r="AO45" s="7">
        <v>118.3104164605797</v>
      </c>
      <c r="AP45" s="7">
        <v>2.7698090810169163</v>
      </c>
      <c r="AQ45" s="7">
        <v>15.036106439806115</v>
      </c>
      <c r="AR45" s="7">
        <f t="shared" si="7"/>
        <v>0.39568701157384517</v>
      </c>
      <c r="AS45" s="7">
        <v>15.036106439806115</v>
      </c>
      <c r="AT45" s="7">
        <v>1.5827480462953807</v>
      </c>
      <c r="AU45" s="7">
        <v>17.014541497675342</v>
      </c>
      <c r="AV45" s="7">
        <v>1.9784350578692258</v>
      </c>
    </row>
    <row r="46" spans="1:48">
      <c r="A46" s="1">
        <v>85</v>
      </c>
      <c r="B46" s="2" t="s">
        <v>166</v>
      </c>
      <c r="C46" s="2" t="s">
        <v>167</v>
      </c>
      <c r="D46" s="4" t="s">
        <v>139</v>
      </c>
      <c r="E46" s="6" t="s">
        <v>168</v>
      </c>
      <c r="F46" s="2">
        <v>1</v>
      </c>
      <c r="G46" s="2">
        <v>1.0130999999999999</v>
      </c>
      <c r="H46" s="7">
        <f t="shared" si="0"/>
        <v>0.19741387819563719</v>
      </c>
      <c r="I46" s="7">
        <v>2787.4839601223966</v>
      </c>
      <c r="J46" s="7">
        <v>10.265521666173134</v>
      </c>
      <c r="K46" s="7">
        <v>3.9482775639127441</v>
      </c>
      <c r="L46" s="7">
        <v>43.036225446648906</v>
      </c>
      <c r="M46" s="7">
        <v>0.31586220511301949</v>
      </c>
      <c r="N46" s="7">
        <f>(N$2/(($G46/1000)/0.04))/2</f>
        <v>0.11844832691738232</v>
      </c>
      <c r="O46" s="7">
        <v>1591.1558582568357</v>
      </c>
      <c r="P46" s="7">
        <v>0.19741387819563719</v>
      </c>
      <c r="Q46" s="7">
        <v>92.784522751949481</v>
      </c>
      <c r="R46" s="7">
        <v>0.39482775639127438</v>
      </c>
      <c r="S46" s="7">
        <v>3.158622051130195</v>
      </c>
      <c r="T46" s="7">
        <v>35.534498075214692</v>
      </c>
      <c r="U46" s="7">
        <v>11647.418813542594</v>
      </c>
      <c r="V46" s="7">
        <f t="shared" si="3"/>
        <v>1.9741387819563718E-2</v>
      </c>
      <c r="W46" s="7">
        <v>351.3967031882342</v>
      </c>
      <c r="X46" s="7">
        <v>45.010364228605276</v>
      </c>
      <c r="Y46" s="7">
        <v>0.39482775639127438</v>
      </c>
      <c r="Z46" s="7">
        <v>300.0690948573685</v>
      </c>
      <c r="AA46" s="7">
        <v>24.479320896259011</v>
      </c>
      <c r="AB46" s="7">
        <v>1.5793110255650975</v>
      </c>
      <c r="AC46" s="7">
        <v>102.65521666173134</v>
      </c>
      <c r="AD46" s="7">
        <v>6.31724410226039</v>
      </c>
      <c r="AE46" s="7">
        <v>446.15536472214006</v>
      </c>
      <c r="AF46" s="7">
        <v>9.4758661533905837</v>
      </c>
      <c r="AG46" s="7">
        <v>1176.5867140459977</v>
      </c>
      <c r="AH46" s="7">
        <f t="shared" si="4"/>
        <v>0.15793110255650974</v>
      </c>
      <c r="AI46" s="7">
        <v>0.39482775639127438</v>
      </c>
      <c r="AJ46" s="7">
        <v>1.5793110255650975</v>
      </c>
      <c r="AK46" s="7">
        <f t="shared" si="12"/>
        <v>0.13818971473694602</v>
      </c>
      <c r="AL46" s="7">
        <v>11.055177178955683</v>
      </c>
      <c r="AM46" s="7">
        <f t="shared" si="6"/>
        <v>0.39482775639127438</v>
      </c>
      <c r="AN46" s="7">
        <f t="shared" si="6"/>
        <v>0.78965551278254875</v>
      </c>
      <c r="AO46" s="7">
        <v>110.9465995459481</v>
      </c>
      <c r="AP46" s="7">
        <v>9.0810383969993111</v>
      </c>
      <c r="AQ46" s="7">
        <v>13.818971473694603</v>
      </c>
      <c r="AR46" s="7">
        <f t="shared" si="7"/>
        <v>0.39482775639127438</v>
      </c>
      <c r="AS46" s="7">
        <v>23.689665383476463</v>
      </c>
      <c r="AT46" s="7">
        <v>2.3689665383476459</v>
      </c>
      <c r="AU46" s="7">
        <v>9.4758661533905837</v>
      </c>
      <c r="AV46" s="7">
        <v>2.7637942947389207</v>
      </c>
    </row>
    <row r="47" spans="1:48">
      <c r="A47" s="1">
        <v>120</v>
      </c>
      <c r="B47" s="2" t="s">
        <v>169</v>
      </c>
      <c r="C47" s="2" t="s">
        <v>170</v>
      </c>
      <c r="D47" s="4" t="s">
        <v>139</v>
      </c>
      <c r="E47" s="6" t="s">
        <v>168</v>
      </c>
      <c r="F47" s="2">
        <v>1</v>
      </c>
      <c r="G47" s="2">
        <v>1.002</v>
      </c>
      <c r="H47" s="7">
        <f t="shared" si="0"/>
        <v>0.19960079840319359</v>
      </c>
      <c r="I47" s="7">
        <v>2938.1237524950093</v>
      </c>
      <c r="J47" s="7">
        <v>10.379241516966067</v>
      </c>
      <c r="K47" s="7">
        <f>(K$2/(($G47/1000)/0.04))/2</f>
        <v>1.996007984031936</v>
      </c>
      <c r="L47" s="7">
        <v>45.508982035928135</v>
      </c>
      <c r="M47" s="7">
        <v>0.39920159680638717</v>
      </c>
      <c r="N47" s="7">
        <f>(N$2/(($G47/1000)/0.04))/2</f>
        <v>0.11976047904191615</v>
      </c>
      <c r="O47" s="7">
        <v>2235.5289421157681</v>
      </c>
      <c r="P47" s="7">
        <v>0.31936127744510973</v>
      </c>
      <c r="Q47" s="7">
        <v>116.16766467065868</v>
      </c>
      <c r="R47" s="7">
        <v>0.79840319361277434</v>
      </c>
      <c r="S47" s="7">
        <v>5.1896207584830334</v>
      </c>
      <c r="T47" s="7">
        <v>38.32335329341317</v>
      </c>
      <c r="U47" s="7">
        <v>17405.18962075848</v>
      </c>
      <c r="V47" s="7">
        <f t="shared" si="3"/>
        <v>1.9960079840319358E-2</v>
      </c>
      <c r="W47" s="7">
        <v>199.60079840319358</v>
      </c>
      <c r="X47" s="7">
        <v>57.085828343313366</v>
      </c>
      <c r="Y47" s="7">
        <f>(Y$2/(($G47/1000)/0.04))/2</f>
        <v>0.19960079840319359</v>
      </c>
      <c r="Z47" s="7">
        <v>243.51297405189618</v>
      </c>
      <c r="AA47" s="7">
        <v>42.315369261477045</v>
      </c>
      <c r="AB47" s="7">
        <v>1.996007984031936</v>
      </c>
      <c r="AC47" s="7">
        <v>99.80039920159679</v>
      </c>
      <c r="AD47" s="7">
        <v>5.1896207584830334</v>
      </c>
      <c r="AE47" s="7">
        <v>534.93013972055883</v>
      </c>
      <c r="AF47" s="7">
        <v>13.572854291417165</v>
      </c>
      <c r="AG47" s="7">
        <v>1049.9001996007983</v>
      </c>
      <c r="AH47" s="7">
        <f t="shared" si="4"/>
        <v>0.15968063872255486</v>
      </c>
      <c r="AI47" s="7">
        <v>0.79840319361277434</v>
      </c>
      <c r="AJ47" s="7">
        <v>1.996007984031936</v>
      </c>
      <c r="AK47" s="7">
        <f t="shared" si="12"/>
        <v>0.13972055888223553</v>
      </c>
      <c r="AL47" s="7">
        <v>13.173652694610778</v>
      </c>
      <c r="AM47" s="7">
        <f t="shared" si="6"/>
        <v>0.39920159680638717</v>
      </c>
      <c r="AN47" s="7">
        <f t="shared" si="6"/>
        <v>0.79840319361277434</v>
      </c>
      <c r="AO47" s="7">
        <v>111.37724550898203</v>
      </c>
      <c r="AP47" s="7">
        <v>9.5808383233532926</v>
      </c>
      <c r="AQ47" s="7">
        <v>22.355289421157686</v>
      </c>
      <c r="AR47" s="7">
        <f t="shared" si="7"/>
        <v>0.39920159680638717</v>
      </c>
      <c r="AS47" s="7">
        <v>30.339321357285424</v>
      </c>
      <c r="AT47" s="7">
        <v>3.1936127744510974</v>
      </c>
      <c r="AU47" s="7">
        <v>8.3832335329341312</v>
      </c>
      <c r="AV47" s="7">
        <v>3.5928143712574845</v>
      </c>
    </row>
    <row r="48" spans="1:48">
      <c r="A48" s="1">
        <v>73</v>
      </c>
      <c r="B48" s="2" t="s">
        <v>171</v>
      </c>
      <c r="C48" s="2" t="s">
        <v>172</v>
      </c>
      <c r="D48" s="4" t="s">
        <v>139</v>
      </c>
      <c r="E48" s="6" t="s">
        <v>168</v>
      </c>
      <c r="F48" s="2">
        <v>1</v>
      </c>
      <c r="G48" s="2">
        <v>1.0174000000000001</v>
      </c>
      <c r="H48" s="7">
        <f t="shared" si="0"/>
        <v>0.19657951641438962</v>
      </c>
      <c r="I48" s="7">
        <v>2362.8857873009629</v>
      </c>
      <c r="J48" s="7">
        <v>8.6494987222331421</v>
      </c>
      <c r="K48" s="7">
        <f>(K$2/(($G48/1000)/0.04))/2</f>
        <v>1.9657951641438962</v>
      </c>
      <c r="L48" s="7">
        <v>36.956949085905244</v>
      </c>
      <c r="M48" s="7">
        <v>0.23589541969726752</v>
      </c>
      <c r="N48" s="7">
        <f>(N$2/(($G48/1000)/0.04))/2</f>
        <v>0.11794770984863376</v>
      </c>
      <c r="O48" s="7">
        <v>1576.5677216434046</v>
      </c>
      <c r="P48" s="7">
        <v>0.15726361313151169</v>
      </c>
      <c r="Q48" s="7">
        <v>93.571849813249443</v>
      </c>
      <c r="R48" s="7">
        <v>0.39315903282877923</v>
      </c>
      <c r="S48" s="7">
        <v>3.5384312954590125</v>
      </c>
      <c r="T48" s="7">
        <v>38.529585217220358</v>
      </c>
      <c r="U48" s="7">
        <v>10772.55749950855</v>
      </c>
      <c r="V48" s="7">
        <f t="shared" si="3"/>
        <v>1.9657951641438961E-2</v>
      </c>
      <c r="W48" s="7">
        <v>247.69019068213089</v>
      </c>
      <c r="X48" s="7">
        <v>43.640652643994493</v>
      </c>
      <c r="Y48" s="7">
        <f>(Y$2/(($G48/1000)/0.04))/2</f>
        <v>0.19657951641438962</v>
      </c>
      <c r="Z48" s="7">
        <v>212.30587772754077</v>
      </c>
      <c r="AA48" s="7">
        <v>18.085315510123845</v>
      </c>
      <c r="AB48" s="7">
        <v>0.78631806565755846</v>
      </c>
      <c r="AC48" s="7">
        <v>157.26361313151168</v>
      </c>
      <c r="AD48" s="7">
        <v>3.9315903282877924</v>
      </c>
      <c r="AE48" s="7">
        <v>306.66404560644776</v>
      </c>
      <c r="AF48" s="7">
        <v>7.8631806565755848</v>
      </c>
      <c r="AG48" s="7">
        <v>967.17122075879684</v>
      </c>
      <c r="AH48" s="7">
        <f t="shared" si="4"/>
        <v>0.15726361313151169</v>
      </c>
      <c r="AI48" s="7">
        <v>0.39315903282877923</v>
      </c>
      <c r="AJ48" s="7">
        <v>1.9657951641438962</v>
      </c>
      <c r="AK48" s="7">
        <f t="shared" si="12"/>
        <v>0.13760566149007272</v>
      </c>
      <c r="AL48" s="7">
        <v>9.8289758207194797</v>
      </c>
      <c r="AM48" s="7">
        <f t="shared" si="6"/>
        <v>0.39315903282877923</v>
      </c>
      <c r="AN48" s="7">
        <f t="shared" si="6"/>
        <v>0.78631806565755846</v>
      </c>
      <c r="AO48" s="7">
        <v>123.05877727540789</v>
      </c>
      <c r="AP48" s="7">
        <v>8.6494987222331421</v>
      </c>
      <c r="AQ48" s="7">
        <v>11.401611952034596</v>
      </c>
      <c r="AR48" s="7">
        <f t="shared" si="7"/>
        <v>0.39315903282877923</v>
      </c>
      <c r="AS48" s="7">
        <v>24.37586003538431</v>
      </c>
      <c r="AT48" s="7">
        <v>2.7521132298014548</v>
      </c>
      <c r="AU48" s="7">
        <v>4.7179083939453506</v>
      </c>
      <c r="AV48" s="7">
        <v>2.3589541969726753</v>
      </c>
    </row>
    <row r="49" spans="1:50">
      <c r="A49" s="8" t="s">
        <v>173</v>
      </c>
      <c r="B49" s="9" t="s">
        <v>174</v>
      </c>
      <c r="C49" s="9" t="s">
        <v>175</v>
      </c>
      <c r="D49" s="4" t="s">
        <v>139</v>
      </c>
      <c r="E49" s="10" t="s">
        <v>176</v>
      </c>
      <c r="F49" s="9">
        <v>1</v>
      </c>
      <c r="G49" s="9">
        <v>1.0029999999999999</v>
      </c>
      <c r="H49" s="9">
        <f>(0.003/(($G49/1000)/0.04))/2</f>
        <v>5.9820538384845467E-2</v>
      </c>
      <c r="I49" s="9">
        <v>3270.1894317048855</v>
      </c>
      <c r="J49" s="9">
        <v>2.7916251246261221</v>
      </c>
      <c r="K49" s="9">
        <f>(0.15/(($G49/1000)/0.04))/2</f>
        <v>2.9910269192422732</v>
      </c>
      <c r="L49" s="9">
        <v>19.940179461615156</v>
      </c>
      <c r="M49" s="9">
        <f>(0.03/(($G49/1000)/0.04))/2</f>
        <v>0.59820538384845456</v>
      </c>
      <c r="N49" s="9">
        <f>(0.006/(($G49/1000)/0.04))/2</f>
        <v>0.11964107676969093</v>
      </c>
      <c r="O49" s="9">
        <v>1156.530408773679</v>
      </c>
      <c r="P49" s="9">
        <v>0.39880358923230308</v>
      </c>
      <c r="Q49" s="9">
        <v>95.712861415752741</v>
      </c>
      <c r="R49" s="9">
        <v>3.5892323030907276</v>
      </c>
      <c r="S49" s="9">
        <f>(0.06/(($G49/1000)/0.04))/2</f>
        <v>1.1964107676969091</v>
      </c>
      <c r="T49" s="9">
        <v>11.964107676969093</v>
      </c>
      <c r="U49" s="9">
        <v>5583.2502492522435</v>
      </c>
      <c r="V49" s="9">
        <f>(0.0003/(($G49/1000)/0.04))/2</f>
        <v>5.9820538384845459E-3</v>
      </c>
      <c r="W49" s="9">
        <v>83.748753738783648</v>
      </c>
      <c r="X49" s="9">
        <v>59.820538384845463</v>
      </c>
      <c r="Y49" s="9">
        <f>(0.03/(($G49/1000)/0.04))/2</f>
        <v>0.59820538384845456</v>
      </c>
      <c r="Z49" s="9">
        <v>223.33000997008972</v>
      </c>
      <c r="AA49" s="9">
        <v>51.844466600199404</v>
      </c>
      <c r="AB49" s="9">
        <v>1.1964107676969091</v>
      </c>
      <c r="AC49" s="9">
        <v>79.760717846460622</v>
      </c>
      <c r="AD49" s="9">
        <v>9.9700897308075778</v>
      </c>
      <c r="AE49" s="9">
        <v>87.736789631106689</v>
      </c>
      <c r="AF49" s="9">
        <v>4.3868394815553344</v>
      </c>
      <c r="AG49" s="9">
        <v>3429.7108673978064</v>
      </c>
      <c r="AH49" s="9">
        <f>(0.006/(($G49/1000)/0.04))/2</f>
        <v>0.11964107676969093</v>
      </c>
      <c r="AI49" s="9">
        <v>0.39880358923230308</v>
      </c>
      <c r="AJ49" s="9">
        <f>(0.15/(($G49/1000)/0.04))/2</f>
        <v>2.9910269192422732</v>
      </c>
      <c r="AK49" s="9">
        <f>(0.015/(($G49/1000)/0.04))/2</f>
        <v>0.29910269192422728</v>
      </c>
      <c r="AL49" s="9">
        <v>11.964107676969093</v>
      </c>
      <c r="AM49" s="9">
        <f>(0.003/(($G49/1000)/0.04))/2</f>
        <v>5.9820538384845467E-2</v>
      </c>
      <c r="AN49" s="9">
        <v>0.39880358923230308</v>
      </c>
      <c r="AO49" s="9">
        <v>94.516450648055837</v>
      </c>
      <c r="AP49" s="9">
        <v>6.7796610169491531</v>
      </c>
      <c r="AQ49" s="9">
        <v>20.737786640079761</v>
      </c>
      <c r="AR49" s="9">
        <f>(0.003/(($G49/1000)/0.04))/2</f>
        <v>5.9820538384845467E-2</v>
      </c>
      <c r="AS49" s="9">
        <v>55.83250249252243</v>
      </c>
      <c r="AT49" s="9">
        <v>5.1844466600199404</v>
      </c>
      <c r="AU49" s="9">
        <v>43.868394815553344</v>
      </c>
      <c r="AV49" s="9">
        <v>0.79760717846460616</v>
      </c>
      <c r="AW49" s="11"/>
      <c r="AX49" s="11"/>
    </row>
    <row r="50" spans="1:50">
      <c r="A50" s="8" t="s">
        <v>177</v>
      </c>
      <c r="B50" s="9" t="s">
        <v>178</v>
      </c>
      <c r="C50" s="9" t="s">
        <v>179</v>
      </c>
      <c r="D50" s="10" t="s">
        <v>139</v>
      </c>
      <c r="E50" s="10" t="s">
        <v>176</v>
      </c>
      <c r="F50" s="9">
        <v>1</v>
      </c>
      <c r="G50" s="9">
        <v>1.0079</v>
      </c>
      <c r="H50" s="9">
        <f>(0.003/(($G50/1000)/0.04))/2</f>
        <v>5.9529715249528728E-2</v>
      </c>
      <c r="I50" s="9">
        <v>2738.3669014783213</v>
      </c>
      <c r="J50" s="9">
        <v>4.3655124516321067</v>
      </c>
      <c r="K50" s="9">
        <f>(0.15/(($G50/1000)/0.04))/2</f>
        <v>2.9764857624764365</v>
      </c>
      <c r="L50" s="9">
        <v>14.287131659886894</v>
      </c>
      <c r="M50" s="9">
        <f>(0.03/(($G50/1000)/0.04))/2</f>
        <v>0.59529715249528725</v>
      </c>
      <c r="N50" s="9">
        <f>(0.006/(($G50/1000)/0.04))/2</f>
        <v>0.11905943049905746</v>
      </c>
      <c r="O50" s="9">
        <v>1190.5943049905745</v>
      </c>
      <c r="P50" s="9">
        <v>0.39686476833019152</v>
      </c>
      <c r="Q50" s="9">
        <v>83.341601349340223</v>
      </c>
      <c r="R50" s="9">
        <v>1.5874590733207661</v>
      </c>
      <c r="S50" s="9">
        <f>(0.06/(($G50/1000)/0.04))/2</f>
        <v>1.1905943049905745</v>
      </c>
      <c r="T50" s="9">
        <v>11.905943049905746</v>
      </c>
      <c r="U50" s="9">
        <v>15080.861196547277</v>
      </c>
      <c r="V50" s="9">
        <f>(0.0003/(($G50/1000)/0.04))/2</f>
        <v>5.9529715249528724E-3</v>
      </c>
      <c r="W50" s="9">
        <v>63.498362932830645</v>
      </c>
      <c r="X50" s="9">
        <v>47.623772199622984</v>
      </c>
      <c r="Y50" s="9">
        <f>(0.03/(($G50/1000)/0.04))/2</f>
        <v>0.59529715249528725</v>
      </c>
      <c r="Z50" s="9">
        <v>186.52644111519001</v>
      </c>
      <c r="AA50" s="9">
        <v>59.132850481198538</v>
      </c>
      <c r="AB50" s="9">
        <v>1.9843238416509577</v>
      </c>
      <c r="AC50" s="9">
        <v>51.592419882924901</v>
      </c>
      <c r="AD50" s="9">
        <v>7.5404305982736393</v>
      </c>
      <c r="AE50" s="9">
        <v>126.99672586566129</v>
      </c>
      <c r="AF50" s="9">
        <v>5.5561067566226816</v>
      </c>
      <c r="AG50" s="9">
        <v>4762.3772199622981</v>
      </c>
      <c r="AH50" s="9">
        <f>(0.006/(($G50/1000)/0.04))/2</f>
        <v>0.11905943049905746</v>
      </c>
      <c r="AI50" s="9">
        <v>0.39686476833019152</v>
      </c>
      <c r="AJ50" s="9">
        <f>(0.15/(($G50/1000)/0.04))/2</f>
        <v>2.9764857624764365</v>
      </c>
      <c r="AK50" s="9">
        <f>(0.015/(($G50/1000)/0.04))/2</f>
        <v>0.29764857624764363</v>
      </c>
      <c r="AL50" s="9">
        <v>11.905943049905746</v>
      </c>
      <c r="AM50" s="9">
        <f>(0.003/(($G50/1000)/0.04))/2</f>
        <v>5.9529715249528728E-2</v>
      </c>
      <c r="AN50" s="9">
        <v>0.79372953666038304</v>
      </c>
      <c r="AO50" s="9">
        <v>82.547871812679844</v>
      </c>
      <c r="AP50" s="9">
        <v>5.5561067566226816</v>
      </c>
      <c r="AQ50" s="9">
        <v>19.049508879849192</v>
      </c>
      <c r="AR50" s="9">
        <f>(0.003/(($G50/1000)/0.04))/2</f>
        <v>5.9529715249528728E-2</v>
      </c>
      <c r="AS50" s="9">
        <v>39.68647683301915</v>
      </c>
      <c r="AT50" s="9">
        <v>3.9686476833019153</v>
      </c>
      <c r="AU50" s="9">
        <v>15.874590733207661</v>
      </c>
      <c r="AV50" s="9">
        <v>1.1905943049905745</v>
      </c>
      <c r="AW50" s="11"/>
      <c r="AX50" s="11"/>
    </row>
    <row r="51" spans="1:50">
      <c r="A51" s="8" t="s">
        <v>180</v>
      </c>
      <c r="B51" s="9" t="s">
        <v>181</v>
      </c>
      <c r="C51" s="9" t="s">
        <v>182</v>
      </c>
      <c r="D51" s="4" t="s">
        <v>139</v>
      </c>
      <c r="E51" s="10" t="s">
        <v>176</v>
      </c>
      <c r="F51" s="9">
        <v>1</v>
      </c>
      <c r="G51" s="9">
        <v>1.0133000000000001</v>
      </c>
      <c r="H51" s="9">
        <f>(0.003/(($G51/1000)/0.04))/2</f>
        <v>5.9212474094542576E-2</v>
      </c>
      <c r="I51" s="9">
        <v>3947.4982729695048</v>
      </c>
      <c r="J51" s="9">
        <v>1.1842494818908513</v>
      </c>
      <c r="K51" s="9">
        <v>7.8949965459390103</v>
      </c>
      <c r="L51" s="9">
        <v>30.395736701865189</v>
      </c>
      <c r="M51" s="9">
        <v>1.5789993091878021</v>
      </c>
      <c r="N51" s="9">
        <f>(0.006/(($G51/1000)/0.04))/2</f>
        <v>0.11842494818908515</v>
      </c>
      <c r="O51" s="9">
        <v>2447.4489292410931</v>
      </c>
      <c r="P51" s="9">
        <v>0.39474982729695052</v>
      </c>
      <c r="Q51" s="9">
        <v>122.37244646205465</v>
      </c>
      <c r="R51" s="9">
        <v>4.7369979275634053</v>
      </c>
      <c r="S51" s="9">
        <f>(0.06/(($G51/1000)/0.04))/2</f>
        <v>1.1842494818908513</v>
      </c>
      <c r="T51" s="9">
        <v>11.842494818908515</v>
      </c>
      <c r="U51" s="9">
        <v>7500.246718642059</v>
      </c>
      <c r="V51" s="9">
        <f>(0.0003/(($G51/1000)/0.04))/2</f>
        <v>5.9212474094542571E-3</v>
      </c>
      <c r="W51" s="9">
        <v>39.47498272969505</v>
      </c>
      <c r="X51" s="9">
        <v>71.054968913451091</v>
      </c>
      <c r="Y51" s="9">
        <f>(0.03/(($G51/1000)/0.04))/2</f>
        <v>0.59212474094542566</v>
      </c>
      <c r="Z51" s="9">
        <v>631.5997236751208</v>
      </c>
      <c r="AA51" s="9">
        <v>165.0054278101253</v>
      </c>
      <c r="AB51" s="9">
        <v>1.1842494818908513</v>
      </c>
      <c r="AC51" s="9">
        <v>102.63495509720713</v>
      </c>
      <c r="AD51" s="9">
        <v>9.4739958551268106</v>
      </c>
      <c r="AE51" s="9">
        <v>102.63495509720713</v>
      </c>
      <c r="AF51" s="9">
        <v>5.1317477548603563</v>
      </c>
      <c r="AG51" s="9">
        <v>5526.4975821573071</v>
      </c>
      <c r="AH51" s="9">
        <f>(0.006/(($G51/1000)/0.04))/2</f>
        <v>0.11842494818908515</v>
      </c>
      <c r="AI51" s="9">
        <v>0.39474982729695052</v>
      </c>
      <c r="AJ51" s="9">
        <f>(0.15/(($G51/1000)/0.04))/2</f>
        <v>2.9606237047271287</v>
      </c>
      <c r="AK51" s="9">
        <f>(0.015/(($G51/1000)/0.04))/2</f>
        <v>0.29606237047271283</v>
      </c>
      <c r="AL51" s="9">
        <v>31.579986183756041</v>
      </c>
      <c r="AM51" s="9">
        <f>(0.003/(($G51/1000)/0.04))/2</f>
        <v>5.9212474094542576E-2</v>
      </c>
      <c r="AN51" s="9">
        <v>0.39474982729695052</v>
      </c>
      <c r="AO51" s="9">
        <v>75.002467186420589</v>
      </c>
      <c r="AP51" s="9">
        <v>7.1054968913451084</v>
      </c>
      <c r="AQ51" s="9">
        <v>14.210993782690217</v>
      </c>
      <c r="AR51" s="9">
        <f>(0.003/(($G51/1000)/0.04))/2</f>
        <v>5.9212474094542576E-2</v>
      </c>
      <c r="AS51" s="9">
        <v>63.159972367512083</v>
      </c>
      <c r="AT51" s="9">
        <v>5.5264975821573072</v>
      </c>
      <c r="AU51" s="9">
        <v>63.159972367512083</v>
      </c>
      <c r="AV51" s="9">
        <v>0.78949965459390103</v>
      </c>
      <c r="AW51" s="11"/>
      <c r="AX51" s="11"/>
    </row>
    <row r="52" spans="1:50">
      <c r="A52" s="8" t="s">
        <v>183</v>
      </c>
      <c r="B52" s="9" t="s">
        <v>184</v>
      </c>
      <c r="C52" s="9" t="s">
        <v>185</v>
      </c>
      <c r="D52" s="10" t="s">
        <v>139</v>
      </c>
      <c r="E52" s="10" t="s">
        <v>186</v>
      </c>
      <c r="F52" s="9">
        <v>1</v>
      </c>
      <c r="G52" s="9">
        <v>1.0054000000000001</v>
      </c>
      <c r="H52" s="9">
        <f>(0.003/(($G52/1000)/0.04))/2</f>
        <v>5.9677740202904318E-2</v>
      </c>
      <c r="I52" s="9">
        <v>3540.8792520389893</v>
      </c>
      <c r="J52" s="9">
        <v>8.3548836284066041</v>
      </c>
      <c r="K52" s="9">
        <f>(0.15/(($G52/1000)/0.04))/2</f>
        <v>2.9838870101452155</v>
      </c>
      <c r="L52" s="9">
        <v>21.881838074398249</v>
      </c>
      <c r="M52" s="9">
        <f>(0.03/(($G52/1000)/0.04))/2</f>
        <v>0.59677740202904317</v>
      </c>
      <c r="N52" s="9">
        <f>(0.006/(($G52/1000)/0.04))/2</f>
        <v>0.11935548040580864</v>
      </c>
      <c r="O52" s="9">
        <v>716.13288243485181</v>
      </c>
      <c r="P52" s="9">
        <v>0.39785160135269543</v>
      </c>
      <c r="Q52" s="9">
        <v>119.35548040580863</v>
      </c>
      <c r="R52" s="9">
        <v>0.39785160135269543</v>
      </c>
      <c r="S52" s="9">
        <v>5.967774020290431</v>
      </c>
      <c r="T52" s="9">
        <v>31.828128108215637</v>
      </c>
      <c r="U52" s="9">
        <v>25860.354087925203</v>
      </c>
      <c r="V52" s="9">
        <v>1.5914064054107818E-2</v>
      </c>
      <c r="W52" s="9">
        <v>147.2050925004973</v>
      </c>
      <c r="X52" s="9">
        <v>55.699224189377354</v>
      </c>
      <c r="Y52" s="9">
        <f>(0.03/(($G52/1000)/0.04))/2</f>
        <v>0.59677740202904317</v>
      </c>
      <c r="Z52" s="9">
        <v>155.16212452755121</v>
      </c>
      <c r="AA52" s="9">
        <v>9.1505868311119958</v>
      </c>
      <c r="AB52" s="9">
        <v>1.5914064054107817</v>
      </c>
      <c r="AC52" s="9">
        <v>306.3457330415755</v>
      </c>
      <c r="AD52" s="9">
        <v>15.516212452755122</v>
      </c>
      <c r="AE52" s="9">
        <v>795.70320270539082</v>
      </c>
      <c r="AF52" s="9">
        <v>9.1505868311119958</v>
      </c>
      <c r="AG52" s="9">
        <v>2068.8283270340162</v>
      </c>
      <c r="AH52" s="9">
        <f>(0.006/(($G52/1000)/0.04))/2</f>
        <v>0.11935548040580864</v>
      </c>
      <c r="AI52" s="9">
        <v>0.39785160135269543</v>
      </c>
      <c r="AJ52" s="9">
        <f>(0.15/(($G52/1000)/0.04))/2</f>
        <v>2.9838870101452155</v>
      </c>
      <c r="AK52" s="9">
        <f>(0.015/(($G52/1000)/0.04))/2</f>
        <v>0.29838870101452158</v>
      </c>
      <c r="AL52" s="9">
        <v>7.9570320270539092</v>
      </c>
      <c r="AM52" s="9">
        <f>(0.003/(($G52/1000)/0.04))/2</f>
        <v>5.9677740202904318E-2</v>
      </c>
      <c r="AN52" s="9">
        <v>0.79570320270539086</v>
      </c>
      <c r="AO52" s="9">
        <v>123.73184802068828</v>
      </c>
      <c r="AP52" s="9">
        <v>5.5699224189377361</v>
      </c>
      <c r="AQ52" s="9">
        <v>27.451760493335982</v>
      </c>
      <c r="AR52" s="9">
        <f>(0.003/(($G52/1000)/0.04))/2</f>
        <v>5.9677740202904318E-2</v>
      </c>
      <c r="AS52" s="9">
        <v>43.763676148796499</v>
      </c>
      <c r="AT52" s="9">
        <v>4.7742192162323454</v>
      </c>
      <c r="AU52" s="9">
        <v>7.9570320270539092</v>
      </c>
      <c r="AV52" s="9">
        <v>4.7742192162323454</v>
      </c>
      <c r="AW52" s="11"/>
      <c r="AX52" s="11"/>
    </row>
    <row r="53" spans="1:50">
      <c r="A53" s="8" t="s">
        <v>187</v>
      </c>
      <c r="B53" s="9" t="s">
        <v>188</v>
      </c>
      <c r="C53" s="9" t="s">
        <v>189</v>
      </c>
      <c r="D53" s="4" t="s">
        <v>139</v>
      </c>
      <c r="E53" s="10" t="s">
        <v>186</v>
      </c>
      <c r="F53" s="9">
        <v>1</v>
      </c>
      <c r="G53" s="9">
        <v>1.0156000000000001</v>
      </c>
      <c r="H53" s="9">
        <f>(0.003/(($G53/1000)/0.04))/2</f>
        <v>5.9078377313903113E-2</v>
      </c>
      <c r="I53" s="9">
        <v>2875.1476959432848</v>
      </c>
      <c r="J53" s="9">
        <v>8.6648286727057897</v>
      </c>
      <c r="K53" s="9">
        <f>(0.15/(($G53/1000)/0.04))/2</f>
        <v>2.9539188656951554</v>
      </c>
      <c r="L53" s="9">
        <v>18.117369042930289</v>
      </c>
      <c r="M53" s="9">
        <f>(0.03/(($G53/1000)/0.04))/2</f>
        <v>0.59078377313903108</v>
      </c>
      <c r="N53" s="9">
        <f>(0.006/(($G53/1000)/0.04))/2</f>
        <v>0.11815675462780623</v>
      </c>
      <c r="O53" s="9">
        <v>1142.1819614021269</v>
      </c>
      <c r="P53" s="9">
        <f>(0.006/(($G53/1000)/0.04))/2</f>
        <v>0.11815675462780623</v>
      </c>
      <c r="Q53" s="9">
        <v>118.15675462780622</v>
      </c>
      <c r="R53" s="9">
        <v>0.39385584875935409</v>
      </c>
      <c r="S53" s="9">
        <v>3.1508467900748327</v>
      </c>
      <c r="T53" s="9">
        <v>27.569909413154786</v>
      </c>
      <c r="U53" s="9">
        <v>18511.224891689642</v>
      </c>
      <c r="V53" s="9">
        <v>1.5754233950374164E-2</v>
      </c>
      <c r="W53" s="9">
        <v>248.12918471839308</v>
      </c>
      <c r="X53" s="9">
        <v>55.139818826309572</v>
      </c>
      <c r="Y53" s="9">
        <f>(0.03/(($G53/1000)/0.04))/2</f>
        <v>0.59078377313903108</v>
      </c>
      <c r="Z53" s="9">
        <v>334.777471445451</v>
      </c>
      <c r="AA53" s="9">
        <v>13.39109885781804</v>
      </c>
      <c r="AB53" s="9">
        <v>1.1815675462780622</v>
      </c>
      <c r="AC53" s="9">
        <v>1417.8810555336747</v>
      </c>
      <c r="AD53" s="9">
        <v>9.8463962189838519</v>
      </c>
      <c r="AE53" s="9">
        <v>512.01260338716031</v>
      </c>
      <c r="AF53" s="9">
        <v>7.0894052776683729</v>
      </c>
      <c r="AG53" s="9">
        <v>2126.821583300512</v>
      </c>
      <c r="AH53" s="9">
        <f>(0.006/(($G53/1000)/0.04))/2</f>
        <v>0.11815675462780623</v>
      </c>
      <c r="AI53" s="9">
        <v>0.39385584875935409</v>
      </c>
      <c r="AJ53" s="9">
        <f>(0.15/(($G53/1000)/0.04))/2</f>
        <v>2.9539188656951554</v>
      </c>
      <c r="AK53" s="9">
        <f>(0.015/(($G53/1000)/0.04))/2</f>
        <v>0.29539188656951554</v>
      </c>
      <c r="AL53" s="9">
        <v>11.815675462780622</v>
      </c>
      <c r="AM53" s="9">
        <f>(0.003/(($G53/1000)/0.04))/2</f>
        <v>5.9078377313903113E-2</v>
      </c>
      <c r="AN53" s="9">
        <v>0.78771169751870818</v>
      </c>
      <c r="AO53" s="9">
        <v>94.131547853485628</v>
      </c>
      <c r="AP53" s="9">
        <v>5.5139818826309579</v>
      </c>
      <c r="AQ53" s="9">
        <v>20.086648286727058</v>
      </c>
      <c r="AR53" s="9">
        <f>(0.003/(($G53/1000)/0.04))/2</f>
        <v>5.9078377313903113E-2</v>
      </c>
      <c r="AS53" s="9">
        <v>39.385584875935407</v>
      </c>
      <c r="AT53" s="9">
        <v>4.3324143363528949</v>
      </c>
      <c r="AU53" s="9">
        <v>7.8771169751870822</v>
      </c>
      <c r="AV53" s="9">
        <v>3.5447026388341865</v>
      </c>
      <c r="AW53" s="11"/>
      <c r="AX53" s="11"/>
    </row>
    <row r="54" spans="1:50">
      <c r="A54" s="8"/>
      <c r="B54" s="9"/>
      <c r="C54" s="9" t="s">
        <v>190</v>
      </c>
      <c r="D54" s="10" t="s">
        <v>139</v>
      </c>
      <c r="E54" s="10" t="s">
        <v>186</v>
      </c>
      <c r="F54" s="9">
        <v>1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11"/>
      <c r="AX54" s="11"/>
    </row>
    <row r="55" spans="1:50">
      <c r="A55" s="1">
        <v>70</v>
      </c>
      <c r="B55" s="2" t="s">
        <v>191</v>
      </c>
      <c r="C55" s="2" t="s">
        <v>192</v>
      </c>
      <c r="D55" s="4" t="s">
        <v>139</v>
      </c>
      <c r="E55" s="6" t="s">
        <v>193</v>
      </c>
      <c r="F55" s="2">
        <v>1</v>
      </c>
      <c r="G55" s="2">
        <v>1.0187999999999999</v>
      </c>
      <c r="H55" s="7">
        <f t="shared" ref="H55:H63" si="13">(H$2/(($G55/1000)/0.04))/2</f>
        <v>0.19630938358853556</v>
      </c>
      <c r="I55" s="7">
        <v>1283.8633686690227</v>
      </c>
      <c r="J55" s="7">
        <v>3.5335689045936398</v>
      </c>
      <c r="K55" s="7">
        <f>(K$2/(($G55/1000)/0.04))/2</f>
        <v>1.9630938358853558</v>
      </c>
      <c r="L55" s="7">
        <v>6.6745190420102096</v>
      </c>
      <c r="M55" s="7">
        <v>0.19630938358853556</v>
      </c>
      <c r="N55" s="7">
        <f t="shared" ref="N55:N63" si="14">(N$2/(($G55/1000)/0.04))/2</f>
        <v>0.11778563015312134</v>
      </c>
      <c r="O55" s="7">
        <v>1244.6014919513154</v>
      </c>
      <c r="P55" s="7">
        <v>7.852375343541422E-2</v>
      </c>
      <c r="Q55" s="7">
        <v>27.875932469572049</v>
      </c>
      <c r="R55" s="7">
        <v>0.78523753435414223</v>
      </c>
      <c r="S55" s="7">
        <v>3.5335689045936398</v>
      </c>
      <c r="T55" s="7">
        <v>7.4597565763643514</v>
      </c>
      <c r="U55" s="7">
        <v>5496.6627404789961</v>
      </c>
      <c r="V55" s="7">
        <f t="shared" ref="V55:V63" si="15">(V$2/(($G55/1000)/0.04))/2</f>
        <v>1.9630938358853555E-2</v>
      </c>
      <c r="W55" s="7">
        <v>208.08794660384768</v>
      </c>
      <c r="X55" s="7">
        <v>12.171181782489205</v>
      </c>
      <c r="Y55" s="7">
        <v>0.78523753435414223</v>
      </c>
      <c r="Z55" s="7">
        <v>290.53788771103262</v>
      </c>
      <c r="AA55" s="7">
        <v>16.882606988614057</v>
      </c>
      <c r="AB55" s="7">
        <f>(AB$2/(($G55/1000)/0.04))/2</f>
        <v>0.39261876717707112</v>
      </c>
      <c r="AC55" s="7">
        <v>27.483313702394977</v>
      </c>
      <c r="AD55" s="7">
        <v>5.8892815076560669</v>
      </c>
      <c r="AE55" s="7">
        <v>549.66627404789961</v>
      </c>
      <c r="AF55" s="7">
        <v>2.3557126030624267</v>
      </c>
      <c r="AG55" s="7">
        <v>836.27797408716151</v>
      </c>
      <c r="AH55" s="7">
        <f>(AH$2/(($G55/1000)/0.04))/2</f>
        <v>0.15704750687082844</v>
      </c>
      <c r="AI55" s="7">
        <f>(AI$2/(($G55/1000)/0.04))/2</f>
        <v>0.19630938358853556</v>
      </c>
      <c r="AJ55" s="7">
        <v>0.39261876717707112</v>
      </c>
      <c r="AK55" s="7">
        <f t="shared" ref="AK55:AK63" si="16">(AK$2/(($G55/1000)/0.04))/2</f>
        <v>0.1374165685119749</v>
      </c>
      <c r="AL55" s="7">
        <v>2.3557126030624267</v>
      </c>
      <c r="AM55" s="7">
        <f t="shared" ref="AM55:AN63" si="17">(AM$2/(($G55/1000)/0.04))/2</f>
        <v>0.39261876717707112</v>
      </c>
      <c r="AN55" s="7">
        <v>1.5704750687082845</v>
      </c>
      <c r="AO55" s="7">
        <v>107.18492343934042</v>
      </c>
      <c r="AP55" s="7">
        <v>2.3557126030624267</v>
      </c>
      <c r="AQ55" s="7">
        <v>9.8154691794267777</v>
      </c>
      <c r="AR55" s="7">
        <f t="shared" ref="AR55:AR63" si="18">(AR$2/(($G55/1000)/0.04))/2</f>
        <v>0.39261876717707112</v>
      </c>
      <c r="AS55" s="7">
        <v>6.2819002748331378</v>
      </c>
      <c r="AT55" s="7">
        <v>0.78523753435414223</v>
      </c>
      <c r="AU55" s="7">
        <v>12.171181782489205</v>
      </c>
      <c r="AV55" s="7">
        <v>1.5704750687082845</v>
      </c>
    </row>
    <row r="56" spans="1:50">
      <c r="A56" s="1">
        <v>160</v>
      </c>
      <c r="B56" s="2" t="s">
        <v>194</v>
      </c>
      <c r="C56" s="2" t="s">
        <v>195</v>
      </c>
      <c r="D56" s="4" t="s">
        <v>139</v>
      </c>
      <c r="E56" s="6" t="s">
        <v>193</v>
      </c>
      <c r="F56" s="2">
        <v>1</v>
      </c>
      <c r="G56" s="2">
        <v>1.0043</v>
      </c>
      <c r="H56" s="7">
        <f t="shared" si="13"/>
        <v>0.19914368216668327</v>
      </c>
      <c r="I56" s="7">
        <v>2306.0838394901921</v>
      </c>
      <c r="J56" s="7">
        <v>4.381161007667032</v>
      </c>
      <c r="K56" s="7">
        <f>(K$2/(($G56/1000)/0.04))/2</f>
        <v>1.9914368216668326</v>
      </c>
      <c r="L56" s="7">
        <v>20.312655581001692</v>
      </c>
      <c r="M56" s="7">
        <v>0.15931494573334659</v>
      </c>
      <c r="N56" s="7">
        <f t="shared" si="14"/>
        <v>0.11948620930000996</v>
      </c>
      <c r="O56" s="7">
        <v>1055.4615154834212</v>
      </c>
      <c r="P56" s="7">
        <v>3.9828736433336648E-2</v>
      </c>
      <c r="Q56" s="7">
        <v>30.269839689335853</v>
      </c>
      <c r="R56" s="7">
        <v>0.79657472866673307</v>
      </c>
      <c r="S56" s="7">
        <v>4.381161007667032</v>
      </c>
      <c r="T56" s="7">
        <v>13.143483023001096</v>
      </c>
      <c r="U56" s="7">
        <v>7049.6863487005867</v>
      </c>
      <c r="V56" s="7">
        <f t="shared" si="15"/>
        <v>1.9914368216668324E-2</v>
      </c>
      <c r="W56" s="7">
        <v>274.81828139002289</v>
      </c>
      <c r="X56" s="7">
        <v>12.346908294334362</v>
      </c>
      <c r="Y56" s="7">
        <v>1.5931494573334661</v>
      </c>
      <c r="Z56" s="7">
        <v>529.72219456337746</v>
      </c>
      <c r="AA56" s="7">
        <v>17.922931395001495</v>
      </c>
      <c r="AB56" s="7">
        <f>(AB$2/(($G56/1000)/0.04))/2</f>
        <v>0.39828736433336653</v>
      </c>
      <c r="AC56" s="7">
        <v>39.828736433336651</v>
      </c>
      <c r="AD56" s="7">
        <v>6.7708851936672314</v>
      </c>
      <c r="AE56" s="7">
        <v>394.30449069003288</v>
      </c>
      <c r="AF56" s="7">
        <v>5.9743104650004977</v>
      </c>
      <c r="AG56" s="7">
        <v>593.44817285671616</v>
      </c>
      <c r="AH56" s="7">
        <f t="shared" ref="AH56:AH63" si="19">(AH$2/(($G56/1000)/0.04))/2</f>
        <v>0.15931494573334659</v>
      </c>
      <c r="AI56" s="7">
        <v>0.79657472866673307</v>
      </c>
      <c r="AJ56" s="7">
        <v>0.39828736433336653</v>
      </c>
      <c r="AK56" s="7">
        <f t="shared" si="16"/>
        <v>0.13940057751667828</v>
      </c>
      <c r="AL56" s="7">
        <v>2.7880115503335658</v>
      </c>
      <c r="AM56" s="7">
        <f t="shared" si="17"/>
        <v>0.39828736433336653</v>
      </c>
      <c r="AN56" s="7">
        <v>3.1862989146669323</v>
      </c>
      <c r="AO56" s="7">
        <v>166.88240565568057</v>
      </c>
      <c r="AP56" s="7">
        <v>4.381161007667032</v>
      </c>
      <c r="AQ56" s="7">
        <v>11.948620930000995</v>
      </c>
      <c r="AR56" s="7">
        <f t="shared" si="18"/>
        <v>0.39828736433336653</v>
      </c>
      <c r="AS56" s="7">
        <v>6.3725978293338645</v>
      </c>
      <c r="AT56" s="7">
        <v>0.79657472866673307</v>
      </c>
      <c r="AU56" s="7">
        <v>15.533207209001294</v>
      </c>
      <c r="AV56" s="7">
        <v>2.389724186000199</v>
      </c>
    </row>
    <row r="57" spans="1:50">
      <c r="A57" s="1">
        <v>129</v>
      </c>
      <c r="B57" s="2" t="s">
        <v>196</v>
      </c>
      <c r="C57" s="2" t="s">
        <v>197</v>
      </c>
      <c r="D57" s="4" t="s">
        <v>139</v>
      </c>
      <c r="E57" s="6" t="s">
        <v>193</v>
      </c>
      <c r="F57" s="2">
        <v>1</v>
      </c>
      <c r="G57" s="2">
        <v>1.0055000000000001</v>
      </c>
      <c r="H57" s="7">
        <f t="shared" si="13"/>
        <v>0.1989060169070114</v>
      </c>
      <c r="I57" s="7">
        <v>1666.8324216807555</v>
      </c>
      <c r="J57" s="7">
        <v>3.1824962705121824</v>
      </c>
      <c r="K57" s="7">
        <f>(K$2/(($G57/1000)/0.04))/2</f>
        <v>1.9890601690701142</v>
      </c>
      <c r="L57" s="7">
        <v>8.7518647439085022</v>
      </c>
      <c r="M57" s="7">
        <v>0.1989060169070114</v>
      </c>
      <c r="N57" s="7">
        <f t="shared" si="14"/>
        <v>0.11934361014420684</v>
      </c>
      <c r="O57" s="7">
        <v>1014.4206862257582</v>
      </c>
      <c r="P57" s="7">
        <v>0.11934361014420684</v>
      </c>
      <c r="Q57" s="7">
        <v>28.642466434609641</v>
      </c>
      <c r="R57" s="7">
        <v>1.1934361014420685</v>
      </c>
      <c r="S57" s="7">
        <v>3.9781203381402284</v>
      </c>
      <c r="T57" s="7">
        <v>6.7628045748383885</v>
      </c>
      <c r="U57" s="7">
        <v>6245.6489308801583</v>
      </c>
      <c r="V57" s="7">
        <f t="shared" si="15"/>
        <v>1.9890601690701143E-2</v>
      </c>
      <c r="W57" s="7">
        <v>206.86225758329186</v>
      </c>
      <c r="X57" s="7">
        <v>11.536548980606661</v>
      </c>
      <c r="Y57" s="7">
        <v>1.1934361014420685</v>
      </c>
      <c r="Z57" s="7">
        <v>405.76827449030327</v>
      </c>
      <c r="AA57" s="7">
        <v>19.890601690701139</v>
      </c>
      <c r="AB57" s="7">
        <f>(AB$2/(($G57/1000)/0.04))/2</f>
        <v>0.3978120338140228</v>
      </c>
      <c r="AC57" s="7">
        <f>(AC$2/(($G57/1000)/0.04))/2</f>
        <v>9.9453008453505696</v>
      </c>
      <c r="AD57" s="7">
        <v>3.5803083043262052</v>
      </c>
      <c r="AE57" s="7">
        <v>616.60865241173542</v>
      </c>
      <c r="AF57" s="7">
        <v>3.9781203381402284</v>
      </c>
      <c r="AG57" s="7">
        <v>1209.3485827946292</v>
      </c>
      <c r="AH57" s="7">
        <f t="shared" si="19"/>
        <v>0.15912481352560914</v>
      </c>
      <c r="AI57" s="7">
        <v>0.3978120338140228</v>
      </c>
      <c r="AJ57" s="7">
        <f>(AJ$2/(($G57/1000)/0.04))/2</f>
        <v>0.1989060169070114</v>
      </c>
      <c r="AK57" s="7">
        <f t="shared" si="16"/>
        <v>0.139234211834908</v>
      </c>
      <c r="AL57" s="7">
        <v>1.5912481352560912</v>
      </c>
      <c r="AM57" s="7">
        <f t="shared" si="17"/>
        <v>0.3978120338140228</v>
      </c>
      <c r="AN57" s="7">
        <v>3.5803083043262052</v>
      </c>
      <c r="AO57" s="7">
        <v>103.43112879164593</v>
      </c>
      <c r="AP57" s="7">
        <v>2.7846842366981601</v>
      </c>
      <c r="AQ57" s="7">
        <v>9.9453008453505696</v>
      </c>
      <c r="AR57" s="7">
        <f t="shared" si="18"/>
        <v>0.3978120338140228</v>
      </c>
      <c r="AS57" s="7">
        <v>5.5693684733963202</v>
      </c>
      <c r="AT57" s="7">
        <v>0.3978120338140228</v>
      </c>
      <c r="AU57" s="7">
        <v>13.525609149676777</v>
      </c>
      <c r="AV57" s="7">
        <v>1.1934361014420685</v>
      </c>
    </row>
    <row r="58" spans="1:50">
      <c r="A58" s="1">
        <v>41</v>
      </c>
      <c r="B58" s="2" t="s">
        <v>198</v>
      </c>
      <c r="C58" s="2" t="s">
        <v>199</v>
      </c>
      <c r="D58" s="4" t="s">
        <v>139</v>
      </c>
      <c r="E58" s="6" t="s">
        <v>200</v>
      </c>
      <c r="F58" s="2">
        <v>1</v>
      </c>
      <c r="G58" s="2">
        <v>1.0198</v>
      </c>
      <c r="H58" s="7">
        <f t="shared" si="13"/>
        <v>0.19611688566385568</v>
      </c>
      <c r="I58" s="7">
        <v>2898.607570111787</v>
      </c>
      <c r="J58" s="7">
        <v>5.8835065699156699</v>
      </c>
      <c r="K58" s="7">
        <f>(K$2/(($G58/1000)/0.04))/2</f>
        <v>1.961168856638557</v>
      </c>
      <c r="L58" s="7">
        <v>38.831143361443424</v>
      </c>
      <c r="M58" s="7">
        <v>0.23534026279662681</v>
      </c>
      <c r="N58" s="7">
        <f t="shared" si="14"/>
        <v>0.11767013139831341</v>
      </c>
      <c r="O58" s="7">
        <v>3098.6467934889197</v>
      </c>
      <c r="P58" s="7">
        <v>0.15689350853108455</v>
      </c>
      <c r="Q58" s="7">
        <v>80.407923122180819</v>
      </c>
      <c r="R58" s="7">
        <v>0.39223377132771137</v>
      </c>
      <c r="S58" s="7">
        <v>1.5689350853108455</v>
      </c>
      <c r="T58" s="7">
        <v>18.042753481074723</v>
      </c>
      <c r="U58" s="7">
        <v>7373.9949009609736</v>
      </c>
      <c r="V58" s="7">
        <f t="shared" si="15"/>
        <v>1.9611688566385569E-2</v>
      </c>
      <c r="W58" s="7">
        <v>270.64130221612083</v>
      </c>
      <c r="X58" s="7">
        <v>37.654442047460293</v>
      </c>
      <c r="Y58" s="7">
        <f>(Y$2/(($G58/1000)/0.04))/2</f>
        <v>0.19611688566385568</v>
      </c>
      <c r="Z58" s="7">
        <v>266.71896450284373</v>
      </c>
      <c r="AA58" s="7">
        <v>19.219454795057857</v>
      </c>
      <c r="AB58" s="7">
        <v>2.3534026279662683</v>
      </c>
      <c r="AC58" s="7">
        <v>78.446754265542268</v>
      </c>
      <c r="AD58" s="7">
        <v>4.7068052559325366</v>
      </c>
      <c r="AE58" s="7">
        <v>486.36987644636213</v>
      </c>
      <c r="AF58" s="7">
        <v>7.452441655226516</v>
      </c>
      <c r="AG58" s="7">
        <v>576.5836438517357</v>
      </c>
      <c r="AH58" s="7">
        <f t="shared" si="19"/>
        <v>0.15689350853108455</v>
      </c>
      <c r="AI58" s="7">
        <v>0.39223377132771137</v>
      </c>
      <c r="AJ58" s="7">
        <v>1.1767013139831342</v>
      </c>
      <c r="AK58" s="7">
        <f t="shared" si="16"/>
        <v>0.13728181996469899</v>
      </c>
      <c r="AL58" s="7">
        <v>10.982545597175919</v>
      </c>
      <c r="AM58" s="7">
        <f t="shared" si="17"/>
        <v>0.39223377132771137</v>
      </c>
      <c r="AN58" s="7">
        <f t="shared" si="17"/>
        <v>0.78446754265542273</v>
      </c>
      <c r="AO58" s="7">
        <v>85.89919592076879</v>
      </c>
      <c r="AP58" s="7">
        <v>6.6679741125710938</v>
      </c>
      <c r="AQ58" s="7">
        <v>8.6291429692096493</v>
      </c>
      <c r="AR58" s="7">
        <f t="shared" si="18"/>
        <v>0.39223377132771137</v>
      </c>
      <c r="AS58" s="7">
        <v>20.788389880368705</v>
      </c>
      <c r="AT58" s="7">
        <v>2.7456363992939798</v>
      </c>
      <c r="AU58" s="7">
        <v>6.6679741125710938</v>
      </c>
      <c r="AV58" s="7">
        <v>0.78446754265542273</v>
      </c>
    </row>
    <row r="59" spans="1:50">
      <c r="A59" s="1">
        <v>14</v>
      </c>
      <c r="B59" s="2" t="s">
        <v>201</v>
      </c>
      <c r="C59" s="2" t="s">
        <v>202</v>
      </c>
      <c r="D59" s="4" t="s">
        <v>139</v>
      </c>
      <c r="E59" s="6" t="s">
        <v>200</v>
      </c>
      <c r="F59" s="2">
        <v>1</v>
      </c>
      <c r="G59" s="2">
        <v>1.0144</v>
      </c>
      <c r="H59" s="7">
        <f t="shared" si="13"/>
        <v>0.19716088328075712</v>
      </c>
      <c r="I59" s="7">
        <v>2866.7192429022089</v>
      </c>
      <c r="J59" s="7">
        <v>5.1261829652996855</v>
      </c>
      <c r="K59" s="7">
        <v>3.9432176656151428</v>
      </c>
      <c r="L59" s="7">
        <v>33.911671924290225</v>
      </c>
      <c r="M59" s="7">
        <v>0.27602523659306</v>
      </c>
      <c r="N59" s="7">
        <f t="shared" si="14"/>
        <v>0.11829652996845427</v>
      </c>
      <c r="O59" s="7">
        <v>2630.1261829652999</v>
      </c>
      <c r="P59" s="7">
        <v>0.1577287066246057</v>
      </c>
      <c r="Q59" s="7">
        <v>76.892744479495278</v>
      </c>
      <c r="R59" s="7">
        <v>0.39432176656151424</v>
      </c>
      <c r="S59" s="7">
        <v>1.1829652996845428</v>
      </c>
      <c r="T59" s="7">
        <v>18.533123028391167</v>
      </c>
      <c r="U59" s="7">
        <v>7807.5709779179815</v>
      </c>
      <c r="V59" s="7">
        <f t="shared" si="15"/>
        <v>1.9716088328075712E-2</v>
      </c>
      <c r="W59" s="7">
        <v>283.91167192429026</v>
      </c>
      <c r="X59" s="7">
        <v>37.066246056782333</v>
      </c>
      <c r="Y59" s="7">
        <f>(Y$2/(($G59/1000)/0.04))/2</f>
        <v>0.19716088328075712</v>
      </c>
      <c r="Z59" s="7">
        <v>244.47949526813883</v>
      </c>
      <c r="AA59" s="7">
        <v>24.053627760252368</v>
      </c>
      <c r="AB59" s="7">
        <v>1.9716088328075714</v>
      </c>
      <c r="AC59" s="7">
        <v>86.750788643533141</v>
      </c>
      <c r="AD59" s="7">
        <v>4.7318611987381711</v>
      </c>
      <c r="AE59" s="7">
        <v>421.92429022082018</v>
      </c>
      <c r="AF59" s="7">
        <v>7.0977917981072558</v>
      </c>
      <c r="AG59" s="7">
        <v>985.80441640378558</v>
      </c>
      <c r="AH59" s="7">
        <f t="shared" si="19"/>
        <v>0.1577287066246057</v>
      </c>
      <c r="AI59" s="7">
        <v>0.39432176656151424</v>
      </c>
      <c r="AJ59" s="7">
        <v>1.1829652996845428</v>
      </c>
      <c r="AK59" s="7">
        <f t="shared" si="16"/>
        <v>0.13801261829653</v>
      </c>
      <c r="AL59" s="7">
        <v>11.0410094637224</v>
      </c>
      <c r="AM59" s="7">
        <f t="shared" si="17"/>
        <v>0.39432176656151424</v>
      </c>
      <c r="AN59" s="7">
        <f t="shared" si="17"/>
        <v>0.78864353312302848</v>
      </c>
      <c r="AO59" s="7">
        <v>86.750788643533141</v>
      </c>
      <c r="AP59" s="7">
        <v>6.7034700315457423</v>
      </c>
      <c r="AQ59" s="7">
        <v>7.8864353312302855</v>
      </c>
      <c r="AR59" s="7">
        <f t="shared" si="18"/>
        <v>0.39432176656151424</v>
      </c>
      <c r="AS59" s="7">
        <v>20.504731861198742</v>
      </c>
      <c r="AT59" s="7">
        <v>2.3659305993690856</v>
      </c>
      <c r="AU59" s="7">
        <v>9.8580441640378567</v>
      </c>
      <c r="AV59" s="7">
        <v>0.78864353312302848</v>
      </c>
    </row>
    <row r="60" spans="1:50">
      <c r="A60" s="1">
        <v>157</v>
      </c>
      <c r="B60" s="2" t="s">
        <v>203</v>
      </c>
      <c r="C60" s="2" t="s">
        <v>204</v>
      </c>
      <c r="D60" s="4" t="s">
        <v>139</v>
      </c>
      <c r="E60" s="6" t="s">
        <v>200</v>
      </c>
      <c r="F60" s="2">
        <v>1</v>
      </c>
      <c r="G60" s="2">
        <v>1.0164</v>
      </c>
      <c r="H60" s="7">
        <f t="shared" si="13"/>
        <v>0.19677292404565133</v>
      </c>
      <c r="I60" s="7">
        <v>3526.1707988980716</v>
      </c>
      <c r="J60" s="7">
        <v>5.116096025186935</v>
      </c>
      <c r="K60" s="7">
        <f>(K$2/(($G60/1000)/0.04))/2</f>
        <v>1.9677292404565134</v>
      </c>
      <c r="L60" s="7">
        <v>34.632034632034632</v>
      </c>
      <c r="M60" s="7">
        <v>0.23612750885478159</v>
      </c>
      <c r="N60" s="7">
        <f t="shared" si="14"/>
        <v>0.1180637544273908</v>
      </c>
      <c r="O60" s="7">
        <v>1774.891774891775</v>
      </c>
      <c r="P60" s="7">
        <v>0.15741833923652107</v>
      </c>
      <c r="Q60" s="7">
        <v>85.39944903581268</v>
      </c>
      <c r="R60" s="7">
        <v>0.78709169618260533</v>
      </c>
      <c r="S60" s="7">
        <v>1.5741833923652107</v>
      </c>
      <c r="T60" s="7">
        <v>18.103109012199923</v>
      </c>
      <c r="U60" s="7">
        <v>8658.008658008659</v>
      </c>
      <c r="V60" s="7">
        <f t="shared" si="15"/>
        <v>1.9677292404565134E-2</v>
      </c>
      <c r="W60" s="7">
        <v>240.06296733569459</v>
      </c>
      <c r="X60" s="7">
        <v>40.92876820149548</v>
      </c>
      <c r="Y60" s="7">
        <f>(Y$2/(($G60/1000)/0.04))/2</f>
        <v>0.19677292404565133</v>
      </c>
      <c r="Z60" s="7">
        <v>208.5792994883904</v>
      </c>
      <c r="AA60" s="7">
        <v>29.909484454939001</v>
      </c>
      <c r="AB60" s="7">
        <v>1.5741833923652107</v>
      </c>
      <c r="AC60" s="7">
        <v>74.773711137347505</v>
      </c>
      <c r="AD60" s="7">
        <v>5.9031877213695401</v>
      </c>
      <c r="AE60" s="7">
        <v>787.09169618260535</v>
      </c>
      <c r="AF60" s="7">
        <v>10.625737898465173</v>
      </c>
      <c r="AG60" s="7">
        <v>1613.537977174341</v>
      </c>
      <c r="AH60" s="7">
        <f t="shared" si="19"/>
        <v>0.15741833923652107</v>
      </c>
      <c r="AI60" s="7">
        <f>(AI$2/(($G60/1000)/0.04))/2</f>
        <v>0.19677292404565133</v>
      </c>
      <c r="AJ60" s="7">
        <v>1.1806375442739079</v>
      </c>
      <c r="AK60" s="7">
        <f t="shared" si="16"/>
        <v>0.13774104683195593</v>
      </c>
      <c r="AL60" s="7">
        <v>7.8709169618260537</v>
      </c>
      <c r="AM60" s="7">
        <f t="shared" si="17"/>
        <v>0.39354584809130266</v>
      </c>
      <c r="AN60" s="7">
        <f t="shared" si="17"/>
        <v>0.78709169618260533</v>
      </c>
      <c r="AO60" s="7">
        <v>81.070444706808345</v>
      </c>
      <c r="AP60" s="7">
        <v>5.116096025186935</v>
      </c>
      <c r="AQ60" s="7">
        <v>8.2644628099173563</v>
      </c>
      <c r="AR60" s="7">
        <f t="shared" si="18"/>
        <v>0.39354584809130266</v>
      </c>
      <c r="AS60" s="7">
        <v>22.03856749311295</v>
      </c>
      <c r="AT60" s="7">
        <v>2.7548209366391188</v>
      </c>
      <c r="AU60" s="7">
        <v>7.8709169618260537</v>
      </c>
      <c r="AV60" s="7">
        <v>0.78709169618260533</v>
      </c>
    </row>
    <row r="61" spans="1:50">
      <c r="A61" s="1">
        <v>82</v>
      </c>
      <c r="B61" s="2" t="s">
        <v>205</v>
      </c>
      <c r="C61" s="2" t="s">
        <v>206</v>
      </c>
      <c r="D61" s="4" t="s">
        <v>139</v>
      </c>
      <c r="E61" s="6" t="s">
        <v>207</v>
      </c>
      <c r="F61" s="2">
        <v>1</v>
      </c>
      <c r="G61" s="2">
        <v>1.0250999999999999</v>
      </c>
      <c r="H61" s="7">
        <f t="shared" si="13"/>
        <v>0.195102916788606</v>
      </c>
      <c r="I61" s="7">
        <v>2165.6423763535267</v>
      </c>
      <c r="J61" s="7">
        <v>7.0237050043898162</v>
      </c>
      <c r="K61" s="7">
        <v>11.706175007316361</v>
      </c>
      <c r="L61" s="7">
        <v>11.315969173739148</v>
      </c>
      <c r="M61" s="7">
        <v>0.195102916788606</v>
      </c>
      <c r="N61" s="7">
        <f t="shared" si="14"/>
        <v>0.11706175007316361</v>
      </c>
      <c r="O61" s="7">
        <v>3898.1562774363483</v>
      </c>
      <c r="P61" s="7">
        <v>0.2731440835040484</v>
      </c>
      <c r="Q61" s="7">
        <v>53.067993366500836</v>
      </c>
      <c r="R61" s="7">
        <v>0.390205833577212</v>
      </c>
      <c r="S61" s="7">
        <v>2.3412350014632719</v>
      </c>
      <c r="T61" s="7">
        <v>27.704614183982052</v>
      </c>
      <c r="U61" s="7">
        <v>15257.04809286899</v>
      </c>
      <c r="V61" s="7">
        <f t="shared" si="15"/>
        <v>1.9510291678860602E-2</v>
      </c>
      <c r="W61" s="7">
        <v>358.98936689103505</v>
      </c>
      <c r="X61" s="7">
        <v>24.973173348941568</v>
      </c>
      <c r="Y61" s="7">
        <f>(Y$2/(($G61/1000)/0.04))/2</f>
        <v>0.195102916788606</v>
      </c>
      <c r="Z61" s="7">
        <v>319.96878353331385</v>
      </c>
      <c r="AA61" s="7">
        <v>35.118525021949083</v>
      </c>
      <c r="AB61" s="7">
        <v>2.7314408350404844</v>
      </c>
      <c r="AC61" s="7">
        <v>557.99434201541317</v>
      </c>
      <c r="AD61" s="7">
        <v>6.6334991708126045</v>
      </c>
      <c r="AE61" s="7">
        <v>776.50960881865183</v>
      </c>
      <c r="AF61" s="7">
        <v>7.0237050043898162</v>
      </c>
      <c r="AG61" s="7">
        <v>1876.8900595063899</v>
      </c>
      <c r="AH61" s="7">
        <f t="shared" si="19"/>
        <v>0.15608233343088482</v>
      </c>
      <c r="AI61" s="7">
        <v>0.390205833577212</v>
      </c>
      <c r="AJ61" s="7">
        <v>1.170617500731636</v>
      </c>
      <c r="AK61" s="7">
        <f t="shared" si="16"/>
        <v>0.1365720417520242</v>
      </c>
      <c r="AL61" s="7">
        <v>14.827821675934057</v>
      </c>
      <c r="AM61" s="7">
        <f t="shared" si="17"/>
        <v>0.390205833577212</v>
      </c>
      <c r="AN61" s="7">
        <f t="shared" si="17"/>
        <v>0.780411667154424</v>
      </c>
      <c r="AO61" s="7">
        <v>63.993756706662765</v>
      </c>
      <c r="AP61" s="7">
        <v>8.9747341722758769</v>
      </c>
      <c r="AQ61" s="7">
        <v>12.096380840893572</v>
      </c>
      <c r="AR61" s="7">
        <f t="shared" si="18"/>
        <v>0.390205833577212</v>
      </c>
      <c r="AS61" s="7">
        <v>17.559262510974541</v>
      </c>
      <c r="AT61" s="7">
        <v>2.3412350014632719</v>
      </c>
      <c r="AU61" s="7">
        <v>12.486586674470784</v>
      </c>
      <c r="AV61" s="7">
        <v>1.170617500731636</v>
      </c>
    </row>
    <row r="62" spans="1:50">
      <c r="A62" s="1">
        <v>8</v>
      </c>
      <c r="B62" s="2" t="s">
        <v>208</v>
      </c>
      <c r="C62" s="2" t="s">
        <v>209</v>
      </c>
      <c r="D62" s="4" t="s">
        <v>139</v>
      </c>
      <c r="E62" s="6" t="s">
        <v>207</v>
      </c>
      <c r="F62" s="2">
        <v>1</v>
      </c>
      <c r="G62" s="2">
        <v>1.0016</v>
      </c>
      <c r="H62" s="7">
        <f t="shared" si="13"/>
        <v>0.19968051118210864</v>
      </c>
      <c r="I62" s="7">
        <v>2739.6166134185301</v>
      </c>
      <c r="J62" s="7">
        <v>6.7891373801916934</v>
      </c>
      <c r="K62" s="7">
        <v>15.974440894568691</v>
      </c>
      <c r="L62" s="7">
        <v>13.578274760383387</v>
      </c>
      <c r="M62" s="7">
        <v>0.2795527156549521</v>
      </c>
      <c r="N62" s="7">
        <f t="shared" si="14"/>
        <v>0.11980830670926518</v>
      </c>
      <c r="O62" s="7">
        <v>2743.6102236421725</v>
      </c>
      <c r="P62" s="7">
        <v>0.79872204472843455</v>
      </c>
      <c r="Q62" s="7">
        <v>79.472843450479232</v>
      </c>
      <c r="R62" s="7">
        <v>1.1980830670926517</v>
      </c>
      <c r="S62" s="7">
        <v>1.9968051118210863</v>
      </c>
      <c r="T62" s="7">
        <v>33.546325878594246</v>
      </c>
      <c r="U62" s="7">
        <v>11940.894568690095</v>
      </c>
      <c r="V62" s="7">
        <f t="shared" si="15"/>
        <v>1.9968051118210862E-2</v>
      </c>
      <c r="W62" s="7">
        <v>543.13099041533542</v>
      </c>
      <c r="X62" s="7">
        <v>38.738019169329071</v>
      </c>
      <c r="Y62" s="7">
        <v>0.39936102236421728</v>
      </c>
      <c r="Z62" s="7">
        <v>415.33546325878598</v>
      </c>
      <c r="AA62" s="7">
        <v>44.72843450479234</v>
      </c>
      <c r="AB62" s="7">
        <v>1.9968051118210863</v>
      </c>
      <c r="AC62" s="7">
        <v>750.79872204472849</v>
      </c>
      <c r="AD62" s="7">
        <v>11.182108626198085</v>
      </c>
      <c r="AE62" s="7">
        <v>351.43769968051123</v>
      </c>
      <c r="AF62" s="7">
        <v>7.1884984025559104</v>
      </c>
      <c r="AG62" s="7">
        <v>6629.3929712460067</v>
      </c>
      <c r="AH62" s="7">
        <f t="shared" si="19"/>
        <v>0.15974440894568689</v>
      </c>
      <c r="AI62" s="7">
        <v>0.39936102236421728</v>
      </c>
      <c r="AJ62" s="7">
        <v>1.5974440894568691</v>
      </c>
      <c r="AK62" s="7">
        <f t="shared" si="16"/>
        <v>0.13977635782747605</v>
      </c>
      <c r="AL62" s="7">
        <v>14.776357827476039</v>
      </c>
      <c r="AM62" s="7">
        <f t="shared" si="17"/>
        <v>0.39936102236421728</v>
      </c>
      <c r="AN62" s="7">
        <f t="shared" si="17"/>
        <v>0.79872204472843455</v>
      </c>
      <c r="AO62" s="7">
        <v>55.910543130990412</v>
      </c>
      <c r="AP62" s="7">
        <v>9.5846645367412133</v>
      </c>
      <c r="AQ62" s="7">
        <v>8.7859424920127793</v>
      </c>
      <c r="AR62" s="7">
        <f t="shared" si="18"/>
        <v>0.39936102236421728</v>
      </c>
      <c r="AS62" s="7">
        <v>27.955271565495206</v>
      </c>
      <c r="AT62" s="7">
        <v>3.5942492012779552</v>
      </c>
      <c r="AU62" s="7">
        <v>10.383386581469649</v>
      </c>
      <c r="AV62" s="7">
        <f>(AV$2/(($G62/1000)/0.04))/2</f>
        <v>0.39936102236421728</v>
      </c>
    </row>
    <row r="63" spans="1:50">
      <c r="A63" s="1">
        <v>117</v>
      </c>
      <c r="B63" s="2" t="s">
        <v>210</v>
      </c>
      <c r="C63" s="2" t="s">
        <v>211</v>
      </c>
      <c r="D63" s="4" t="s">
        <v>139</v>
      </c>
      <c r="E63" s="6" t="s">
        <v>207</v>
      </c>
      <c r="F63" s="2">
        <v>1</v>
      </c>
      <c r="G63" s="2">
        <v>1.0141</v>
      </c>
      <c r="H63" s="7">
        <f t="shared" si="13"/>
        <v>0.1972192091509713</v>
      </c>
      <c r="I63" s="7">
        <v>2220.6882950399367</v>
      </c>
      <c r="J63" s="7">
        <v>7.0998915294349665</v>
      </c>
      <c r="K63" s="7">
        <v>15.777536732077705</v>
      </c>
      <c r="L63" s="7">
        <v>10.255398875850508</v>
      </c>
      <c r="M63" s="7">
        <v>0.23666305098116558</v>
      </c>
      <c r="N63" s="7">
        <f t="shared" si="14"/>
        <v>0.11833152549058279</v>
      </c>
      <c r="O63" s="7">
        <v>3088.4528153042106</v>
      </c>
      <c r="P63" s="7">
        <v>0.39443841830194259</v>
      </c>
      <c r="Q63" s="7">
        <v>60.743516418499162</v>
      </c>
      <c r="R63" s="7">
        <v>0.78887683660388519</v>
      </c>
      <c r="S63" s="7">
        <v>2.3666305098116553</v>
      </c>
      <c r="T63" s="7">
        <v>32.343950300759289</v>
      </c>
      <c r="U63" s="7">
        <v>15028.103737304013</v>
      </c>
      <c r="V63" s="7">
        <f t="shared" si="15"/>
        <v>1.972192091509713E-2</v>
      </c>
      <c r="W63" s="7">
        <v>445.71541268119518</v>
      </c>
      <c r="X63" s="7">
        <v>29.582881372645694</v>
      </c>
      <c r="Y63" s="7">
        <v>0.39443841830194259</v>
      </c>
      <c r="Z63" s="7">
        <v>323.43950300759292</v>
      </c>
      <c r="AA63" s="7">
        <v>43.388226013213689</v>
      </c>
      <c r="AB63" s="7">
        <v>2.7610689281135987</v>
      </c>
      <c r="AC63" s="7">
        <v>619.2683167340499</v>
      </c>
      <c r="AD63" s="7">
        <v>10.649837294152452</v>
      </c>
      <c r="AE63" s="7">
        <v>418.10472340005913</v>
      </c>
      <c r="AF63" s="7">
        <v>6.3110146928310815</v>
      </c>
      <c r="AG63" s="7">
        <v>6271.5708510008872</v>
      </c>
      <c r="AH63" s="7">
        <f t="shared" si="19"/>
        <v>0.15777536732077704</v>
      </c>
      <c r="AI63" s="7">
        <v>0.39443841830194259</v>
      </c>
      <c r="AJ63" s="7">
        <v>1.1833152549058277</v>
      </c>
      <c r="AK63" s="7">
        <f t="shared" si="16"/>
        <v>0.1380534464056799</v>
      </c>
      <c r="AL63" s="7">
        <v>13.41090622226605</v>
      </c>
      <c r="AM63" s="7">
        <f t="shared" si="17"/>
        <v>0.39443841830194259</v>
      </c>
      <c r="AN63" s="7">
        <f t="shared" si="17"/>
        <v>0.78887683660388519</v>
      </c>
      <c r="AO63" s="7">
        <v>57.98244749038556</v>
      </c>
      <c r="AP63" s="7">
        <v>11.044275712454395</v>
      </c>
      <c r="AQ63" s="7">
        <v>10.255398875850508</v>
      </c>
      <c r="AR63" s="7">
        <f t="shared" si="18"/>
        <v>0.39443841830194259</v>
      </c>
      <c r="AS63" s="7">
        <v>20.116359333399075</v>
      </c>
      <c r="AT63" s="7">
        <v>2.7610689281135987</v>
      </c>
      <c r="AU63" s="7">
        <v>15.383098313775763</v>
      </c>
      <c r="AV63" s="7">
        <v>0.78887683660388519</v>
      </c>
    </row>
    <row r="64" spans="1:50">
      <c r="A64" s="8" t="s">
        <v>212</v>
      </c>
      <c r="B64" s="9" t="s">
        <v>213</v>
      </c>
      <c r="C64" s="9" t="s">
        <v>214</v>
      </c>
      <c r="D64" s="4" t="s">
        <v>139</v>
      </c>
      <c r="E64" s="10" t="s">
        <v>215</v>
      </c>
      <c r="F64" s="9">
        <v>1</v>
      </c>
      <c r="G64" s="9">
        <v>1.026</v>
      </c>
      <c r="H64" s="9">
        <v>0.19493177387914232</v>
      </c>
      <c r="I64" s="9">
        <v>3040.9356725146199</v>
      </c>
      <c r="J64" s="9">
        <v>3.5087719298245612</v>
      </c>
      <c r="K64" s="9">
        <f t="shared" ref="K64:K69" si="20">(0.15/(($G64/1000)/0.04))/2</f>
        <v>2.9239766081871346</v>
      </c>
      <c r="L64" s="9">
        <v>12.085769980506823</v>
      </c>
      <c r="M64" s="9">
        <f t="shared" ref="M64:M69" si="21">(0.03/(($G64/1000)/0.04))/2</f>
        <v>0.58479532163742687</v>
      </c>
      <c r="N64" s="9">
        <f t="shared" ref="N64:N69" si="22">(0.006/(($G64/1000)/0.04))/2</f>
        <v>0.11695906432748539</v>
      </c>
      <c r="O64" s="9">
        <v>1247.5633528265107</v>
      </c>
      <c r="P64" s="9">
        <v>0.38986354775828463</v>
      </c>
      <c r="Q64" s="9">
        <v>152.046783625731</v>
      </c>
      <c r="R64" s="9">
        <v>5.0682261208577</v>
      </c>
      <c r="S64" s="9">
        <v>5.458089668615985</v>
      </c>
      <c r="T64" s="9">
        <v>15.594541910331385</v>
      </c>
      <c r="U64" s="9">
        <v>27680.311890838206</v>
      </c>
      <c r="V64" s="9">
        <v>2.7290448343079924E-2</v>
      </c>
      <c r="W64" s="9">
        <v>272.90448343079925</v>
      </c>
      <c r="X64" s="9">
        <v>38.98635477582846</v>
      </c>
      <c r="Y64" s="9">
        <f>(0.03/(($G64/1000)/0.04))/2</f>
        <v>0.58479532163742687</v>
      </c>
      <c r="Z64" s="9">
        <v>179.3372319688109</v>
      </c>
      <c r="AA64" s="9">
        <v>115.78947368421053</v>
      </c>
      <c r="AB64" s="9">
        <v>0.77972709551656927</v>
      </c>
      <c r="AC64" s="9">
        <v>269.0058479532164</v>
      </c>
      <c r="AD64" s="9">
        <v>8.1871345029239766</v>
      </c>
      <c r="AE64" s="9">
        <v>896.6861598440546</v>
      </c>
      <c r="AF64" s="9">
        <v>4.2884990253411308</v>
      </c>
      <c r="AG64" s="9">
        <v>8187.1345029239765</v>
      </c>
      <c r="AH64" s="9">
        <f t="shared" ref="AH64:AH69" si="23">(0.006/(($G64/1000)/0.04))/2</f>
        <v>0.11695906432748539</v>
      </c>
      <c r="AI64" s="9">
        <v>2.7290448343079925</v>
      </c>
      <c r="AJ64" s="9">
        <f t="shared" ref="AJ64:AJ69" si="24">(0.15/(($G64/1000)/0.04))/2</f>
        <v>2.9239766081871346</v>
      </c>
      <c r="AK64" s="9">
        <f t="shared" ref="AK64:AK69" si="25">(0.015/(($G64/1000)/0.04))/2</f>
        <v>0.29239766081871343</v>
      </c>
      <c r="AL64" s="9">
        <v>7.7972709551656925</v>
      </c>
      <c r="AM64" s="9">
        <f t="shared" ref="AM64:AM69" si="26">(0.003/(($G64/1000)/0.04))/2</f>
        <v>5.8479532163742694E-2</v>
      </c>
      <c r="AN64" s="9">
        <v>2.3391812865497075</v>
      </c>
      <c r="AO64" s="9">
        <v>179.3372319688109</v>
      </c>
      <c r="AP64" s="9">
        <v>7.0175438596491224</v>
      </c>
      <c r="AQ64" s="9">
        <v>26.510721247563357</v>
      </c>
      <c r="AR64" s="9">
        <f t="shared" ref="AR64:AR69" si="27">(0.003/(($G64/1000)/0.04))/2</f>
        <v>5.8479532163742694E-2</v>
      </c>
      <c r="AS64" s="9">
        <v>30.799220272904485</v>
      </c>
      <c r="AT64" s="9">
        <v>4.2884990253411308</v>
      </c>
      <c r="AU64" s="9">
        <v>23.391812865497077</v>
      </c>
      <c r="AV64" s="9">
        <v>1.5594541910331385</v>
      </c>
      <c r="AW64" s="11"/>
      <c r="AX64" s="11"/>
    </row>
    <row r="65" spans="1:50">
      <c r="A65" s="8" t="s">
        <v>216</v>
      </c>
      <c r="B65" s="9" t="s">
        <v>217</v>
      </c>
      <c r="C65" s="9" t="s">
        <v>218</v>
      </c>
      <c r="D65" s="10" t="s">
        <v>139</v>
      </c>
      <c r="E65" s="10" t="s">
        <v>215</v>
      </c>
      <c r="F65" s="9">
        <v>1</v>
      </c>
      <c r="G65" s="9">
        <v>1.0106999999999999</v>
      </c>
      <c r="H65" s="9">
        <f>(0.003/(($G65/1000)/0.04))/2</f>
        <v>5.9364796675571388E-2</v>
      </c>
      <c r="I65" s="9">
        <v>2097.5561492035226</v>
      </c>
      <c r="J65" s="9">
        <v>3.1661224893638074</v>
      </c>
      <c r="K65" s="9">
        <f t="shared" si="20"/>
        <v>2.9682398337785694</v>
      </c>
      <c r="L65" s="9">
        <v>5.1449490452161877</v>
      </c>
      <c r="M65" s="9">
        <f t="shared" si="21"/>
        <v>0.59364796675571385</v>
      </c>
      <c r="N65" s="9">
        <f t="shared" si="22"/>
        <v>0.11872959335114278</v>
      </c>
      <c r="O65" s="9">
        <v>989.41327792618983</v>
      </c>
      <c r="P65" s="9">
        <f>(0.006/(($G65/1000)/0.04))/2</f>
        <v>0.11872959335114278</v>
      </c>
      <c r="Q65" s="9">
        <v>79.153062234095188</v>
      </c>
      <c r="R65" s="9">
        <v>1.9788265558523799</v>
      </c>
      <c r="S65" s="9">
        <v>4.7491837340457108</v>
      </c>
      <c r="T65" s="9">
        <v>11.872959335114277</v>
      </c>
      <c r="U65" s="9">
        <v>25724.745226080937</v>
      </c>
      <c r="V65" s="9">
        <v>1.9788265558523796E-2</v>
      </c>
      <c r="W65" s="9">
        <v>312.65459582467599</v>
      </c>
      <c r="X65" s="9">
        <v>29.682398337785695</v>
      </c>
      <c r="Y65" s="9">
        <f>(0.03/(($G65/1000)/0.04))/2</f>
        <v>0.59364796675571385</v>
      </c>
      <c r="Z65" s="9">
        <v>154.34847135648562</v>
      </c>
      <c r="AA65" s="9">
        <v>44.325714851093309</v>
      </c>
      <c r="AB65" s="9">
        <v>0.79153062234095184</v>
      </c>
      <c r="AC65" s="9">
        <v>284.95102404274269</v>
      </c>
      <c r="AD65" s="9">
        <v>4.7491837340457108</v>
      </c>
      <c r="AE65" s="9">
        <v>712.37756010685666</v>
      </c>
      <c r="AF65" s="9">
        <v>3.1661224893638074</v>
      </c>
      <c r="AG65" s="9">
        <v>3522.311269417236</v>
      </c>
      <c r="AH65" s="9">
        <f t="shared" si="23"/>
        <v>0.11872959335114278</v>
      </c>
      <c r="AI65" s="9">
        <v>2.3745918670228554</v>
      </c>
      <c r="AJ65" s="9">
        <f t="shared" si="24"/>
        <v>2.9682398337785694</v>
      </c>
      <c r="AK65" s="9">
        <f t="shared" si="25"/>
        <v>0.29682398337785693</v>
      </c>
      <c r="AL65" s="9">
        <v>7.9153062234095195</v>
      </c>
      <c r="AM65" s="9">
        <f t="shared" si="26"/>
        <v>5.9364796675571388E-2</v>
      </c>
      <c r="AN65" s="9">
        <v>1.9788265558523799</v>
      </c>
      <c r="AO65" s="9">
        <v>140.89245077668943</v>
      </c>
      <c r="AP65" s="9">
        <v>5.5407143563866637</v>
      </c>
      <c r="AQ65" s="9">
        <v>23.745918670228555</v>
      </c>
      <c r="AR65" s="9">
        <f t="shared" si="27"/>
        <v>5.9364796675571388E-2</v>
      </c>
      <c r="AS65" s="9">
        <v>20.975561492035226</v>
      </c>
      <c r="AT65" s="9">
        <v>3.1661224893638074</v>
      </c>
      <c r="AU65" s="9">
        <v>11.872959335114277</v>
      </c>
      <c r="AV65" s="9">
        <v>1.5830612446819037</v>
      </c>
      <c r="AW65" s="11"/>
      <c r="AX65" s="11"/>
    </row>
    <row r="66" spans="1:50">
      <c r="A66" s="8" t="s">
        <v>219</v>
      </c>
      <c r="B66" s="9" t="s">
        <v>220</v>
      </c>
      <c r="C66" s="9" t="s">
        <v>221</v>
      </c>
      <c r="D66" s="4" t="s">
        <v>139</v>
      </c>
      <c r="E66" s="10" t="s">
        <v>215</v>
      </c>
      <c r="F66" s="9">
        <v>1</v>
      </c>
      <c r="G66" s="9">
        <v>1.0062</v>
      </c>
      <c r="H66" s="9">
        <f>(0.003/(($G66/1000)/0.04))/2</f>
        <v>5.9630292188431723E-2</v>
      </c>
      <c r="I66" s="9">
        <v>3816.3387000596304</v>
      </c>
      <c r="J66" s="9">
        <v>2.7827469687934805</v>
      </c>
      <c r="K66" s="9">
        <f t="shared" si="20"/>
        <v>2.9815146094215859</v>
      </c>
      <c r="L66" s="9">
        <v>11.926058437686343</v>
      </c>
      <c r="M66" s="9">
        <f t="shared" si="21"/>
        <v>0.59630292188431722</v>
      </c>
      <c r="N66" s="9">
        <f t="shared" si="22"/>
        <v>0.11926058437686345</v>
      </c>
      <c r="O66" s="9">
        <v>1351.619956271119</v>
      </c>
      <c r="P66" s="9">
        <v>0.39753528125621151</v>
      </c>
      <c r="Q66" s="9">
        <v>131.18664281454977</v>
      </c>
      <c r="R66" s="9">
        <v>5.1679586563307494</v>
      </c>
      <c r="S66" s="9">
        <v>4.7704233750745377</v>
      </c>
      <c r="T66" s="9">
        <v>15.90141125024846</v>
      </c>
      <c r="U66" s="9">
        <v>26237.328562909959</v>
      </c>
      <c r="V66" s="9">
        <v>2.7827469687934803E-2</v>
      </c>
      <c r="W66" s="9">
        <v>349.83104750546613</v>
      </c>
      <c r="X66" s="9">
        <v>51.679586563307495</v>
      </c>
      <c r="Y66" s="9">
        <f>(0.03/(($G66/1000)/0.04))/2</f>
        <v>0.59630292188431722</v>
      </c>
      <c r="Z66" s="9">
        <v>230.57046312860265</v>
      </c>
      <c r="AA66" s="9">
        <v>118.06797853309482</v>
      </c>
      <c r="AB66" s="9">
        <v>0.79507056251242303</v>
      </c>
      <c r="AC66" s="9">
        <v>357.78175313059035</v>
      </c>
      <c r="AD66" s="9">
        <v>8.7457761876366522</v>
      </c>
      <c r="AE66" s="9">
        <v>715.56350626118069</v>
      </c>
      <c r="AF66" s="9">
        <v>5.1679586563307494</v>
      </c>
      <c r="AG66" s="9">
        <v>7553.1703438680179</v>
      </c>
      <c r="AH66" s="9">
        <f t="shared" si="23"/>
        <v>0.11926058437686345</v>
      </c>
      <c r="AI66" s="9">
        <v>1.9876764062810575</v>
      </c>
      <c r="AJ66" s="9">
        <f t="shared" si="24"/>
        <v>2.9815146094215859</v>
      </c>
      <c r="AK66" s="9">
        <f t="shared" si="25"/>
        <v>0.29815146094215861</v>
      </c>
      <c r="AL66" s="9">
        <v>11.926058437686343</v>
      </c>
      <c r="AM66" s="9">
        <f t="shared" si="26"/>
        <v>5.9630292188431723E-2</v>
      </c>
      <c r="AN66" s="9">
        <v>1.9876764062810575</v>
      </c>
      <c r="AO66" s="9">
        <v>129.19896640826875</v>
      </c>
      <c r="AP66" s="9">
        <v>7.5531703438680182</v>
      </c>
      <c r="AQ66" s="9">
        <v>27.827469687934801</v>
      </c>
      <c r="AR66" s="9">
        <f t="shared" si="27"/>
        <v>5.9630292188431723E-2</v>
      </c>
      <c r="AS66" s="9">
        <v>43.728880938183266</v>
      </c>
      <c r="AT66" s="9">
        <v>6.7580997813555959</v>
      </c>
      <c r="AU66" s="9">
        <v>19.876764062810576</v>
      </c>
      <c r="AV66" s="9">
        <v>1.1926058437686344</v>
      </c>
      <c r="AW66" s="11"/>
      <c r="AX66" s="11"/>
    </row>
    <row r="67" spans="1:50">
      <c r="A67" s="8" t="s">
        <v>222</v>
      </c>
      <c r="B67" s="9" t="s">
        <v>223</v>
      </c>
      <c r="C67" s="9" t="s">
        <v>224</v>
      </c>
      <c r="D67" s="10" t="s">
        <v>139</v>
      </c>
      <c r="E67" s="10" t="s">
        <v>225</v>
      </c>
      <c r="F67" s="9">
        <v>1</v>
      </c>
      <c r="G67" s="9">
        <v>1.0153000000000001</v>
      </c>
      <c r="H67" s="9">
        <f>(0.003/(($G67/1000)/0.04))/2</f>
        <v>5.9095833743721071E-2</v>
      </c>
      <c r="I67" s="9">
        <v>3388.1611346400082</v>
      </c>
      <c r="J67" s="9">
        <v>2.7578055747069836</v>
      </c>
      <c r="K67" s="9">
        <f t="shared" si="20"/>
        <v>2.9547916871860536</v>
      </c>
      <c r="L67" s="9">
        <v>74.85472274204669</v>
      </c>
      <c r="M67" s="9">
        <f t="shared" si="21"/>
        <v>0.59095833743721071</v>
      </c>
      <c r="N67" s="9">
        <f t="shared" si="22"/>
        <v>0.11819166748744214</v>
      </c>
      <c r="O67" s="9">
        <v>1536.4916773367479</v>
      </c>
      <c r="P67" s="9">
        <f>(0.006/(($G67/1000)/0.04))/2</f>
        <v>0.11819166748744214</v>
      </c>
      <c r="Q67" s="9">
        <v>63.035555993302481</v>
      </c>
      <c r="R67" s="9">
        <v>0.78794444991628099</v>
      </c>
      <c r="S67" s="9">
        <v>3.939722249581405</v>
      </c>
      <c r="T67" s="9">
        <v>7.8794444991628101</v>
      </c>
      <c r="U67" s="9">
        <v>17334.77789815818</v>
      </c>
      <c r="V67" s="9">
        <v>2.3638333497488426E-2</v>
      </c>
      <c r="W67" s="9">
        <v>141.83000098493056</v>
      </c>
      <c r="X67" s="9">
        <v>29.153944646902396</v>
      </c>
      <c r="Y67" s="9">
        <f>(0.03/(($G67/1000)/0.04))/2</f>
        <v>0.59095833743721071</v>
      </c>
      <c r="Z67" s="9">
        <v>362.45444696148923</v>
      </c>
      <c r="AA67" s="9">
        <v>37.821333595981486</v>
      </c>
      <c r="AB67" s="9">
        <v>0.78794444991628099</v>
      </c>
      <c r="AC67" s="9">
        <v>35.457500246232641</v>
      </c>
      <c r="AD67" s="9">
        <v>3.5457500246232643</v>
      </c>
      <c r="AE67" s="9">
        <v>866.73889490790907</v>
      </c>
      <c r="AF67" s="9">
        <v>6.6975278242883887</v>
      </c>
      <c r="AG67" s="9">
        <v>1181.9166748744215</v>
      </c>
      <c r="AH67" s="9">
        <f t="shared" si="23"/>
        <v>0.11819166748744214</v>
      </c>
      <c r="AI67" s="9">
        <v>1.1819166748744214</v>
      </c>
      <c r="AJ67" s="9">
        <f t="shared" si="24"/>
        <v>2.9547916871860536</v>
      </c>
      <c r="AK67" s="9">
        <f t="shared" si="25"/>
        <v>0.29547916871860536</v>
      </c>
      <c r="AL67" s="9">
        <v>11.819166748744214</v>
      </c>
      <c r="AM67" s="9">
        <f t="shared" si="26"/>
        <v>5.9095833743721071E-2</v>
      </c>
      <c r="AN67" s="9">
        <v>0.78794444991628099</v>
      </c>
      <c r="AO67" s="9">
        <v>182.80311238057718</v>
      </c>
      <c r="AP67" s="9">
        <v>6.6975278242883887</v>
      </c>
      <c r="AQ67" s="9">
        <v>51.216389244558265</v>
      </c>
      <c r="AR67" s="9">
        <f t="shared" si="27"/>
        <v>5.9095833743721071E-2</v>
      </c>
      <c r="AS67" s="9">
        <v>17.72875012311632</v>
      </c>
      <c r="AT67" s="9">
        <v>1.9698611247907025</v>
      </c>
      <c r="AU67" s="9">
        <v>11.819166748744214</v>
      </c>
      <c r="AV67" s="9">
        <v>1.9698611247907025</v>
      </c>
      <c r="AW67" s="11"/>
      <c r="AX67" s="11"/>
    </row>
    <row r="68" spans="1:50">
      <c r="A68" s="8" t="s">
        <v>226</v>
      </c>
      <c r="B68" s="9" t="s">
        <v>227</v>
      </c>
      <c r="C68" s="9" t="s">
        <v>228</v>
      </c>
      <c r="D68" s="4" t="s">
        <v>139</v>
      </c>
      <c r="E68" s="10" t="s">
        <v>225</v>
      </c>
      <c r="F68" s="9">
        <v>1</v>
      </c>
      <c r="G68" s="9">
        <v>0.99209999999999998</v>
      </c>
      <c r="H68" s="9">
        <f>(0.003/(($G68/1000)/0.04))/2</f>
        <v>6.0477774417901427E-2</v>
      </c>
      <c r="I68" s="9">
        <v>2822.2961395020666</v>
      </c>
      <c r="J68" s="9">
        <v>0.80637032557201904</v>
      </c>
      <c r="K68" s="9">
        <f t="shared" si="20"/>
        <v>3.0238887208950711</v>
      </c>
      <c r="L68" s="9">
        <v>36.286664650740853</v>
      </c>
      <c r="M68" s="9">
        <f t="shared" si="21"/>
        <v>0.6047777441790142</v>
      </c>
      <c r="N68" s="9">
        <f t="shared" si="22"/>
        <v>0.12095554883580285</v>
      </c>
      <c r="O68" s="9">
        <v>1733.6961999798409</v>
      </c>
      <c r="P68" s="9">
        <v>0.40318516278600952</v>
      </c>
      <c r="Q68" s="9">
        <v>68.541477673621614</v>
      </c>
      <c r="R68" s="9">
        <v>3.2254813022880762</v>
      </c>
      <c r="S68" s="9">
        <f>(0.06/(($G68/1000)/0.04))/2</f>
        <v>1.2095554883580284</v>
      </c>
      <c r="T68" s="9">
        <v>16.12740651144038</v>
      </c>
      <c r="U68" s="9">
        <v>8870.0735812922085</v>
      </c>
      <c r="V68" s="9">
        <v>2.0159258139300477E-2</v>
      </c>
      <c r="W68" s="9">
        <v>177.40147162584421</v>
      </c>
      <c r="X68" s="9">
        <v>35.480294325168835</v>
      </c>
      <c r="Y68" s="9">
        <v>1.2095554883580284</v>
      </c>
      <c r="Z68" s="9">
        <v>258.03850418304609</v>
      </c>
      <c r="AA68" s="9">
        <v>46.366293720391091</v>
      </c>
      <c r="AB68" s="9">
        <v>0.80637032557201904</v>
      </c>
      <c r="AC68" s="9">
        <v>36.286664650740853</v>
      </c>
      <c r="AD68" s="9">
        <v>6.8541477673621625</v>
      </c>
      <c r="AE68" s="9">
        <v>564.45922790041334</v>
      </c>
      <c r="AF68" s="9">
        <v>6.0477774417901422</v>
      </c>
      <c r="AG68" s="9">
        <v>3467.3923999596818</v>
      </c>
      <c r="AH68" s="9">
        <f t="shared" si="23"/>
        <v>0.12095554883580285</v>
      </c>
      <c r="AI68" s="9">
        <v>0.80637032557201904</v>
      </c>
      <c r="AJ68" s="9">
        <f t="shared" si="24"/>
        <v>3.0238887208950711</v>
      </c>
      <c r="AK68" s="9">
        <f t="shared" si="25"/>
        <v>0.3023888720895071</v>
      </c>
      <c r="AL68" s="9">
        <v>8.0637032557201902</v>
      </c>
      <c r="AM68" s="9">
        <f t="shared" si="26"/>
        <v>6.0477774417901427E-2</v>
      </c>
      <c r="AN68" s="9">
        <v>0.80637032557201904</v>
      </c>
      <c r="AO68" s="9">
        <v>124.98740046366295</v>
      </c>
      <c r="AP68" s="9">
        <v>6.0477774417901422</v>
      </c>
      <c r="AQ68" s="9">
        <v>23.38473944158855</v>
      </c>
      <c r="AR68" s="9">
        <f t="shared" si="27"/>
        <v>6.0477774417901427E-2</v>
      </c>
      <c r="AS68" s="9">
        <v>20.159258139300476</v>
      </c>
      <c r="AT68" s="9">
        <v>1.6127406511440381</v>
      </c>
      <c r="AU68" s="9">
        <v>28.222961395020665</v>
      </c>
      <c r="AV68" s="9">
        <f>(0.015/(($G68/1000)/0.04))/2</f>
        <v>0.3023888720895071</v>
      </c>
      <c r="AW68" s="11"/>
      <c r="AX68" s="11"/>
    </row>
    <row r="69" spans="1:50">
      <c r="A69" s="8" t="s">
        <v>229</v>
      </c>
      <c r="B69" s="9" t="s">
        <v>230</v>
      </c>
      <c r="C69" s="9" t="s">
        <v>231</v>
      </c>
      <c r="D69" s="10" t="s">
        <v>139</v>
      </c>
      <c r="E69" s="10" t="s">
        <v>225</v>
      </c>
      <c r="F69" s="9">
        <v>1</v>
      </c>
      <c r="G69" s="9">
        <v>1.0557000000000001</v>
      </c>
      <c r="H69" s="9">
        <f>(0.003/(($G69/1000)/0.04))/2</f>
        <v>5.6834327934072178E-2</v>
      </c>
      <c r="I69" s="9">
        <v>3788.9551956048117</v>
      </c>
      <c r="J69" s="9">
        <v>2.6522686369233686</v>
      </c>
      <c r="K69" s="9">
        <f t="shared" si="20"/>
        <v>2.8417163967036085</v>
      </c>
      <c r="L69" s="9">
        <v>56.834327934072171</v>
      </c>
      <c r="M69" s="9">
        <f t="shared" si="21"/>
        <v>0.56834327934072171</v>
      </c>
      <c r="N69" s="9">
        <f t="shared" si="22"/>
        <v>0.11366865586814436</v>
      </c>
      <c r="O69" s="9">
        <v>2765.9372927915124</v>
      </c>
      <c r="P69" s="9">
        <v>0.37889551956048118</v>
      </c>
      <c r="Q69" s="9">
        <v>87.145969498910659</v>
      </c>
      <c r="R69" s="9">
        <v>9.0934924694515473</v>
      </c>
      <c r="S69" s="9">
        <f>(0.06/(($G69/1000)/0.04))/2</f>
        <v>1.1366865586814434</v>
      </c>
      <c r="T69" s="9">
        <v>7.577910391209624</v>
      </c>
      <c r="U69" s="9">
        <v>11745.761106374915</v>
      </c>
      <c r="V69" s="9">
        <v>2.2733731173628868E-2</v>
      </c>
      <c r="W69" s="9">
        <v>170.50298380221653</v>
      </c>
      <c r="X69" s="9">
        <v>45.467462347257737</v>
      </c>
      <c r="Y69" s="9">
        <v>1.1366865586814434</v>
      </c>
      <c r="Z69" s="9">
        <v>367.52865397366668</v>
      </c>
      <c r="AA69" s="9">
        <v>123.14104385715638</v>
      </c>
      <c r="AB69" s="9">
        <v>1.1366865586814434</v>
      </c>
      <c r="AC69" s="9">
        <v>34.100596760443302</v>
      </c>
      <c r="AD69" s="9">
        <v>7.9568059107701039</v>
      </c>
      <c r="AE69" s="9">
        <v>568.34327934072178</v>
      </c>
      <c r="AF69" s="9">
        <v>7.577910391209624</v>
      </c>
      <c r="AG69" s="9">
        <v>4925.6417542862555</v>
      </c>
      <c r="AH69" s="9">
        <f t="shared" si="23"/>
        <v>0.11366865586814436</v>
      </c>
      <c r="AI69" s="9">
        <v>0.75779103912096235</v>
      </c>
      <c r="AJ69" s="9">
        <f t="shared" si="24"/>
        <v>2.8417163967036085</v>
      </c>
      <c r="AK69" s="9">
        <f t="shared" si="25"/>
        <v>0.28417163967036085</v>
      </c>
      <c r="AL69" s="9">
        <v>15.155820782419248</v>
      </c>
      <c r="AM69" s="9">
        <f t="shared" si="26"/>
        <v>5.6834327934072178E-2</v>
      </c>
      <c r="AN69" s="9">
        <v>0.75779103912096235</v>
      </c>
      <c r="AO69" s="9">
        <v>120.86767073979348</v>
      </c>
      <c r="AP69" s="9">
        <v>7.1990148716491422</v>
      </c>
      <c r="AQ69" s="9">
        <v>45.467462347257737</v>
      </c>
      <c r="AR69" s="9">
        <f t="shared" si="27"/>
        <v>5.6834327934072178E-2</v>
      </c>
      <c r="AS69" s="9">
        <v>26.522686369233679</v>
      </c>
      <c r="AT69" s="9">
        <v>2.2733731173628868</v>
      </c>
      <c r="AU69" s="9">
        <v>30.311641564838496</v>
      </c>
      <c r="AV69" s="9">
        <v>1.1366865586814434</v>
      </c>
      <c r="AW69" s="11"/>
      <c r="AX69" s="11"/>
    </row>
    <row r="70" spans="1:50">
      <c r="A70" s="1"/>
      <c r="B70" s="2"/>
      <c r="C70" s="2" t="s">
        <v>67</v>
      </c>
      <c r="D70" s="4" t="s">
        <v>68</v>
      </c>
      <c r="E70" s="6" t="s">
        <v>69</v>
      </c>
      <c r="F70" s="2">
        <v>2</v>
      </c>
      <c r="G70" s="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50">
      <c r="A71" s="1"/>
      <c r="B71" s="2"/>
      <c r="C71" s="2" t="s">
        <v>71</v>
      </c>
      <c r="D71" s="4" t="s">
        <v>68</v>
      </c>
      <c r="E71" s="6" t="s">
        <v>69</v>
      </c>
      <c r="F71" s="2">
        <v>2</v>
      </c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50">
      <c r="A72" s="1">
        <v>18</v>
      </c>
      <c r="B72" s="2" t="s">
        <v>232</v>
      </c>
      <c r="C72" s="2" t="s">
        <v>73</v>
      </c>
      <c r="D72" s="4" t="s">
        <v>68</v>
      </c>
      <c r="E72" s="6" t="s">
        <v>69</v>
      </c>
      <c r="F72" s="2">
        <v>2</v>
      </c>
      <c r="G72" s="2">
        <v>1.0224</v>
      </c>
      <c r="H72" s="7">
        <f>(H$2/(($G72/1000)/0.04))/2</f>
        <v>0.19561815336463229</v>
      </c>
      <c r="I72" s="7">
        <v>3951.4866979655717</v>
      </c>
      <c r="J72" s="7">
        <v>6.6510172143974975</v>
      </c>
      <c r="K72" s="7">
        <f>(K$2/(($G72/1000)/0.04))/2</f>
        <v>1.9561815336463229</v>
      </c>
      <c r="L72" s="7">
        <v>22.691705790297341</v>
      </c>
      <c r="M72" s="7">
        <v>0.78247261345852914</v>
      </c>
      <c r="N72" s="7">
        <f>(N$2/(($G72/1000)/0.04))/2</f>
        <v>0.11737089201877936</v>
      </c>
      <c r="O72" s="7">
        <v>880.28169014084517</v>
      </c>
      <c r="P72" s="7">
        <v>0.15649452269170583</v>
      </c>
      <c r="Q72" s="7">
        <v>61.424100156494532</v>
      </c>
      <c r="R72" s="7">
        <v>3.9123630672926457</v>
      </c>
      <c r="S72" s="7">
        <v>2.7386541471048522</v>
      </c>
      <c r="T72" s="7">
        <v>7.0422535211267618</v>
      </c>
      <c r="U72" s="7">
        <v>4733.9593114241006</v>
      </c>
      <c r="V72" s="7">
        <f>(V$2/(($G72/1000)/0.04))/2</f>
        <v>1.9561815336463229E-2</v>
      </c>
      <c r="W72" s="7">
        <v>477.30829420970269</v>
      </c>
      <c r="X72" s="7">
        <v>32.863849765258223</v>
      </c>
      <c r="Y72" s="7">
        <v>1.1737089201877935</v>
      </c>
      <c r="Z72" s="7">
        <v>383.41158059467926</v>
      </c>
      <c r="AA72" s="7">
        <v>31.298904538341166</v>
      </c>
      <c r="AB72" s="7">
        <f>(AB$2/(($G72/1000)/0.04))/2</f>
        <v>0.39123630672926457</v>
      </c>
      <c r="AC72" s="7">
        <v>211.26760563380287</v>
      </c>
      <c r="AD72" s="7">
        <v>7.8247261345852914</v>
      </c>
      <c r="AE72" s="7">
        <v>751.17370892018789</v>
      </c>
      <c r="AF72" s="7">
        <v>3.1298904538341166</v>
      </c>
      <c r="AG72" s="7">
        <v>610.32863849765272</v>
      </c>
      <c r="AH72" s="7">
        <f>(AH$2/(($G72/1000)/0.04))/2</f>
        <v>0.15649452269170583</v>
      </c>
      <c r="AI72" s="7">
        <f>(AI$2/(($G72/1000)/0.04))/2</f>
        <v>0.19561815336463229</v>
      </c>
      <c r="AJ72" s="7">
        <v>0.78247261345852914</v>
      </c>
      <c r="AK72" s="7">
        <f>(AK$2/(($G72/1000)/0.04))/2</f>
        <v>0.1369327073552426</v>
      </c>
      <c r="AL72" s="7">
        <v>7.0422535211267618</v>
      </c>
      <c r="AM72" s="7">
        <f>(AM$2/(($G72/1000)/0.04))/2</f>
        <v>0.39123630672926457</v>
      </c>
      <c r="AN72" s="7">
        <f>(AN$2/(($G72/1000)/0.04))/2</f>
        <v>0.78247261345852914</v>
      </c>
      <c r="AO72" s="7">
        <v>110.32863849765259</v>
      </c>
      <c r="AP72" s="7">
        <v>1.1737089201877935</v>
      </c>
      <c r="AQ72" s="7">
        <v>26.60406885758999</v>
      </c>
      <c r="AR72" s="7">
        <f>(AR$2/(($G72/1000)/0.04))/2</f>
        <v>0.39123630672926457</v>
      </c>
      <c r="AS72" s="7">
        <v>21.126760563380287</v>
      </c>
      <c r="AT72" s="7">
        <v>1.5649452269170583</v>
      </c>
      <c r="AU72" s="7">
        <v>27.777777777777782</v>
      </c>
      <c r="AV72" s="7">
        <f>(AV$2/(($G72/1000)/0.04))/2</f>
        <v>0.39123630672926457</v>
      </c>
    </row>
    <row r="73" spans="1:50">
      <c r="A73" s="1">
        <v>66</v>
      </c>
      <c r="B73" s="2" t="s">
        <v>233</v>
      </c>
      <c r="C73" s="2" t="s">
        <v>75</v>
      </c>
      <c r="D73" s="4" t="s">
        <v>68</v>
      </c>
      <c r="E73" s="6" t="s">
        <v>76</v>
      </c>
      <c r="F73" s="2">
        <v>2</v>
      </c>
      <c r="G73" s="2">
        <v>1.0310999999999999</v>
      </c>
      <c r="H73" s="7">
        <f>(H$2/(($G73/1000)/0.04))/2</f>
        <v>0.19396760740956265</v>
      </c>
      <c r="I73" s="7">
        <v>5314.7124430220165</v>
      </c>
      <c r="J73" s="7">
        <v>8.9225099408398822</v>
      </c>
      <c r="K73" s="7">
        <f>(K$2/(($G73/1000)/0.04))/2</f>
        <v>1.9396760740956265</v>
      </c>
      <c r="L73" s="7">
        <v>27.155465037338768</v>
      </c>
      <c r="M73" s="7">
        <v>0.3879352148191253</v>
      </c>
      <c r="N73" s="7">
        <f>(N$2/(($G73/1000)/0.04))/2</f>
        <v>0.11638056444573759</v>
      </c>
      <c r="O73" s="7">
        <v>1268.5481524585398</v>
      </c>
      <c r="P73" s="7">
        <v>0.15517408592765011</v>
      </c>
      <c r="Q73" s="7">
        <v>60.517893511783548</v>
      </c>
      <c r="R73" s="7">
        <v>1.5517408592765012</v>
      </c>
      <c r="S73" s="7">
        <v>5.819028222286879</v>
      </c>
      <c r="T73" s="7">
        <v>28.707205896615271</v>
      </c>
      <c r="U73" s="7">
        <v>18853.651440209487</v>
      </c>
      <c r="V73" s="7">
        <f>(V$2/(($G73/1000)/0.04))/2</f>
        <v>1.9396760740956264E-2</v>
      </c>
      <c r="W73" s="7">
        <v>391.81456696731652</v>
      </c>
      <c r="X73" s="7">
        <v>27.931335466977018</v>
      </c>
      <c r="Y73" s="7">
        <v>1.5517408592765012</v>
      </c>
      <c r="Z73" s="7">
        <v>539.2299485985842</v>
      </c>
      <c r="AA73" s="7">
        <v>117.93230530501408</v>
      </c>
      <c r="AB73" s="7">
        <v>1.5517408592765012</v>
      </c>
      <c r="AC73" s="7">
        <v>38.793521481912528</v>
      </c>
      <c r="AD73" s="7">
        <v>5.0431577926486293</v>
      </c>
      <c r="AE73" s="7">
        <v>1543.9821549801186</v>
      </c>
      <c r="AF73" s="7">
        <v>5.4310930074677541</v>
      </c>
      <c r="AG73" s="7">
        <v>1082.3392493453596</v>
      </c>
      <c r="AH73" s="7">
        <f>(AH$2/(($G73/1000)/0.04))/2</f>
        <v>0.15517408592765011</v>
      </c>
      <c r="AI73" s="7">
        <v>0.77587042963825059</v>
      </c>
      <c r="AJ73" s="7">
        <v>1.1638056444573759</v>
      </c>
      <c r="AK73" s="7">
        <f>(AK$2/(($G73/1000)/0.04))/2</f>
        <v>0.13577732518669386</v>
      </c>
      <c r="AL73" s="7">
        <v>6.2069634371060047</v>
      </c>
      <c r="AM73" s="7">
        <f>(AM$2/(($G73/1000)/0.04))/2</f>
        <v>0.3879352148191253</v>
      </c>
      <c r="AN73" s="7">
        <f>(AN$2/(($G73/1000)/0.04))/2</f>
        <v>0.77587042963825059</v>
      </c>
      <c r="AO73" s="7">
        <v>124.13926874212009</v>
      </c>
      <c r="AP73" s="7">
        <v>10.474250800116383</v>
      </c>
      <c r="AQ73" s="7">
        <v>25.215788963243146</v>
      </c>
      <c r="AR73" s="7">
        <f>(AR$2/(($G73/1000)/0.04))/2</f>
        <v>0.3879352148191253</v>
      </c>
      <c r="AS73" s="7">
        <v>18.620890311318014</v>
      </c>
      <c r="AT73" s="7">
        <v>2.7155465037338771</v>
      </c>
      <c r="AU73" s="7">
        <v>9.3104451556590071</v>
      </c>
      <c r="AV73" s="7">
        <v>1.5517408592765012</v>
      </c>
    </row>
    <row r="74" spans="1:50">
      <c r="A74" s="1"/>
      <c r="B74" s="2"/>
      <c r="C74" s="2" t="s">
        <v>78</v>
      </c>
      <c r="D74" s="4" t="s">
        <v>68</v>
      </c>
      <c r="E74" s="6" t="s">
        <v>76</v>
      </c>
      <c r="F74" s="2">
        <v>2</v>
      </c>
      <c r="G74" s="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50">
      <c r="A75" s="1"/>
      <c r="B75" s="2"/>
      <c r="C75" s="2" t="s">
        <v>80</v>
      </c>
      <c r="D75" s="4" t="s">
        <v>68</v>
      </c>
      <c r="E75" s="6" t="s">
        <v>76</v>
      </c>
      <c r="F75" s="2">
        <v>2</v>
      </c>
      <c r="G75" s="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50">
      <c r="A76" s="1">
        <v>50</v>
      </c>
      <c r="B76" s="2" t="s">
        <v>234</v>
      </c>
      <c r="C76" s="2" t="s">
        <v>82</v>
      </c>
      <c r="D76" s="4" t="s">
        <v>68</v>
      </c>
      <c r="E76" s="6" t="s">
        <v>83</v>
      </c>
      <c r="F76" s="2">
        <v>2</v>
      </c>
      <c r="G76" s="2">
        <v>1.0434000000000001</v>
      </c>
      <c r="H76" s="7">
        <f t="shared" ref="H76:H81" si="28">(H$2/(($G76/1000)/0.04))/2</f>
        <v>0.19168104274487252</v>
      </c>
      <c r="I76" s="7">
        <v>2273.337166954188</v>
      </c>
      <c r="J76" s="7">
        <v>3.8336208548974509</v>
      </c>
      <c r="K76" s="7">
        <f t="shared" ref="K76:K81" si="29">(K$2/(($G76/1000)/0.04))/2</f>
        <v>1.9168104274487254</v>
      </c>
      <c r="L76" s="7">
        <v>105.80793559516962</v>
      </c>
      <c r="M76" s="7">
        <v>0.34502587694077053</v>
      </c>
      <c r="N76" s="7">
        <f t="shared" ref="N76:N81" si="30">(N$2/(($G76/1000)/0.04))/2</f>
        <v>0.11500862564692352</v>
      </c>
      <c r="O76" s="7">
        <v>912.40176346559326</v>
      </c>
      <c r="P76" s="7">
        <v>0.26835345984282155</v>
      </c>
      <c r="Q76" s="7">
        <v>47.153536515238642</v>
      </c>
      <c r="R76" s="7">
        <v>3.0668966839179603</v>
      </c>
      <c r="S76" s="7">
        <v>3.4502587694077054</v>
      </c>
      <c r="T76" s="7">
        <v>23.768449300364193</v>
      </c>
      <c r="U76" s="7">
        <v>4140.3105232892467</v>
      </c>
      <c r="V76" s="7">
        <f t="shared" ref="V76:V81" si="31">(V$2/(($G76/1000)/0.04))/2</f>
        <v>1.9168104274487254E-2</v>
      </c>
      <c r="W76" s="7">
        <v>686.21813302664361</v>
      </c>
      <c r="X76" s="7">
        <v>23.001725129384702</v>
      </c>
      <c r="Y76" s="7">
        <v>2.3001725129384702</v>
      </c>
      <c r="Z76" s="7">
        <v>509.87157370136094</v>
      </c>
      <c r="AA76" s="7">
        <v>59.421123250910483</v>
      </c>
      <c r="AB76" s="7">
        <v>1.1500862564692351</v>
      </c>
      <c r="AC76" s="7">
        <v>38.336208548974504</v>
      </c>
      <c r="AD76" s="7">
        <v>6.1337933678359207</v>
      </c>
      <c r="AE76" s="7">
        <v>663.21640789725893</v>
      </c>
      <c r="AF76" s="7">
        <v>4.9837071113666855</v>
      </c>
      <c r="AG76" s="7">
        <v>348.85949779566801</v>
      </c>
      <c r="AH76" s="7">
        <f t="shared" ref="AH76:AI79" si="32">(AH$2/(($G76/1000)/0.04))/2</f>
        <v>0.15334483419589803</v>
      </c>
      <c r="AI76" s="7">
        <f t="shared" si="32"/>
        <v>0.19168104274487252</v>
      </c>
      <c r="AJ76" s="7">
        <v>0.76672417097949008</v>
      </c>
      <c r="AK76" s="7">
        <f t="shared" ref="AK76:AK81" si="33">(AK$2/(($G76/1000)/0.04))/2</f>
        <v>0.13417672992141078</v>
      </c>
      <c r="AL76" s="7">
        <v>8.4339658807743909</v>
      </c>
      <c r="AM76" s="7">
        <f t="shared" ref="AM76:AN81" si="34">(AM$2/(($G76/1000)/0.04))/2</f>
        <v>0.38336208548974504</v>
      </c>
      <c r="AN76" s="7">
        <f t="shared" si="34"/>
        <v>0.76672417097949008</v>
      </c>
      <c r="AO76" s="7">
        <v>114.24190147594403</v>
      </c>
      <c r="AP76" s="7">
        <v>1.9168104274487254</v>
      </c>
      <c r="AQ76" s="7">
        <v>14.951121334100058</v>
      </c>
      <c r="AR76" s="7">
        <f t="shared" ref="AR76:AR81" si="35">(AR$2/(($G76/1000)/0.04))/2</f>
        <v>0.38336208548974504</v>
      </c>
      <c r="AS76" s="7">
        <v>14.567759248610312</v>
      </c>
      <c r="AT76" s="7">
        <v>1.5334483419589802</v>
      </c>
      <c r="AU76" s="7">
        <v>35.269311865056544</v>
      </c>
      <c r="AV76" s="7">
        <f>(AV$2/(($G76/1000)/0.04))/2</f>
        <v>0.38336208548974504</v>
      </c>
    </row>
    <row r="77" spans="1:50">
      <c r="A77" s="1">
        <v>33</v>
      </c>
      <c r="B77" s="2" t="s">
        <v>235</v>
      </c>
      <c r="C77" s="2" t="s">
        <v>85</v>
      </c>
      <c r="D77" s="4" t="s">
        <v>68</v>
      </c>
      <c r="E77" s="6" t="s">
        <v>83</v>
      </c>
      <c r="F77" s="2">
        <v>2</v>
      </c>
      <c r="G77" s="2">
        <v>1.0099</v>
      </c>
      <c r="H77" s="7">
        <f t="shared" si="28"/>
        <v>0.19803940984255869</v>
      </c>
      <c r="I77" s="7">
        <v>3156.7481928903853</v>
      </c>
      <c r="J77" s="7">
        <v>3.5647093771660558</v>
      </c>
      <c r="K77" s="7">
        <f t="shared" si="29"/>
        <v>1.9803940984255868</v>
      </c>
      <c r="L77" s="7">
        <v>44.756906624418257</v>
      </c>
      <c r="M77" s="7">
        <v>0.31686305574809387</v>
      </c>
      <c r="N77" s="7">
        <f t="shared" si="30"/>
        <v>0.11882364590553521</v>
      </c>
      <c r="O77" s="7">
        <v>1089.2167541340727</v>
      </c>
      <c r="P77" s="7">
        <v>0.11882364590553521</v>
      </c>
      <c r="Q77" s="7">
        <v>45.152985444103372</v>
      </c>
      <c r="R77" s="7">
        <v>1.9803940984255868</v>
      </c>
      <c r="S77" s="7">
        <v>5.1490246559065254</v>
      </c>
      <c r="T77" s="7">
        <v>14.258837508664223</v>
      </c>
      <c r="U77" s="7">
        <v>8555.3025051985351</v>
      </c>
      <c r="V77" s="7">
        <f t="shared" si="31"/>
        <v>1.9803940984255867E-2</v>
      </c>
      <c r="W77" s="7">
        <v>649.56926428359236</v>
      </c>
      <c r="X77" s="7">
        <v>21.38825626299634</v>
      </c>
      <c r="Y77" s="7">
        <v>2.376472918110704</v>
      </c>
      <c r="Z77" s="7">
        <v>681.25556985840183</v>
      </c>
      <c r="AA77" s="7">
        <v>49.905931280324786</v>
      </c>
      <c r="AB77" s="7">
        <f>(AB$2/(($G77/1000)/0.04))/2</f>
        <v>0.39607881968511738</v>
      </c>
      <c r="AC77" s="7">
        <v>39.607881968511734</v>
      </c>
      <c r="AD77" s="7">
        <v>4.7529458362214081</v>
      </c>
      <c r="AE77" s="7">
        <v>708.98108723636005</v>
      </c>
      <c r="AF77" s="7">
        <v>6.7333399346469953</v>
      </c>
      <c r="AG77" s="7">
        <v>712.94187543321118</v>
      </c>
      <c r="AH77" s="7">
        <f t="shared" si="32"/>
        <v>0.15843152787404693</v>
      </c>
      <c r="AI77" s="7">
        <f t="shared" si="32"/>
        <v>0.19803940984255869</v>
      </c>
      <c r="AJ77" s="7">
        <v>0.79215763937023476</v>
      </c>
      <c r="AK77" s="7">
        <f t="shared" si="33"/>
        <v>0.13862758688979107</v>
      </c>
      <c r="AL77" s="7">
        <v>5.9411822952767599</v>
      </c>
      <c r="AM77" s="7">
        <f t="shared" si="34"/>
        <v>0.39607881968511738</v>
      </c>
      <c r="AN77" s="7">
        <f t="shared" si="34"/>
        <v>0.79215763937023476</v>
      </c>
      <c r="AO77" s="7">
        <v>129.12169521734825</v>
      </c>
      <c r="AP77" s="7">
        <v>1.5843152787404695</v>
      </c>
      <c r="AQ77" s="7">
        <v>19.407862164570751</v>
      </c>
      <c r="AR77" s="7">
        <f t="shared" si="35"/>
        <v>0.39607881968511738</v>
      </c>
      <c r="AS77" s="7">
        <v>14.258837508664223</v>
      </c>
      <c r="AT77" s="7">
        <v>1.188236459055352</v>
      </c>
      <c r="AU77" s="7">
        <v>23.76472918110704</v>
      </c>
      <c r="AV77" s="7">
        <f>(AV$2/(($G77/1000)/0.04))/2</f>
        <v>0.39607881968511738</v>
      </c>
    </row>
    <row r="78" spans="1:50">
      <c r="A78" s="1">
        <v>24</v>
      </c>
      <c r="B78" s="2" t="s">
        <v>236</v>
      </c>
      <c r="C78" s="2" t="s">
        <v>87</v>
      </c>
      <c r="D78" s="4" t="s">
        <v>68</v>
      </c>
      <c r="E78" s="6" t="s">
        <v>83</v>
      </c>
      <c r="F78" s="2">
        <v>2</v>
      </c>
      <c r="G78" s="2">
        <v>1.0055000000000001</v>
      </c>
      <c r="H78" s="7">
        <f t="shared" si="28"/>
        <v>0.1989060169070114</v>
      </c>
      <c r="I78" s="7">
        <v>2995.5246146195918</v>
      </c>
      <c r="J78" s="7">
        <v>2.7846842366981601</v>
      </c>
      <c r="K78" s="7">
        <f t="shared" si="29"/>
        <v>1.9890601690701142</v>
      </c>
      <c r="L78" s="7">
        <v>47.737444057682737</v>
      </c>
      <c r="M78" s="7">
        <v>0.79562406762804561</v>
      </c>
      <c r="N78" s="7">
        <f t="shared" si="30"/>
        <v>0.11934361014420684</v>
      </c>
      <c r="O78" s="7">
        <v>1619.094977623073</v>
      </c>
      <c r="P78" s="7">
        <v>0.31824962705121829</v>
      </c>
      <c r="Q78" s="7">
        <v>69.219293883639963</v>
      </c>
      <c r="R78" s="7">
        <v>3.5803083043262052</v>
      </c>
      <c r="S78" s="7">
        <v>4.3759323719542511</v>
      </c>
      <c r="T78" s="7">
        <v>21.481849825957234</v>
      </c>
      <c r="U78" s="7">
        <v>4455.4947787170559</v>
      </c>
      <c r="V78" s="7">
        <f t="shared" si="31"/>
        <v>1.9890601690701143E-2</v>
      </c>
      <c r="W78" s="7">
        <v>783.68970661362494</v>
      </c>
      <c r="X78" s="7">
        <v>39.383391347588258</v>
      </c>
      <c r="Y78" s="7">
        <v>3.1824962705121824</v>
      </c>
      <c r="Z78" s="7">
        <v>1121.8299353555444</v>
      </c>
      <c r="AA78" s="7">
        <v>110.59174540029834</v>
      </c>
      <c r="AB78" s="7">
        <f>(AB$2/(($G78/1000)/0.04))/2</f>
        <v>0.3978120338140228</v>
      </c>
      <c r="AC78" s="7">
        <v>47.737444057682737</v>
      </c>
      <c r="AD78" s="7">
        <v>11.536548980606661</v>
      </c>
      <c r="AE78" s="7">
        <v>664.34609646941806</v>
      </c>
      <c r="AF78" s="7">
        <v>7.558428642466434</v>
      </c>
      <c r="AG78" s="7">
        <v>226.75285927399301</v>
      </c>
      <c r="AH78" s="7">
        <f t="shared" si="32"/>
        <v>0.15912481352560914</v>
      </c>
      <c r="AI78" s="7">
        <f t="shared" si="32"/>
        <v>0.1989060169070114</v>
      </c>
      <c r="AJ78" s="7">
        <v>1.1934361014420685</v>
      </c>
      <c r="AK78" s="7">
        <f t="shared" si="33"/>
        <v>0.139234211834908</v>
      </c>
      <c r="AL78" s="7">
        <v>9.9453008453505696</v>
      </c>
      <c r="AM78" s="7">
        <f t="shared" si="34"/>
        <v>0.3978120338140228</v>
      </c>
      <c r="AN78" s="7">
        <f t="shared" si="34"/>
        <v>0.79562406762804561</v>
      </c>
      <c r="AO78" s="7">
        <v>136.84733963202385</v>
      </c>
      <c r="AP78" s="7">
        <v>1.1934361014420685</v>
      </c>
      <c r="AQ78" s="7">
        <v>12.72998508204873</v>
      </c>
      <c r="AR78" s="7">
        <f t="shared" si="35"/>
        <v>0.3978120338140228</v>
      </c>
      <c r="AS78" s="7">
        <v>28.642466434609641</v>
      </c>
      <c r="AT78" s="7">
        <v>1.5912481352560912</v>
      </c>
      <c r="AU78" s="7">
        <v>81.153654898060651</v>
      </c>
      <c r="AV78" s="7">
        <f>(AV$2/(($G78/1000)/0.04))/2</f>
        <v>0.3978120338140228</v>
      </c>
    </row>
    <row r="79" spans="1:50">
      <c r="A79" s="1">
        <v>108</v>
      </c>
      <c r="B79" s="2" t="s">
        <v>237</v>
      </c>
      <c r="C79" s="2" t="s">
        <v>89</v>
      </c>
      <c r="D79" s="4" t="s">
        <v>68</v>
      </c>
      <c r="E79" s="6" t="s">
        <v>90</v>
      </c>
      <c r="F79" s="2">
        <v>2</v>
      </c>
      <c r="G79" s="2">
        <v>1.0247999999999999</v>
      </c>
      <c r="H79" s="7">
        <f t="shared" si="28"/>
        <v>0.19516003122560499</v>
      </c>
      <c r="I79" s="7">
        <v>2533.1772053083532</v>
      </c>
      <c r="J79" s="7">
        <v>2.3419203747072599</v>
      </c>
      <c r="K79" s="7">
        <f t="shared" si="29"/>
        <v>1.9516003122560501</v>
      </c>
      <c r="L79" s="7">
        <v>97.580015612802498</v>
      </c>
      <c r="M79" s="7">
        <v>0.31225604996096801</v>
      </c>
      <c r="N79" s="7">
        <f t="shared" si="30"/>
        <v>0.117096018735363</v>
      </c>
      <c r="O79" s="7">
        <v>1256.8306010928964</v>
      </c>
      <c r="P79" s="7">
        <v>7.8064012490242002E-2</v>
      </c>
      <c r="Q79" s="7">
        <v>57.767369242779075</v>
      </c>
      <c r="R79" s="7">
        <v>2.7322404371584703</v>
      </c>
      <c r="S79" s="7">
        <v>1.9516003122560501</v>
      </c>
      <c r="T79" s="7">
        <v>8.1967213114754092</v>
      </c>
      <c r="U79" s="7">
        <v>1260.7338017174081</v>
      </c>
      <c r="V79" s="7">
        <f t="shared" si="31"/>
        <v>1.95160031225605E-2</v>
      </c>
      <c r="W79" s="7">
        <v>562.06088992974242</v>
      </c>
      <c r="X79" s="7">
        <v>24.590163934426229</v>
      </c>
      <c r="Y79" s="7">
        <v>1.9516003122560501</v>
      </c>
      <c r="Z79" s="7">
        <v>398.12646370023418</v>
      </c>
      <c r="AA79" s="7">
        <v>52.693208430913351</v>
      </c>
      <c r="AB79" s="7">
        <v>0.78064012490241996</v>
      </c>
      <c r="AC79" s="7">
        <v>210.77283372365341</v>
      </c>
      <c r="AD79" s="7">
        <v>7.0257611241217797</v>
      </c>
      <c r="AE79" s="7">
        <v>741.60811865729897</v>
      </c>
      <c r="AF79" s="7">
        <v>4.2935206869633102</v>
      </c>
      <c r="AG79" s="7">
        <v>238.09523809523807</v>
      </c>
      <c r="AH79" s="7">
        <f t="shared" si="32"/>
        <v>0.156128024980484</v>
      </c>
      <c r="AI79" s="7">
        <f t="shared" si="32"/>
        <v>0.19516003122560499</v>
      </c>
      <c r="AJ79" s="7">
        <v>0.78064012490241996</v>
      </c>
      <c r="AK79" s="7">
        <f t="shared" si="33"/>
        <v>0.13661202185792351</v>
      </c>
      <c r="AL79" s="7">
        <v>6.6354410616705701</v>
      </c>
      <c r="AM79" s="7">
        <f t="shared" si="34"/>
        <v>0.39032006245120998</v>
      </c>
      <c r="AN79" s="7">
        <f t="shared" si="34"/>
        <v>0.78064012490241996</v>
      </c>
      <c r="AO79" s="7">
        <v>97.580015612802498</v>
      </c>
      <c r="AP79" s="7">
        <v>1.1709601873536299</v>
      </c>
      <c r="AQ79" s="7">
        <v>18.735362997658079</v>
      </c>
      <c r="AR79" s="7">
        <f t="shared" si="35"/>
        <v>0.39032006245120998</v>
      </c>
      <c r="AS79" s="7">
        <v>17.56440281030445</v>
      </c>
      <c r="AT79" s="7">
        <v>1.9516003122560501</v>
      </c>
      <c r="AU79" s="7">
        <v>42.544886807181889</v>
      </c>
      <c r="AV79" s="7">
        <f>(AV$2/(($G79/1000)/0.04))/2</f>
        <v>0.39032006245120998</v>
      </c>
    </row>
    <row r="80" spans="1:50">
      <c r="A80" s="1">
        <v>9</v>
      </c>
      <c r="B80" s="2" t="s">
        <v>238</v>
      </c>
      <c r="C80" s="2" t="s">
        <v>92</v>
      </c>
      <c r="D80" s="4" t="s">
        <v>68</v>
      </c>
      <c r="E80" s="6" t="s">
        <v>90</v>
      </c>
      <c r="F80" s="2">
        <v>2</v>
      </c>
      <c r="G80" s="2">
        <v>1.0111000000000001</v>
      </c>
      <c r="H80" s="7">
        <f t="shared" si="28"/>
        <v>0.19780437147660962</v>
      </c>
      <c r="I80" s="7">
        <v>3418.0595391158145</v>
      </c>
      <c r="J80" s="7">
        <v>8.7033923449708226</v>
      </c>
      <c r="K80" s="7">
        <f t="shared" si="29"/>
        <v>1.9780437147660963</v>
      </c>
      <c r="L80" s="7">
        <v>109.1880130550885</v>
      </c>
      <c r="M80" s="7">
        <v>0.27692612006725348</v>
      </c>
      <c r="N80" s="7">
        <f t="shared" si="30"/>
        <v>0.11868262288596577</v>
      </c>
      <c r="O80" s="7">
        <v>822.8661853426961</v>
      </c>
      <c r="P80" s="7">
        <v>0.23736524577193155</v>
      </c>
      <c r="Q80" s="7">
        <v>36.000395608742956</v>
      </c>
      <c r="R80" s="7">
        <v>1.582434971812877</v>
      </c>
      <c r="S80" s="7">
        <v>5.9341311442982887</v>
      </c>
      <c r="T80" s="7">
        <v>7.9121748590643852</v>
      </c>
      <c r="U80" s="7">
        <v>19147.46315893581</v>
      </c>
      <c r="V80" s="7">
        <f t="shared" si="31"/>
        <v>1.9780437147660961E-2</v>
      </c>
      <c r="W80" s="7">
        <v>617.14963900702196</v>
      </c>
      <c r="X80" s="7">
        <v>14.637523489269112</v>
      </c>
      <c r="Y80" s="7">
        <v>1.9780437147660963</v>
      </c>
      <c r="Z80" s="7">
        <v>482.64266640292743</v>
      </c>
      <c r="AA80" s="7">
        <v>37.978439323509043</v>
      </c>
      <c r="AB80" s="7">
        <v>1.9780437147660963</v>
      </c>
      <c r="AC80" s="7">
        <v>142.41914746315894</v>
      </c>
      <c r="AD80" s="7">
        <v>4.7473049154386304</v>
      </c>
      <c r="AE80" s="7">
        <v>1246.1675403026406</v>
      </c>
      <c r="AF80" s="7">
        <v>5.5385224013450696</v>
      </c>
      <c r="AG80" s="7">
        <v>1594.3032341014734</v>
      </c>
      <c r="AH80" s="7">
        <f>(AH$2/(($G80/1000)/0.04))/2</f>
        <v>0.15824349718128769</v>
      </c>
      <c r="AI80" s="7">
        <v>0.79121748590643848</v>
      </c>
      <c r="AJ80" s="7">
        <v>0.79121748590643848</v>
      </c>
      <c r="AK80" s="7">
        <f t="shared" si="33"/>
        <v>0.13846306003362674</v>
      </c>
      <c r="AL80" s="7">
        <v>6.7253486302047278</v>
      </c>
      <c r="AM80" s="7">
        <f t="shared" si="34"/>
        <v>0.39560874295321924</v>
      </c>
      <c r="AN80" s="7">
        <f t="shared" si="34"/>
        <v>0.79121748590643848</v>
      </c>
      <c r="AO80" s="7">
        <v>132.13332014637521</v>
      </c>
      <c r="AP80" s="7">
        <v>1.9780437147660963</v>
      </c>
      <c r="AQ80" s="7">
        <v>26.901394520818911</v>
      </c>
      <c r="AR80" s="7">
        <f t="shared" si="35"/>
        <v>0.39560874295321924</v>
      </c>
      <c r="AS80" s="7">
        <v>9.8902185738304809</v>
      </c>
      <c r="AT80" s="7">
        <v>1.1868262288596576</v>
      </c>
      <c r="AU80" s="7">
        <v>18.593610918801303</v>
      </c>
      <c r="AV80" s="7">
        <v>1.1868262288596576</v>
      </c>
    </row>
    <row r="81" spans="1:48">
      <c r="A81" s="1">
        <v>89</v>
      </c>
      <c r="B81" s="2" t="s">
        <v>239</v>
      </c>
      <c r="C81" s="2" t="s">
        <v>94</v>
      </c>
      <c r="D81" s="4" t="s">
        <v>68</v>
      </c>
      <c r="E81" s="6" t="s">
        <v>90</v>
      </c>
      <c r="F81" s="2">
        <v>2</v>
      </c>
      <c r="G81" s="2">
        <v>1.0106999999999999</v>
      </c>
      <c r="H81" s="7">
        <f t="shared" si="28"/>
        <v>0.19788265558523796</v>
      </c>
      <c r="I81" s="7">
        <v>2493.3214603739984</v>
      </c>
      <c r="J81" s="7">
        <v>2.3745918670228554</v>
      </c>
      <c r="K81" s="7">
        <f t="shared" si="29"/>
        <v>1.9788265558523799</v>
      </c>
      <c r="L81" s="7">
        <v>79.548827545265652</v>
      </c>
      <c r="M81" s="7">
        <v>0.31661224893638074</v>
      </c>
      <c r="N81" s="7">
        <f t="shared" si="30"/>
        <v>0.11872959335114278</v>
      </c>
      <c r="O81" s="7">
        <v>1381.220935984961</v>
      </c>
      <c r="P81" s="7">
        <v>0.19788265558523796</v>
      </c>
      <c r="Q81" s="7">
        <v>60.156327297912341</v>
      </c>
      <c r="R81" s="7">
        <v>3.1661224893638074</v>
      </c>
      <c r="S81" s="7">
        <v>1.9788265558523799</v>
      </c>
      <c r="T81" s="7">
        <v>9.8941327792618985</v>
      </c>
      <c r="U81" s="7">
        <v>1389.1362422083705</v>
      </c>
      <c r="V81" s="7">
        <f t="shared" si="31"/>
        <v>1.9788265558523796E-2</v>
      </c>
      <c r="W81" s="7">
        <v>597.60561986741868</v>
      </c>
      <c r="X81" s="7">
        <v>27.703571781933313</v>
      </c>
      <c r="Y81" s="7">
        <v>1.9788265558523799</v>
      </c>
      <c r="Z81" s="7">
        <v>498.66429207479968</v>
      </c>
      <c r="AA81" s="7">
        <v>57.385970119719012</v>
      </c>
      <c r="AB81" s="7">
        <f>(AB$2/(($G81/1000)/0.04))/2</f>
        <v>0.39576531117047592</v>
      </c>
      <c r="AC81" s="7">
        <v>257.24745226080938</v>
      </c>
      <c r="AD81" s="7">
        <v>6.3322449787276147</v>
      </c>
      <c r="AE81" s="7">
        <v>680.7163352132186</v>
      </c>
      <c r="AF81" s="7">
        <v>3.9576531117047598</v>
      </c>
      <c r="AG81" s="7">
        <v>280.99337093103787</v>
      </c>
      <c r="AH81" s="7">
        <f>(AH$2/(($G81/1000)/0.04))/2</f>
        <v>0.15830612446819037</v>
      </c>
      <c r="AI81" s="7">
        <f>(AI$2/(($G81/1000)/0.04))/2</f>
        <v>0.19788265558523796</v>
      </c>
      <c r="AJ81" s="7">
        <v>0.79153062234095184</v>
      </c>
      <c r="AK81" s="7">
        <f t="shared" si="33"/>
        <v>0.13851785890966659</v>
      </c>
      <c r="AL81" s="7">
        <v>6.3322449787276147</v>
      </c>
      <c r="AM81" s="7">
        <f t="shared" si="34"/>
        <v>0.39576531117047592</v>
      </c>
      <c r="AN81" s="7">
        <f t="shared" si="34"/>
        <v>0.79153062234095184</v>
      </c>
      <c r="AO81" s="7">
        <v>101.71168497081231</v>
      </c>
      <c r="AP81" s="7">
        <v>1.1872959335114277</v>
      </c>
      <c r="AQ81" s="7">
        <v>14.64331651330761</v>
      </c>
      <c r="AR81" s="7">
        <f t="shared" si="35"/>
        <v>0.39576531117047592</v>
      </c>
      <c r="AS81" s="7">
        <v>18.600969625012368</v>
      </c>
      <c r="AT81" s="7">
        <v>1.9788265558523799</v>
      </c>
      <c r="AU81" s="7">
        <v>33.244286138319978</v>
      </c>
      <c r="AV81" s="7">
        <f>(AV$2/(($G81/1000)/0.04))/2</f>
        <v>0.39576531117047592</v>
      </c>
    </row>
    <row r="82" spans="1:48">
      <c r="A82" s="1"/>
      <c r="B82" s="2"/>
      <c r="C82" s="2" t="s">
        <v>96</v>
      </c>
      <c r="D82" s="4" t="s">
        <v>68</v>
      </c>
      <c r="E82" s="6" t="s">
        <v>97</v>
      </c>
      <c r="F82" s="2">
        <v>2</v>
      </c>
      <c r="G82" s="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>
      <c r="A83" s="1"/>
      <c r="B83" s="2"/>
      <c r="C83" s="2" t="s">
        <v>99</v>
      </c>
      <c r="D83" s="4" t="s">
        <v>68</v>
      </c>
      <c r="E83" s="6" t="s">
        <v>97</v>
      </c>
      <c r="F83" s="2">
        <v>2</v>
      </c>
      <c r="G83" s="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>
      <c r="A84" s="1"/>
      <c r="B84" s="2"/>
      <c r="C84" s="2" t="s">
        <v>101</v>
      </c>
      <c r="D84" s="4" t="s">
        <v>68</v>
      </c>
      <c r="E84" s="6" t="s">
        <v>97</v>
      </c>
      <c r="F84" s="2">
        <v>2</v>
      </c>
      <c r="G84" s="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>
      <c r="A85" s="1">
        <v>150</v>
      </c>
      <c r="B85" s="2" t="s">
        <v>240</v>
      </c>
      <c r="C85" s="2" t="s">
        <v>103</v>
      </c>
      <c r="D85" s="4" t="s">
        <v>68</v>
      </c>
      <c r="E85" s="6" t="s">
        <v>104</v>
      </c>
      <c r="F85" s="2">
        <v>2</v>
      </c>
      <c r="G85" s="2">
        <v>1.0738000000000001</v>
      </c>
      <c r="H85" s="7">
        <f t="shared" ref="H85:H95" si="36">(H$2/(($G85/1000)/0.04))/2</f>
        <v>0.18625442354255911</v>
      </c>
      <c r="I85" s="7">
        <v>1873.7195008381445</v>
      </c>
      <c r="J85" s="7">
        <v>5.9601415533618916</v>
      </c>
      <c r="K85" s="7">
        <f>(K$2/(($G85/1000)/0.04))/2</f>
        <v>1.8625442354255912</v>
      </c>
      <c r="L85" s="7">
        <v>44.328552803129064</v>
      </c>
      <c r="M85" s="7">
        <v>0.29800707766809459</v>
      </c>
      <c r="N85" s="7">
        <f t="shared" ref="N85:N95" si="37">(N$2/(($G85/1000)/0.04))/2</f>
        <v>0.11175265412553546</v>
      </c>
      <c r="O85" s="7">
        <v>946.17247159620024</v>
      </c>
      <c r="P85" s="7">
        <v>2.9800707766809459E-2</v>
      </c>
      <c r="Q85" s="7">
        <v>37.250884708511819</v>
      </c>
      <c r="R85" s="7">
        <v>1.4900353883404729</v>
      </c>
      <c r="S85" s="7">
        <v>2.9800707766809458</v>
      </c>
      <c r="T85" s="7">
        <v>8.9402123300428364</v>
      </c>
      <c r="U85" s="7">
        <v>3650.5867014341584</v>
      </c>
      <c r="V85" s="7">
        <f t="shared" ref="V85:V95" si="38">(V$2/(($G85/1000)/0.04))/2</f>
        <v>1.8625442354255912E-2</v>
      </c>
      <c r="W85" s="7">
        <v>596.01415533618911</v>
      </c>
      <c r="X85" s="7">
        <v>18.62544235425591</v>
      </c>
      <c r="Y85" s="7">
        <v>2.2350530825107091</v>
      </c>
      <c r="Z85" s="7">
        <v>502.88694356490959</v>
      </c>
      <c r="AA85" s="7">
        <v>44.701061650214186</v>
      </c>
      <c r="AB85" s="7">
        <v>1.4900353883404729</v>
      </c>
      <c r="AC85" s="7">
        <v>44.701061650214186</v>
      </c>
      <c r="AD85" s="7">
        <v>4.0975973179363008</v>
      </c>
      <c r="AE85" s="7">
        <v>599.73924380704034</v>
      </c>
      <c r="AF85" s="7">
        <v>2.9800707766809458</v>
      </c>
      <c r="AG85" s="7">
        <v>279.38163531383867</v>
      </c>
      <c r="AH85" s="7">
        <f t="shared" ref="AH85:AI95" si="39">(AH$2/(($G85/1000)/0.04))/2</f>
        <v>0.14900353883404729</v>
      </c>
      <c r="AI85" s="7">
        <f t="shared" si="39"/>
        <v>0.18625442354255911</v>
      </c>
      <c r="AJ85" s="7">
        <v>0.74501769417023644</v>
      </c>
      <c r="AK85" s="7">
        <f t="shared" ref="AK85:AK95" si="40">(AK$2/(($G85/1000)/0.04))/2</f>
        <v>0.13037809647979137</v>
      </c>
      <c r="AL85" s="7">
        <v>4.0975973179363008</v>
      </c>
      <c r="AM85" s="7">
        <f t="shared" ref="AM85:AN95" si="41">(AM$2/(($G85/1000)/0.04))/2</f>
        <v>0.37250884708511822</v>
      </c>
      <c r="AN85" s="7">
        <f t="shared" si="41"/>
        <v>0.74501769417023644</v>
      </c>
      <c r="AO85" s="7">
        <v>111.00763643136523</v>
      </c>
      <c r="AP85" s="7">
        <v>2.6075619295958279</v>
      </c>
      <c r="AQ85" s="7">
        <v>10.057738871298193</v>
      </c>
      <c r="AR85" s="7">
        <f t="shared" ref="AR85:AR95" si="42">(AR$2/(($G85/1000)/0.04))/2</f>
        <v>0.37250884708511822</v>
      </c>
      <c r="AS85" s="7">
        <v>11.547774259638665</v>
      </c>
      <c r="AT85" s="7">
        <v>1.1175265412553546</v>
      </c>
      <c r="AU85" s="7">
        <v>13.410318495064255</v>
      </c>
      <c r="AV85" s="7">
        <f t="shared" ref="AV85:AV95" si="43">(AV$2/(($G85/1000)/0.04))/2</f>
        <v>0.37250884708511822</v>
      </c>
    </row>
    <row r="86" spans="1:48">
      <c r="A86" s="1">
        <v>30</v>
      </c>
      <c r="B86" s="2" t="s">
        <v>241</v>
      </c>
      <c r="C86" s="2" t="s">
        <v>106</v>
      </c>
      <c r="D86" s="4" t="s">
        <v>68</v>
      </c>
      <c r="E86" s="6" t="s">
        <v>104</v>
      </c>
      <c r="F86" s="2">
        <v>2</v>
      </c>
      <c r="G86" s="2">
        <v>1.0115000000000001</v>
      </c>
      <c r="H86" s="7">
        <f t="shared" si="36"/>
        <v>0.1977261492832427</v>
      </c>
      <c r="I86" s="7">
        <v>1902.1255561047949</v>
      </c>
      <c r="J86" s="7">
        <v>1.5818091942659416</v>
      </c>
      <c r="K86" s="7">
        <f>(K$2/(($G86/1000)/0.04))/2</f>
        <v>1.977261492832427</v>
      </c>
      <c r="L86" s="7">
        <v>41.522491349480966</v>
      </c>
      <c r="M86" s="7">
        <v>0.39545229856648539</v>
      </c>
      <c r="N86" s="7">
        <f t="shared" si="37"/>
        <v>0.11863568956994562</v>
      </c>
      <c r="O86" s="7">
        <v>1696.4903608502223</v>
      </c>
      <c r="P86" s="7">
        <v>3.9545229856648538E-2</v>
      </c>
      <c r="Q86" s="7">
        <v>45.477014335145817</v>
      </c>
      <c r="R86" s="7">
        <v>2.3727137913989123</v>
      </c>
      <c r="S86" s="7">
        <v>2.7681660899653981</v>
      </c>
      <c r="T86" s="7">
        <v>7.5135936727632231</v>
      </c>
      <c r="U86" s="7">
        <v>2080.0790904597134</v>
      </c>
      <c r="V86" s="7">
        <f t="shared" si="38"/>
        <v>1.9772614928324269E-2</v>
      </c>
      <c r="W86" s="7">
        <v>656.4508156203658</v>
      </c>
      <c r="X86" s="7">
        <v>22.540781018289668</v>
      </c>
      <c r="Y86" s="7">
        <v>2.7681660899653981</v>
      </c>
      <c r="Z86" s="7">
        <v>660.40533860603057</v>
      </c>
      <c r="AA86" s="7">
        <v>86.604053386060301</v>
      </c>
      <c r="AB86" s="7">
        <f t="shared" ref="AB86:AB95" si="44">(AB$2/(($G86/1000)/0.04))/2</f>
        <v>0.39545229856648539</v>
      </c>
      <c r="AC86" s="7">
        <v>94.908551655956487</v>
      </c>
      <c r="AD86" s="7">
        <v>5.5363321799307963</v>
      </c>
      <c r="AE86" s="7">
        <v>719.72318339100343</v>
      </c>
      <c r="AF86" s="7">
        <v>1.5818091942659416</v>
      </c>
      <c r="AG86" s="7">
        <v>170.04448838358871</v>
      </c>
      <c r="AH86" s="7">
        <f t="shared" si="39"/>
        <v>0.15818091942659415</v>
      </c>
      <c r="AI86" s="7">
        <f t="shared" si="39"/>
        <v>0.1977261492832427</v>
      </c>
      <c r="AJ86" s="7">
        <v>0.79090459713297079</v>
      </c>
      <c r="AK86" s="7">
        <f t="shared" si="40"/>
        <v>0.13840830449826991</v>
      </c>
      <c r="AL86" s="7">
        <v>7.5135936727632231</v>
      </c>
      <c r="AM86" s="7">
        <f t="shared" si="41"/>
        <v>0.39545229856648539</v>
      </c>
      <c r="AN86" s="7">
        <f t="shared" si="41"/>
        <v>0.79090459713297079</v>
      </c>
      <c r="AO86" s="7">
        <v>86.604053386060301</v>
      </c>
      <c r="AP86" s="7">
        <v>0.79090459713297079</v>
      </c>
      <c r="AQ86" s="7">
        <v>11.072664359861593</v>
      </c>
      <c r="AR86" s="7">
        <f t="shared" si="42"/>
        <v>0.39545229856648539</v>
      </c>
      <c r="AS86" s="7">
        <v>16.608996539792386</v>
      </c>
      <c r="AT86" s="7">
        <v>1.1863568956994561</v>
      </c>
      <c r="AU86" s="7">
        <v>46.267918932278789</v>
      </c>
      <c r="AV86" s="7">
        <f t="shared" si="43"/>
        <v>0.39545229856648539</v>
      </c>
    </row>
    <row r="87" spans="1:48">
      <c r="A87" s="1">
        <v>68</v>
      </c>
      <c r="B87" s="2" t="s">
        <v>242</v>
      </c>
      <c r="C87" s="2" t="s">
        <v>108</v>
      </c>
      <c r="D87" s="4" t="s">
        <v>68</v>
      </c>
      <c r="E87" s="6" t="s">
        <v>104</v>
      </c>
      <c r="F87" s="2">
        <v>2</v>
      </c>
      <c r="G87" s="2">
        <v>1.0074000000000001</v>
      </c>
      <c r="H87" s="7">
        <f t="shared" si="36"/>
        <v>0.19853087155052609</v>
      </c>
      <c r="I87" s="7">
        <v>2132.2215604526505</v>
      </c>
      <c r="J87" s="7">
        <v>2.7794322017073654</v>
      </c>
      <c r="K87" s="7">
        <f>(K$2/(($G87/1000)/0.04))/2</f>
        <v>1.9853087155052609</v>
      </c>
      <c r="L87" s="7">
        <v>55.5886440341473</v>
      </c>
      <c r="M87" s="7">
        <v>0.39706174310105219</v>
      </c>
      <c r="N87" s="7">
        <f t="shared" si="37"/>
        <v>0.11911852293031565</v>
      </c>
      <c r="O87" s="7">
        <v>1389.7161008536825</v>
      </c>
      <c r="P87" s="7">
        <v>0.15882469724042086</v>
      </c>
      <c r="Q87" s="7">
        <v>40.897359539408377</v>
      </c>
      <c r="R87" s="7">
        <v>2.7794322017073654</v>
      </c>
      <c r="S87" s="7">
        <v>2.7794322017073654</v>
      </c>
      <c r="T87" s="7">
        <v>10.323605320627356</v>
      </c>
      <c r="U87" s="7">
        <v>5360.3335318642039</v>
      </c>
      <c r="V87" s="7">
        <f t="shared" si="38"/>
        <v>1.9853087155052608E-2</v>
      </c>
      <c r="W87" s="7">
        <v>678.97558070279922</v>
      </c>
      <c r="X87" s="7">
        <v>18.661901925749451</v>
      </c>
      <c r="Y87" s="7">
        <v>2.3823704586063128</v>
      </c>
      <c r="Z87" s="7">
        <v>536.03335318642041</v>
      </c>
      <c r="AA87" s="7">
        <v>58.765137978955721</v>
      </c>
      <c r="AB87" s="7">
        <f t="shared" si="44"/>
        <v>0.39706174310105219</v>
      </c>
      <c r="AC87" s="7">
        <v>75.441731189199913</v>
      </c>
      <c r="AD87" s="7">
        <v>5.1618026603136782</v>
      </c>
      <c r="AE87" s="7">
        <v>806.03533849513599</v>
      </c>
      <c r="AF87" s="7">
        <v>3.1764939448084175</v>
      </c>
      <c r="AG87" s="7">
        <v>480.44470915227311</v>
      </c>
      <c r="AH87" s="7">
        <f t="shared" si="39"/>
        <v>0.15882469724042086</v>
      </c>
      <c r="AI87" s="7">
        <f t="shared" si="39"/>
        <v>0.19853087155052609</v>
      </c>
      <c r="AJ87" s="7">
        <v>0.79412348620210438</v>
      </c>
      <c r="AK87" s="7">
        <f t="shared" si="40"/>
        <v>0.13897161008536826</v>
      </c>
      <c r="AL87" s="7">
        <v>7.1471113758189393</v>
      </c>
      <c r="AM87" s="7">
        <f t="shared" si="41"/>
        <v>0.39706174310105219</v>
      </c>
      <c r="AN87" s="7">
        <f t="shared" si="41"/>
        <v>0.79412348620210438</v>
      </c>
      <c r="AO87" s="7">
        <v>94.103633114949375</v>
      </c>
      <c r="AP87" s="7">
        <v>1.5882469724042088</v>
      </c>
      <c r="AQ87" s="7">
        <v>9.5294818344252512</v>
      </c>
      <c r="AR87" s="7">
        <f t="shared" si="42"/>
        <v>0.39706174310105219</v>
      </c>
      <c r="AS87" s="7">
        <v>13.897161008536825</v>
      </c>
      <c r="AT87" s="7">
        <v>1.1911852293031564</v>
      </c>
      <c r="AU87" s="7">
        <v>19.058963668850502</v>
      </c>
      <c r="AV87" s="7">
        <f t="shared" si="43"/>
        <v>0.39706174310105219</v>
      </c>
    </row>
    <row r="88" spans="1:48">
      <c r="A88" s="1">
        <v>57</v>
      </c>
      <c r="B88" s="2" t="s">
        <v>243</v>
      </c>
      <c r="C88" s="2" t="s">
        <v>110</v>
      </c>
      <c r="D88" s="4" t="s">
        <v>68</v>
      </c>
      <c r="E88" s="6" t="s">
        <v>111</v>
      </c>
      <c r="F88" s="2">
        <v>2</v>
      </c>
      <c r="G88" s="2">
        <v>1.0048999999999999</v>
      </c>
      <c r="H88" s="7">
        <f t="shared" si="36"/>
        <v>0.19902477858493384</v>
      </c>
      <c r="I88" s="7">
        <v>1675.7886356851429</v>
      </c>
      <c r="J88" s="7">
        <v>1.9902477858493384</v>
      </c>
      <c r="K88" s="7">
        <f>(K$2/(($G88/1000)/0.04))/2</f>
        <v>1.9902477858493384</v>
      </c>
      <c r="L88" s="7">
        <v>39.804955716986768</v>
      </c>
      <c r="M88" s="7">
        <f>(M$2/(($G88/1000)/0.04))/2</f>
        <v>7.9609911433973529E-2</v>
      </c>
      <c r="N88" s="7">
        <f t="shared" si="37"/>
        <v>0.11941486715096031</v>
      </c>
      <c r="O88" s="7">
        <v>1448.9003880983182</v>
      </c>
      <c r="P88" s="7">
        <v>7.9609911433973529E-2</v>
      </c>
      <c r="Q88" s="7">
        <v>24.281022987361926</v>
      </c>
      <c r="R88" s="7">
        <v>1.194148671509603</v>
      </c>
      <c r="S88" s="7">
        <v>5.17464424320828</v>
      </c>
      <c r="T88" s="7">
        <v>11.145387600756296</v>
      </c>
      <c r="U88" s="7">
        <v>5413.4739775101998</v>
      </c>
      <c r="V88" s="7">
        <f t="shared" si="38"/>
        <v>1.9902477858493382E-2</v>
      </c>
      <c r="W88" s="7">
        <v>636.87929147178829</v>
      </c>
      <c r="X88" s="7">
        <v>11.94148671509603</v>
      </c>
      <c r="Y88" s="7">
        <v>1.9902477858493384</v>
      </c>
      <c r="Z88" s="7">
        <v>680.66474276047381</v>
      </c>
      <c r="AA88" s="7">
        <v>29.455667230570207</v>
      </c>
      <c r="AB88" s="7">
        <f t="shared" si="44"/>
        <v>0.39804955716986767</v>
      </c>
      <c r="AC88" s="7">
        <v>63.687929147178828</v>
      </c>
      <c r="AD88" s="7">
        <v>4.3785451288685442</v>
      </c>
      <c r="AE88" s="7">
        <v>593.09384018310288</v>
      </c>
      <c r="AF88" s="7">
        <v>3.9804955716986767</v>
      </c>
      <c r="AG88" s="7">
        <v>394.06906159816901</v>
      </c>
      <c r="AH88" s="7">
        <f t="shared" si="39"/>
        <v>0.15921982286794706</v>
      </c>
      <c r="AI88" s="7">
        <f t="shared" si="39"/>
        <v>0.19902477858493384</v>
      </c>
      <c r="AJ88" s="7">
        <f>(AJ$2/(($G88/1000)/0.04))/2</f>
        <v>0.19902477858493384</v>
      </c>
      <c r="AK88" s="7">
        <f t="shared" si="40"/>
        <v>0.1393173450094537</v>
      </c>
      <c r="AL88" s="7">
        <v>7.9609911433973535</v>
      </c>
      <c r="AM88" s="7">
        <f t="shared" si="41"/>
        <v>0.39804955716986767</v>
      </c>
      <c r="AN88" s="7">
        <f t="shared" si="41"/>
        <v>0.79609911433973535</v>
      </c>
      <c r="AO88" s="7">
        <v>122.9973131654891</v>
      </c>
      <c r="AP88" s="7">
        <v>0.79609911433973535</v>
      </c>
      <c r="AQ88" s="7">
        <v>8.3590407005672205</v>
      </c>
      <c r="AR88" s="7">
        <f t="shared" si="42"/>
        <v>0.39804955716986767</v>
      </c>
      <c r="AS88" s="7">
        <v>7.1648920290576177</v>
      </c>
      <c r="AT88" s="7">
        <v>0.79609911433973535</v>
      </c>
      <c r="AU88" s="7">
        <v>20.69857697283312</v>
      </c>
      <c r="AV88" s="7">
        <f t="shared" si="43"/>
        <v>0.39804955716986767</v>
      </c>
    </row>
    <row r="89" spans="1:48">
      <c r="A89" s="1">
        <v>13</v>
      </c>
      <c r="B89" s="2" t="s">
        <v>244</v>
      </c>
      <c r="C89" s="2" t="s">
        <v>113</v>
      </c>
      <c r="D89" s="4" t="s">
        <v>68</v>
      </c>
      <c r="E89" s="6" t="s">
        <v>111</v>
      </c>
      <c r="F89" s="2">
        <v>2</v>
      </c>
      <c r="G89" s="2">
        <v>1.0067999999999999</v>
      </c>
      <c r="H89" s="7">
        <f t="shared" si="36"/>
        <v>0.19864918553833932</v>
      </c>
      <c r="I89" s="7">
        <v>1509.7338100913787</v>
      </c>
      <c r="J89" s="7">
        <v>1.5891934843067146</v>
      </c>
      <c r="K89" s="7">
        <v>3.9729837107667865</v>
      </c>
      <c r="L89" s="7">
        <v>27.413587604290822</v>
      </c>
      <c r="M89" s="7">
        <v>0.23837902264600719</v>
      </c>
      <c r="N89" s="7">
        <f t="shared" si="37"/>
        <v>0.11918951132300359</v>
      </c>
      <c r="O89" s="7">
        <v>1875.2483114819231</v>
      </c>
      <c r="P89" s="7">
        <v>3.9729837107667865E-2</v>
      </c>
      <c r="Q89" s="7">
        <v>26.618990862137469</v>
      </c>
      <c r="R89" s="7">
        <v>0.79459674215335729</v>
      </c>
      <c r="S89" s="7">
        <v>4.3702820818434649</v>
      </c>
      <c r="T89" s="7">
        <v>6.3567739372268584</v>
      </c>
      <c r="U89" s="7">
        <v>4767.5804529201432</v>
      </c>
      <c r="V89" s="7">
        <f t="shared" si="38"/>
        <v>1.9864918553833932E-2</v>
      </c>
      <c r="W89" s="7">
        <v>476.75804529201434</v>
      </c>
      <c r="X89" s="7">
        <v>13.905442987683751</v>
      </c>
      <c r="Y89" s="7">
        <v>2.3837902264600714</v>
      </c>
      <c r="Z89" s="7">
        <v>762.81287246722297</v>
      </c>
      <c r="AA89" s="7">
        <v>44.497417560588012</v>
      </c>
      <c r="AB89" s="7">
        <f t="shared" si="44"/>
        <v>0.39729837107667865</v>
      </c>
      <c r="AC89" s="7">
        <v>75.486690504568941</v>
      </c>
      <c r="AD89" s="7">
        <v>3.5756853396901076</v>
      </c>
      <c r="AE89" s="7">
        <v>591.9745729042512</v>
      </c>
      <c r="AF89" s="7">
        <v>4.3702820818434649</v>
      </c>
      <c r="AG89" s="7">
        <v>790.62375844259043</v>
      </c>
      <c r="AH89" s="7">
        <f t="shared" si="39"/>
        <v>0.15891934843067146</v>
      </c>
      <c r="AI89" s="7">
        <f t="shared" si="39"/>
        <v>0.19864918553833932</v>
      </c>
      <c r="AJ89" s="7">
        <v>0.39729837107667865</v>
      </c>
      <c r="AK89" s="7">
        <f t="shared" si="40"/>
        <v>0.13905442987683753</v>
      </c>
      <c r="AL89" s="7">
        <v>11.521652761223679</v>
      </c>
      <c r="AM89" s="7">
        <f t="shared" si="41"/>
        <v>0.39729837107667865</v>
      </c>
      <c r="AN89" s="7">
        <f t="shared" si="41"/>
        <v>0.79459674215335729</v>
      </c>
      <c r="AO89" s="7">
        <v>112.83273738577672</v>
      </c>
      <c r="AP89" s="7">
        <v>0.39729837107667865</v>
      </c>
      <c r="AQ89" s="7">
        <v>8.7405641636869298</v>
      </c>
      <c r="AR89" s="7">
        <f t="shared" si="42"/>
        <v>0.39729837107667865</v>
      </c>
      <c r="AS89" s="7">
        <v>8.7405641636869298</v>
      </c>
      <c r="AT89" s="7">
        <v>0.79459674215335729</v>
      </c>
      <c r="AU89" s="7">
        <v>17.08382995629718</v>
      </c>
      <c r="AV89" s="7">
        <f t="shared" si="43"/>
        <v>0.39729837107667865</v>
      </c>
    </row>
    <row r="90" spans="1:48">
      <c r="A90" s="1">
        <v>44</v>
      </c>
      <c r="B90" s="2" t="s">
        <v>245</v>
      </c>
      <c r="C90" s="2" t="s">
        <v>115</v>
      </c>
      <c r="D90" s="4" t="s">
        <v>68</v>
      </c>
      <c r="E90" s="6" t="s">
        <v>111</v>
      </c>
      <c r="F90" s="2">
        <v>2</v>
      </c>
      <c r="G90" s="2">
        <v>1.0042</v>
      </c>
      <c r="H90" s="7">
        <f t="shared" si="36"/>
        <v>0.19916351324437365</v>
      </c>
      <c r="I90" s="7">
        <v>1744.672376020713</v>
      </c>
      <c r="J90" s="7">
        <v>3.5849432383987252</v>
      </c>
      <c r="K90" s="7">
        <f>(K$2/(($G90/1000)/0.04))/2</f>
        <v>1.9916351324437365</v>
      </c>
      <c r="L90" s="7">
        <v>31.467835092611036</v>
      </c>
      <c r="M90" s="7">
        <f>(M$2/(($G90/1000)/0.04))/2</f>
        <v>7.9665405297749459E-2</v>
      </c>
      <c r="N90" s="7">
        <f t="shared" si="37"/>
        <v>0.11949810794662419</v>
      </c>
      <c r="O90" s="7">
        <v>1250.7468631746665</v>
      </c>
      <c r="P90" s="7">
        <v>7.9665405297749459E-2</v>
      </c>
      <c r="Q90" s="7">
        <v>25.492929695279827</v>
      </c>
      <c r="R90" s="7">
        <v>1.5933081059549892</v>
      </c>
      <c r="S90" s="7">
        <v>5.1782513443537148</v>
      </c>
      <c r="T90" s="7">
        <v>10.35650268870743</v>
      </c>
      <c r="U90" s="7">
        <v>3250.3485361481776</v>
      </c>
      <c r="V90" s="7">
        <f t="shared" si="38"/>
        <v>1.9916351324437365E-2</v>
      </c>
      <c r="W90" s="7">
        <v>593.50726946823352</v>
      </c>
      <c r="X90" s="7">
        <v>12.348137821151166</v>
      </c>
      <c r="Y90" s="7">
        <v>1.9916351324437365</v>
      </c>
      <c r="Z90" s="7">
        <v>653.25632344154553</v>
      </c>
      <c r="AA90" s="7">
        <v>24.696275642302332</v>
      </c>
      <c r="AB90" s="7">
        <f t="shared" si="44"/>
        <v>0.39832702648874729</v>
      </c>
      <c r="AC90" s="7">
        <v>43.815972913762202</v>
      </c>
      <c r="AD90" s="7">
        <v>6.3732324238199567</v>
      </c>
      <c r="AE90" s="7">
        <v>613.42362079267082</v>
      </c>
      <c r="AF90" s="7">
        <v>3.5849432383987252</v>
      </c>
      <c r="AG90" s="7">
        <v>254.92929695279827</v>
      </c>
      <c r="AH90" s="7">
        <f t="shared" si="39"/>
        <v>0.15933081059549892</v>
      </c>
      <c r="AI90" s="7">
        <f t="shared" si="39"/>
        <v>0.19916351324437365</v>
      </c>
      <c r="AJ90" s="7">
        <v>0.39832702648874729</v>
      </c>
      <c r="AK90" s="7">
        <f t="shared" si="40"/>
        <v>0.13941445927106155</v>
      </c>
      <c r="AL90" s="7">
        <v>5.1782513443537148</v>
      </c>
      <c r="AM90" s="7">
        <f t="shared" si="41"/>
        <v>0.39832702648874729</v>
      </c>
      <c r="AN90" s="7">
        <f t="shared" si="41"/>
        <v>0.79665405297749459</v>
      </c>
      <c r="AO90" s="7">
        <v>134.23620792670783</v>
      </c>
      <c r="AP90" s="7">
        <v>0.79665405297749459</v>
      </c>
      <c r="AQ90" s="7">
        <v>9.9581756622186823</v>
      </c>
      <c r="AR90" s="7">
        <f t="shared" si="42"/>
        <v>0.39832702648874729</v>
      </c>
      <c r="AS90" s="7">
        <v>7.5682135032861986</v>
      </c>
      <c r="AT90" s="7">
        <v>0.79665405297749459</v>
      </c>
      <c r="AU90" s="7">
        <v>19.916351324437365</v>
      </c>
      <c r="AV90" s="7">
        <f t="shared" si="43"/>
        <v>0.39832702648874729</v>
      </c>
    </row>
    <row r="91" spans="1:48">
      <c r="A91" s="1">
        <v>72</v>
      </c>
      <c r="B91" s="2" t="s">
        <v>246</v>
      </c>
      <c r="C91" s="2" t="s">
        <v>117</v>
      </c>
      <c r="D91" s="4" t="s">
        <v>68</v>
      </c>
      <c r="E91" s="6" t="s">
        <v>118</v>
      </c>
      <c r="F91" s="2">
        <v>2</v>
      </c>
      <c r="G91" s="2">
        <v>1.008</v>
      </c>
      <c r="H91" s="7">
        <f t="shared" si="36"/>
        <v>0.1984126984126984</v>
      </c>
      <c r="I91" s="7">
        <v>2003.968253968254</v>
      </c>
      <c r="J91" s="7">
        <v>2.7777777777777781</v>
      </c>
      <c r="K91" s="7">
        <v>3.9682539682539684</v>
      </c>
      <c r="L91" s="7">
        <v>40.476190476190474</v>
      </c>
      <c r="M91" s="7">
        <v>0.31746031746031744</v>
      </c>
      <c r="N91" s="7">
        <f t="shared" si="37"/>
        <v>0.11904761904761905</v>
      </c>
      <c r="O91" s="7">
        <v>1476.1904761904764</v>
      </c>
      <c r="P91" s="7">
        <v>0.1984126984126984</v>
      </c>
      <c r="Q91" s="7">
        <v>34.920634920634917</v>
      </c>
      <c r="R91" s="7">
        <v>1.1904761904761905</v>
      </c>
      <c r="S91" s="7">
        <v>1.5873015873015872</v>
      </c>
      <c r="T91" s="7">
        <v>20.634920634920636</v>
      </c>
      <c r="U91" s="7">
        <v>2920.6349206349205</v>
      </c>
      <c r="V91" s="7">
        <f t="shared" si="38"/>
        <v>1.984126984126984E-2</v>
      </c>
      <c r="W91" s="7">
        <v>361.11111111111109</v>
      </c>
      <c r="X91" s="7">
        <v>17.063492063492063</v>
      </c>
      <c r="Y91" s="7">
        <v>1.1904761904761905</v>
      </c>
      <c r="Z91" s="7">
        <v>527.77777777777783</v>
      </c>
      <c r="AA91" s="7">
        <v>22.222222222222225</v>
      </c>
      <c r="AB91" s="7">
        <f t="shared" si="44"/>
        <v>0.3968253968253968</v>
      </c>
      <c r="AC91" s="7">
        <v>142.85714285714286</v>
      </c>
      <c r="AD91" s="7">
        <v>5.5555555555555562</v>
      </c>
      <c r="AE91" s="7">
        <v>555.55555555555554</v>
      </c>
      <c r="AF91" s="7">
        <v>6.3492063492063489</v>
      </c>
      <c r="AG91" s="7">
        <v>400.79365079365078</v>
      </c>
      <c r="AH91" s="7">
        <f t="shared" si="39"/>
        <v>0.15873015873015872</v>
      </c>
      <c r="AI91" s="7">
        <f t="shared" si="39"/>
        <v>0.1984126984126984</v>
      </c>
      <c r="AJ91" s="7">
        <v>0.3968253968253968</v>
      </c>
      <c r="AK91" s="7">
        <f t="shared" si="40"/>
        <v>0.1388888888888889</v>
      </c>
      <c r="AL91" s="7">
        <v>15.476190476190476</v>
      </c>
      <c r="AM91" s="7">
        <f t="shared" si="41"/>
        <v>0.3968253968253968</v>
      </c>
      <c r="AN91" s="7">
        <f t="shared" si="41"/>
        <v>0.79365079365079361</v>
      </c>
      <c r="AO91" s="7">
        <v>88.8888888888889</v>
      </c>
      <c r="AP91" s="7">
        <v>1.9841269841269842</v>
      </c>
      <c r="AQ91" s="7">
        <v>9.9206349206349209</v>
      </c>
      <c r="AR91" s="7">
        <f t="shared" si="42"/>
        <v>0.3968253968253968</v>
      </c>
      <c r="AS91" s="7">
        <v>11.507936507936508</v>
      </c>
      <c r="AT91" s="7">
        <v>1.1904761904761905</v>
      </c>
      <c r="AU91" s="7">
        <v>26.587301587301589</v>
      </c>
      <c r="AV91" s="7">
        <f t="shared" si="43"/>
        <v>0.3968253968253968</v>
      </c>
    </row>
    <row r="92" spans="1:48">
      <c r="A92" s="1">
        <v>47</v>
      </c>
      <c r="B92" s="2" t="s">
        <v>247</v>
      </c>
      <c r="C92" s="2" t="s">
        <v>120</v>
      </c>
      <c r="D92" s="4" t="s">
        <v>68</v>
      </c>
      <c r="E92" s="6" t="s">
        <v>118</v>
      </c>
      <c r="F92" s="2">
        <v>2</v>
      </c>
      <c r="G92" s="2">
        <v>1.0130999999999999</v>
      </c>
      <c r="H92" s="7">
        <f t="shared" si="36"/>
        <v>0.19741387819563719</v>
      </c>
      <c r="I92" s="7">
        <v>2270.2595992498277</v>
      </c>
      <c r="J92" s="7">
        <v>2.7637942947389207</v>
      </c>
      <c r="K92" s="7">
        <v>3.9482775639127441</v>
      </c>
      <c r="L92" s="7">
        <v>25.26897640904156</v>
      </c>
      <c r="M92" s="7">
        <v>0.35534498075214693</v>
      </c>
      <c r="N92" s="7">
        <f t="shared" si="37"/>
        <v>0.11844832691738232</v>
      </c>
      <c r="O92" s="7">
        <v>1346.3626492942456</v>
      </c>
      <c r="P92" s="7">
        <v>0.11844832691738232</v>
      </c>
      <c r="Q92" s="7">
        <v>35.929325831605972</v>
      </c>
      <c r="R92" s="7">
        <v>1.5793110255650975</v>
      </c>
      <c r="S92" s="7">
        <v>1.5793110255650975</v>
      </c>
      <c r="T92" s="7">
        <v>15.003454742868426</v>
      </c>
      <c r="U92" s="7">
        <v>1835.9490672194258</v>
      </c>
      <c r="V92" s="7">
        <f t="shared" si="38"/>
        <v>1.9741387819563718E-2</v>
      </c>
      <c r="W92" s="7">
        <v>347.44842562432149</v>
      </c>
      <c r="X92" s="7">
        <v>17.767249037607346</v>
      </c>
      <c r="Y92" s="7">
        <v>1.184483269173823</v>
      </c>
      <c r="Z92" s="7">
        <v>454.05191984996554</v>
      </c>
      <c r="AA92" s="7">
        <v>20.136215575954992</v>
      </c>
      <c r="AB92" s="7">
        <f t="shared" si="44"/>
        <v>0.39482775639127438</v>
      </c>
      <c r="AC92" s="7">
        <v>118.44832691738232</v>
      </c>
      <c r="AD92" s="7">
        <v>8.2913828842167607</v>
      </c>
      <c r="AE92" s="7">
        <v>588.29335702299886</v>
      </c>
      <c r="AF92" s="7">
        <v>5.1327608330865671</v>
      </c>
      <c r="AG92" s="7">
        <v>311.91392754910675</v>
      </c>
      <c r="AH92" s="7">
        <f t="shared" si="39"/>
        <v>0.15793110255650974</v>
      </c>
      <c r="AI92" s="7">
        <f t="shared" si="39"/>
        <v>0.19741387819563719</v>
      </c>
      <c r="AJ92" s="7">
        <v>0.39482775639127438</v>
      </c>
      <c r="AK92" s="7">
        <f t="shared" si="40"/>
        <v>0.13818971473694602</v>
      </c>
      <c r="AL92" s="7">
        <v>9.4758661533905837</v>
      </c>
      <c r="AM92" s="7">
        <f t="shared" si="41"/>
        <v>0.39482775639127438</v>
      </c>
      <c r="AN92" s="7">
        <f t="shared" si="41"/>
        <v>0.78965551278254875</v>
      </c>
      <c r="AO92" s="7">
        <v>88.441417431645462</v>
      </c>
      <c r="AP92" s="7">
        <v>1.184483269173823</v>
      </c>
      <c r="AQ92" s="7">
        <v>9.8706939097818598</v>
      </c>
      <c r="AR92" s="7">
        <f t="shared" si="42"/>
        <v>0.39482775639127438</v>
      </c>
      <c r="AS92" s="7">
        <v>13.029315960912054</v>
      </c>
      <c r="AT92" s="7">
        <v>1.184483269173823</v>
      </c>
      <c r="AU92" s="7">
        <v>33.165531536867043</v>
      </c>
      <c r="AV92" s="7">
        <f t="shared" si="43"/>
        <v>0.39482775639127438</v>
      </c>
    </row>
    <row r="93" spans="1:48">
      <c r="A93" s="1">
        <v>97</v>
      </c>
      <c r="B93" s="2" t="s">
        <v>248</v>
      </c>
      <c r="C93" s="2" t="s">
        <v>122</v>
      </c>
      <c r="D93" s="4" t="s">
        <v>68</v>
      </c>
      <c r="E93" s="6" t="s">
        <v>118</v>
      </c>
      <c r="F93" s="2">
        <v>2</v>
      </c>
      <c r="G93" s="2">
        <v>1.0053000000000001</v>
      </c>
      <c r="H93" s="7">
        <f t="shared" si="36"/>
        <v>0.19894558838157766</v>
      </c>
      <c r="I93" s="7">
        <v>2275.9375310852483</v>
      </c>
      <c r="J93" s="7">
        <v>3.1831294141052426</v>
      </c>
      <c r="K93" s="7">
        <f>(K$2/(($G93/1000)/0.04))/2</f>
        <v>1.9894558838157765</v>
      </c>
      <c r="L93" s="7">
        <v>25.862926489605094</v>
      </c>
      <c r="M93" s="7">
        <v>0.35810205908683973</v>
      </c>
      <c r="N93" s="7">
        <f t="shared" si="37"/>
        <v>0.11936735302894659</v>
      </c>
      <c r="O93" s="7">
        <v>1034.5170595842037</v>
      </c>
      <c r="P93" s="7">
        <v>0.31831294141052424</v>
      </c>
      <c r="Q93" s="7">
        <v>41.380682383368153</v>
      </c>
      <c r="R93" s="7">
        <v>1.5915647070526213</v>
      </c>
      <c r="S93" s="7">
        <v>1.9894558838157765</v>
      </c>
      <c r="T93" s="7">
        <v>17.109320600815678</v>
      </c>
      <c r="U93" s="7">
        <v>1941.7089426041978</v>
      </c>
      <c r="V93" s="7">
        <f t="shared" si="38"/>
        <v>1.9894558838157765E-2</v>
      </c>
      <c r="W93" s="7">
        <v>362.08097085447133</v>
      </c>
      <c r="X93" s="7">
        <v>19.496667661394611</v>
      </c>
      <c r="Y93" s="7">
        <v>1.1936735302894659</v>
      </c>
      <c r="Z93" s="7">
        <v>393.91226499552374</v>
      </c>
      <c r="AA93" s="7">
        <v>19.098776484631454</v>
      </c>
      <c r="AB93" s="7">
        <f t="shared" si="44"/>
        <v>0.39789117676315533</v>
      </c>
      <c r="AC93" s="7">
        <v>95.493882423157274</v>
      </c>
      <c r="AD93" s="7">
        <v>7.9578235352631062</v>
      </c>
      <c r="AE93" s="7">
        <v>505.32179448920721</v>
      </c>
      <c r="AF93" s="7">
        <v>6.3662588282104853</v>
      </c>
      <c r="AG93" s="7">
        <v>314.33402964289269</v>
      </c>
      <c r="AH93" s="7">
        <f t="shared" si="39"/>
        <v>0.15915647070526212</v>
      </c>
      <c r="AI93" s="7">
        <f t="shared" si="39"/>
        <v>0.19894558838157766</v>
      </c>
      <c r="AJ93" s="7">
        <v>0.79578235352631066</v>
      </c>
      <c r="AK93" s="7">
        <f t="shared" si="40"/>
        <v>0.13926191186710435</v>
      </c>
      <c r="AL93" s="7">
        <v>8.7536058887894175</v>
      </c>
      <c r="AM93" s="7">
        <f t="shared" si="41"/>
        <v>0.39789117676315533</v>
      </c>
      <c r="AN93" s="7">
        <f t="shared" si="41"/>
        <v>0.79578235352631066</v>
      </c>
      <c r="AO93" s="7">
        <v>99.074903014025679</v>
      </c>
      <c r="AP93" s="7">
        <v>1.5915647070526213</v>
      </c>
      <c r="AQ93" s="7">
        <v>13.130408833184125</v>
      </c>
      <c r="AR93" s="7">
        <f t="shared" si="42"/>
        <v>0.39789117676315533</v>
      </c>
      <c r="AS93" s="7">
        <v>13.528300009947282</v>
      </c>
      <c r="AT93" s="7">
        <v>1.1936735302894659</v>
      </c>
      <c r="AU93" s="7">
        <v>30.637620610762959</v>
      </c>
      <c r="AV93" s="7">
        <f t="shared" si="43"/>
        <v>0.39789117676315533</v>
      </c>
    </row>
    <row r="94" spans="1:48">
      <c r="A94" s="1">
        <v>15</v>
      </c>
      <c r="B94" s="2" t="s">
        <v>249</v>
      </c>
      <c r="C94" s="2" t="s">
        <v>124</v>
      </c>
      <c r="D94" s="4" t="s">
        <v>68</v>
      </c>
      <c r="E94" s="6" t="s">
        <v>125</v>
      </c>
      <c r="F94" s="2">
        <v>2</v>
      </c>
      <c r="G94" s="2">
        <v>1.0305</v>
      </c>
      <c r="H94" s="7">
        <f t="shared" si="36"/>
        <v>0.19408054342552161</v>
      </c>
      <c r="I94" s="7">
        <v>1133.4303736050463</v>
      </c>
      <c r="J94" s="7">
        <v>2.3289665211062593</v>
      </c>
      <c r="K94" s="7">
        <f>(K$2/(($G94/1000)/0.04))/2</f>
        <v>1.9408054342552161</v>
      </c>
      <c r="L94" s="7">
        <v>12.421154779233383</v>
      </c>
      <c r="M94" s="7">
        <f>(M$2/(($G94/1000)/0.04))/2</f>
        <v>7.7632217370208645E-2</v>
      </c>
      <c r="N94" s="7">
        <f t="shared" si="37"/>
        <v>0.11644832605531297</v>
      </c>
      <c r="O94" s="7">
        <v>1451.7224648229017</v>
      </c>
      <c r="P94" s="7">
        <v>7.7632217370208645E-2</v>
      </c>
      <c r="Q94" s="7">
        <v>20.572537603105292</v>
      </c>
      <c r="R94" s="7">
        <v>0.77632217370208645</v>
      </c>
      <c r="S94" s="7">
        <v>2.3289665211062593</v>
      </c>
      <c r="T94" s="7">
        <v>5.8224163027656486</v>
      </c>
      <c r="U94" s="7">
        <v>1995.1479864143621</v>
      </c>
      <c r="V94" s="7">
        <f t="shared" si="38"/>
        <v>1.9408054342552161E-2</v>
      </c>
      <c r="W94" s="7">
        <v>524.01746724890836</v>
      </c>
      <c r="X94" s="7">
        <v>9.7040271712760813</v>
      </c>
      <c r="Y94" s="7">
        <v>1.5526443474041729</v>
      </c>
      <c r="Z94" s="7">
        <v>384.2794759825328</v>
      </c>
      <c r="AA94" s="7">
        <v>18.243571081999029</v>
      </c>
      <c r="AB94" s="7">
        <f t="shared" si="44"/>
        <v>0.38816108685104322</v>
      </c>
      <c r="AC94" s="7">
        <v>159.14604560892772</v>
      </c>
      <c r="AD94" s="7">
        <v>3.1052886948083458</v>
      </c>
      <c r="AE94" s="7">
        <v>687.04512372634645</v>
      </c>
      <c r="AF94" s="7">
        <v>1.5526443474041729</v>
      </c>
      <c r="AG94" s="7">
        <v>236.77826297913634</v>
      </c>
      <c r="AH94" s="7">
        <f t="shared" si="39"/>
        <v>0.15526443474041729</v>
      </c>
      <c r="AI94" s="7">
        <f t="shared" si="39"/>
        <v>0.19408054342552161</v>
      </c>
      <c r="AJ94" s="7">
        <v>0.38816108685104322</v>
      </c>
      <c r="AK94" s="7">
        <f t="shared" si="40"/>
        <v>0.13585638039786513</v>
      </c>
      <c r="AL94" s="7">
        <v>4.6579330422125187</v>
      </c>
      <c r="AM94" s="7">
        <f t="shared" si="41"/>
        <v>0.38816108685104322</v>
      </c>
      <c r="AN94" s="7">
        <f t="shared" si="41"/>
        <v>0.77632217370208645</v>
      </c>
      <c r="AO94" s="7">
        <v>74.915089762251341</v>
      </c>
      <c r="AP94" s="7">
        <v>0.77632217370208645</v>
      </c>
      <c r="AQ94" s="7">
        <v>4.2697719553614757</v>
      </c>
      <c r="AR94" s="7">
        <f t="shared" si="42"/>
        <v>0.38816108685104322</v>
      </c>
      <c r="AS94" s="7">
        <v>7.3750606501698215</v>
      </c>
      <c r="AT94" s="7">
        <v>0.77632217370208645</v>
      </c>
      <c r="AU94" s="7">
        <v>15.914604560892771</v>
      </c>
      <c r="AV94" s="7">
        <f t="shared" si="43"/>
        <v>0.38816108685104322</v>
      </c>
    </row>
    <row r="95" spans="1:48">
      <c r="A95" s="1">
        <v>136</v>
      </c>
      <c r="B95" s="2" t="s">
        <v>250</v>
      </c>
      <c r="C95" s="2" t="s">
        <v>127</v>
      </c>
      <c r="D95" s="4" t="s">
        <v>68</v>
      </c>
      <c r="E95" s="6" t="s">
        <v>125</v>
      </c>
      <c r="F95" s="2">
        <v>2</v>
      </c>
      <c r="G95" s="2">
        <v>1.0065999999999999</v>
      </c>
      <c r="H95" s="7">
        <f t="shared" si="36"/>
        <v>0.19868865487780651</v>
      </c>
      <c r="I95" s="7">
        <v>1315.3188952910791</v>
      </c>
      <c r="J95" s="7">
        <v>2.3842638585336782</v>
      </c>
      <c r="K95" s="7">
        <f>(K$2/(($G95/1000)/0.04))/2</f>
        <v>1.9868865487780651</v>
      </c>
      <c r="L95" s="7">
        <v>19.074110868269425</v>
      </c>
      <c r="M95" s="7">
        <v>0.19868865487780651</v>
      </c>
      <c r="N95" s="7">
        <f t="shared" si="37"/>
        <v>0.11921319292668391</v>
      </c>
      <c r="O95" s="7">
        <v>1541.8239618517784</v>
      </c>
      <c r="P95" s="7">
        <v>7.9475461951122608E-2</v>
      </c>
      <c r="Q95" s="7">
        <v>19.868865487780649</v>
      </c>
      <c r="R95" s="7">
        <v>1.1921319292668391</v>
      </c>
      <c r="S95" s="7">
        <v>3.1790184780449042</v>
      </c>
      <c r="T95" s="7">
        <v>4.3711504073117435</v>
      </c>
      <c r="U95" s="7">
        <v>5761.9709914563882</v>
      </c>
      <c r="V95" s="7">
        <f t="shared" si="38"/>
        <v>1.9868865487780652E-2</v>
      </c>
      <c r="W95" s="7">
        <v>611.961057023644</v>
      </c>
      <c r="X95" s="7">
        <v>9.9344327438903246</v>
      </c>
      <c r="Y95" s="7">
        <v>1.9868865487780651</v>
      </c>
      <c r="Z95" s="7">
        <v>413.27240214583753</v>
      </c>
      <c r="AA95" s="7">
        <v>26.624279753626073</v>
      </c>
      <c r="AB95" s="7">
        <f t="shared" si="44"/>
        <v>0.39737730975561303</v>
      </c>
      <c r="AC95" s="7">
        <v>143.05583151202069</v>
      </c>
      <c r="AD95" s="7">
        <v>3.9737730975561303</v>
      </c>
      <c r="AE95" s="7">
        <v>814.62348499900668</v>
      </c>
      <c r="AF95" s="7">
        <v>2.3842638585336782</v>
      </c>
      <c r="AG95" s="7">
        <v>536.4593681700776</v>
      </c>
      <c r="AH95" s="7">
        <f t="shared" si="39"/>
        <v>0.15895092390224522</v>
      </c>
      <c r="AI95" s="7">
        <f t="shared" si="39"/>
        <v>0.19868865487780651</v>
      </c>
      <c r="AJ95" s="7">
        <f>(AJ$2/(($G95/1000)/0.04))/2</f>
        <v>0.19868865487780651</v>
      </c>
      <c r="AK95" s="7">
        <f t="shared" si="40"/>
        <v>0.13908205841446455</v>
      </c>
      <c r="AL95" s="7">
        <v>4.7685277170673563</v>
      </c>
      <c r="AM95" s="7">
        <f t="shared" si="41"/>
        <v>0.39737730975561303</v>
      </c>
      <c r="AN95" s="7">
        <f t="shared" si="41"/>
        <v>0.79475461951122606</v>
      </c>
      <c r="AO95" s="7">
        <v>76.693820782833313</v>
      </c>
      <c r="AP95" s="7">
        <v>0.79475461951122606</v>
      </c>
      <c r="AQ95" s="7">
        <v>7.1527915756010341</v>
      </c>
      <c r="AR95" s="7">
        <f t="shared" si="42"/>
        <v>0.39737730975561303</v>
      </c>
      <c r="AS95" s="7">
        <v>7.5501688853566469</v>
      </c>
      <c r="AT95" s="7">
        <v>0.79475461951122606</v>
      </c>
      <c r="AU95" s="7">
        <v>15.895092390224521</v>
      </c>
      <c r="AV95" s="7">
        <f t="shared" si="43"/>
        <v>0.39737730975561303</v>
      </c>
    </row>
    <row r="96" spans="1:48">
      <c r="A96" s="1"/>
      <c r="B96" s="2" t="s">
        <v>251</v>
      </c>
      <c r="C96" s="2" t="s">
        <v>129</v>
      </c>
      <c r="D96" s="4" t="s">
        <v>68</v>
      </c>
      <c r="E96" s="6" t="s">
        <v>125</v>
      </c>
      <c r="F96" s="2">
        <v>2</v>
      </c>
      <c r="G96" s="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>
      <c r="A97" s="1">
        <v>29</v>
      </c>
      <c r="B97" s="2" t="s">
        <v>252</v>
      </c>
      <c r="C97" s="2" t="s">
        <v>131</v>
      </c>
      <c r="D97" s="4"/>
      <c r="E97" s="6" t="s">
        <v>132</v>
      </c>
      <c r="F97" s="2">
        <v>2</v>
      </c>
      <c r="G97" s="2">
        <v>1.0017</v>
      </c>
      <c r="H97" s="7">
        <f t="shared" ref="H97:H114" si="45">(H$2/(($G97/1000)/0.04))/2</f>
        <v>0.19966057701906756</v>
      </c>
      <c r="I97" s="7">
        <v>2160.3274433463112</v>
      </c>
      <c r="J97" s="7">
        <v>2.3959269242288106</v>
      </c>
      <c r="K97" s="7">
        <f t="shared" ref="K97:K106" si="46">(K$2/(($G97/1000)/0.04))/2</f>
        <v>1.9966057701906759</v>
      </c>
      <c r="L97" s="7">
        <v>52.311071178995704</v>
      </c>
      <c r="M97" s="7">
        <v>0.39932115403813512</v>
      </c>
      <c r="N97" s="7">
        <f>(N$2/(($G97/1000)/0.04))/2</f>
        <v>0.11979634621144054</v>
      </c>
      <c r="O97" s="7">
        <v>1513.427173804532</v>
      </c>
      <c r="P97" s="7">
        <v>0.19966057701906756</v>
      </c>
      <c r="Q97" s="7">
        <v>59.498851951682134</v>
      </c>
      <c r="R97" s="7">
        <v>2.7952480782669462</v>
      </c>
      <c r="S97" s="7">
        <v>1.1979634621144053</v>
      </c>
      <c r="T97" s="7">
        <v>13.177598083258459</v>
      </c>
      <c r="U97" s="7">
        <v>2056.5039432963958</v>
      </c>
      <c r="V97" s="7">
        <f t="shared" ref="V97:V114" si="47">(V$2/(($G97/1000)/0.04))/2</f>
        <v>1.9966057701906757E-2</v>
      </c>
      <c r="W97" s="7">
        <v>535.09034641110111</v>
      </c>
      <c r="X97" s="7">
        <v>27.553159628631324</v>
      </c>
      <c r="Y97" s="7">
        <v>1.9966057701906759</v>
      </c>
      <c r="Z97" s="7">
        <v>435.26005790156734</v>
      </c>
      <c r="AA97" s="7">
        <v>65.089348108216029</v>
      </c>
      <c r="AB97" s="7">
        <f>(AB$2/(($G97/1000)/0.04))/2</f>
        <v>0.39932115403813512</v>
      </c>
      <c r="AC97" s="7">
        <v>71.877807726864333</v>
      </c>
      <c r="AD97" s="7">
        <v>8.3857442348008373</v>
      </c>
      <c r="AE97" s="7">
        <v>587.00209643605865</v>
      </c>
      <c r="AF97" s="7">
        <v>7.5871019267245678</v>
      </c>
      <c r="AG97" s="7">
        <v>287.51123090745733</v>
      </c>
      <c r="AH97" s="7">
        <f t="shared" ref="AH97:AI112" si="48">(AH$2/(($G97/1000)/0.04))/2</f>
        <v>0.15972846161525406</v>
      </c>
      <c r="AI97" s="7">
        <f t="shared" si="48"/>
        <v>0.19966057701906756</v>
      </c>
      <c r="AJ97" s="7">
        <v>1.1979634621144053</v>
      </c>
      <c r="AK97" s="7">
        <f t="shared" ref="AK97:AK108" si="49">(AK$2/(($G97/1000)/0.04))/2</f>
        <v>0.13976240391334729</v>
      </c>
      <c r="AL97" s="7">
        <v>7.1877807726864322</v>
      </c>
      <c r="AM97" s="7">
        <f t="shared" ref="AM97:AN112" si="50">(AM$2/(($G97/1000)/0.04))/2</f>
        <v>0.39932115403813512</v>
      </c>
      <c r="AN97" s="7">
        <f t="shared" si="50"/>
        <v>0.79864230807627024</v>
      </c>
      <c r="AO97" s="7">
        <v>87.850653888389743</v>
      </c>
      <c r="AP97" s="7">
        <v>1.1979634621144053</v>
      </c>
      <c r="AQ97" s="7">
        <v>8.7850653888389729</v>
      </c>
      <c r="AR97" s="7">
        <f t="shared" ref="AR97:AR114" si="51">(AR$2/(($G97/1000)/0.04))/2</f>
        <v>0.39932115403813512</v>
      </c>
      <c r="AS97" s="7">
        <v>19.966057701906756</v>
      </c>
      <c r="AT97" s="7">
        <v>1.9966057701906759</v>
      </c>
      <c r="AU97" s="7">
        <v>37.136867325546568</v>
      </c>
      <c r="AV97" s="7">
        <v>0.79864230807627024</v>
      </c>
    </row>
    <row r="98" spans="1:48">
      <c r="A98" s="1">
        <v>122</v>
      </c>
      <c r="B98" s="2" t="s">
        <v>253</v>
      </c>
      <c r="C98" s="2" t="s">
        <v>134</v>
      </c>
      <c r="D98" s="4"/>
      <c r="E98" s="6" t="s">
        <v>132</v>
      </c>
      <c r="F98" s="2">
        <v>2</v>
      </c>
      <c r="G98" s="2">
        <v>1.0197000000000001</v>
      </c>
      <c r="H98" s="7">
        <f t="shared" si="45"/>
        <v>0.19613611846621554</v>
      </c>
      <c r="I98" s="7">
        <v>2102.5791899578307</v>
      </c>
      <c r="J98" s="7">
        <v>3.5304501323918798</v>
      </c>
      <c r="K98" s="7">
        <f t="shared" si="46"/>
        <v>1.9613611846621555</v>
      </c>
      <c r="L98" s="7">
        <v>63.940374619986265</v>
      </c>
      <c r="M98" s="7">
        <v>0.27459056585270175</v>
      </c>
      <c r="N98" s="7">
        <f>(N$2/(($G98/1000)/0.04))/2</f>
        <v>0.11768167107972932</v>
      </c>
      <c r="O98" s="7">
        <v>1263.1166029224282</v>
      </c>
      <c r="P98" s="7">
        <v>7.8454447386486215E-2</v>
      </c>
      <c r="Q98" s="7">
        <v>43.149946062567423</v>
      </c>
      <c r="R98" s="7">
        <v>1.5690889477297243</v>
      </c>
      <c r="S98" s="7">
        <v>1.9613611846621555</v>
      </c>
      <c r="T98" s="7">
        <v>21.967245268216143</v>
      </c>
      <c r="U98" s="7">
        <v>5295.67519858782</v>
      </c>
      <c r="V98" s="7">
        <f t="shared" si="47"/>
        <v>1.9613611846621554E-2</v>
      </c>
      <c r="W98" s="7">
        <v>525.64479748945769</v>
      </c>
      <c r="X98" s="7">
        <v>18.82906737275669</v>
      </c>
      <c r="Y98" s="7">
        <v>1.1768167107972931</v>
      </c>
      <c r="Z98" s="7">
        <v>298.12690006864761</v>
      </c>
      <c r="AA98" s="7">
        <v>42.365401588702561</v>
      </c>
      <c r="AB98" s="7">
        <f>(AB$2/(($G98/1000)/0.04))/2</f>
        <v>0.39227223693243107</v>
      </c>
      <c r="AC98" s="7">
        <v>54.918113170540352</v>
      </c>
      <c r="AD98" s="7">
        <v>3.5304501323918798</v>
      </c>
      <c r="AE98" s="7">
        <v>623.71285672256545</v>
      </c>
      <c r="AF98" s="7">
        <v>8.6299892125134843</v>
      </c>
      <c r="AG98" s="7">
        <v>490.34029616553886</v>
      </c>
      <c r="AH98" s="7">
        <f t="shared" si="48"/>
        <v>0.15690889477297243</v>
      </c>
      <c r="AI98" s="7">
        <f t="shared" si="48"/>
        <v>0.19613611846621554</v>
      </c>
      <c r="AJ98" s="7">
        <v>0.78454447386486215</v>
      </c>
      <c r="AK98" s="7">
        <f t="shared" si="49"/>
        <v>0.13729528292635088</v>
      </c>
      <c r="AL98" s="7">
        <v>5.884083553986466</v>
      </c>
      <c r="AM98" s="7">
        <f t="shared" si="50"/>
        <v>0.39227223693243107</v>
      </c>
      <c r="AN98" s="7">
        <f t="shared" si="50"/>
        <v>0.78454447386486215</v>
      </c>
      <c r="AO98" s="7">
        <v>83.946258703540252</v>
      </c>
      <c r="AP98" s="7">
        <v>2.3536334215945862</v>
      </c>
      <c r="AQ98" s="7">
        <v>8.2377169755810531</v>
      </c>
      <c r="AR98" s="7">
        <f t="shared" si="51"/>
        <v>0.39227223693243107</v>
      </c>
      <c r="AS98" s="7">
        <v>12.160439344905363</v>
      </c>
      <c r="AT98" s="7">
        <v>1.5690889477297243</v>
      </c>
      <c r="AU98" s="7">
        <v>10.199078160243209</v>
      </c>
      <c r="AV98" s="7">
        <v>1.1768167107972931</v>
      </c>
    </row>
    <row r="99" spans="1:48">
      <c r="A99" s="1">
        <v>27</v>
      </c>
      <c r="B99" s="2" t="s">
        <v>254</v>
      </c>
      <c r="C99" s="2" t="s">
        <v>136</v>
      </c>
      <c r="D99" s="4"/>
      <c r="E99" s="6" t="s">
        <v>132</v>
      </c>
      <c r="F99" s="2">
        <v>2</v>
      </c>
      <c r="G99" s="2">
        <v>1.0206</v>
      </c>
      <c r="H99" s="7">
        <f t="shared" si="45"/>
        <v>0.1959631589261219</v>
      </c>
      <c r="I99" s="7">
        <v>2057.6131687242801</v>
      </c>
      <c r="J99" s="7">
        <v>2.3515579071134627</v>
      </c>
      <c r="K99" s="7">
        <f t="shared" si="46"/>
        <v>1.9596315892612191</v>
      </c>
      <c r="L99" s="7">
        <v>45.071526553008034</v>
      </c>
      <c r="M99" s="7">
        <v>0.3919263178522438</v>
      </c>
      <c r="N99" s="7">
        <f>(N$2/(($G99/1000)/0.04))/2</f>
        <v>0.11757789535567313</v>
      </c>
      <c r="O99" s="7">
        <v>1336.4687438761514</v>
      </c>
      <c r="P99" s="7">
        <v>7.8385263570448754E-2</v>
      </c>
      <c r="Q99" s="7">
        <v>50.558495002939452</v>
      </c>
      <c r="R99" s="7">
        <v>1.5677052714089752</v>
      </c>
      <c r="S99" s="7">
        <v>1.9596315892612191</v>
      </c>
      <c r="T99" s="7">
        <v>20.772094846168923</v>
      </c>
      <c r="U99" s="7">
        <v>3997.6484420928864</v>
      </c>
      <c r="V99" s="7">
        <f t="shared" si="47"/>
        <v>1.9596315892612189E-2</v>
      </c>
      <c r="W99" s="7">
        <v>521.26200274348423</v>
      </c>
      <c r="X99" s="7">
        <v>23.123652753282382</v>
      </c>
      <c r="Y99" s="7">
        <v>1.5677052714089752</v>
      </c>
      <c r="Z99" s="7">
        <v>384.08779149519893</v>
      </c>
      <c r="AA99" s="7">
        <v>51.734273956496182</v>
      </c>
      <c r="AB99" s="7">
        <v>0.7838526357044876</v>
      </c>
      <c r="AC99" s="7">
        <v>66.627474034881445</v>
      </c>
      <c r="AD99" s="7">
        <v>6.2708210856359008</v>
      </c>
      <c r="AE99" s="7">
        <v>576.13168724279831</v>
      </c>
      <c r="AF99" s="7">
        <v>9.4062316284538507</v>
      </c>
      <c r="AG99" s="7">
        <v>450.71526553008033</v>
      </c>
      <c r="AH99" s="7">
        <f t="shared" si="48"/>
        <v>0.15677052714089751</v>
      </c>
      <c r="AI99" s="7">
        <f t="shared" si="48"/>
        <v>0.1959631589261219</v>
      </c>
      <c r="AJ99" s="7">
        <v>0.7838526357044876</v>
      </c>
      <c r="AK99" s="7">
        <f t="shared" si="49"/>
        <v>0.13717421124828533</v>
      </c>
      <c r="AL99" s="7">
        <v>5.8788947677836569</v>
      </c>
      <c r="AM99" s="7">
        <f t="shared" si="50"/>
        <v>0.3919263178522438</v>
      </c>
      <c r="AN99" s="7">
        <f t="shared" si="50"/>
        <v>0.7838526357044876</v>
      </c>
      <c r="AO99" s="7">
        <v>93.670389966686272</v>
      </c>
      <c r="AP99" s="7">
        <v>1.9596315892612191</v>
      </c>
      <c r="AQ99" s="7">
        <v>8.2304526748971192</v>
      </c>
      <c r="AR99" s="7">
        <f t="shared" si="51"/>
        <v>0.3919263178522438</v>
      </c>
      <c r="AS99" s="7">
        <v>15.677052714089752</v>
      </c>
      <c r="AT99" s="7">
        <v>1.5677052714089752</v>
      </c>
      <c r="AU99" s="7">
        <v>16.068979031941993</v>
      </c>
      <c r="AV99" s="7">
        <v>1.1757789535567313</v>
      </c>
    </row>
    <row r="100" spans="1:48">
      <c r="A100" s="1">
        <v>91</v>
      </c>
      <c r="B100" s="2" t="s">
        <v>255</v>
      </c>
      <c r="C100" s="2" t="s">
        <v>138</v>
      </c>
      <c r="D100" s="4" t="s">
        <v>139</v>
      </c>
      <c r="E100" s="6" t="s">
        <v>140</v>
      </c>
      <c r="F100" s="2">
        <v>2</v>
      </c>
      <c r="G100" s="2">
        <v>1.0014000000000001</v>
      </c>
      <c r="H100" s="7">
        <f t="shared" si="45"/>
        <v>0.19972039145196721</v>
      </c>
      <c r="I100" s="7">
        <v>3235.4703415218687</v>
      </c>
      <c r="J100" s="7">
        <v>4.7932893948472124</v>
      </c>
      <c r="K100" s="7">
        <f t="shared" si="46"/>
        <v>1.9972039145196721</v>
      </c>
      <c r="L100" s="7">
        <v>258.03874575594165</v>
      </c>
      <c r="M100" s="7">
        <v>0.39944078290393442</v>
      </c>
      <c r="N100" s="7">
        <v>0.39944078290393442</v>
      </c>
      <c r="O100" s="7">
        <v>1657.6792490513278</v>
      </c>
      <c r="P100" s="7">
        <v>7.9888156580786879E-2</v>
      </c>
      <c r="Q100" s="7">
        <v>53.924505692031147</v>
      </c>
      <c r="R100" s="7">
        <v>1.9972039145196721</v>
      </c>
      <c r="S100" s="7">
        <v>3.5949670461354097</v>
      </c>
      <c r="T100" s="7">
        <v>13.181545835829835</v>
      </c>
      <c r="U100" s="7">
        <v>8548.0327541441966</v>
      </c>
      <c r="V100" s="7">
        <f t="shared" si="47"/>
        <v>1.997203914519672E-2</v>
      </c>
      <c r="W100" s="7">
        <v>830.83682844018358</v>
      </c>
      <c r="X100" s="7">
        <v>24.765328540043932</v>
      </c>
      <c r="Y100" s="7">
        <v>2.796085480327541</v>
      </c>
      <c r="Z100" s="7">
        <v>918.71380067904909</v>
      </c>
      <c r="AA100" s="7">
        <v>91.072498502097034</v>
      </c>
      <c r="AB100" s="7">
        <f t="shared" ref="AB100:AB111" si="52">(AB$2/(($G100/1000)/0.04))/2</f>
        <v>0.39944078290393442</v>
      </c>
      <c r="AC100" s="7">
        <v>167.76512881965246</v>
      </c>
      <c r="AD100" s="7">
        <v>5.1927301777511472</v>
      </c>
      <c r="AE100" s="7">
        <v>527.26183343319337</v>
      </c>
      <c r="AF100" s="7">
        <v>14.779308967445573</v>
      </c>
      <c r="AG100" s="7">
        <v>798.88156580786881</v>
      </c>
      <c r="AH100" s="7">
        <f t="shared" si="48"/>
        <v>0.15977631316157376</v>
      </c>
      <c r="AI100" s="7">
        <v>0.39944078290393442</v>
      </c>
      <c r="AJ100" s="7">
        <v>0.79888156580786884</v>
      </c>
      <c r="AK100" s="7">
        <f t="shared" si="49"/>
        <v>0.13980427401637704</v>
      </c>
      <c r="AL100" s="7">
        <v>25.164769322947869</v>
      </c>
      <c r="AM100" s="7">
        <f t="shared" si="50"/>
        <v>0.39944078290393442</v>
      </c>
      <c r="AN100" s="7">
        <f t="shared" si="50"/>
        <v>0.79888156580786884</v>
      </c>
      <c r="AO100" s="7">
        <v>131.81545835829834</v>
      </c>
      <c r="AP100" s="7">
        <v>3.1955262632314754</v>
      </c>
      <c r="AQ100" s="7">
        <v>10.385460355502294</v>
      </c>
      <c r="AR100" s="7">
        <f t="shared" si="51"/>
        <v>0.39944078290393442</v>
      </c>
      <c r="AS100" s="7">
        <v>13.980427401637703</v>
      </c>
      <c r="AT100" s="7">
        <v>1.5977631316157377</v>
      </c>
      <c r="AU100" s="7">
        <v>18.773716796484916</v>
      </c>
      <c r="AV100" s="7">
        <v>1.5977631316157377</v>
      </c>
    </row>
    <row r="101" spans="1:48">
      <c r="A101" s="1">
        <v>35</v>
      </c>
      <c r="B101" s="2" t="s">
        <v>256</v>
      </c>
      <c r="C101" s="2" t="s">
        <v>142</v>
      </c>
      <c r="D101" s="4" t="s">
        <v>139</v>
      </c>
      <c r="E101" s="6" t="s">
        <v>140</v>
      </c>
      <c r="F101" s="2">
        <v>2</v>
      </c>
      <c r="G101" s="2">
        <v>1.0041</v>
      </c>
      <c r="H101" s="7">
        <f t="shared" si="45"/>
        <v>0.19918334827208445</v>
      </c>
      <c r="I101" s="7">
        <v>3362.2149188327858</v>
      </c>
      <c r="J101" s="7">
        <v>5.1787670550741964</v>
      </c>
      <c r="K101" s="7">
        <f t="shared" si="46"/>
        <v>1.9918334827208446</v>
      </c>
      <c r="L101" s="7">
        <v>25.495468578826809</v>
      </c>
      <c r="M101" s="7">
        <v>1.1951000896325066</v>
      </c>
      <c r="N101" s="7">
        <v>0.3983666965441689</v>
      </c>
      <c r="O101" s="7">
        <v>2031.6701523752615</v>
      </c>
      <c r="P101" s="7">
        <v>0.31869335723533515</v>
      </c>
      <c r="Q101" s="7">
        <v>85.250473060452151</v>
      </c>
      <c r="R101" s="7">
        <v>5.1787670550741964</v>
      </c>
      <c r="S101" s="7">
        <v>2.7885668758091828</v>
      </c>
      <c r="T101" s="7">
        <v>24.698735185738471</v>
      </c>
      <c r="U101" s="7">
        <v>9680.3107260233046</v>
      </c>
      <c r="V101" s="7">
        <f t="shared" si="47"/>
        <v>1.9918334827208447E-2</v>
      </c>
      <c r="W101" s="7">
        <v>1107.4594163927895</v>
      </c>
      <c r="X101" s="7">
        <v>40.23503635096106</v>
      </c>
      <c r="Y101" s="7">
        <v>3.9836669654416892</v>
      </c>
      <c r="Z101" s="7">
        <v>1302.6590976994326</v>
      </c>
      <c r="AA101" s="7">
        <v>169.70421272781596</v>
      </c>
      <c r="AB101" s="7">
        <f t="shared" si="52"/>
        <v>0.3983666965441689</v>
      </c>
      <c r="AC101" s="7">
        <v>282.84035454635989</v>
      </c>
      <c r="AD101" s="7">
        <v>10.755900806692562</v>
      </c>
      <c r="AE101" s="7">
        <v>836.57006274275466</v>
      </c>
      <c r="AF101" s="7">
        <v>18.723234737575936</v>
      </c>
      <c r="AG101" s="7">
        <v>374.46469475151878</v>
      </c>
      <c r="AH101" s="7">
        <f t="shared" si="48"/>
        <v>0.15934667861766758</v>
      </c>
      <c r="AI101" s="7">
        <v>0.79673339308833779</v>
      </c>
      <c r="AJ101" s="7">
        <v>1.1951000896325066</v>
      </c>
      <c r="AK101" s="7">
        <f t="shared" si="49"/>
        <v>0.13942834379045912</v>
      </c>
      <c r="AL101" s="7">
        <v>11.552634199780897</v>
      </c>
      <c r="AM101" s="7">
        <f t="shared" si="50"/>
        <v>0.3983666965441689</v>
      </c>
      <c r="AN101" s="7">
        <v>1.9918334827208446</v>
      </c>
      <c r="AO101" s="7">
        <v>108.35574146001395</v>
      </c>
      <c r="AP101" s="7">
        <v>2.3902001792650132</v>
      </c>
      <c r="AQ101" s="7">
        <v>7.5689672343392091</v>
      </c>
      <c r="AR101" s="7">
        <f t="shared" si="51"/>
        <v>0.3983666965441689</v>
      </c>
      <c r="AS101" s="7">
        <v>25.495468578826809</v>
      </c>
      <c r="AT101" s="7">
        <v>1.9918334827208446</v>
      </c>
      <c r="AU101" s="7">
        <v>29.479135544268498</v>
      </c>
      <c r="AV101" s="7">
        <v>1.5934667861766756</v>
      </c>
    </row>
    <row r="102" spans="1:48">
      <c r="A102" s="1">
        <v>86</v>
      </c>
      <c r="B102" s="2" t="s">
        <v>257</v>
      </c>
      <c r="C102" s="2" t="s">
        <v>144</v>
      </c>
      <c r="D102" s="4" t="s">
        <v>139</v>
      </c>
      <c r="E102" s="6" t="s">
        <v>140</v>
      </c>
      <c r="F102" s="2">
        <v>2</v>
      </c>
      <c r="G102" s="2">
        <v>1.0044</v>
      </c>
      <c r="H102" s="7">
        <f t="shared" si="45"/>
        <v>0.19912385503783356</v>
      </c>
      <c r="I102" s="7">
        <v>3054.5599362803669</v>
      </c>
      <c r="J102" s="7">
        <v>3.9824771007566713</v>
      </c>
      <c r="K102" s="7">
        <f t="shared" si="46"/>
        <v>1.9912385503783356</v>
      </c>
      <c r="L102" s="7">
        <v>42.214257268020717</v>
      </c>
      <c r="M102" s="7">
        <v>0.39824771007566712</v>
      </c>
      <c r="N102" s="7">
        <v>0.39824771007566712</v>
      </c>
      <c r="O102" s="7">
        <v>1600.955794504182</v>
      </c>
      <c r="P102" s="7">
        <v>3.1859816806053369E-2</v>
      </c>
      <c r="Q102" s="7">
        <v>50.17921146953406</v>
      </c>
      <c r="R102" s="7">
        <v>1.5929908403026685</v>
      </c>
      <c r="S102" s="7">
        <v>3.5842293906810041</v>
      </c>
      <c r="T102" s="7">
        <v>12.743926722421348</v>
      </c>
      <c r="U102" s="7">
        <v>11350.059737156513</v>
      </c>
      <c r="V102" s="7">
        <f t="shared" si="47"/>
        <v>1.9912385503783357E-2</v>
      </c>
      <c r="W102" s="7">
        <v>864.19753086419757</v>
      </c>
      <c r="X102" s="7">
        <v>23.496614894464358</v>
      </c>
      <c r="Y102" s="7">
        <v>3.1859816806053369</v>
      </c>
      <c r="Z102" s="7">
        <v>1111.1111111111111</v>
      </c>
      <c r="AA102" s="7">
        <v>113.50059737156514</v>
      </c>
      <c r="AB102" s="7">
        <f t="shared" si="52"/>
        <v>0.39824771007566712</v>
      </c>
      <c r="AC102" s="7">
        <v>258.86101154918362</v>
      </c>
      <c r="AD102" s="7">
        <v>6.770211071286341</v>
      </c>
      <c r="AE102" s="7">
        <v>573.47670250896067</v>
      </c>
      <c r="AF102" s="7">
        <v>14.735165272799684</v>
      </c>
      <c r="AG102" s="7">
        <v>1158.9008363201913</v>
      </c>
      <c r="AH102" s="7">
        <f t="shared" si="48"/>
        <v>0.15929908403026685</v>
      </c>
      <c r="AI102" s="7">
        <v>0.39824771007566712</v>
      </c>
      <c r="AJ102" s="7">
        <v>0.79649542015133423</v>
      </c>
      <c r="AK102" s="7">
        <f t="shared" si="49"/>
        <v>0.1393866985264835</v>
      </c>
      <c r="AL102" s="7">
        <v>9.9561927518916775</v>
      </c>
      <c r="AM102" s="7">
        <f t="shared" si="50"/>
        <v>0.39824771007566712</v>
      </c>
      <c r="AN102" s="7">
        <f t="shared" si="50"/>
        <v>0.79649542015133423</v>
      </c>
      <c r="AO102" s="7">
        <v>112.70410195141379</v>
      </c>
      <c r="AP102" s="7">
        <v>2.7877339705296702</v>
      </c>
      <c r="AQ102" s="7">
        <v>9.1596973317403432</v>
      </c>
      <c r="AR102" s="7">
        <f t="shared" si="51"/>
        <v>0.39824771007566712</v>
      </c>
      <c r="AS102" s="7">
        <v>13.142174432497015</v>
      </c>
      <c r="AT102" s="7">
        <v>1.1947431302270013</v>
      </c>
      <c r="AU102" s="7">
        <v>16.726403823178018</v>
      </c>
      <c r="AV102" s="7">
        <v>1.1947431302270013</v>
      </c>
    </row>
    <row r="103" spans="1:48">
      <c r="A103" s="1">
        <v>104</v>
      </c>
      <c r="B103" s="2" t="s">
        <v>258</v>
      </c>
      <c r="C103" s="2" t="s">
        <v>146</v>
      </c>
      <c r="D103" s="4" t="s">
        <v>139</v>
      </c>
      <c r="E103" s="6" t="s">
        <v>147</v>
      </c>
      <c r="F103" s="2">
        <v>2</v>
      </c>
      <c r="G103" s="2">
        <v>1.0004</v>
      </c>
      <c r="H103" s="7">
        <f t="shared" si="45"/>
        <v>0.19992003198720512</v>
      </c>
      <c r="I103" s="7">
        <v>2906.8372650939623</v>
      </c>
      <c r="J103" s="7">
        <v>2.3990403838464611</v>
      </c>
      <c r="K103" s="7">
        <f t="shared" si="46"/>
        <v>1.9992003198720512</v>
      </c>
      <c r="L103" s="7">
        <v>22.391043582566976</v>
      </c>
      <c r="M103" s="7">
        <v>0.79968012794882048</v>
      </c>
      <c r="N103" s="7">
        <v>0.39984006397441024</v>
      </c>
      <c r="O103" s="7">
        <v>2506.9972011195523</v>
      </c>
      <c r="P103" s="7">
        <v>0.23990403838464613</v>
      </c>
      <c r="Q103" s="7">
        <v>80.367852858856452</v>
      </c>
      <c r="R103" s="7">
        <v>3.5985605757696919</v>
      </c>
      <c r="S103" s="7">
        <v>2.3990403838464611</v>
      </c>
      <c r="T103" s="7">
        <v>16.393442622950818</v>
      </c>
      <c r="U103" s="7">
        <v>3658.5365853658536</v>
      </c>
      <c r="V103" s="7">
        <f t="shared" si="47"/>
        <v>1.999200319872051E-2</v>
      </c>
      <c r="W103" s="7">
        <v>823.67053178728509</v>
      </c>
      <c r="X103" s="7">
        <v>37.984806077568969</v>
      </c>
      <c r="Y103" s="7">
        <v>3.5985605757696919</v>
      </c>
      <c r="Z103" s="7">
        <v>1571.3714514194321</v>
      </c>
      <c r="AA103" s="7">
        <v>100.35985605757696</v>
      </c>
      <c r="AB103" s="7">
        <f t="shared" si="52"/>
        <v>0.39984006397441024</v>
      </c>
      <c r="AC103" s="7">
        <v>315.87365053978408</v>
      </c>
      <c r="AD103" s="7">
        <v>8.3966413434626137</v>
      </c>
      <c r="AE103" s="7">
        <v>511.7952818872451</v>
      </c>
      <c r="AF103" s="7">
        <v>15.593762495001998</v>
      </c>
      <c r="AG103" s="7">
        <v>343.86245501799277</v>
      </c>
      <c r="AH103" s="7">
        <f t="shared" si="48"/>
        <v>0.15993602558976408</v>
      </c>
      <c r="AI103" s="7">
        <v>0.39984006397441024</v>
      </c>
      <c r="AJ103" s="7">
        <v>1.1995201919232306</v>
      </c>
      <c r="AK103" s="7">
        <f t="shared" si="49"/>
        <v>0.13994402239104359</v>
      </c>
      <c r="AL103" s="7">
        <v>18.392642942822871</v>
      </c>
      <c r="AM103" s="7">
        <f t="shared" si="50"/>
        <v>0.39984006397441024</v>
      </c>
      <c r="AN103" s="7">
        <f t="shared" si="50"/>
        <v>0.79968012794882048</v>
      </c>
      <c r="AO103" s="7">
        <v>117.1531387445022</v>
      </c>
      <c r="AP103" s="7">
        <v>2.798880447820872</v>
      </c>
      <c r="AQ103" s="7">
        <v>9.9960015993602553</v>
      </c>
      <c r="AR103" s="7">
        <f t="shared" si="51"/>
        <v>0.39984006397441024</v>
      </c>
      <c r="AS103" s="7">
        <v>22.790883646541381</v>
      </c>
      <c r="AT103" s="7">
        <v>1.9992003198720512</v>
      </c>
      <c r="AU103" s="7">
        <v>41.983206717313074</v>
      </c>
      <c r="AV103" s="7">
        <f>(AV$2/(($G103/1000)/0.04))/2</f>
        <v>0.39984006397441024</v>
      </c>
    </row>
    <row r="104" spans="1:48">
      <c r="A104" s="1">
        <v>38</v>
      </c>
      <c r="B104" s="2" t="s">
        <v>259</v>
      </c>
      <c r="C104" s="2" t="s">
        <v>149</v>
      </c>
      <c r="D104" s="4" t="s">
        <v>139</v>
      </c>
      <c r="E104" s="6" t="s">
        <v>147</v>
      </c>
      <c r="F104" s="2">
        <v>2</v>
      </c>
      <c r="G104" s="2">
        <v>1.0077</v>
      </c>
      <c r="H104" s="7">
        <f t="shared" si="45"/>
        <v>0.19847176739108863</v>
      </c>
      <c r="I104" s="7">
        <v>2969.1376401706857</v>
      </c>
      <c r="J104" s="7">
        <v>2.3816612086930635</v>
      </c>
      <c r="K104" s="7">
        <f t="shared" si="46"/>
        <v>1.9847176739108863</v>
      </c>
      <c r="L104" s="7">
        <v>25.007442691277166</v>
      </c>
      <c r="M104" s="7">
        <v>0.79388706956435451</v>
      </c>
      <c r="N104" s="7">
        <v>0.39694353478217725</v>
      </c>
      <c r="O104" s="7">
        <v>2294.3336310409845</v>
      </c>
      <c r="P104" s="7">
        <v>0.19847176739108863</v>
      </c>
      <c r="Q104" s="7">
        <v>80.579537560781972</v>
      </c>
      <c r="R104" s="7">
        <v>3.5724918130395951</v>
      </c>
      <c r="S104" s="7">
        <v>2.3816612086930635</v>
      </c>
      <c r="T104" s="7">
        <v>17.4655155304158</v>
      </c>
      <c r="U104" s="7">
        <v>4366.3788826039499</v>
      </c>
      <c r="V104" s="7">
        <f t="shared" si="47"/>
        <v>1.9847176739108862E-2</v>
      </c>
      <c r="W104" s="7">
        <v>730.37610399920607</v>
      </c>
      <c r="X104" s="7">
        <v>38.503522873871191</v>
      </c>
      <c r="Y104" s="7">
        <v>3.175548278257418</v>
      </c>
      <c r="Z104" s="7">
        <v>1369.4551949985114</v>
      </c>
      <c r="AA104" s="7">
        <v>86.136747047732456</v>
      </c>
      <c r="AB104" s="7">
        <f t="shared" si="52"/>
        <v>0.39694353478217725</v>
      </c>
      <c r="AC104" s="7">
        <v>258.0132976084152</v>
      </c>
      <c r="AD104" s="7">
        <v>7.5419271608613681</v>
      </c>
      <c r="AE104" s="7">
        <v>484.27111243425622</v>
      </c>
      <c r="AF104" s="7">
        <v>15.083854321722736</v>
      </c>
      <c r="AG104" s="7">
        <v>670.8345737818795</v>
      </c>
      <c r="AH104" s="7">
        <f t="shared" si="48"/>
        <v>0.1587774139128709</v>
      </c>
      <c r="AI104" s="7">
        <v>0.39694353478217725</v>
      </c>
      <c r="AJ104" s="7">
        <v>1.1908306043465318</v>
      </c>
      <c r="AK104" s="7">
        <f t="shared" si="49"/>
        <v>0.13893023717376204</v>
      </c>
      <c r="AL104" s="7">
        <v>17.068571995633622</v>
      </c>
      <c r="AM104" s="7">
        <f t="shared" si="50"/>
        <v>0.39694353478217725</v>
      </c>
      <c r="AN104" s="7">
        <f t="shared" si="50"/>
        <v>0.79388706956435451</v>
      </c>
      <c r="AO104" s="7">
        <v>109.55641559988091</v>
      </c>
      <c r="AP104" s="7">
        <v>3.175548278257418</v>
      </c>
      <c r="AQ104" s="7">
        <v>9.9235883695544302</v>
      </c>
      <c r="AR104" s="7">
        <f t="shared" si="51"/>
        <v>0.39694353478217725</v>
      </c>
      <c r="AS104" s="7">
        <v>23.419668552148455</v>
      </c>
      <c r="AT104" s="7">
        <v>2.3816612086930635</v>
      </c>
      <c r="AU104" s="7">
        <v>38.106579339089016</v>
      </c>
      <c r="AV104" s="7">
        <v>1.1908306043465318</v>
      </c>
    </row>
    <row r="105" spans="1:48">
      <c r="A105" s="1">
        <v>42</v>
      </c>
      <c r="B105" s="2" t="s">
        <v>260</v>
      </c>
      <c r="C105" s="2" t="s">
        <v>151</v>
      </c>
      <c r="D105" s="4" t="s">
        <v>139</v>
      </c>
      <c r="E105" s="6" t="s">
        <v>147</v>
      </c>
      <c r="F105" s="2">
        <v>2</v>
      </c>
      <c r="G105" s="2">
        <v>1.0062</v>
      </c>
      <c r="H105" s="7">
        <f t="shared" si="45"/>
        <v>0.19876764062810576</v>
      </c>
      <c r="I105" s="7">
        <v>3068.9723712979526</v>
      </c>
      <c r="J105" s="7">
        <v>2.3852116875372689</v>
      </c>
      <c r="K105" s="7">
        <f t="shared" si="46"/>
        <v>1.9876764062810575</v>
      </c>
      <c r="L105" s="7">
        <v>24.647187437885112</v>
      </c>
      <c r="M105" s="7">
        <v>0.79507056251242303</v>
      </c>
      <c r="N105" s="7">
        <v>0.39753528125621151</v>
      </c>
      <c r="O105" s="7">
        <v>2432.9159212880145</v>
      </c>
      <c r="P105" s="7">
        <v>0.19876764062810576</v>
      </c>
      <c r="Q105" s="7">
        <v>82.289803220035765</v>
      </c>
      <c r="R105" s="7">
        <v>2.7827469687934805</v>
      </c>
      <c r="S105" s="7">
        <v>2.3852116875372689</v>
      </c>
      <c r="T105" s="7">
        <v>16.696481812760883</v>
      </c>
      <c r="U105" s="7">
        <v>6917.1138938580798</v>
      </c>
      <c r="V105" s="7">
        <f t="shared" si="47"/>
        <v>1.9876764062810574E-2</v>
      </c>
      <c r="W105" s="7">
        <v>803.02126813754717</v>
      </c>
      <c r="X105" s="7">
        <v>38.560922281852513</v>
      </c>
      <c r="Y105" s="7">
        <v>3.1802822500496921</v>
      </c>
      <c r="Z105" s="7">
        <v>1490.7573047107931</v>
      </c>
      <c r="AA105" s="7">
        <v>83.879944345060622</v>
      </c>
      <c r="AB105" s="7">
        <f t="shared" si="52"/>
        <v>0.39753528125621151</v>
      </c>
      <c r="AC105" s="7">
        <v>302.12681375472073</v>
      </c>
      <c r="AD105" s="7">
        <v>7.1556350626118066</v>
      </c>
      <c r="AE105" s="7">
        <v>826.87338501291993</v>
      </c>
      <c r="AF105" s="7">
        <v>15.106340687736036</v>
      </c>
      <c r="AG105" s="7">
        <v>536.67262969588546</v>
      </c>
      <c r="AH105" s="7">
        <f t="shared" si="48"/>
        <v>0.15901411250248459</v>
      </c>
      <c r="AI105" s="7">
        <v>0.79507056251242303</v>
      </c>
      <c r="AJ105" s="7">
        <v>1.1926058437686344</v>
      </c>
      <c r="AK105" s="7">
        <f t="shared" si="49"/>
        <v>0.13913734843967401</v>
      </c>
      <c r="AL105" s="7">
        <v>18.286622937785729</v>
      </c>
      <c r="AM105" s="7">
        <f t="shared" si="50"/>
        <v>0.39753528125621151</v>
      </c>
      <c r="AN105" s="7">
        <f t="shared" si="50"/>
        <v>0.79507056251242303</v>
      </c>
      <c r="AO105" s="7">
        <v>108.52713178294573</v>
      </c>
      <c r="AP105" s="7">
        <v>3.1802822500496921</v>
      </c>
      <c r="AQ105" s="7">
        <v>9.938382031405288</v>
      </c>
      <c r="AR105" s="7">
        <f t="shared" si="51"/>
        <v>0.39753528125621151</v>
      </c>
      <c r="AS105" s="7">
        <v>24.249652156628901</v>
      </c>
      <c r="AT105" s="7">
        <v>1.9876764062810575</v>
      </c>
      <c r="AU105" s="7">
        <v>33.790498906777977</v>
      </c>
      <c r="AV105" s="7">
        <v>1.5901411250248461</v>
      </c>
    </row>
    <row r="106" spans="1:48">
      <c r="A106" s="1">
        <v>74</v>
      </c>
      <c r="B106" s="2" t="s">
        <v>261</v>
      </c>
      <c r="C106" s="2" t="s">
        <v>153</v>
      </c>
      <c r="D106" s="4" t="s">
        <v>139</v>
      </c>
      <c r="E106" s="6" t="s">
        <v>154</v>
      </c>
      <c r="F106" s="2">
        <v>2</v>
      </c>
      <c r="G106" s="2">
        <v>1.0011000000000001</v>
      </c>
      <c r="H106" s="7">
        <f t="shared" si="45"/>
        <v>0.19978024173409253</v>
      </c>
      <c r="I106" s="7">
        <v>2860.8530616322046</v>
      </c>
      <c r="J106" s="7">
        <v>1.9978024173409252</v>
      </c>
      <c r="K106" s="7">
        <f t="shared" si="46"/>
        <v>1.9978024173409252</v>
      </c>
      <c r="L106" s="7">
        <v>15.183298371791031</v>
      </c>
      <c r="M106" s="7">
        <v>0.39956048346818507</v>
      </c>
      <c r="N106" s="7">
        <f>(N$2/(($G106/1000)/0.04))/2</f>
        <v>0.11986814504045551</v>
      </c>
      <c r="O106" s="7">
        <v>1510.3386275097394</v>
      </c>
      <c r="P106" s="7">
        <v>0.31964838677454804</v>
      </c>
      <c r="Q106" s="7">
        <v>61.532314454100494</v>
      </c>
      <c r="R106" s="7">
        <v>3.1964838677454805</v>
      </c>
      <c r="S106" s="7">
        <v>1.9978024173409252</v>
      </c>
      <c r="T106" s="7">
        <v>8.7903306363000713</v>
      </c>
      <c r="U106" s="7">
        <v>4594.9455598841278</v>
      </c>
      <c r="V106" s="7">
        <f t="shared" si="47"/>
        <v>1.9978024173409253E-2</v>
      </c>
      <c r="W106" s="7">
        <v>986.91439416641697</v>
      </c>
      <c r="X106" s="7">
        <v>28.768354809709322</v>
      </c>
      <c r="Y106" s="7">
        <v>2.3973629008091102</v>
      </c>
      <c r="Z106" s="7">
        <v>863.0506442912797</v>
      </c>
      <c r="AA106" s="7">
        <v>107.88133053640996</v>
      </c>
      <c r="AB106" s="7">
        <f t="shared" si="52"/>
        <v>0.39956048346818507</v>
      </c>
      <c r="AC106" s="7">
        <v>279.69233842772951</v>
      </c>
      <c r="AD106" s="7">
        <v>5.9934072520227755</v>
      </c>
      <c r="AE106" s="7">
        <v>479.47258016182207</v>
      </c>
      <c r="AF106" s="7">
        <v>7.9912096693637009</v>
      </c>
      <c r="AG106" s="7">
        <v>459.4945559884128</v>
      </c>
      <c r="AH106" s="7">
        <f t="shared" si="48"/>
        <v>0.15982419338727402</v>
      </c>
      <c r="AI106" s="7">
        <f>(AI$2/(($G106/1000)/0.04))/2</f>
        <v>0.19978024173409253</v>
      </c>
      <c r="AJ106" s="7">
        <v>0.79912096693637014</v>
      </c>
      <c r="AK106" s="7">
        <f t="shared" si="49"/>
        <v>0.13984616921386475</v>
      </c>
      <c r="AL106" s="7">
        <v>11.187693537109181</v>
      </c>
      <c r="AM106" s="7">
        <f t="shared" si="50"/>
        <v>0.39956048346818507</v>
      </c>
      <c r="AN106" s="7">
        <f t="shared" si="50"/>
        <v>0.79912096693637014</v>
      </c>
      <c r="AO106" s="7">
        <v>78.713415243232447</v>
      </c>
      <c r="AP106" s="7">
        <v>3.1964838677454805</v>
      </c>
      <c r="AQ106" s="7">
        <v>9.5894516032364407</v>
      </c>
      <c r="AR106" s="7">
        <f t="shared" si="51"/>
        <v>0.39956048346818507</v>
      </c>
      <c r="AS106" s="7">
        <v>17.980221756068328</v>
      </c>
      <c r="AT106" s="7">
        <v>1.9978024173409252</v>
      </c>
      <c r="AU106" s="7">
        <v>23.574068524622916</v>
      </c>
      <c r="AV106" s="7">
        <f>(AV$2/(($G106/1000)/0.04))/2</f>
        <v>0.39956048346818507</v>
      </c>
    </row>
    <row r="107" spans="1:48">
      <c r="A107" s="1">
        <v>67</v>
      </c>
      <c r="B107" s="2" t="s">
        <v>262</v>
      </c>
      <c r="C107" s="2" t="s">
        <v>156</v>
      </c>
      <c r="D107" s="4" t="s">
        <v>139</v>
      </c>
      <c r="E107" s="6" t="s">
        <v>154</v>
      </c>
      <c r="F107" s="2">
        <v>2</v>
      </c>
      <c r="G107" s="2">
        <v>1.0091000000000001</v>
      </c>
      <c r="H107" s="7">
        <f t="shared" si="45"/>
        <v>0.1981964126449311</v>
      </c>
      <c r="I107" s="7">
        <v>2536.9140818551182</v>
      </c>
      <c r="J107" s="7">
        <v>1.9819641264493111</v>
      </c>
      <c r="K107" s="7">
        <v>3.9639282528986222</v>
      </c>
      <c r="L107" s="7">
        <v>23.387176692101868</v>
      </c>
      <c r="M107" s="7">
        <v>0.39639282528986219</v>
      </c>
      <c r="N107" s="7">
        <v>0.23783569517391734</v>
      </c>
      <c r="O107" s="7">
        <v>1874.9380636210481</v>
      </c>
      <c r="P107" s="7">
        <v>0.15855713011594488</v>
      </c>
      <c r="Q107" s="7">
        <v>47.963531860073324</v>
      </c>
      <c r="R107" s="7">
        <v>1.9819641264493111</v>
      </c>
      <c r="S107" s="7">
        <v>1.9819641264493111</v>
      </c>
      <c r="T107" s="7">
        <v>8.3242493310871062</v>
      </c>
      <c r="U107" s="7">
        <v>5192.7460112971949</v>
      </c>
      <c r="V107" s="7">
        <f t="shared" si="47"/>
        <v>1.981964126449311E-2</v>
      </c>
      <c r="W107" s="7">
        <v>1026.6574175007431</v>
      </c>
      <c r="X107" s="7">
        <v>23.387176692101868</v>
      </c>
      <c r="Y107" s="7">
        <v>2.7747497770290357</v>
      </c>
      <c r="Z107" s="7">
        <v>1137.6474085819045</v>
      </c>
      <c r="AA107" s="7">
        <v>145.87255970666931</v>
      </c>
      <c r="AB107" s="7">
        <f t="shared" si="52"/>
        <v>0.39639282528986219</v>
      </c>
      <c r="AC107" s="7">
        <v>348.82568625507878</v>
      </c>
      <c r="AD107" s="7">
        <v>4.7567139034783459</v>
      </c>
      <c r="AE107" s="7">
        <v>570.80566841740153</v>
      </c>
      <c r="AF107" s="7">
        <v>7.1350708552175197</v>
      </c>
      <c r="AG107" s="7">
        <v>416.21246655435533</v>
      </c>
      <c r="AH107" s="7">
        <f t="shared" si="48"/>
        <v>0.15855713011594488</v>
      </c>
      <c r="AI107" s="7">
        <f>(AI$2/(($G107/1000)/0.04))/2</f>
        <v>0.1981964126449311</v>
      </c>
      <c r="AJ107" s="7">
        <v>0.79278565057972439</v>
      </c>
      <c r="AK107" s="7">
        <f t="shared" si="49"/>
        <v>0.13873748885145176</v>
      </c>
      <c r="AL107" s="7">
        <v>16.252105836884351</v>
      </c>
      <c r="AM107" s="7">
        <f t="shared" si="50"/>
        <v>0.39639282528986219</v>
      </c>
      <c r="AN107" s="7">
        <f t="shared" si="50"/>
        <v>0.79278565057972439</v>
      </c>
      <c r="AO107" s="7">
        <v>74.521851154494087</v>
      </c>
      <c r="AP107" s="7">
        <v>2.3783569517391729</v>
      </c>
      <c r="AQ107" s="7">
        <v>9.5134278069566918</v>
      </c>
      <c r="AR107" s="7">
        <f t="shared" si="51"/>
        <v>0.39639282528986219</v>
      </c>
      <c r="AS107" s="7">
        <v>14.270141710435039</v>
      </c>
      <c r="AT107" s="7">
        <v>1.1891784758695865</v>
      </c>
      <c r="AU107" s="7">
        <v>21.008819740362696</v>
      </c>
      <c r="AV107" s="7">
        <v>0.79278565057972439</v>
      </c>
    </row>
    <row r="108" spans="1:48">
      <c r="A108" s="1">
        <v>93</v>
      </c>
      <c r="B108" s="2" t="s">
        <v>263</v>
      </c>
      <c r="C108" s="2" t="s">
        <v>158</v>
      </c>
      <c r="D108" s="4" t="s">
        <v>139</v>
      </c>
      <c r="E108" s="6" t="s">
        <v>154</v>
      </c>
      <c r="F108" s="2">
        <v>2</v>
      </c>
      <c r="G108" s="2">
        <v>1.0107999999999999</v>
      </c>
      <c r="H108" s="7">
        <f t="shared" si="45"/>
        <v>0.19786307874950537</v>
      </c>
      <c r="I108" s="7">
        <v>2524.7328848436882</v>
      </c>
      <c r="J108" s="7">
        <v>1.1871784724970322</v>
      </c>
      <c r="K108" s="7">
        <v>3.9572615749901074</v>
      </c>
      <c r="L108" s="7">
        <v>13.850415512465375</v>
      </c>
      <c r="M108" s="7">
        <v>0.39572615749901074</v>
      </c>
      <c r="N108" s="7">
        <f>(N$2/(($G108/1000)/0.04))/2</f>
        <v>0.11871784724970322</v>
      </c>
      <c r="O108" s="7">
        <v>1966.7590027700835</v>
      </c>
      <c r="P108" s="7">
        <v>0.19786307874950537</v>
      </c>
      <c r="Q108" s="7">
        <v>49.86149584487535</v>
      </c>
      <c r="R108" s="7">
        <v>1.582904629996043</v>
      </c>
      <c r="S108" s="7">
        <v>1.9786307874950537</v>
      </c>
      <c r="T108" s="7">
        <v>8.310249307479225</v>
      </c>
      <c r="U108" s="7">
        <v>3252.8690146418685</v>
      </c>
      <c r="V108" s="7">
        <f t="shared" si="47"/>
        <v>1.9786307874950535E-2</v>
      </c>
      <c r="W108" s="7">
        <v>1076.3751483973092</v>
      </c>
      <c r="X108" s="7">
        <v>24.139295607439653</v>
      </c>
      <c r="Y108" s="7">
        <v>3.165809259992086</v>
      </c>
      <c r="Z108" s="7">
        <v>1262.3664424218441</v>
      </c>
      <c r="AA108" s="7">
        <v>175.30668777206174</v>
      </c>
      <c r="AB108" s="7">
        <f t="shared" si="52"/>
        <v>0.39572615749901074</v>
      </c>
      <c r="AC108" s="7">
        <v>375.93984962406017</v>
      </c>
      <c r="AD108" s="7">
        <v>4.7487138899881289</v>
      </c>
      <c r="AE108" s="7">
        <v>502.57222002374357</v>
      </c>
      <c r="AF108" s="7">
        <v>6.3316185199841719</v>
      </c>
      <c r="AG108" s="7">
        <v>451.12781954887225</v>
      </c>
      <c r="AH108" s="7">
        <f t="shared" si="48"/>
        <v>0.15829046299960428</v>
      </c>
      <c r="AI108" s="7">
        <f>(AI$2/(($G108/1000)/0.04))/2</f>
        <v>0.19786307874950537</v>
      </c>
      <c r="AJ108" s="7">
        <v>0.79145231499802149</v>
      </c>
      <c r="AK108" s="7">
        <f t="shared" si="49"/>
        <v>0.13850415512465375</v>
      </c>
      <c r="AL108" s="7">
        <v>15.82904629996043</v>
      </c>
      <c r="AM108" s="7">
        <f t="shared" si="50"/>
        <v>0.39572615749901074</v>
      </c>
      <c r="AN108" s="7">
        <f t="shared" si="50"/>
        <v>0.79145231499802149</v>
      </c>
      <c r="AO108" s="7">
        <v>76.770874554808074</v>
      </c>
      <c r="AP108" s="7">
        <v>2.3743569449940645</v>
      </c>
      <c r="AQ108" s="7">
        <v>9.1017016224772469</v>
      </c>
      <c r="AR108" s="7">
        <f t="shared" si="51"/>
        <v>0.39572615749901074</v>
      </c>
      <c r="AS108" s="7">
        <v>14.641867827463397</v>
      </c>
      <c r="AT108" s="7">
        <v>1.1871784724970322</v>
      </c>
      <c r="AU108" s="7">
        <v>22.952117134942622</v>
      </c>
      <c r="AV108" s="7">
        <f>(AV$2/(($G108/1000)/0.04))/2</f>
        <v>0.39572615749901074</v>
      </c>
    </row>
    <row r="109" spans="1:48">
      <c r="A109" s="1">
        <v>11</v>
      </c>
      <c r="B109" s="2" t="s">
        <v>264</v>
      </c>
      <c r="C109" s="2" t="s">
        <v>160</v>
      </c>
      <c r="D109" s="4" t="s">
        <v>139</v>
      </c>
      <c r="E109" s="6" t="s">
        <v>161</v>
      </c>
      <c r="F109" s="2">
        <v>2</v>
      </c>
      <c r="G109" s="2">
        <v>1.0125999999999999</v>
      </c>
      <c r="H109" s="7">
        <f t="shared" si="45"/>
        <v>0.19751135690302193</v>
      </c>
      <c r="I109" s="7">
        <v>3444.5980643887024</v>
      </c>
      <c r="J109" s="7">
        <v>1.5800908552241755</v>
      </c>
      <c r="K109" s="7">
        <f>(K$2/(($G109/1000)/0.04))/2</f>
        <v>1.9751135690302193</v>
      </c>
      <c r="L109" s="7">
        <v>62.808611495160974</v>
      </c>
      <c r="M109" s="7">
        <v>0.79004542761208774</v>
      </c>
      <c r="N109" s="7">
        <v>0.39502271380604387</v>
      </c>
      <c r="O109" s="7">
        <v>2709.8558167094607</v>
      </c>
      <c r="P109" s="7">
        <v>0.19751135690302193</v>
      </c>
      <c r="Q109" s="7">
        <v>71.499111198893942</v>
      </c>
      <c r="R109" s="7">
        <v>2.7651589966423069</v>
      </c>
      <c r="S109" s="7">
        <v>3.5552044242543945</v>
      </c>
      <c r="T109" s="7">
        <v>23.70136282836263</v>
      </c>
      <c r="U109" s="7">
        <v>4108.2362235828559</v>
      </c>
      <c r="V109" s="7">
        <f t="shared" si="47"/>
        <v>1.9751135690302193E-2</v>
      </c>
      <c r="W109" s="7">
        <v>924.35315030614254</v>
      </c>
      <c r="X109" s="7">
        <v>33.576930673513722</v>
      </c>
      <c r="Y109" s="7">
        <v>5.1352952794785702</v>
      </c>
      <c r="Z109" s="7">
        <v>2101.5208374481535</v>
      </c>
      <c r="AA109" s="7">
        <v>167.88465336756863</v>
      </c>
      <c r="AB109" s="7">
        <f t="shared" si="52"/>
        <v>0.39502271380604387</v>
      </c>
      <c r="AC109" s="7">
        <v>240.96385542168673</v>
      </c>
      <c r="AD109" s="7">
        <v>7.1104088485087891</v>
      </c>
      <c r="AE109" s="7">
        <v>316.01817104483507</v>
      </c>
      <c r="AF109" s="7">
        <v>15.010863124629665</v>
      </c>
      <c r="AG109" s="7">
        <v>714.99111198893945</v>
      </c>
      <c r="AH109" s="7">
        <f t="shared" si="48"/>
        <v>0.15800908552241755</v>
      </c>
      <c r="AI109" s="7">
        <v>0.79004542761208774</v>
      </c>
      <c r="AJ109" s="7">
        <v>1.1850681414181314</v>
      </c>
      <c r="AK109" s="7">
        <v>0.27651589966423068</v>
      </c>
      <c r="AL109" s="7">
        <v>15.800908552241754</v>
      </c>
      <c r="AM109" s="7">
        <f t="shared" si="50"/>
        <v>0.39502271380604387</v>
      </c>
      <c r="AN109" s="7">
        <f t="shared" si="50"/>
        <v>0.79004542761208774</v>
      </c>
      <c r="AO109" s="7">
        <v>124.82717756270986</v>
      </c>
      <c r="AP109" s="7">
        <v>1.9751135690302193</v>
      </c>
      <c r="AQ109" s="7">
        <v>9.875567845151096</v>
      </c>
      <c r="AR109" s="7">
        <f t="shared" si="51"/>
        <v>0.39502271380604387</v>
      </c>
      <c r="AS109" s="7">
        <v>19.751135690302192</v>
      </c>
      <c r="AT109" s="7">
        <v>1.5800908552241755</v>
      </c>
      <c r="AU109" s="7">
        <v>33.971953387319772</v>
      </c>
      <c r="AV109" s="7">
        <v>1.1850681414181314</v>
      </c>
    </row>
    <row r="110" spans="1:48">
      <c r="A110" s="1">
        <v>159</v>
      </c>
      <c r="B110" s="2" t="s">
        <v>265</v>
      </c>
      <c r="C110" s="2" t="s">
        <v>163</v>
      </c>
      <c r="D110" s="4" t="s">
        <v>139</v>
      </c>
      <c r="E110" s="6" t="s">
        <v>161</v>
      </c>
      <c r="F110" s="2">
        <v>2</v>
      </c>
      <c r="G110" s="2">
        <v>1.0058</v>
      </c>
      <c r="H110" s="7">
        <f t="shared" si="45"/>
        <v>0.19884668920262477</v>
      </c>
      <c r="I110" s="7">
        <v>3622.9866772718233</v>
      </c>
      <c r="J110" s="7">
        <v>1.9884668920262478</v>
      </c>
      <c r="K110" s="7">
        <f>(K$2/(($G110/1000)/0.04))/2</f>
        <v>1.9884668920262478</v>
      </c>
      <c r="L110" s="7">
        <v>79.538675681049909</v>
      </c>
      <c r="M110" s="7">
        <v>0.79538675681049908</v>
      </c>
      <c r="N110" s="7">
        <v>0.39769337840524954</v>
      </c>
      <c r="O110" s="7">
        <v>2465.6989461125472</v>
      </c>
      <c r="P110" s="7">
        <v>0.23861602704314974</v>
      </c>
      <c r="Q110" s="7">
        <v>73.175581626565915</v>
      </c>
      <c r="R110" s="7">
        <v>2.7838536488367471</v>
      </c>
      <c r="S110" s="7">
        <v>3.5792404056472455</v>
      </c>
      <c r="T110" s="7">
        <v>24.259296082720223</v>
      </c>
      <c r="U110" s="7">
        <v>5687.0153111950685</v>
      </c>
      <c r="V110" s="7">
        <f t="shared" si="47"/>
        <v>1.9884668920262479E-2</v>
      </c>
      <c r="W110" s="7">
        <v>946.5102406044939</v>
      </c>
      <c r="X110" s="7">
        <v>34.997017299661962</v>
      </c>
      <c r="Y110" s="7">
        <v>4.3746271624577453</v>
      </c>
      <c r="Z110" s="7">
        <v>1805.5279379598328</v>
      </c>
      <c r="AA110" s="7">
        <v>148.33963014515808</v>
      </c>
      <c r="AB110" s="7">
        <f t="shared" si="52"/>
        <v>0.39769337840524954</v>
      </c>
      <c r="AC110" s="7">
        <v>230.66215947504472</v>
      </c>
      <c r="AD110" s="7">
        <v>7.1584808112944911</v>
      </c>
      <c r="AE110" s="7">
        <v>342.01630542851461</v>
      </c>
      <c r="AF110" s="7">
        <v>17.100815271425731</v>
      </c>
      <c r="AG110" s="7">
        <v>791.40982302644659</v>
      </c>
      <c r="AH110" s="7">
        <f t="shared" si="48"/>
        <v>0.15907735136209983</v>
      </c>
      <c r="AI110" s="7">
        <v>0.79538675681049908</v>
      </c>
      <c r="AJ110" s="7">
        <v>0.79538675681049908</v>
      </c>
      <c r="AK110" s="7">
        <f>(AK$2/(($G110/1000)/0.04))/2</f>
        <v>0.13919268244183733</v>
      </c>
      <c r="AL110" s="7">
        <v>14.714655000994233</v>
      </c>
      <c r="AM110" s="7">
        <f t="shared" si="50"/>
        <v>0.39769337840524954</v>
      </c>
      <c r="AN110" s="7">
        <f t="shared" si="50"/>
        <v>0.79538675681049908</v>
      </c>
      <c r="AO110" s="7">
        <v>122.8872539272221</v>
      </c>
      <c r="AP110" s="7">
        <v>2.7838536488367471</v>
      </c>
      <c r="AQ110" s="7">
        <v>11.135414595346989</v>
      </c>
      <c r="AR110" s="7">
        <f t="shared" si="51"/>
        <v>0.39769337840524954</v>
      </c>
      <c r="AS110" s="7">
        <v>19.089282163451976</v>
      </c>
      <c r="AT110" s="7">
        <v>1.9884668920262478</v>
      </c>
      <c r="AU110" s="7">
        <v>33.803937164446211</v>
      </c>
      <c r="AV110" s="7">
        <v>1.1930801352157485</v>
      </c>
    </row>
    <row r="111" spans="1:48">
      <c r="A111" s="1">
        <v>81</v>
      </c>
      <c r="B111" s="2" t="s">
        <v>266</v>
      </c>
      <c r="C111" s="2" t="s">
        <v>165</v>
      </c>
      <c r="D111" s="4" t="s">
        <v>139</v>
      </c>
      <c r="E111" s="6" t="s">
        <v>161</v>
      </c>
      <c r="F111" s="2">
        <v>2</v>
      </c>
      <c r="G111" s="2">
        <v>1.0099</v>
      </c>
      <c r="H111" s="7">
        <f t="shared" si="45"/>
        <v>0.19803940984255869</v>
      </c>
      <c r="I111" s="7">
        <v>3572.6309535597588</v>
      </c>
      <c r="J111" s="7">
        <v>2.376472918110704</v>
      </c>
      <c r="K111" s="7">
        <f>(K$2/(($G111/1000)/0.04))/2</f>
        <v>1.9803940984255868</v>
      </c>
      <c r="L111" s="7">
        <v>62.976532329933661</v>
      </c>
      <c r="M111" s="7">
        <v>0.79215763937023476</v>
      </c>
      <c r="N111" s="7">
        <v>0.39607881968511738</v>
      </c>
      <c r="O111" s="7">
        <v>2519.0612931973465</v>
      </c>
      <c r="P111" s="7">
        <v>0.15843152787404693</v>
      </c>
      <c r="Q111" s="7">
        <v>65.353005248044354</v>
      </c>
      <c r="R111" s="7">
        <v>2.376472918110704</v>
      </c>
      <c r="S111" s="7">
        <v>3.9607881968511736</v>
      </c>
      <c r="T111" s="7">
        <v>20.596098623626101</v>
      </c>
      <c r="U111" s="7">
        <v>8634.5182691355585</v>
      </c>
      <c r="V111" s="7">
        <f t="shared" si="47"/>
        <v>1.9803940984255867E-2</v>
      </c>
      <c r="W111" s="7">
        <v>950.58916724428161</v>
      </c>
      <c r="X111" s="7">
        <v>30.894147935439154</v>
      </c>
      <c r="Y111" s="7">
        <v>4.7529458362214081</v>
      </c>
      <c r="Z111" s="7">
        <v>1968.5117338350333</v>
      </c>
      <c r="AA111" s="7">
        <v>147.73739974254877</v>
      </c>
      <c r="AB111" s="7">
        <f t="shared" si="52"/>
        <v>0.39607881968511738</v>
      </c>
      <c r="AC111" s="7">
        <v>281.21596197643333</v>
      </c>
      <c r="AD111" s="7">
        <v>5.5451034755916435</v>
      </c>
      <c r="AE111" s="7">
        <v>376.27487870086151</v>
      </c>
      <c r="AF111" s="7">
        <v>12.674522229923756</v>
      </c>
      <c r="AG111" s="7">
        <v>1124.8638479057333</v>
      </c>
      <c r="AH111" s="7">
        <f t="shared" si="48"/>
        <v>0.15843152787404693</v>
      </c>
      <c r="AI111" s="7">
        <v>0.79215763937023476</v>
      </c>
      <c r="AJ111" s="7">
        <v>0.79215763937023476</v>
      </c>
      <c r="AK111" s="7">
        <f>(AK$2/(($G111/1000)/0.04))/2</f>
        <v>0.13862758688979107</v>
      </c>
      <c r="AL111" s="7">
        <v>15.447073967719577</v>
      </c>
      <c r="AM111" s="7">
        <f t="shared" si="50"/>
        <v>0.39607881968511738</v>
      </c>
      <c r="AN111" s="7">
        <v>2.7725517377958218</v>
      </c>
      <c r="AO111" s="7">
        <v>120.80404000396078</v>
      </c>
      <c r="AP111" s="7">
        <v>2.376472918110704</v>
      </c>
      <c r="AQ111" s="7">
        <v>10.298049311813051</v>
      </c>
      <c r="AR111" s="7">
        <f t="shared" si="51"/>
        <v>0.39607881968511738</v>
      </c>
      <c r="AS111" s="7">
        <v>16.635310426774929</v>
      </c>
      <c r="AT111" s="7">
        <v>1.5843152787404695</v>
      </c>
      <c r="AU111" s="7">
        <v>28.913753837013566</v>
      </c>
      <c r="AV111" s="7">
        <v>1.5843152787404695</v>
      </c>
    </row>
    <row r="112" spans="1:48">
      <c r="A112" s="1">
        <v>60</v>
      </c>
      <c r="B112" s="2" t="s">
        <v>267</v>
      </c>
      <c r="C112" s="2" t="s">
        <v>167</v>
      </c>
      <c r="D112" s="4" t="s">
        <v>139</v>
      </c>
      <c r="E112" s="6" t="s">
        <v>168</v>
      </c>
      <c r="F112" s="2">
        <v>2</v>
      </c>
      <c r="G112" s="2">
        <v>1.0103</v>
      </c>
      <c r="H112" s="7">
        <f t="shared" si="45"/>
        <v>0.19796100168266853</v>
      </c>
      <c r="I112" s="7">
        <v>2743.7394833217854</v>
      </c>
      <c r="J112" s="7">
        <v>7.918440067306741</v>
      </c>
      <c r="K112" s="7">
        <v>7.918440067306741</v>
      </c>
      <c r="L112" s="7">
        <v>45.926952390379093</v>
      </c>
      <c r="M112" s="7">
        <v>0.39592200336533706</v>
      </c>
      <c r="N112" s="7">
        <f>(N$2/(($G112/1000)/0.04))/2</f>
        <v>0.11877660100960112</v>
      </c>
      <c r="O112" s="7">
        <v>2339.8990398891419</v>
      </c>
      <c r="P112" s="7">
        <v>0.23755320201920224</v>
      </c>
      <c r="Q112" s="7">
        <v>102.14787686825696</v>
      </c>
      <c r="R112" s="7">
        <v>0.39592200336533706</v>
      </c>
      <c r="S112" s="7">
        <v>3.1673760269226965</v>
      </c>
      <c r="T112" s="7">
        <v>38.404434326437695</v>
      </c>
      <c r="U112" s="7">
        <v>10214.787686825695</v>
      </c>
      <c r="V112" s="7">
        <f t="shared" si="47"/>
        <v>1.9796100168266852E-2</v>
      </c>
      <c r="W112" s="7">
        <v>296.94150252400277</v>
      </c>
      <c r="X112" s="7">
        <v>50.282094427397809</v>
      </c>
      <c r="Y112" s="7">
        <f>(Y$2/(($G112/1000)/0.04))/2</f>
        <v>0.19796100168266853</v>
      </c>
      <c r="Z112" s="7">
        <v>415.71810353360388</v>
      </c>
      <c r="AA112" s="7">
        <v>36.028902306245669</v>
      </c>
      <c r="AB112" s="7">
        <v>1.187766010096011</v>
      </c>
      <c r="AC112" s="7">
        <v>190.04256161536176</v>
      </c>
      <c r="AD112" s="7">
        <v>5.146986043749382</v>
      </c>
      <c r="AE112" s="7">
        <v>506.78016430763142</v>
      </c>
      <c r="AF112" s="7">
        <v>11.481738097594773</v>
      </c>
      <c r="AG112" s="7">
        <v>764.12946649510059</v>
      </c>
      <c r="AH112" s="7">
        <f t="shared" si="48"/>
        <v>0.15836880134613482</v>
      </c>
      <c r="AI112" s="7">
        <v>0.39592200336533706</v>
      </c>
      <c r="AJ112" s="7">
        <v>1.9796100168266852</v>
      </c>
      <c r="AK112" s="7">
        <f>(AK$2/(($G112/1000)/0.04))/2</f>
        <v>0.13857270117786796</v>
      </c>
      <c r="AL112" s="7">
        <v>15.045036127882808</v>
      </c>
      <c r="AM112" s="7">
        <f t="shared" si="50"/>
        <v>0.39592200336533706</v>
      </c>
      <c r="AN112" s="7">
        <f>(AN$2/(($G112/1000)/0.04))/2</f>
        <v>0.79184400673067412</v>
      </c>
      <c r="AO112" s="7">
        <v>108.48262892210236</v>
      </c>
      <c r="AP112" s="7">
        <v>8.7102840740374159</v>
      </c>
      <c r="AQ112" s="7">
        <v>18.608334158170841</v>
      </c>
      <c r="AR112" s="7">
        <f t="shared" si="51"/>
        <v>0.39592200336533706</v>
      </c>
      <c r="AS112" s="7">
        <v>26.92269622884292</v>
      </c>
      <c r="AT112" s="7">
        <v>2.7714540235573595</v>
      </c>
      <c r="AU112" s="7">
        <v>9.8980500841334269</v>
      </c>
      <c r="AV112" s="7">
        <v>3.1673760269226965</v>
      </c>
    </row>
    <row r="113" spans="1:50">
      <c r="A113" s="1">
        <v>10</v>
      </c>
      <c r="B113" s="2" t="s">
        <v>268</v>
      </c>
      <c r="C113" s="2" t="s">
        <v>170</v>
      </c>
      <c r="D113" s="4" t="s">
        <v>139</v>
      </c>
      <c r="E113" s="6" t="s">
        <v>168</v>
      </c>
      <c r="F113" s="2">
        <v>2</v>
      </c>
      <c r="G113" s="2">
        <v>1.0116000000000001</v>
      </c>
      <c r="H113" s="7">
        <f t="shared" si="45"/>
        <v>0.19770660340055357</v>
      </c>
      <c r="I113" s="7">
        <v>2914.1953341241597</v>
      </c>
      <c r="J113" s="7">
        <v>7.5128509292210364</v>
      </c>
      <c r="K113" s="7">
        <v>15.816528272044287</v>
      </c>
      <c r="L113" s="7">
        <v>39.541320680110715</v>
      </c>
      <c r="M113" s="7">
        <v>0.79082641360221428</v>
      </c>
      <c r="N113" s="7">
        <f>(N$2/(($G113/1000)/0.04))/2</f>
        <v>0.11862396204033215</v>
      </c>
      <c r="O113" s="7">
        <v>3107.9478054567021</v>
      </c>
      <c r="P113" s="7">
        <v>0.79082641360221428</v>
      </c>
      <c r="Q113" s="7">
        <v>101.62119414788454</v>
      </c>
      <c r="R113" s="7">
        <v>1.1862396204033214</v>
      </c>
      <c r="S113" s="7">
        <v>3.1633056544088571</v>
      </c>
      <c r="T113" s="7">
        <v>29.260577303281931</v>
      </c>
      <c r="U113" s="7">
        <v>9766.7062079873467</v>
      </c>
      <c r="V113" s="7">
        <f t="shared" si="47"/>
        <v>1.9770660340055358E-2</v>
      </c>
      <c r="W113" s="7">
        <v>387.50494266508503</v>
      </c>
      <c r="X113" s="7">
        <v>53.380782918149471</v>
      </c>
      <c r="Y113" s="7">
        <v>0.39541320680110714</v>
      </c>
      <c r="Z113" s="7">
        <v>660.34005535784888</v>
      </c>
      <c r="AA113" s="7">
        <v>39.145907473309606</v>
      </c>
      <c r="AB113" s="7">
        <v>1.1862396204033214</v>
      </c>
      <c r="AC113" s="7">
        <v>253.0644523527086</v>
      </c>
      <c r="AD113" s="7">
        <v>10.280743376828786</v>
      </c>
      <c r="AE113" s="7">
        <v>415.18386714116252</v>
      </c>
      <c r="AF113" s="7">
        <v>8.6990905496243567</v>
      </c>
      <c r="AG113" s="7">
        <v>751.28509292210356</v>
      </c>
      <c r="AH113" s="7">
        <f t="shared" ref="AH113:AH127" si="53">(AH$2/(($G113/1000)/0.04))/2</f>
        <v>0.15816528272044286</v>
      </c>
      <c r="AI113" s="7">
        <v>0.39541320680110714</v>
      </c>
      <c r="AJ113" s="7">
        <v>1.9770660340055359</v>
      </c>
      <c r="AK113" s="7">
        <f>(AK$2/(($G113/1000)/0.04))/2</f>
        <v>0.13839462238038749</v>
      </c>
      <c r="AL113" s="7">
        <v>21.747726374060896</v>
      </c>
      <c r="AM113" s="7">
        <f t="shared" ref="AM113:AM126" si="54">(AM$2/(($G113/1000)/0.04))/2</f>
        <v>0.39541320680110714</v>
      </c>
      <c r="AN113" s="7">
        <f>(AN$2/(($G113/1000)/0.04))/2</f>
        <v>0.79082641360221428</v>
      </c>
      <c r="AO113" s="7">
        <v>104.7844998022934</v>
      </c>
      <c r="AP113" s="7">
        <v>6.7220245156188225</v>
      </c>
      <c r="AQ113" s="7">
        <v>14.234875444839858</v>
      </c>
      <c r="AR113" s="7">
        <f t="shared" si="51"/>
        <v>0.39541320680110714</v>
      </c>
      <c r="AS113" s="7">
        <v>31.633056544088575</v>
      </c>
      <c r="AT113" s="7">
        <v>2.7678924476077502</v>
      </c>
      <c r="AU113" s="7">
        <v>26.492684855674181</v>
      </c>
      <c r="AV113" s="7">
        <v>2.3724792408066429</v>
      </c>
    </row>
    <row r="114" spans="1:50">
      <c r="A114" s="1">
        <v>149</v>
      </c>
      <c r="B114" s="2" t="s">
        <v>269</v>
      </c>
      <c r="C114" s="2" t="s">
        <v>172</v>
      </c>
      <c r="D114" s="4" t="s">
        <v>139</v>
      </c>
      <c r="E114" s="6" t="s">
        <v>168</v>
      </c>
      <c r="F114" s="2">
        <v>2</v>
      </c>
      <c r="G114" s="2">
        <v>1.0024</v>
      </c>
      <c r="H114" s="7">
        <f t="shared" si="45"/>
        <v>0.19952114924181968</v>
      </c>
      <c r="I114" s="7">
        <v>2657.6217079010376</v>
      </c>
      <c r="J114" s="7">
        <v>5.5865921787709514</v>
      </c>
      <c r="K114" s="7">
        <v>23.942537909018359</v>
      </c>
      <c r="L114" s="7">
        <v>35.91380686352754</v>
      </c>
      <c r="M114" s="7">
        <v>0.79808459696727874</v>
      </c>
      <c r="N114" s="7">
        <f>(N$2/(($G114/1000)/0.04))/2</f>
        <v>0.1197126895450918</v>
      </c>
      <c r="O114" s="7">
        <v>4030.3272146847571</v>
      </c>
      <c r="P114" s="7">
        <v>0.39904229848363937</v>
      </c>
      <c r="Q114" s="7">
        <v>99.760574620909836</v>
      </c>
      <c r="R114" s="7">
        <v>0.79808459696727874</v>
      </c>
      <c r="S114" s="7">
        <v>1.9952114924181967</v>
      </c>
      <c r="T114" s="7">
        <v>29.928172386272951</v>
      </c>
      <c r="U114" s="7">
        <v>5626.4964086193149</v>
      </c>
      <c r="V114" s="7">
        <f t="shared" si="47"/>
        <v>1.9952114924181967E-2</v>
      </c>
      <c r="W114" s="7">
        <v>411.01356743814853</v>
      </c>
      <c r="X114" s="7">
        <v>51.476456504389475</v>
      </c>
      <c r="Y114" s="7">
        <v>0.79808459696727874</v>
      </c>
      <c r="Z114" s="7">
        <v>941.7398244213889</v>
      </c>
      <c r="AA114" s="7">
        <v>43.096568236233054</v>
      </c>
      <c r="AB114" s="7">
        <f>(AB$2/(($G114/1000)/0.04))/2</f>
        <v>0.39904229848363937</v>
      </c>
      <c r="AC114" s="7">
        <v>411.01356743814853</v>
      </c>
      <c r="AD114" s="7">
        <v>7.9808459696727869</v>
      </c>
      <c r="AE114" s="7">
        <v>387.07102952913016</v>
      </c>
      <c r="AF114" s="7">
        <v>8.3798882681564262</v>
      </c>
      <c r="AG114" s="7">
        <v>526.7358339984039</v>
      </c>
      <c r="AH114" s="7">
        <f t="shared" si="53"/>
        <v>0.15961691939345574</v>
      </c>
      <c r="AI114" s="7">
        <f>(AI$2/(($G114/1000)/0.04))/2</f>
        <v>0.19952114924181968</v>
      </c>
      <c r="AJ114" s="7">
        <v>1.5961691939345575</v>
      </c>
      <c r="AK114" s="7">
        <f>(AK$2/(($G114/1000)/0.04))/2</f>
        <v>0.13966480446927376</v>
      </c>
      <c r="AL114" s="7">
        <v>28.73104549082203</v>
      </c>
      <c r="AM114" s="7">
        <f t="shared" si="54"/>
        <v>0.39904229848363937</v>
      </c>
      <c r="AN114" s="7">
        <f>(AN$2/(($G114/1000)/0.04))/2</f>
        <v>0.79808459696727874</v>
      </c>
      <c r="AO114" s="7">
        <v>94.173982442138879</v>
      </c>
      <c r="AP114" s="7">
        <v>6.3846767757382299</v>
      </c>
      <c r="AQ114" s="7">
        <v>11.173184357541903</v>
      </c>
      <c r="AR114" s="7">
        <f t="shared" si="51"/>
        <v>0.39904229848363937</v>
      </c>
      <c r="AS114" s="7">
        <v>29.130087789305669</v>
      </c>
      <c r="AT114" s="7">
        <v>2.7932960893854757</v>
      </c>
      <c r="AU114" s="7">
        <v>27.533918595371112</v>
      </c>
      <c r="AV114" s="7">
        <v>1.197126895450918</v>
      </c>
    </row>
    <row r="115" spans="1:50">
      <c r="A115" s="12" t="s">
        <v>270</v>
      </c>
      <c r="B115" s="7" t="s">
        <v>271</v>
      </c>
      <c r="C115" s="13" t="s">
        <v>175</v>
      </c>
      <c r="D115" s="10" t="s">
        <v>139</v>
      </c>
      <c r="E115" s="6" t="s">
        <v>176</v>
      </c>
      <c r="F115" s="13">
        <v>2</v>
      </c>
      <c r="G115" s="13">
        <v>0.5071</v>
      </c>
      <c r="H115" s="7">
        <f>(0.003/(($G115/1000)/0.04))/2</f>
        <v>0.11831985801617038</v>
      </c>
      <c r="I115" s="7">
        <v>2918.5564977322028</v>
      </c>
      <c r="J115" s="7">
        <v>1.5775981068822718</v>
      </c>
      <c r="K115" s="7">
        <v>15.775981068822718</v>
      </c>
      <c r="L115" s="7">
        <v>17.35357917570499</v>
      </c>
      <c r="M115" s="7">
        <f>(0.03/(($G115/1000)/0.04))/2</f>
        <v>1.1831985801617038</v>
      </c>
      <c r="N115" s="7">
        <f>(0.006/(($G115/1000)/0.04))/2</f>
        <v>0.23663971603234077</v>
      </c>
      <c r="O115" s="7">
        <v>4969.4340366791557</v>
      </c>
      <c r="P115" s="7">
        <f>(0.006/(($G115/1000)/0.04))/2</f>
        <v>0.23663971603234077</v>
      </c>
      <c r="Q115" s="7">
        <v>86.767895878524953</v>
      </c>
      <c r="R115" s="7">
        <f>(0.006/(($G115/1000)/0.04))/2</f>
        <v>0.23663971603234077</v>
      </c>
      <c r="S115" s="7">
        <f>(0.06/(($G115/1000)/0.04))/2</f>
        <v>2.3663971603234075</v>
      </c>
      <c r="T115" s="7">
        <v>7.887990534411359</v>
      </c>
      <c r="U115" s="7">
        <v>4259.5148885821336</v>
      </c>
      <c r="V115" s="7">
        <f>(0.0003/(($G115/1000)/0.04))/2</f>
        <v>1.1831985801617038E-2</v>
      </c>
      <c r="W115" s="7">
        <v>63.103924275290872</v>
      </c>
      <c r="X115" s="7">
        <v>52.849536580556105</v>
      </c>
      <c r="Y115" s="7">
        <f>(0.03/(($G115/1000)/0.04))/2</f>
        <v>1.1831985801617038</v>
      </c>
      <c r="Z115" s="7">
        <v>638.92723328732006</v>
      </c>
      <c r="AA115" s="7">
        <v>140.4062315125222</v>
      </c>
      <c r="AB115" s="7">
        <v>1.5775981068822718</v>
      </c>
      <c r="AC115" s="7">
        <v>157.75981068822719</v>
      </c>
      <c r="AD115" s="7">
        <v>3.9439952672056795</v>
      </c>
      <c r="AE115" s="7">
        <v>126.20784855058174</v>
      </c>
      <c r="AF115" s="7">
        <v>2.3663971603234075</v>
      </c>
      <c r="AG115" s="7">
        <v>946.55886412936309</v>
      </c>
      <c r="AH115" s="7">
        <f>(0.006/(($G115/1000)/0.04))/2</f>
        <v>0.23663971603234077</v>
      </c>
      <c r="AI115" s="7">
        <v>0.31551962137645434</v>
      </c>
      <c r="AJ115" s="7">
        <f>(0.15/(($G115/1000)/0.04))/2</f>
        <v>5.9159929008085195</v>
      </c>
      <c r="AK115" s="7">
        <f>(0.015/(($G115/1000)/0.04))/2</f>
        <v>0.59159929008085188</v>
      </c>
      <c r="AL115" s="7">
        <v>39.439952672056798</v>
      </c>
      <c r="AM115" s="7">
        <f>(0.003/(($G115/1000)/0.04))/2</f>
        <v>0.11831985801617038</v>
      </c>
      <c r="AN115" s="7">
        <v>0.78879905344113588</v>
      </c>
      <c r="AO115" s="7">
        <v>78.091106290672457</v>
      </c>
      <c r="AP115" s="7">
        <v>6.310392427529087</v>
      </c>
      <c r="AQ115" s="7">
        <v>18.93117728258726</v>
      </c>
      <c r="AR115" s="7">
        <f>(0.003/(($G115/1000)/0.04))/2</f>
        <v>0.11831985801617038</v>
      </c>
      <c r="AS115" s="7">
        <v>48.116742259909287</v>
      </c>
      <c r="AT115" s="7">
        <v>3.9439952672056795</v>
      </c>
      <c r="AU115" s="7">
        <v>39.439952672056798</v>
      </c>
      <c r="AV115" s="7">
        <f>(0.015/(($G115/1000)/0.04))/2</f>
        <v>0.59159929008085188</v>
      </c>
    </row>
    <row r="116" spans="1:50">
      <c r="A116" s="12" t="s">
        <v>272</v>
      </c>
      <c r="B116" s="7" t="s">
        <v>273</v>
      </c>
      <c r="C116" s="13" t="s">
        <v>179</v>
      </c>
      <c r="D116" s="4" t="s">
        <v>139</v>
      </c>
      <c r="E116" s="6" t="s">
        <v>176</v>
      </c>
      <c r="F116" s="13">
        <v>2</v>
      </c>
      <c r="G116" s="13">
        <v>0.42059999999999997</v>
      </c>
      <c r="H116" s="7">
        <f>(0.003/(($G116/1000)/0.04))/2</f>
        <v>0.14265335235378032</v>
      </c>
      <c r="I116" s="7">
        <v>3899.1916310033284</v>
      </c>
      <c r="J116" s="7">
        <v>1.9020446980504042</v>
      </c>
      <c r="K116" s="7">
        <f>(0.15/(($G116/1000)/0.04))/2</f>
        <v>7.1326676176890151</v>
      </c>
      <c r="L116" s="7">
        <v>48.502139800285306</v>
      </c>
      <c r="M116" s="7">
        <f>(0.03/(($G116/1000)/0.04))/2</f>
        <v>1.4265335235378032</v>
      </c>
      <c r="N116" s="7">
        <f>(0.006/(($G116/1000)/0.04))/2</f>
        <v>0.28530670470756064</v>
      </c>
      <c r="O116" s="7">
        <v>2757.9648121730861</v>
      </c>
      <c r="P116" s="7">
        <v>0.95102234902520211</v>
      </c>
      <c r="Q116" s="7">
        <v>104.61245839277224</v>
      </c>
      <c r="R116" s="7">
        <v>2.8530670470756063</v>
      </c>
      <c r="S116" s="7">
        <f>(0.06/(($G116/1000)/0.04))/2</f>
        <v>2.8530670470756063</v>
      </c>
      <c r="T116" s="7">
        <v>19.020446980504044</v>
      </c>
      <c r="U116" s="7">
        <v>6086.5430337612934</v>
      </c>
      <c r="V116" s="7">
        <f>(0.0003/(($G116/1000)/0.04))/2</f>
        <v>1.426533523537803E-2</v>
      </c>
      <c r="W116" s="7">
        <v>76.081787922016176</v>
      </c>
      <c r="X116" s="7">
        <v>59.914407988587733</v>
      </c>
      <c r="Y116" s="7">
        <f>(0.03/(($G116/1000)/0.04))/2</f>
        <v>1.4265335235378032</v>
      </c>
      <c r="Z116" s="7">
        <v>456.49072753209697</v>
      </c>
      <c r="AA116" s="7">
        <v>105.56348074179743</v>
      </c>
      <c r="AB116" s="7">
        <v>1.9020446980504042</v>
      </c>
      <c r="AC116" s="7">
        <v>95.102234902520209</v>
      </c>
      <c r="AD116" s="7">
        <v>8.5592011412268185</v>
      </c>
      <c r="AE116" s="7">
        <v>133.14312886352829</v>
      </c>
      <c r="AF116" s="7">
        <v>3.8040893961008084</v>
      </c>
      <c r="AG116" s="7">
        <v>2282.4536376604851</v>
      </c>
      <c r="AH116" s="7">
        <f>(0.006/(($G116/1000)/0.04))/2</f>
        <v>0.28530670470756064</v>
      </c>
      <c r="AI116" s="7">
        <v>0.38040893961008082</v>
      </c>
      <c r="AJ116" s="7">
        <f>(0.15/(($G116/1000)/0.04))/2</f>
        <v>7.1326676176890151</v>
      </c>
      <c r="AK116" s="7">
        <f>(0.015/(($G116/1000)/0.04))/2</f>
        <v>0.71326676176890158</v>
      </c>
      <c r="AL116" s="7">
        <v>28.530670470756061</v>
      </c>
      <c r="AM116" s="7">
        <f>(0.003/(($G116/1000)/0.04))/2</f>
        <v>0.14265335235378032</v>
      </c>
      <c r="AN116" s="7">
        <v>0.95102234902520211</v>
      </c>
      <c r="AO116" s="7">
        <v>77.983832620066565</v>
      </c>
      <c r="AP116" s="7">
        <v>6.6571564431764152</v>
      </c>
      <c r="AQ116" s="7">
        <v>19.020446980504044</v>
      </c>
      <c r="AR116" s="7">
        <f>(0.003/(($G116/1000)/0.04))/2</f>
        <v>0.14265335235378032</v>
      </c>
      <c r="AS116" s="7">
        <v>54.208273894436516</v>
      </c>
      <c r="AT116" s="7">
        <v>4.755111745126011</v>
      </c>
      <c r="AU116" s="7">
        <v>57.061340941512121</v>
      </c>
      <c r="AV116" s="7">
        <f>(0.015/(($G116/1000)/0.04))/2</f>
        <v>0.71326676176890158</v>
      </c>
    </row>
    <row r="117" spans="1:50">
      <c r="A117" s="12" t="s">
        <v>274</v>
      </c>
      <c r="B117" s="7" t="s">
        <v>275</v>
      </c>
      <c r="C117" s="13" t="s">
        <v>182</v>
      </c>
      <c r="D117" s="10" t="s">
        <v>139</v>
      </c>
      <c r="E117" s="6" t="s">
        <v>176</v>
      </c>
      <c r="F117" s="13">
        <v>2</v>
      </c>
      <c r="G117" s="13">
        <v>0.248</v>
      </c>
      <c r="H117" s="7">
        <f>(0.003/(($G117/1000)/0.04))/2</f>
        <v>0.24193548387096775</v>
      </c>
      <c r="I117" s="7">
        <v>2903.2258064516132</v>
      </c>
      <c r="J117" s="7">
        <f>(0.015/(($G117/1000)/0.04))/2</f>
        <v>1.2096774193548387</v>
      </c>
      <c r="K117" s="7">
        <f>(0.15/(($G117/1000)/0.04))/2</f>
        <v>12.096774193548388</v>
      </c>
      <c r="L117" s="7">
        <v>24.193548387096776</v>
      </c>
      <c r="M117" s="7">
        <f>(0.03/(($G117/1000)/0.04))/2</f>
        <v>2.4193548387096775</v>
      </c>
      <c r="N117" s="7">
        <f>(0.006/(($G117/1000)/0.04))/2</f>
        <v>0.4838709677419355</v>
      </c>
      <c r="O117" s="7">
        <v>4354.8387096774195</v>
      </c>
      <c r="P117" s="7">
        <f>(0.006/(($G117/1000)/0.04))/2</f>
        <v>0.4838709677419355</v>
      </c>
      <c r="Q117" s="7">
        <v>88.709677419354847</v>
      </c>
      <c r="R117" s="7">
        <f>(0.006/(($G117/1000)/0.04))/2</f>
        <v>0.4838709677419355</v>
      </c>
      <c r="S117" s="7">
        <f>(0.06/(($G117/1000)/0.04))/2</f>
        <v>4.838709677419355</v>
      </c>
      <c r="T117" s="7">
        <v>9.67741935483871</v>
      </c>
      <c r="U117" s="7">
        <v>2258.0645161290322</v>
      </c>
      <c r="V117" s="7">
        <f>(0.0003/(($G117/1000)/0.04))/2</f>
        <v>2.4193548387096774E-2</v>
      </c>
      <c r="W117" s="7">
        <f>(0.15/(($G117/1000)/0.04))/2</f>
        <v>12.096774193548388</v>
      </c>
      <c r="X117" s="7">
        <v>56.451612903225808</v>
      </c>
      <c r="Y117" s="7">
        <f>(0.03/(($G117/1000)/0.04))/2</f>
        <v>2.4193548387096775</v>
      </c>
      <c r="Z117" s="7">
        <v>1419.3548387096776</v>
      </c>
      <c r="AA117" s="7">
        <v>177.41935483870969</v>
      </c>
      <c r="AB117" s="7">
        <v>3.2258064516129035</v>
      </c>
      <c r="AC117" s="7">
        <v>225.80645161290323</v>
      </c>
      <c r="AD117" s="7">
        <v>6.129032258064516</v>
      </c>
      <c r="AE117" s="7">
        <v>96.774193548387103</v>
      </c>
      <c r="AF117" s="7">
        <f>(0.015/(($G117/1000)/0.04))/2</f>
        <v>1.2096774193548387</v>
      </c>
      <c r="AG117" s="7">
        <v>870.96774193548401</v>
      </c>
      <c r="AH117" s="7">
        <f>(0.006/(($G117/1000)/0.04))/2</f>
        <v>0.4838709677419355</v>
      </c>
      <c r="AI117" s="7">
        <f>(0.003/(($G117/1000)/0.04))/2</f>
        <v>0.24193548387096775</v>
      </c>
      <c r="AJ117" s="7">
        <f>(0.15/(($G117/1000)/0.04))/2</f>
        <v>12.096774193548388</v>
      </c>
      <c r="AK117" s="7">
        <f>(0.015/(($G117/1000)/0.04))/2</f>
        <v>1.2096774193548387</v>
      </c>
      <c r="AL117" s="7">
        <v>48.387096774193552</v>
      </c>
      <c r="AM117" s="7">
        <f>(0.003/(($G117/1000)/0.04))/2</f>
        <v>0.24193548387096775</v>
      </c>
      <c r="AN117" s="7">
        <f>(0.003/(($G117/1000)/0.04))/2</f>
        <v>0.24193548387096775</v>
      </c>
      <c r="AO117" s="7">
        <v>90.322580645161295</v>
      </c>
      <c r="AP117" s="7">
        <v>6.4516129032258069</v>
      </c>
      <c r="AQ117" s="7">
        <v>14.516129032258064</v>
      </c>
      <c r="AR117" s="7">
        <f>(0.003/(($G117/1000)/0.04))/2</f>
        <v>0.24193548387096775</v>
      </c>
      <c r="AS117" s="7">
        <v>50</v>
      </c>
      <c r="AT117" s="7">
        <v>4.838709677419355</v>
      </c>
      <c r="AU117" s="7">
        <v>48.387096774193552</v>
      </c>
      <c r="AV117" s="7">
        <f>(0.015/(($G117/1000)/0.04))/2</f>
        <v>1.2096774193548387</v>
      </c>
    </row>
    <row r="118" spans="1:50">
      <c r="A118" s="12" t="s">
        <v>276</v>
      </c>
      <c r="B118" s="7" t="s">
        <v>277</v>
      </c>
      <c r="C118" s="13" t="s">
        <v>185</v>
      </c>
      <c r="D118" s="4" t="s">
        <v>139</v>
      </c>
      <c r="E118" s="6" t="s">
        <v>186</v>
      </c>
      <c r="F118" s="13">
        <v>2</v>
      </c>
      <c r="G118" s="13">
        <v>1.0157</v>
      </c>
      <c r="H118" s="7">
        <f>(0.003/(($G118/1000)/0.04))/2</f>
        <v>5.9072560795510487E-2</v>
      </c>
      <c r="I118" s="7">
        <v>3820.0255981096784</v>
      </c>
      <c r="J118" s="7">
        <v>2.3629024318204195</v>
      </c>
      <c r="K118" s="7">
        <v>15.752682878802798</v>
      </c>
      <c r="L118" s="7">
        <v>17.327951166683079</v>
      </c>
      <c r="M118" s="7">
        <f>(0.03/(($G118/1000)/0.04))/2</f>
        <v>0.59072560795510487</v>
      </c>
      <c r="N118" s="7">
        <f>(0.006/(($G118/1000)/0.04))/2</f>
        <v>0.11814512159102097</v>
      </c>
      <c r="O118" s="7">
        <v>2993.0097469725315</v>
      </c>
      <c r="P118" s="7">
        <v>0.78763414394013986</v>
      </c>
      <c r="Q118" s="7">
        <v>102.39243871221818</v>
      </c>
      <c r="R118" s="7">
        <v>0.39381707197006993</v>
      </c>
      <c r="S118" s="7">
        <f>(0.06/(($G118/1000)/0.04))/2</f>
        <v>1.1814512159102097</v>
      </c>
      <c r="T118" s="7">
        <v>19.690853598503498</v>
      </c>
      <c r="U118" s="7">
        <v>5119.6219356109086</v>
      </c>
      <c r="V118" s="7">
        <v>1.5752682878802798E-2</v>
      </c>
      <c r="W118" s="7">
        <v>393.81707197006995</v>
      </c>
      <c r="X118" s="7">
        <v>55.134390075809783</v>
      </c>
      <c r="Y118" s="7">
        <f>(0.03/(($G118/1000)/0.04))/2</f>
        <v>0.59072560795510487</v>
      </c>
      <c r="Z118" s="7">
        <v>827.0158511371468</v>
      </c>
      <c r="AA118" s="7">
        <v>19.297036526533425</v>
      </c>
      <c r="AB118" s="7">
        <v>0.39381707197006993</v>
      </c>
      <c r="AC118" s="7">
        <v>866.39755833415381</v>
      </c>
      <c r="AD118" s="7">
        <v>8.2701585113714682</v>
      </c>
      <c r="AE118" s="7">
        <v>338.6826818942601</v>
      </c>
      <c r="AF118" s="7">
        <v>5.5134390075809794</v>
      </c>
      <c r="AG118" s="7">
        <v>866.39755833415381</v>
      </c>
      <c r="AH118" s="7">
        <f>(0.006/(($G118/1000)/0.04))/2</f>
        <v>0.11814512159102097</v>
      </c>
      <c r="AI118" s="7">
        <v>0.35443536477306292</v>
      </c>
      <c r="AJ118" s="7">
        <f>(0.15/(($G118/1000)/0.04))/2</f>
        <v>2.9536280397755243</v>
      </c>
      <c r="AK118" s="7">
        <f>(0.015/(($G118/1000)/0.04))/2</f>
        <v>0.29536280397755243</v>
      </c>
      <c r="AL118" s="7">
        <v>31.505365757605595</v>
      </c>
      <c r="AM118" s="7">
        <f>(0.003/(($G118/1000)/0.04))/2</f>
        <v>5.9072560795510487E-2</v>
      </c>
      <c r="AN118" s="7">
        <v>0.78763414394013986</v>
      </c>
      <c r="AO118" s="7">
        <v>78.369597322043916</v>
      </c>
      <c r="AP118" s="7">
        <v>4.3319877916707696</v>
      </c>
      <c r="AQ118" s="7">
        <v>16.934134094713006</v>
      </c>
      <c r="AR118" s="7">
        <f>(0.003/(($G118/1000)/0.04))/2</f>
        <v>5.9072560795510487E-2</v>
      </c>
      <c r="AS118" s="7">
        <v>43.319877916707696</v>
      </c>
      <c r="AT118" s="7">
        <v>3.9381707197006994</v>
      </c>
      <c r="AU118" s="7">
        <v>23.629024318204195</v>
      </c>
      <c r="AV118" s="7">
        <v>1.5752682878802797</v>
      </c>
    </row>
    <row r="119" spans="1:50">
      <c r="A119" s="14"/>
      <c r="B119" s="15"/>
      <c r="C119" s="15" t="s">
        <v>189</v>
      </c>
      <c r="D119" s="10" t="s">
        <v>139</v>
      </c>
      <c r="E119" s="6" t="s">
        <v>186</v>
      </c>
      <c r="F119" s="15">
        <v>2</v>
      </c>
      <c r="G119" s="13"/>
      <c r="H119" s="7"/>
      <c r="I119" s="15"/>
      <c r="J119" s="15"/>
      <c r="K119" s="7"/>
      <c r="L119" s="15"/>
      <c r="M119" s="7"/>
      <c r="N119" s="7"/>
      <c r="O119" s="15"/>
      <c r="P119" s="7"/>
      <c r="Q119" s="15"/>
      <c r="R119" s="15"/>
      <c r="S119" s="15"/>
      <c r="T119" s="15"/>
      <c r="U119" s="15"/>
      <c r="V119" s="15"/>
      <c r="W119" s="15"/>
      <c r="X119" s="15"/>
      <c r="Y119" s="7"/>
      <c r="Z119" s="15"/>
      <c r="AA119" s="15"/>
      <c r="AB119" s="15"/>
      <c r="AC119" s="15"/>
      <c r="AD119" s="15"/>
      <c r="AE119" s="15"/>
      <c r="AF119" s="15"/>
      <c r="AG119" s="15"/>
      <c r="AH119" s="7"/>
      <c r="AI119" s="15"/>
      <c r="AJ119" s="7"/>
      <c r="AK119" s="7"/>
      <c r="AL119" s="15"/>
      <c r="AM119" s="7"/>
      <c r="AN119" s="15"/>
      <c r="AO119" s="15"/>
      <c r="AP119" s="15"/>
      <c r="AQ119" s="15"/>
      <c r="AR119" s="7"/>
      <c r="AS119" s="15"/>
      <c r="AT119" s="15"/>
      <c r="AU119" s="15"/>
      <c r="AV119" s="15"/>
      <c r="AW119" s="16"/>
      <c r="AX119" s="16"/>
    </row>
    <row r="120" spans="1:50">
      <c r="A120" s="14"/>
      <c r="B120" s="15"/>
      <c r="C120" s="15" t="s">
        <v>190</v>
      </c>
      <c r="D120" s="4" t="s">
        <v>139</v>
      </c>
      <c r="E120" s="6" t="s">
        <v>186</v>
      </c>
      <c r="F120" s="15">
        <v>2</v>
      </c>
      <c r="G120" s="13"/>
      <c r="H120" s="7"/>
      <c r="I120" s="15"/>
      <c r="J120" s="15"/>
      <c r="K120" s="7"/>
      <c r="L120" s="15"/>
      <c r="M120" s="7"/>
      <c r="N120" s="7"/>
      <c r="O120" s="15"/>
      <c r="P120" s="7"/>
      <c r="Q120" s="15"/>
      <c r="R120" s="15"/>
      <c r="S120" s="15"/>
      <c r="T120" s="15"/>
      <c r="U120" s="15"/>
      <c r="V120" s="15"/>
      <c r="W120" s="15"/>
      <c r="X120" s="15"/>
      <c r="Y120" s="7"/>
      <c r="Z120" s="15"/>
      <c r="AA120" s="15"/>
      <c r="AB120" s="15"/>
      <c r="AC120" s="15"/>
      <c r="AD120" s="15"/>
      <c r="AE120" s="15"/>
      <c r="AF120" s="15"/>
      <c r="AG120" s="15"/>
      <c r="AH120" s="7"/>
      <c r="AI120" s="15"/>
      <c r="AJ120" s="7"/>
      <c r="AK120" s="7"/>
      <c r="AL120" s="15"/>
      <c r="AM120" s="7"/>
      <c r="AN120" s="15"/>
      <c r="AO120" s="15"/>
      <c r="AP120" s="15"/>
      <c r="AQ120" s="15"/>
      <c r="AR120" s="7"/>
      <c r="AS120" s="15"/>
      <c r="AT120" s="15"/>
      <c r="AU120" s="15"/>
      <c r="AV120" s="15"/>
      <c r="AW120" s="16"/>
      <c r="AX120" s="16"/>
    </row>
    <row r="121" spans="1:50">
      <c r="A121" s="1">
        <v>95</v>
      </c>
      <c r="B121" s="2" t="s">
        <v>278</v>
      </c>
      <c r="C121" s="2" t="s">
        <v>192</v>
      </c>
      <c r="D121" s="4" t="s">
        <v>139</v>
      </c>
      <c r="E121" s="6" t="s">
        <v>193</v>
      </c>
      <c r="F121" s="2">
        <v>2</v>
      </c>
      <c r="G121" s="2">
        <v>1.0047999999999999</v>
      </c>
      <c r="H121" s="7">
        <f t="shared" ref="H121:H129" si="55">(H$2/(($G121/1000)/0.04))/2</f>
        <v>0.19904458598726119</v>
      </c>
      <c r="I121" s="7">
        <v>1373.4076433121022</v>
      </c>
      <c r="J121" s="7">
        <v>1.9904458598726118</v>
      </c>
      <c r="K121" s="7">
        <f>(K$2/(($G121/1000)/0.04))/2</f>
        <v>1.9904458598726118</v>
      </c>
      <c r="L121" s="7">
        <v>6.3694267515923579</v>
      </c>
      <c r="M121" s="7">
        <v>0.39808917197452237</v>
      </c>
      <c r="N121" s="7">
        <f t="shared" ref="N121:N129" si="56">(N$2/(($G121/1000)/0.04))/2</f>
        <v>0.1194267515923567</v>
      </c>
      <c r="O121" s="7">
        <v>2300.9554140127389</v>
      </c>
      <c r="P121" s="7">
        <v>0.1194267515923567</v>
      </c>
      <c r="Q121" s="7">
        <v>53.742038216560523</v>
      </c>
      <c r="R121" s="7">
        <v>1.9904458598726118</v>
      </c>
      <c r="S121" s="7">
        <v>1.9904458598726118</v>
      </c>
      <c r="T121" s="7">
        <v>6.7675159235668803</v>
      </c>
      <c r="U121" s="7">
        <v>3757.9617834394912</v>
      </c>
      <c r="V121" s="7">
        <f t="shared" ref="V121:V129" si="57">(V$2/(($G121/1000)/0.04))/2</f>
        <v>1.9904458598726117E-2</v>
      </c>
      <c r="W121" s="7">
        <v>374.20382165605105</v>
      </c>
      <c r="X121" s="7">
        <v>25.079617834394909</v>
      </c>
      <c r="Y121" s="7">
        <v>1.1942675159235669</v>
      </c>
      <c r="Z121" s="7">
        <v>398.08917197452234</v>
      </c>
      <c r="AA121" s="7">
        <v>29.856687898089177</v>
      </c>
      <c r="AB121" s="7">
        <f>(AB$2/(($G121/1000)/0.04))/2</f>
        <v>0.39808917197452237</v>
      </c>
      <c r="AC121" s="7">
        <v>31.847133757961789</v>
      </c>
      <c r="AD121" s="7">
        <v>5.5732484076433133</v>
      </c>
      <c r="AE121" s="7">
        <v>672.77070063694271</v>
      </c>
      <c r="AF121" s="7">
        <v>7.5636942675159249</v>
      </c>
      <c r="AG121" s="7">
        <v>935.50955414012753</v>
      </c>
      <c r="AH121" s="7">
        <f t="shared" ref="AH121:AI129" si="58">(AH$2/(($G121/1000)/0.04))/2</f>
        <v>0.15923566878980894</v>
      </c>
      <c r="AI121" s="7">
        <f t="shared" si="58"/>
        <v>0.19904458598726119</v>
      </c>
      <c r="AJ121" s="7">
        <v>0.79617834394904474</v>
      </c>
      <c r="AK121" s="7">
        <f t="shared" ref="AK121:AK129" si="59">(AK$2/(($G121/1000)/0.04))/2</f>
        <v>0.13933121019108283</v>
      </c>
      <c r="AL121" s="7">
        <v>3.5828025477707008</v>
      </c>
      <c r="AM121" s="7">
        <f t="shared" ref="AM121:AN129" si="60">(AM$2/(($G121/1000)/0.04))/2</f>
        <v>0.39808917197452237</v>
      </c>
      <c r="AN121" s="7">
        <v>1.9904458598726118</v>
      </c>
      <c r="AO121" s="7">
        <v>56.528662420382169</v>
      </c>
      <c r="AP121" s="7">
        <v>1.1942675159235669</v>
      </c>
      <c r="AQ121" s="7">
        <v>5.175159235668791</v>
      </c>
      <c r="AR121" s="7">
        <f t="shared" ref="AR121:AR129" si="61">(AR$2/(($G121/1000)/0.04))/2</f>
        <v>0.39808917197452237</v>
      </c>
      <c r="AS121" s="7">
        <v>15.525477707006372</v>
      </c>
      <c r="AT121" s="7">
        <v>1.1942675159235669</v>
      </c>
      <c r="AU121" s="7">
        <v>20.302547770700642</v>
      </c>
      <c r="AV121" s="7">
        <v>1.5923566878980895</v>
      </c>
    </row>
    <row r="122" spans="1:50">
      <c r="A122" s="1">
        <v>101</v>
      </c>
      <c r="B122" s="2" t="s">
        <v>279</v>
      </c>
      <c r="C122" s="2" t="s">
        <v>195</v>
      </c>
      <c r="D122" s="4" t="s">
        <v>139</v>
      </c>
      <c r="E122" s="6" t="s">
        <v>193</v>
      </c>
      <c r="F122" s="2">
        <v>2</v>
      </c>
      <c r="G122" s="2">
        <v>1.0207999999999999</v>
      </c>
      <c r="H122" s="7">
        <f t="shared" si="55"/>
        <v>0.19592476489028215</v>
      </c>
      <c r="I122" s="7">
        <v>1234.3260188087775</v>
      </c>
      <c r="J122" s="7">
        <v>1.9592476489028217</v>
      </c>
      <c r="K122" s="7">
        <f>(K$2/(($G122/1000)/0.04))/2</f>
        <v>1.9592476489028217</v>
      </c>
      <c r="L122" s="7">
        <v>13.714733542319749</v>
      </c>
      <c r="M122" s="7">
        <v>0.39184952978056431</v>
      </c>
      <c r="N122" s="7">
        <f t="shared" si="56"/>
        <v>0.1175548589341693</v>
      </c>
      <c r="O122" s="7">
        <v>4663.0094043887148</v>
      </c>
      <c r="P122" s="7">
        <v>7.8369905956112859E-2</v>
      </c>
      <c r="Q122" s="7">
        <v>38.4012539184953</v>
      </c>
      <c r="R122" s="7">
        <v>1.1755485893416928</v>
      </c>
      <c r="S122" s="7">
        <v>2.3510971786833856</v>
      </c>
      <c r="T122" s="7">
        <v>7.0532915360501569</v>
      </c>
      <c r="U122" s="7">
        <v>2625.3918495297808</v>
      </c>
      <c r="V122" s="7">
        <f t="shared" si="57"/>
        <v>1.9592476489028215E-2</v>
      </c>
      <c r="W122" s="7">
        <v>364.42006269592486</v>
      </c>
      <c r="X122" s="7">
        <v>18.025078369905959</v>
      </c>
      <c r="Y122" s="7">
        <v>1.1755485893416928</v>
      </c>
      <c r="Z122" s="7">
        <v>395.76802507836993</v>
      </c>
      <c r="AA122" s="7">
        <v>36.83385579937304</v>
      </c>
      <c r="AB122" s="7">
        <f>(AB$2/(($G122/1000)/0.04))/2</f>
        <v>0.39184952978056431</v>
      </c>
      <c r="AC122" s="7">
        <v>54.858934169278996</v>
      </c>
      <c r="AD122" s="7">
        <v>5.485893416927901</v>
      </c>
      <c r="AE122" s="7">
        <v>548.58934169279007</v>
      </c>
      <c r="AF122" s="7">
        <v>9.0125391849529795</v>
      </c>
      <c r="AG122" s="7">
        <v>450.62695924764893</v>
      </c>
      <c r="AH122" s="7">
        <f t="shared" si="58"/>
        <v>0.15673981191222572</v>
      </c>
      <c r="AI122" s="7">
        <f t="shared" si="58"/>
        <v>0.19592476489028215</v>
      </c>
      <c r="AJ122" s="7">
        <v>0.39184952978056431</v>
      </c>
      <c r="AK122" s="7">
        <f t="shared" si="59"/>
        <v>0.13714733542319751</v>
      </c>
      <c r="AL122" s="7">
        <v>6.269592476489029</v>
      </c>
      <c r="AM122" s="7">
        <f t="shared" si="60"/>
        <v>0.39184952978056431</v>
      </c>
      <c r="AN122" s="7">
        <f>(AN$2/(($G122/1000)/0.04))/2</f>
        <v>0.78369905956112862</v>
      </c>
      <c r="AO122" s="7">
        <v>50.156739811912232</v>
      </c>
      <c r="AP122" s="7">
        <v>1.5673981191222572</v>
      </c>
      <c r="AQ122" s="7">
        <v>5.0940438871473361</v>
      </c>
      <c r="AR122" s="7">
        <f t="shared" si="61"/>
        <v>0.39184952978056431</v>
      </c>
      <c r="AS122" s="7">
        <v>10.188087774294672</v>
      </c>
      <c r="AT122" s="7">
        <v>0.78369905956112862</v>
      </c>
      <c r="AU122" s="7">
        <v>10.579937304075237</v>
      </c>
      <c r="AV122" s="7">
        <v>1.1755485893416928</v>
      </c>
    </row>
    <row r="123" spans="1:50">
      <c r="A123" s="1">
        <v>114</v>
      </c>
      <c r="B123" s="2" t="s">
        <v>280</v>
      </c>
      <c r="C123" s="2" t="s">
        <v>197</v>
      </c>
      <c r="D123" s="4" t="s">
        <v>139</v>
      </c>
      <c r="E123" s="6" t="s">
        <v>193</v>
      </c>
      <c r="F123" s="2">
        <v>2</v>
      </c>
      <c r="G123" s="2">
        <v>1.0179</v>
      </c>
      <c r="H123" s="7">
        <f t="shared" si="55"/>
        <v>0.19648295510364477</v>
      </c>
      <c r="I123" s="7">
        <v>809.50977502701653</v>
      </c>
      <c r="J123" s="7">
        <v>0.7859318204145791</v>
      </c>
      <c r="K123" s="7">
        <f>(K$2/(($G123/1000)/0.04))/2</f>
        <v>1.964829551036448</v>
      </c>
      <c r="L123" s="7">
        <v>9.0382159347676598</v>
      </c>
      <c r="M123" s="7">
        <v>0.23577954612437374</v>
      </c>
      <c r="N123" s="7">
        <f t="shared" si="56"/>
        <v>0.11788977306218687</v>
      </c>
      <c r="O123" s="7">
        <v>1210.3350034384518</v>
      </c>
      <c r="P123" s="7">
        <v>0.11788977306218687</v>
      </c>
      <c r="Q123" s="7">
        <v>46.369977404460165</v>
      </c>
      <c r="R123" s="7">
        <v>1.1788977306218686</v>
      </c>
      <c r="S123" s="7">
        <v>1.1788977306218686</v>
      </c>
      <c r="T123" s="7">
        <v>4.3226250122801853</v>
      </c>
      <c r="U123" s="7">
        <v>899.89193437469305</v>
      </c>
      <c r="V123" s="7">
        <f t="shared" si="57"/>
        <v>1.9648295510364479E-2</v>
      </c>
      <c r="W123" s="7">
        <v>220.06090971608214</v>
      </c>
      <c r="X123" s="7">
        <v>20.827193240986347</v>
      </c>
      <c r="Y123" s="7">
        <v>0.7859318204145791</v>
      </c>
      <c r="Z123" s="7">
        <v>255.4278416347382</v>
      </c>
      <c r="AA123" s="7">
        <v>16.504568228706159</v>
      </c>
      <c r="AB123" s="7">
        <f>(AB$2/(($G123/1000)/0.04))/2</f>
        <v>0.39296591020728955</v>
      </c>
      <c r="AC123" s="7">
        <f>(AC$2/(($G123/1000)/0.04))/2</f>
        <v>9.8241477551822385</v>
      </c>
      <c r="AD123" s="7">
        <v>4.3226250122801853</v>
      </c>
      <c r="AE123" s="7">
        <v>569.80056980056986</v>
      </c>
      <c r="AF123" s="7">
        <v>3.9296591020728959</v>
      </c>
      <c r="AG123" s="7">
        <v>251.49818253266534</v>
      </c>
      <c r="AH123" s="7">
        <f t="shared" si="58"/>
        <v>0.15718636408291584</v>
      </c>
      <c r="AI123" s="7">
        <f t="shared" si="58"/>
        <v>0.19648295510364477</v>
      </c>
      <c r="AJ123" s="7">
        <v>0.39296591020728955</v>
      </c>
      <c r="AK123" s="7">
        <f t="shared" si="59"/>
        <v>0.13753806857255135</v>
      </c>
      <c r="AL123" s="7">
        <v>1.964829551036448</v>
      </c>
      <c r="AM123" s="7">
        <f t="shared" si="60"/>
        <v>0.39296591020728955</v>
      </c>
      <c r="AN123" s="7">
        <v>2.3577954612437373</v>
      </c>
      <c r="AO123" s="7">
        <v>45.977011494252878</v>
      </c>
      <c r="AP123" s="7">
        <v>1.1788977306218686</v>
      </c>
      <c r="AQ123" s="7">
        <v>1.964829551036448</v>
      </c>
      <c r="AR123" s="7">
        <f t="shared" si="61"/>
        <v>0.39296591020728955</v>
      </c>
      <c r="AS123" s="7">
        <v>10.610079575596819</v>
      </c>
      <c r="AT123" s="7">
        <v>1.1788977306218686</v>
      </c>
      <c r="AU123" s="7">
        <v>11.788977306218687</v>
      </c>
      <c r="AV123" s="7">
        <v>1.5718636408291582</v>
      </c>
    </row>
    <row r="124" spans="1:50">
      <c r="A124" s="1">
        <v>96</v>
      </c>
      <c r="B124" s="2" t="s">
        <v>281</v>
      </c>
      <c r="C124" s="2" t="s">
        <v>199</v>
      </c>
      <c r="D124" s="4" t="s">
        <v>139</v>
      </c>
      <c r="E124" s="6" t="s">
        <v>200</v>
      </c>
      <c r="F124" s="2">
        <v>2</v>
      </c>
      <c r="G124" s="2">
        <v>1.0052000000000001</v>
      </c>
      <c r="H124" s="7">
        <f t="shared" si="55"/>
        <v>0.19896538002387582</v>
      </c>
      <c r="I124" s="7">
        <v>3330.6804615996812</v>
      </c>
      <c r="J124" s="7">
        <v>3.9793076004775165</v>
      </c>
      <c r="K124" s="7">
        <v>11.937922801432549</v>
      </c>
      <c r="L124" s="7">
        <v>38.99721448467966</v>
      </c>
      <c r="M124" s="7">
        <v>0.39793076004775163</v>
      </c>
      <c r="N124" s="7">
        <f t="shared" si="56"/>
        <v>0.11937922801432549</v>
      </c>
      <c r="O124" s="7">
        <v>3975.3282928770391</v>
      </c>
      <c r="P124" s="7">
        <v>0.39793076004775163</v>
      </c>
      <c r="Q124" s="7">
        <v>95.90131317150815</v>
      </c>
      <c r="R124" s="7">
        <v>0.79586152009550326</v>
      </c>
      <c r="S124" s="7">
        <v>1.5917230401910065</v>
      </c>
      <c r="T124" s="7">
        <v>14.72343812176681</v>
      </c>
      <c r="U124" s="7">
        <v>5292.479108635097</v>
      </c>
      <c r="V124" s="7">
        <f t="shared" si="57"/>
        <v>1.9896538002387582E-2</v>
      </c>
      <c r="W124" s="7">
        <v>413.84799044966172</v>
      </c>
      <c r="X124" s="7">
        <v>47.353760445682447</v>
      </c>
      <c r="Y124" s="7">
        <f>(Y$2/(($G124/1000)/0.04))/2</f>
        <v>0.19896538002387582</v>
      </c>
      <c r="Z124" s="7">
        <v>636.68921607640266</v>
      </c>
      <c r="AA124" s="7">
        <v>73.617190608834051</v>
      </c>
      <c r="AB124" s="7">
        <v>1.1937922801432548</v>
      </c>
      <c r="AC124" s="7">
        <v>246.71707122960603</v>
      </c>
      <c r="AD124" s="7">
        <v>12.733784321528052</v>
      </c>
      <c r="AE124" s="7">
        <v>421.80660565061675</v>
      </c>
      <c r="AF124" s="7">
        <v>5.9689614007162746</v>
      </c>
      <c r="AG124" s="7">
        <v>648.62713887783525</v>
      </c>
      <c r="AH124" s="7">
        <f t="shared" si="58"/>
        <v>0.15917230401910065</v>
      </c>
      <c r="AI124" s="7">
        <f t="shared" si="58"/>
        <v>0.19896538002387582</v>
      </c>
      <c r="AJ124" s="7">
        <v>1.1937922801432548</v>
      </c>
      <c r="AK124" s="7">
        <f t="shared" si="59"/>
        <v>0.13927576601671307</v>
      </c>
      <c r="AL124" s="7">
        <v>22.682053322721842</v>
      </c>
      <c r="AM124" s="7">
        <f t="shared" si="60"/>
        <v>0.39793076004775163</v>
      </c>
      <c r="AN124" s="7">
        <f t="shared" si="60"/>
        <v>0.79586152009550326</v>
      </c>
      <c r="AO124" s="7">
        <v>77.994428969359319</v>
      </c>
      <c r="AP124" s="7">
        <v>5.5710306406685239</v>
      </c>
      <c r="AQ124" s="7">
        <v>9.1524074810982885</v>
      </c>
      <c r="AR124" s="7">
        <f t="shared" si="61"/>
        <v>0.39793076004775163</v>
      </c>
      <c r="AS124" s="7">
        <v>26.661360923199361</v>
      </c>
      <c r="AT124" s="7">
        <v>3.183446080382013</v>
      </c>
      <c r="AU124" s="7">
        <v>22.682053322721842</v>
      </c>
      <c r="AV124" s="7">
        <f>(AV$2/(($G124/1000)/0.04))/2</f>
        <v>0.39793076004775163</v>
      </c>
    </row>
    <row r="125" spans="1:50">
      <c r="A125" s="1">
        <v>116</v>
      </c>
      <c r="B125" s="2" t="s">
        <v>282</v>
      </c>
      <c r="C125" s="2" t="s">
        <v>202</v>
      </c>
      <c r="D125" s="4" t="s">
        <v>139</v>
      </c>
      <c r="E125" s="6" t="s">
        <v>200</v>
      </c>
      <c r="F125" s="2">
        <v>2</v>
      </c>
      <c r="G125" s="2">
        <v>1.0019</v>
      </c>
      <c r="H125" s="7">
        <f t="shared" si="55"/>
        <v>0.19962072063080147</v>
      </c>
      <c r="I125" s="7">
        <v>3649.0667731310514</v>
      </c>
      <c r="J125" s="7">
        <v>3.5931729713544263</v>
      </c>
      <c r="K125" s="7">
        <v>27.946900888312204</v>
      </c>
      <c r="L125" s="7">
        <v>38.726419802375482</v>
      </c>
      <c r="M125" s="7">
        <v>0.39924144126160294</v>
      </c>
      <c r="N125" s="7">
        <f t="shared" si="56"/>
        <v>0.11977243237848088</v>
      </c>
      <c r="O125" s="7">
        <v>5948.6974747978838</v>
      </c>
      <c r="P125" s="7">
        <v>0.23954486475696177</v>
      </c>
      <c r="Q125" s="7">
        <v>103.40353328675516</v>
      </c>
      <c r="R125" s="7">
        <v>0.79848288252320587</v>
      </c>
      <c r="S125" s="7">
        <v>0.79848288252320587</v>
      </c>
      <c r="T125" s="7">
        <v>9.1825531490168686</v>
      </c>
      <c r="U125" s="7">
        <v>4790.8972951392352</v>
      </c>
      <c r="V125" s="7">
        <f t="shared" si="57"/>
        <v>1.996207206308015E-2</v>
      </c>
      <c r="W125" s="7">
        <v>618.8242339554846</v>
      </c>
      <c r="X125" s="7">
        <v>52.300628805269987</v>
      </c>
      <c r="Y125" s="7">
        <v>0.39924144126160294</v>
      </c>
      <c r="Z125" s="7">
        <v>934.2249725521508</v>
      </c>
      <c r="AA125" s="7">
        <v>162.09202515221079</v>
      </c>
      <c r="AB125" s="7">
        <v>0.79848288252320587</v>
      </c>
      <c r="AC125" s="7">
        <v>335.36281065974651</v>
      </c>
      <c r="AD125" s="7">
        <v>5.5893801776624414</v>
      </c>
      <c r="AE125" s="7">
        <v>610.83940513025254</v>
      </c>
      <c r="AF125" s="7">
        <v>6.387863060185647</v>
      </c>
      <c r="AG125" s="7">
        <v>1085.93672023156</v>
      </c>
      <c r="AH125" s="7">
        <f t="shared" si="58"/>
        <v>0.1596965765046412</v>
      </c>
      <c r="AI125" s="7">
        <f t="shared" si="58"/>
        <v>0.19962072063080147</v>
      </c>
      <c r="AJ125" s="7">
        <v>1.5969657650464117</v>
      </c>
      <c r="AK125" s="7">
        <f t="shared" si="59"/>
        <v>0.13973450444156105</v>
      </c>
      <c r="AL125" s="7">
        <v>37.927936919852279</v>
      </c>
      <c r="AM125" s="7">
        <f t="shared" si="60"/>
        <v>0.39924144126160294</v>
      </c>
      <c r="AN125" s="7">
        <f t="shared" si="60"/>
        <v>0.79848288252320587</v>
      </c>
      <c r="AO125" s="7">
        <v>70.266493662042123</v>
      </c>
      <c r="AP125" s="7">
        <v>5.1901387364008382</v>
      </c>
      <c r="AQ125" s="7">
        <v>9.58179459027847</v>
      </c>
      <c r="AR125" s="7">
        <f t="shared" si="61"/>
        <v>0.39924144126160294</v>
      </c>
      <c r="AS125" s="7">
        <v>29.144625212097015</v>
      </c>
      <c r="AT125" s="7">
        <v>3.1939315300928235</v>
      </c>
      <c r="AU125" s="7">
        <v>31.540073859666634</v>
      </c>
      <c r="AV125" s="7">
        <f>(AV$2/(($G125/1000)/0.04))/2</f>
        <v>0.39924144126160294</v>
      </c>
    </row>
    <row r="126" spans="1:50">
      <c r="A126" s="1">
        <v>155</v>
      </c>
      <c r="B126" s="2" t="s">
        <v>283</v>
      </c>
      <c r="C126" s="2" t="s">
        <v>204</v>
      </c>
      <c r="D126" s="4" t="s">
        <v>139</v>
      </c>
      <c r="E126" s="6" t="s">
        <v>200</v>
      </c>
      <c r="F126" s="2">
        <v>2</v>
      </c>
      <c r="G126" s="2">
        <v>1.0055000000000001</v>
      </c>
      <c r="H126" s="7">
        <f t="shared" si="55"/>
        <v>0.1989060169070114</v>
      </c>
      <c r="I126" s="7">
        <v>3528.5927399303823</v>
      </c>
      <c r="J126" s="7">
        <v>2.3868722028841369</v>
      </c>
      <c r="K126" s="7">
        <v>23.868722028841368</v>
      </c>
      <c r="L126" s="7">
        <v>49.328692192938831</v>
      </c>
      <c r="M126" s="7">
        <v>0.79562406762804561</v>
      </c>
      <c r="N126" s="7">
        <f t="shared" si="56"/>
        <v>0.11934361014420684</v>
      </c>
      <c r="O126" s="7">
        <v>6762.8045748383875</v>
      </c>
      <c r="P126" s="7">
        <v>0.1989060169070114</v>
      </c>
      <c r="Q126" s="7">
        <v>112.58080556936847</v>
      </c>
      <c r="R126" s="7">
        <v>0.79562406762804561</v>
      </c>
      <c r="S126" s="7">
        <v>0.79562406762804561</v>
      </c>
      <c r="T126" s="7">
        <v>3.5803083043262052</v>
      </c>
      <c r="U126" s="7">
        <v>2963.69965191447</v>
      </c>
      <c r="V126" s="7">
        <f t="shared" si="57"/>
        <v>1.9890601690701143E-2</v>
      </c>
      <c r="W126" s="7">
        <v>596.71805072103427</v>
      </c>
      <c r="X126" s="7">
        <v>56.489308801591235</v>
      </c>
      <c r="Y126" s="7">
        <v>0.79562406762804561</v>
      </c>
      <c r="Z126" s="7">
        <v>1229.2391844853305</v>
      </c>
      <c r="AA126" s="7">
        <v>198.90601690701141</v>
      </c>
      <c r="AB126" s="7">
        <f>(AB$2/(($G126/1000)/0.04))/2</f>
        <v>0.3978120338140228</v>
      </c>
      <c r="AC126" s="7">
        <v>318.24962705121823</v>
      </c>
      <c r="AD126" s="7">
        <v>5.1715564395822966</v>
      </c>
      <c r="AE126" s="7">
        <v>564.89308801591233</v>
      </c>
      <c r="AF126" s="7">
        <v>3.9781203381402284</v>
      </c>
      <c r="AG126" s="7">
        <v>1086.0268523122822</v>
      </c>
      <c r="AH126" s="7">
        <f t="shared" si="58"/>
        <v>0.15912481352560914</v>
      </c>
      <c r="AI126" s="7">
        <f t="shared" si="58"/>
        <v>0.1989060169070114</v>
      </c>
      <c r="AJ126" s="7">
        <v>1.5912481352560912</v>
      </c>
      <c r="AK126" s="7">
        <f t="shared" si="59"/>
        <v>0.139234211834908</v>
      </c>
      <c r="AL126" s="7">
        <v>44.952759820984575</v>
      </c>
      <c r="AM126" s="7">
        <f t="shared" si="60"/>
        <v>0.3978120338140228</v>
      </c>
      <c r="AN126" s="7">
        <f t="shared" si="60"/>
        <v>0.79562406762804561</v>
      </c>
      <c r="AO126" s="7">
        <v>73.595226255594227</v>
      </c>
      <c r="AP126" s="7">
        <v>3.5803083043262052</v>
      </c>
      <c r="AQ126" s="7">
        <v>10.740924912978617</v>
      </c>
      <c r="AR126" s="7">
        <f t="shared" si="61"/>
        <v>0.3978120338140228</v>
      </c>
      <c r="AS126" s="7">
        <v>33.018398806563894</v>
      </c>
      <c r="AT126" s="7">
        <v>3.5803083043262052</v>
      </c>
      <c r="AU126" s="7">
        <v>37.394331178518144</v>
      </c>
      <c r="AV126" s="7">
        <f>(AV$2/(($G126/1000)/0.04))/2</f>
        <v>0.3978120338140228</v>
      </c>
    </row>
    <row r="127" spans="1:50">
      <c r="A127" s="1">
        <v>144</v>
      </c>
      <c r="B127" s="2" t="s">
        <v>284</v>
      </c>
      <c r="C127" s="2" t="s">
        <v>206</v>
      </c>
      <c r="D127" s="4" t="s">
        <v>139</v>
      </c>
      <c r="E127" s="6" t="s">
        <v>207</v>
      </c>
      <c r="F127" s="2">
        <v>2</v>
      </c>
      <c r="G127" s="2">
        <v>1.0021</v>
      </c>
      <c r="H127" s="7">
        <f t="shared" si="55"/>
        <v>0.19958088015168149</v>
      </c>
      <c r="I127" s="7">
        <v>2147.4902704320925</v>
      </c>
      <c r="J127" s="7">
        <v>5.9874264045504439</v>
      </c>
      <c r="K127" s="7">
        <v>35.924558427302671</v>
      </c>
      <c r="L127" s="7">
        <v>13.571499850314341</v>
      </c>
      <c r="M127" s="7">
        <v>0.3193294082426904</v>
      </c>
      <c r="N127" s="7">
        <f t="shared" si="56"/>
        <v>0.11974852809100889</v>
      </c>
      <c r="O127" s="7">
        <v>6027.342580580781</v>
      </c>
      <c r="P127" s="7">
        <v>0.39916176030336298</v>
      </c>
      <c r="Q127" s="7">
        <v>54.285999401257364</v>
      </c>
      <c r="R127" s="7">
        <v>0.39916176030336298</v>
      </c>
      <c r="S127" s="7">
        <v>1.9958088015168149</v>
      </c>
      <c r="T127" s="7">
        <v>24.748029138808505</v>
      </c>
      <c r="U127" s="7">
        <v>11815.188104979543</v>
      </c>
      <c r="V127" s="7">
        <f t="shared" si="57"/>
        <v>1.995808801516815E-2</v>
      </c>
      <c r="W127" s="7">
        <v>447.06117153976646</v>
      </c>
      <c r="X127" s="7">
        <v>27.542161460932043</v>
      </c>
      <c r="Y127" s="7">
        <v>0.39916176030336298</v>
      </c>
      <c r="Z127" s="7">
        <v>918.07204869773477</v>
      </c>
      <c r="AA127" s="7">
        <v>60.273425805807811</v>
      </c>
      <c r="AB127" s="7">
        <v>1.9958088015168149</v>
      </c>
      <c r="AC127" s="7">
        <v>1105.6780760403153</v>
      </c>
      <c r="AD127" s="7">
        <v>7.1849116854605333</v>
      </c>
      <c r="AE127" s="7">
        <v>850.21454944616312</v>
      </c>
      <c r="AF127" s="7">
        <v>7.5840734457638961</v>
      </c>
      <c r="AG127" s="7">
        <v>1668.4961580680572</v>
      </c>
      <c r="AH127" s="7">
        <f t="shared" si="58"/>
        <v>0.1596647041213452</v>
      </c>
      <c r="AI127" s="7">
        <f t="shared" si="58"/>
        <v>0.19958088015168149</v>
      </c>
      <c r="AJ127" s="7">
        <v>0.79832352060672596</v>
      </c>
      <c r="AK127" s="7">
        <f t="shared" si="59"/>
        <v>0.13970661610617705</v>
      </c>
      <c r="AL127" s="7">
        <v>28.340484981538768</v>
      </c>
      <c r="AM127" s="7">
        <f t="shared" si="60"/>
        <v>0.39916176030336298</v>
      </c>
      <c r="AN127" s="7">
        <f t="shared" si="60"/>
        <v>0.79832352060672596</v>
      </c>
      <c r="AO127" s="7">
        <v>65.86169045005488</v>
      </c>
      <c r="AP127" s="7">
        <v>8.3823969663706226</v>
      </c>
      <c r="AQ127" s="7">
        <v>10.777367528190801</v>
      </c>
      <c r="AR127" s="7">
        <f t="shared" si="61"/>
        <v>0.39916176030336298</v>
      </c>
      <c r="AS127" s="7">
        <v>18.760602734258057</v>
      </c>
      <c r="AT127" s="7">
        <v>2.3949705618201778</v>
      </c>
      <c r="AU127" s="7">
        <v>18.760602734258057</v>
      </c>
      <c r="AV127" s="7">
        <v>1.1974852809100889</v>
      </c>
    </row>
    <row r="128" spans="1:50">
      <c r="A128" s="1">
        <v>147</v>
      </c>
      <c r="B128" s="2" t="s">
        <v>285</v>
      </c>
      <c r="C128" s="2" t="s">
        <v>209</v>
      </c>
      <c r="D128" s="4" t="s">
        <v>139</v>
      </c>
      <c r="E128" s="6" t="s">
        <v>207</v>
      </c>
      <c r="F128" s="2">
        <v>2</v>
      </c>
      <c r="G128" s="2">
        <v>1.0022</v>
      </c>
      <c r="H128" s="7">
        <f t="shared" si="55"/>
        <v>0.19956096587507485</v>
      </c>
      <c r="I128" s="7">
        <v>2785.8710836160449</v>
      </c>
      <c r="J128" s="7">
        <v>2.7938535222510481</v>
      </c>
      <c r="K128" s="7">
        <v>91.798044302534421</v>
      </c>
      <c r="L128" s="7">
        <v>18.758730792257037</v>
      </c>
      <c r="M128" s="7">
        <v>0.39912193175014971</v>
      </c>
      <c r="N128" s="7">
        <f t="shared" si="56"/>
        <v>0.11973657952504492</v>
      </c>
      <c r="O128" s="7">
        <v>9419.2775893035323</v>
      </c>
      <c r="P128" s="7">
        <v>0.79824386350029941</v>
      </c>
      <c r="Q128" s="7">
        <v>71.442825783276803</v>
      </c>
      <c r="R128" s="7">
        <v>0.39912193175014971</v>
      </c>
      <c r="S128" s="7">
        <v>0.79824386350029941</v>
      </c>
      <c r="T128" s="7">
        <v>19.157852724007185</v>
      </c>
      <c r="U128" s="7">
        <v>6026.7411694272605</v>
      </c>
      <c r="V128" s="7">
        <f t="shared" si="57"/>
        <v>1.9956096587507487E-2</v>
      </c>
      <c r="W128" s="7">
        <v>814.20874077030533</v>
      </c>
      <c r="X128" s="7">
        <v>37.118339652763922</v>
      </c>
      <c r="Y128" s="7">
        <v>0.79824386350029941</v>
      </c>
      <c r="Z128" s="7">
        <v>2223.109159848334</v>
      </c>
      <c r="AA128" s="7">
        <v>64.258631011774114</v>
      </c>
      <c r="AB128" s="7">
        <v>0.79824386350029941</v>
      </c>
      <c r="AC128" s="7">
        <v>2247.056475753343</v>
      </c>
      <c r="AD128" s="7">
        <v>7.5833167032528443</v>
      </c>
      <c r="AE128" s="7">
        <v>762.32288964278598</v>
      </c>
      <c r="AF128" s="7">
        <v>5.5877070445020962</v>
      </c>
      <c r="AG128" s="7">
        <v>1999.60087806825</v>
      </c>
      <c r="AH128" s="7">
        <f t="shared" si="58"/>
        <v>0.15964877270005989</v>
      </c>
      <c r="AI128" s="7">
        <f t="shared" si="58"/>
        <v>0.19956096587507485</v>
      </c>
      <c r="AJ128" s="7">
        <v>1.1973657952504491</v>
      </c>
      <c r="AK128" s="7">
        <f t="shared" si="59"/>
        <v>0.1396926761125524</v>
      </c>
      <c r="AL128" s="7">
        <v>52.684094991019762</v>
      </c>
      <c r="AM128" s="7">
        <f t="shared" si="60"/>
        <v>0.39912193175014971</v>
      </c>
      <c r="AN128" s="7">
        <f t="shared" si="60"/>
        <v>0.79824386350029941</v>
      </c>
      <c r="AO128" s="7">
        <v>61.065655557772907</v>
      </c>
      <c r="AP128" s="7">
        <v>6.7850728397525453</v>
      </c>
      <c r="AQ128" s="7">
        <v>8.3815605667531443</v>
      </c>
      <c r="AR128" s="7">
        <f t="shared" si="61"/>
        <v>0.39912193175014971</v>
      </c>
      <c r="AS128" s="7">
        <v>26.741169427260033</v>
      </c>
      <c r="AT128" s="7">
        <v>3.1929754540011976</v>
      </c>
      <c r="AU128" s="7">
        <v>23.548193973258833</v>
      </c>
      <c r="AV128" s="7">
        <f>(AV$2/(($G128/1000)/0.04))/2</f>
        <v>0.39912193175014971</v>
      </c>
    </row>
    <row r="129" spans="1:50">
      <c r="A129" s="1">
        <v>100</v>
      </c>
      <c r="B129" s="2" t="s">
        <v>286</v>
      </c>
      <c r="C129" s="2" t="s">
        <v>211</v>
      </c>
      <c r="D129" s="4" t="s">
        <v>139</v>
      </c>
      <c r="E129" s="6" t="s">
        <v>207</v>
      </c>
      <c r="F129" s="2">
        <v>2</v>
      </c>
      <c r="G129" s="2">
        <v>1.0032000000000001</v>
      </c>
      <c r="H129" s="7">
        <f t="shared" si="55"/>
        <v>0.19936204146730463</v>
      </c>
      <c r="I129" s="7">
        <v>2539.8724082934609</v>
      </c>
      <c r="J129" s="7">
        <v>3.9872408293460926</v>
      </c>
      <c r="K129" s="7">
        <v>35.885167464114829</v>
      </c>
      <c r="L129" s="7">
        <v>15.94896331738437</v>
      </c>
      <c r="M129" s="7">
        <v>0.35885167464114825</v>
      </c>
      <c r="N129" s="7">
        <f t="shared" si="56"/>
        <v>0.11961722488038277</v>
      </c>
      <c r="O129" s="7">
        <v>4027.1132376395531</v>
      </c>
      <c r="P129" s="7">
        <v>0.39872408293460926</v>
      </c>
      <c r="Q129" s="7">
        <v>68.9792663476874</v>
      </c>
      <c r="R129" s="7">
        <v>0.79744816586921852</v>
      </c>
      <c r="S129" s="7">
        <v>0.79744816586921852</v>
      </c>
      <c r="T129" s="7">
        <v>22.32854864433812</v>
      </c>
      <c r="U129" s="7">
        <v>7416.2679425837314</v>
      </c>
      <c r="V129" s="7">
        <f t="shared" si="57"/>
        <v>1.993620414673046E-2</v>
      </c>
      <c r="W129" s="7">
        <v>582.13716108452945</v>
      </c>
      <c r="X129" s="7">
        <v>34.688995215311003</v>
      </c>
      <c r="Y129" s="7">
        <v>0.39872408293460926</v>
      </c>
      <c r="Z129" s="7">
        <v>669.85645933014348</v>
      </c>
      <c r="AA129" s="7">
        <v>32.296650717703351</v>
      </c>
      <c r="AB129" s="7">
        <v>1.594896331738437</v>
      </c>
      <c r="AC129" s="7">
        <v>925.03987240829338</v>
      </c>
      <c r="AD129" s="7">
        <v>7.5757575757575752</v>
      </c>
      <c r="AE129" s="7">
        <v>334.92822966507174</v>
      </c>
      <c r="AF129" s="7">
        <v>5.1834130781499201</v>
      </c>
      <c r="AG129" s="7">
        <v>2188.9952153110048</v>
      </c>
      <c r="AH129" s="7">
        <f t="shared" si="58"/>
        <v>0.15948963317384368</v>
      </c>
      <c r="AI129" s="7">
        <f t="shared" si="58"/>
        <v>0.19936204146730463</v>
      </c>
      <c r="AJ129" s="7">
        <v>1.1961722488038276</v>
      </c>
      <c r="AK129" s="7">
        <f t="shared" si="59"/>
        <v>0.13955342902711323</v>
      </c>
      <c r="AL129" s="7">
        <v>22.32854864433812</v>
      </c>
      <c r="AM129" s="7">
        <f t="shared" si="60"/>
        <v>0.39872408293460926</v>
      </c>
      <c r="AN129" s="7">
        <f t="shared" si="60"/>
        <v>0.79744816586921852</v>
      </c>
      <c r="AO129" s="7">
        <v>56.220095693779896</v>
      </c>
      <c r="AP129" s="7">
        <v>9.5693779904306204</v>
      </c>
      <c r="AQ129" s="7">
        <v>7.9744816586921852</v>
      </c>
      <c r="AR129" s="7">
        <f t="shared" si="61"/>
        <v>0.39872408293460926</v>
      </c>
      <c r="AS129" s="7">
        <v>24.720893141945773</v>
      </c>
      <c r="AT129" s="7">
        <v>3.1897926634768741</v>
      </c>
      <c r="AU129" s="7">
        <v>16.746411483253588</v>
      </c>
      <c r="AV129" s="7">
        <f>(AV$2/(($G129/1000)/0.04))/2</f>
        <v>0.39872408293460926</v>
      </c>
    </row>
    <row r="130" spans="1:50">
      <c r="A130" s="17" t="s">
        <v>287</v>
      </c>
      <c r="B130" s="18" t="s">
        <v>288</v>
      </c>
      <c r="C130" s="18" t="s">
        <v>214</v>
      </c>
      <c r="D130" s="10" t="s">
        <v>139</v>
      </c>
      <c r="E130" s="6" t="s">
        <v>215</v>
      </c>
      <c r="F130" s="18">
        <v>2</v>
      </c>
      <c r="G130" s="13">
        <v>1.0029999999999999</v>
      </c>
      <c r="H130" s="7">
        <f t="shared" ref="H130:H135" si="62">(0.003/(($G130/1000)/0.04))/2</f>
        <v>5.9820538384845467E-2</v>
      </c>
      <c r="I130" s="18">
        <v>5583.2502492522435</v>
      </c>
      <c r="J130" s="7">
        <f>(0.015/(($G130/1000)/0.04))/2</f>
        <v>0.29910269192422728</v>
      </c>
      <c r="K130" s="18">
        <v>19.940179461615156</v>
      </c>
      <c r="L130" s="18">
        <v>19.940179461615156</v>
      </c>
      <c r="M130" s="7">
        <f t="shared" ref="M130:M135" si="63">(0.03/(($G130/1000)/0.04))/2</f>
        <v>0.59820538384845456</v>
      </c>
      <c r="N130" s="7">
        <f t="shared" ref="N130:N135" si="64">(0.006/(($G130/1000)/0.04))/2</f>
        <v>0.11964107676969093</v>
      </c>
      <c r="O130" s="18">
        <v>5583.2502492522435</v>
      </c>
      <c r="P130" s="18">
        <v>0.39880358923230308</v>
      </c>
      <c r="Q130" s="18">
        <v>171.48554336989031</v>
      </c>
      <c r="R130" s="18">
        <v>4.3868394815553344</v>
      </c>
      <c r="S130" s="7">
        <f t="shared" ref="S130:S135" si="65">(0.06/(($G130/1000)/0.04))/2</f>
        <v>1.1964107676969091</v>
      </c>
      <c r="T130" s="18">
        <v>2.7916251246261221</v>
      </c>
      <c r="U130" s="18">
        <v>5184.4466600199403</v>
      </c>
      <c r="V130" s="18">
        <v>1.9940179461615155E-2</v>
      </c>
      <c r="W130" s="18">
        <v>598.20538384845463</v>
      </c>
      <c r="X130" s="18">
        <v>91.724825523429701</v>
      </c>
      <c r="Y130" s="18">
        <v>1.5952143569292123</v>
      </c>
      <c r="Z130" s="18">
        <v>1435.6929212362911</v>
      </c>
      <c r="AA130" s="18">
        <v>266.40079760717845</v>
      </c>
      <c r="AB130" s="7">
        <f>(0.006/(($G130/1000)/0.04))/2</f>
        <v>0.11964107676969093</v>
      </c>
      <c r="AC130" s="18">
        <v>717.84646061814556</v>
      </c>
      <c r="AD130" s="18">
        <v>8.7736789631106689</v>
      </c>
      <c r="AE130" s="18">
        <v>757.7268195413759</v>
      </c>
      <c r="AF130" s="18">
        <v>2.3928215353938183</v>
      </c>
      <c r="AG130" s="18">
        <v>837.48753738783648</v>
      </c>
      <c r="AH130" s="7">
        <f t="shared" ref="AH130:AH135" si="66">(0.006/(($G130/1000)/0.04))/2</f>
        <v>0.11964107676969093</v>
      </c>
      <c r="AI130" s="18">
        <v>0.79760717846460616</v>
      </c>
      <c r="AJ130" s="7">
        <f t="shared" ref="AJ130:AJ135" si="67">(0.15/(($G130/1000)/0.04))/2</f>
        <v>2.9910269192422732</v>
      </c>
      <c r="AK130" s="7">
        <f t="shared" ref="AK130:AK135" si="68">(0.015/(($G130/1000)/0.04))/2</f>
        <v>0.29910269192422728</v>
      </c>
      <c r="AL130" s="18">
        <v>51.844466600199404</v>
      </c>
      <c r="AM130" s="7">
        <f t="shared" ref="AM130:AM135" si="69">(0.003/(($G130/1000)/0.04))/2</f>
        <v>5.9820538384845467E-2</v>
      </c>
      <c r="AN130" s="18">
        <v>0.79760717846460616</v>
      </c>
      <c r="AO130" s="18">
        <v>92.123629112662016</v>
      </c>
      <c r="AP130" s="18">
        <v>4.3868394815553344</v>
      </c>
      <c r="AQ130" s="18">
        <v>30.707876370887337</v>
      </c>
      <c r="AR130" s="7">
        <f t="shared" ref="AR130:AR135" si="70">(0.003/(($G130/1000)/0.04))/2</f>
        <v>5.9820538384845467E-2</v>
      </c>
      <c r="AS130" s="18">
        <v>63.808574277168496</v>
      </c>
      <c r="AT130" s="18">
        <v>6.3808574277168493</v>
      </c>
      <c r="AU130" s="18">
        <v>119.64107676969093</v>
      </c>
      <c r="AV130" s="7">
        <f>(0.015/(($G130/1000)/0.04))/2</f>
        <v>0.29910269192422728</v>
      </c>
      <c r="AW130" s="19"/>
      <c r="AX130" s="19"/>
    </row>
    <row r="131" spans="1:50">
      <c r="A131" s="14" t="s">
        <v>289</v>
      </c>
      <c r="B131" s="15" t="s">
        <v>290</v>
      </c>
      <c r="C131" s="15" t="s">
        <v>218</v>
      </c>
      <c r="D131" s="4" t="s">
        <v>139</v>
      </c>
      <c r="E131" s="6" t="s">
        <v>215</v>
      </c>
      <c r="F131" s="15">
        <v>2</v>
      </c>
      <c r="G131" s="13">
        <v>1.0192000000000001</v>
      </c>
      <c r="H131" s="7">
        <f t="shared" si="62"/>
        <v>5.8869701726844588E-2</v>
      </c>
      <c r="I131" s="15">
        <v>6279.4348508634221</v>
      </c>
      <c r="J131" s="7">
        <f>(0.015/(($G131/1000)/0.04))/2</f>
        <v>0.29434850863422291</v>
      </c>
      <c r="K131" s="15">
        <v>19.623233908948194</v>
      </c>
      <c r="L131" s="15">
        <v>20.408163265306126</v>
      </c>
      <c r="M131" s="7">
        <f t="shared" si="63"/>
        <v>0.58869701726844581</v>
      </c>
      <c r="N131" s="7">
        <f t="shared" si="64"/>
        <v>0.11773940345368918</v>
      </c>
      <c r="O131" s="15">
        <v>4317.1114599686034</v>
      </c>
      <c r="P131" s="15">
        <v>0.39246467817896391</v>
      </c>
      <c r="Q131" s="15">
        <v>196.23233908948194</v>
      </c>
      <c r="R131" s="15">
        <v>5.1020408163265314</v>
      </c>
      <c r="S131" s="7">
        <f t="shared" si="65"/>
        <v>1.1773940345368916</v>
      </c>
      <c r="T131" s="15">
        <v>1.5698587127158556</v>
      </c>
      <c r="U131" s="15">
        <v>3649.9215070643645</v>
      </c>
      <c r="V131" s="15">
        <v>1.9623233908948195E-2</v>
      </c>
      <c r="W131" s="15">
        <v>588.69701726844585</v>
      </c>
      <c r="X131" s="15">
        <v>109.89010989010988</v>
      </c>
      <c r="Y131" s="15">
        <v>1.5698587127158556</v>
      </c>
      <c r="Z131" s="15">
        <v>1216.6405023547882</v>
      </c>
      <c r="AA131" s="15">
        <v>225.66718995290424</v>
      </c>
      <c r="AB131" s="7">
        <f>(0.006/(($G131/1000)/0.04))/2</f>
        <v>0.11773940345368918</v>
      </c>
      <c r="AC131" s="15">
        <v>784.92935635792776</v>
      </c>
      <c r="AD131" s="15">
        <v>8.6342229199372067</v>
      </c>
      <c r="AE131" s="15">
        <v>745.6828885400314</v>
      </c>
      <c r="AF131" s="15">
        <v>1.9623233908948197</v>
      </c>
      <c r="AG131" s="15">
        <v>1020.4081632653061</v>
      </c>
      <c r="AH131" s="7">
        <f t="shared" si="66"/>
        <v>0.11773940345368918</v>
      </c>
      <c r="AI131" s="15">
        <v>0.39246467817896391</v>
      </c>
      <c r="AJ131" s="7">
        <f t="shared" si="67"/>
        <v>2.9434850863422293</v>
      </c>
      <c r="AK131" s="7">
        <f t="shared" si="68"/>
        <v>0.29434850863422291</v>
      </c>
      <c r="AL131" s="15">
        <v>51.020408163265309</v>
      </c>
      <c r="AM131" s="7">
        <f t="shared" si="69"/>
        <v>5.8869701726844588E-2</v>
      </c>
      <c r="AN131" s="15">
        <v>0.78492935635792782</v>
      </c>
      <c r="AO131" s="15">
        <v>78.885400313971743</v>
      </c>
      <c r="AP131" s="15">
        <v>3.5321821036106749</v>
      </c>
      <c r="AQ131" s="15">
        <v>31.004709576138151</v>
      </c>
      <c r="AR131" s="7">
        <f t="shared" si="70"/>
        <v>5.8869701726844588E-2</v>
      </c>
      <c r="AS131" s="15">
        <v>78.492935635792776</v>
      </c>
      <c r="AT131" s="15">
        <v>6.6718995290423866</v>
      </c>
      <c r="AU131" s="15">
        <v>153.06122448979593</v>
      </c>
      <c r="AV131" s="7">
        <f>(0.015/(($G131/1000)/0.04))/2</f>
        <v>0.29434850863422291</v>
      </c>
      <c r="AW131" s="16"/>
      <c r="AX131" s="16"/>
    </row>
    <row r="132" spans="1:50">
      <c r="A132" s="17" t="s">
        <v>291</v>
      </c>
      <c r="B132" s="18" t="s">
        <v>292</v>
      </c>
      <c r="C132" s="18" t="s">
        <v>221</v>
      </c>
      <c r="D132" s="10" t="s">
        <v>139</v>
      </c>
      <c r="E132" s="6" t="s">
        <v>215</v>
      </c>
      <c r="F132" s="18">
        <v>2</v>
      </c>
      <c r="G132" s="13">
        <v>1.0011000000000001</v>
      </c>
      <c r="H132" s="7">
        <f t="shared" si="62"/>
        <v>5.9934072520227755E-2</v>
      </c>
      <c r="I132" s="18">
        <v>6392.9677354909609</v>
      </c>
      <c r="J132" s="7">
        <f>(0.015/(($G132/1000)/0.04))/2</f>
        <v>0.29967036260113877</v>
      </c>
      <c r="K132" s="18">
        <v>19.978024173409253</v>
      </c>
      <c r="L132" s="18">
        <v>34.362201578263914</v>
      </c>
      <c r="M132" s="7">
        <f t="shared" si="63"/>
        <v>0.59934072520227755</v>
      </c>
      <c r="N132" s="7">
        <f t="shared" si="64"/>
        <v>0.11986814504045551</v>
      </c>
      <c r="O132" s="18">
        <v>5194.2862850864058</v>
      </c>
      <c r="P132" s="18">
        <v>0.39956048346818507</v>
      </c>
      <c r="Q132" s="18">
        <v>179.80221756068326</v>
      </c>
      <c r="R132" s="18">
        <v>4.3951653181500356</v>
      </c>
      <c r="S132" s="7">
        <f t="shared" si="65"/>
        <v>1.1986814504045551</v>
      </c>
      <c r="T132" s="18">
        <v>3.5960443512136653</v>
      </c>
      <c r="U132" s="18">
        <v>9589.4516032364409</v>
      </c>
      <c r="V132" s="18">
        <v>2.39736290080911E-2</v>
      </c>
      <c r="W132" s="18">
        <v>639.29677354909609</v>
      </c>
      <c r="X132" s="18">
        <v>87.903306363000709</v>
      </c>
      <c r="Y132" s="18">
        <v>1.5982419338727403</v>
      </c>
      <c r="Z132" s="18">
        <v>1558.2858855259217</v>
      </c>
      <c r="AA132" s="18">
        <v>289.68135051443414</v>
      </c>
      <c r="AB132" s="7">
        <f>(0.006/(($G132/1000)/0.04))/2</f>
        <v>0.11986814504045551</v>
      </c>
      <c r="AC132" s="18">
        <v>918.9891119768256</v>
      </c>
      <c r="AD132" s="18">
        <v>7.5916491858955153</v>
      </c>
      <c r="AE132" s="18">
        <v>998.90120867046255</v>
      </c>
      <c r="AF132" s="18">
        <v>3.5960443512136653</v>
      </c>
      <c r="AG132" s="18">
        <v>1318.5495954450107</v>
      </c>
      <c r="AH132" s="7">
        <f t="shared" si="66"/>
        <v>0.11986814504045551</v>
      </c>
      <c r="AI132" s="18">
        <v>0.79912096693637014</v>
      </c>
      <c r="AJ132" s="7">
        <f t="shared" si="67"/>
        <v>2.9967036260113877</v>
      </c>
      <c r="AK132" s="7">
        <f t="shared" si="68"/>
        <v>0.29967036260113877</v>
      </c>
      <c r="AL132" s="18">
        <v>51.942862850864053</v>
      </c>
      <c r="AM132" s="7">
        <f t="shared" si="69"/>
        <v>5.9934072520227755E-2</v>
      </c>
      <c r="AN132" s="18">
        <v>0.79912096693637014</v>
      </c>
      <c r="AO132" s="18">
        <v>93.896713615023486</v>
      </c>
      <c r="AP132" s="18">
        <v>4.3951653181500356</v>
      </c>
      <c r="AQ132" s="18">
        <v>33.163520127859357</v>
      </c>
      <c r="AR132" s="7">
        <f t="shared" si="70"/>
        <v>5.9934072520227755E-2</v>
      </c>
      <c r="AS132" s="18">
        <v>63.929677354909607</v>
      </c>
      <c r="AT132" s="18">
        <v>7.1920887024273306</v>
      </c>
      <c r="AU132" s="18">
        <v>67.925282189591456</v>
      </c>
      <c r="AV132" s="7">
        <f>(0.015/(($G132/1000)/0.04))/2</f>
        <v>0.29967036260113877</v>
      </c>
      <c r="AW132" s="19"/>
      <c r="AX132" s="19"/>
    </row>
    <row r="133" spans="1:50">
      <c r="A133" s="12" t="s">
        <v>293</v>
      </c>
      <c r="B133" s="7" t="s">
        <v>294</v>
      </c>
      <c r="C133" s="13" t="s">
        <v>224</v>
      </c>
      <c r="D133" s="4" t="s">
        <v>139</v>
      </c>
      <c r="E133" s="6" t="s">
        <v>225</v>
      </c>
      <c r="F133" s="13">
        <v>2</v>
      </c>
      <c r="G133" s="13">
        <v>1.0525</v>
      </c>
      <c r="H133" s="7">
        <f t="shared" si="62"/>
        <v>5.7007125890736345E-2</v>
      </c>
      <c r="I133" s="7">
        <v>2546.3182897862234</v>
      </c>
      <c r="J133" s="7">
        <v>0.76009501187648465</v>
      </c>
      <c r="K133" s="7">
        <f>(0.15/(($G133/1000)/0.04))/2</f>
        <v>2.8503562945368173</v>
      </c>
      <c r="L133" s="7">
        <v>20.522565320665084</v>
      </c>
      <c r="M133" s="7">
        <f t="shared" si="63"/>
        <v>0.57007125890736343</v>
      </c>
      <c r="N133" s="7">
        <f t="shared" si="64"/>
        <v>0.11401425178147269</v>
      </c>
      <c r="O133" s="7">
        <v>1444.1805225653206</v>
      </c>
      <c r="P133" s="7">
        <f>(0.006/(($G133/1000)/0.04))/2</f>
        <v>0.11401425178147269</v>
      </c>
      <c r="Q133" s="7">
        <v>60.807600950118768</v>
      </c>
      <c r="R133" s="7">
        <v>2.2802850356294537</v>
      </c>
      <c r="S133" s="7">
        <f t="shared" si="65"/>
        <v>1.1401425178147269</v>
      </c>
      <c r="T133" s="7">
        <v>7.6009501187648461</v>
      </c>
      <c r="U133" s="7">
        <v>4180.5225653206653</v>
      </c>
      <c r="V133" s="7">
        <v>1.5201900237529693E-2</v>
      </c>
      <c r="W133" s="7">
        <v>243.23040380047507</v>
      </c>
      <c r="X133" s="7">
        <v>30.023752969121144</v>
      </c>
      <c r="Y133" s="7">
        <v>1.5201900237529693</v>
      </c>
      <c r="Z133" s="7">
        <v>646.0807600950119</v>
      </c>
      <c r="AA133" s="7">
        <v>76.769596199524941</v>
      </c>
      <c r="AB133" s="7">
        <v>0.38004750593824232</v>
      </c>
      <c r="AC133" s="7">
        <v>41.805225653206655</v>
      </c>
      <c r="AD133" s="7">
        <v>4.9406175771971501</v>
      </c>
      <c r="AE133" s="7">
        <v>608.07600950118763</v>
      </c>
      <c r="AF133" s="7">
        <v>7.2209026128266034</v>
      </c>
      <c r="AG133" s="7">
        <v>254.63182897862234</v>
      </c>
      <c r="AH133" s="7">
        <f t="shared" si="66"/>
        <v>0.11401425178147269</v>
      </c>
      <c r="AI133" s="7">
        <v>1.1401425178147269</v>
      </c>
      <c r="AJ133" s="7">
        <f t="shared" si="67"/>
        <v>2.8503562945368173</v>
      </c>
      <c r="AK133" s="7">
        <f t="shared" si="68"/>
        <v>0.28503562945368172</v>
      </c>
      <c r="AL133" s="7">
        <v>7.6009501187648461</v>
      </c>
      <c r="AM133" s="7">
        <f t="shared" si="69"/>
        <v>5.7007125890736345E-2</v>
      </c>
      <c r="AN133" s="7">
        <v>3.0403800475059386</v>
      </c>
      <c r="AO133" s="7">
        <v>110.97387173396675</v>
      </c>
      <c r="AP133" s="7">
        <v>1.5201900237529693</v>
      </c>
      <c r="AQ133" s="7">
        <v>14.82185273159145</v>
      </c>
      <c r="AR133" s="7">
        <f t="shared" si="70"/>
        <v>5.7007125890736345E-2</v>
      </c>
      <c r="AS133" s="7">
        <v>15.201900237529692</v>
      </c>
      <c r="AT133" s="7">
        <v>1.1401425178147269</v>
      </c>
      <c r="AU133" s="7">
        <v>19.002375296912113</v>
      </c>
      <c r="AV133" s="7">
        <v>0.76009501187648465</v>
      </c>
    </row>
    <row r="134" spans="1:50">
      <c r="A134" s="17" t="s">
        <v>295</v>
      </c>
      <c r="B134" s="18" t="s">
        <v>296</v>
      </c>
      <c r="C134" s="18" t="s">
        <v>228</v>
      </c>
      <c r="D134" s="10" t="s">
        <v>139</v>
      </c>
      <c r="E134" s="6" t="s">
        <v>225</v>
      </c>
      <c r="F134" s="18">
        <v>2</v>
      </c>
      <c r="G134" s="13">
        <v>1.034</v>
      </c>
      <c r="H134" s="7">
        <f t="shared" si="62"/>
        <v>5.8027079303675053E-2</v>
      </c>
      <c r="I134" s="18">
        <v>1624.7582205029014</v>
      </c>
      <c r="J134" s="7">
        <f>(0.015/(($G134/1000)/0.04))/2</f>
        <v>0.29013539651837528</v>
      </c>
      <c r="K134" s="7">
        <f>(0.15/(($G134/1000)/0.04))/2</f>
        <v>2.9013539651837523</v>
      </c>
      <c r="L134" s="18">
        <v>20.116054158607351</v>
      </c>
      <c r="M134" s="7">
        <f t="shared" si="63"/>
        <v>0.58027079303675055</v>
      </c>
      <c r="N134" s="7">
        <f t="shared" si="64"/>
        <v>0.11605415860735011</v>
      </c>
      <c r="O134" s="18">
        <v>1547.3887814313348</v>
      </c>
      <c r="P134" s="7">
        <f>(0.006/(($G134/1000)/0.04))/2</f>
        <v>0.11605415860735011</v>
      </c>
      <c r="Q134" s="18">
        <v>61.895551257253395</v>
      </c>
      <c r="R134" s="18">
        <v>1.5473887814313347</v>
      </c>
      <c r="S134" s="7">
        <f t="shared" si="65"/>
        <v>1.1605415860735011</v>
      </c>
      <c r="T134" s="18">
        <v>7.7369439071566743</v>
      </c>
      <c r="U134" s="18">
        <v>1702.1276595744682</v>
      </c>
      <c r="V134" s="7">
        <f>(0.0003/(($G134/1000)/0.04))/2</f>
        <v>5.8027079303675051E-3</v>
      </c>
      <c r="W134" s="18">
        <v>278.52998065764024</v>
      </c>
      <c r="X134" s="18">
        <v>28.239845261121857</v>
      </c>
      <c r="Y134" s="7">
        <f>(0.03/(($G134/1000)/0.04))/2</f>
        <v>0.58027079303675055</v>
      </c>
      <c r="Z134" s="18">
        <v>344.29400386847198</v>
      </c>
      <c r="AA134" s="18">
        <v>31.334622823984532</v>
      </c>
      <c r="AB134" s="18">
        <v>0.38684719535783368</v>
      </c>
      <c r="AC134" s="18">
        <v>30.947775628626697</v>
      </c>
      <c r="AD134" s="18">
        <v>6.1895551257253389</v>
      </c>
      <c r="AE134" s="18">
        <v>580.27079303675055</v>
      </c>
      <c r="AF134" s="18">
        <v>4.2553191489361701</v>
      </c>
      <c r="AG134" s="18">
        <v>425.53191489361706</v>
      </c>
      <c r="AH134" s="7">
        <f t="shared" si="66"/>
        <v>0.11605415860735011</v>
      </c>
      <c r="AI134" s="18">
        <v>1.1605415860735011</v>
      </c>
      <c r="AJ134" s="7">
        <f t="shared" si="67"/>
        <v>2.9013539651837523</v>
      </c>
      <c r="AK134" s="7">
        <f t="shared" si="68"/>
        <v>0.29013539651837528</v>
      </c>
      <c r="AL134" s="18">
        <v>7.7369439071566743</v>
      </c>
      <c r="AM134" s="7">
        <f t="shared" si="69"/>
        <v>5.8027079303675053E-2</v>
      </c>
      <c r="AN134" s="18">
        <v>3.4816247582205029</v>
      </c>
      <c r="AO134" s="18">
        <v>61.121856866537726</v>
      </c>
      <c r="AP134" s="18">
        <v>1.1605415860735011</v>
      </c>
      <c r="AQ134" s="18">
        <v>15.473887814313349</v>
      </c>
      <c r="AR134" s="7">
        <f t="shared" si="70"/>
        <v>5.8027079303675053E-2</v>
      </c>
      <c r="AS134" s="18">
        <v>12.379110251450678</v>
      </c>
      <c r="AT134" s="18">
        <v>0.77369439071566737</v>
      </c>
      <c r="AU134" s="18">
        <v>19.342359767891683</v>
      </c>
      <c r="AV134" s="18">
        <v>0.77369439071566737</v>
      </c>
      <c r="AW134" s="19"/>
      <c r="AX134" s="19"/>
    </row>
    <row r="135" spans="1:50">
      <c r="A135" s="14" t="s">
        <v>297</v>
      </c>
      <c r="B135" s="15" t="s">
        <v>298</v>
      </c>
      <c r="C135" s="15" t="s">
        <v>231</v>
      </c>
      <c r="D135" s="4" t="s">
        <v>139</v>
      </c>
      <c r="E135" s="6" t="s">
        <v>225</v>
      </c>
      <c r="F135" s="15">
        <v>2</v>
      </c>
      <c r="G135" s="13">
        <v>1.0217000000000001</v>
      </c>
      <c r="H135" s="7">
        <f t="shared" si="62"/>
        <v>5.8725653322893222E-2</v>
      </c>
      <c r="I135" s="15">
        <v>2505.6278751101108</v>
      </c>
      <c r="J135" s="15">
        <v>0.78300871097190961</v>
      </c>
      <c r="K135" s="7">
        <f>(0.15/(($G135/1000)/0.04))/2</f>
        <v>2.936282666144661</v>
      </c>
      <c r="L135" s="15">
        <v>39.150435548595482</v>
      </c>
      <c r="M135" s="7">
        <f t="shared" si="63"/>
        <v>0.58725653322893212</v>
      </c>
      <c r="N135" s="7">
        <f t="shared" si="64"/>
        <v>0.11745130664578644</v>
      </c>
      <c r="O135" s="15">
        <v>2583.9287462073016</v>
      </c>
      <c r="P135" s="15">
        <v>0.3915043554859548</v>
      </c>
      <c r="Q135" s="15">
        <v>70.470783987471862</v>
      </c>
      <c r="R135" s="15">
        <v>6.6555740432612316</v>
      </c>
      <c r="S135" s="7">
        <f t="shared" si="65"/>
        <v>1.1745130664578642</v>
      </c>
      <c r="T135" s="15">
        <v>3.9150435548595484</v>
      </c>
      <c r="U135" s="15">
        <v>3797.5922482137616</v>
      </c>
      <c r="V135" s="15">
        <v>1.9575217774297739E-2</v>
      </c>
      <c r="W135" s="15">
        <v>156.60174219438193</v>
      </c>
      <c r="X135" s="15">
        <v>33.669374571792112</v>
      </c>
      <c r="Y135" s="15">
        <v>1.1745130664578642</v>
      </c>
      <c r="Z135" s="15">
        <v>469.80522658314572</v>
      </c>
      <c r="AA135" s="15">
        <v>88.479984339825776</v>
      </c>
      <c r="AB135" s="15">
        <v>0.3915043554859548</v>
      </c>
      <c r="AC135" s="15">
        <v>35.235391993735931</v>
      </c>
      <c r="AD135" s="15">
        <v>8.6130958206910062</v>
      </c>
      <c r="AE135" s="15">
        <v>665.55740432612311</v>
      </c>
      <c r="AF135" s="15">
        <v>4.698052265831457</v>
      </c>
      <c r="AG135" s="15">
        <v>939.61045316629145</v>
      </c>
      <c r="AH135" s="7">
        <f t="shared" si="66"/>
        <v>0.11745130664578644</v>
      </c>
      <c r="AI135" s="15">
        <v>0.78300871097190961</v>
      </c>
      <c r="AJ135" s="7">
        <f t="shared" si="67"/>
        <v>2.936282666144661</v>
      </c>
      <c r="AK135" s="7">
        <f t="shared" si="68"/>
        <v>0.29362826661446606</v>
      </c>
      <c r="AL135" s="15">
        <v>19.575217774297741</v>
      </c>
      <c r="AM135" s="7">
        <f t="shared" si="69"/>
        <v>5.8725653322893222E-2</v>
      </c>
      <c r="AN135" s="15">
        <v>0.78300871097190961</v>
      </c>
      <c r="AO135" s="15">
        <v>129.979446021337</v>
      </c>
      <c r="AP135" s="15">
        <v>4.3065479103455031</v>
      </c>
      <c r="AQ135" s="15">
        <v>35.626896349221887</v>
      </c>
      <c r="AR135" s="7">
        <f t="shared" si="70"/>
        <v>5.8725653322893222E-2</v>
      </c>
      <c r="AS135" s="15">
        <v>21.14123519624156</v>
      </c>
      <c r="AT135" s="15">
        <v>1.9575217774297742</v>
      </c>
      <c r="AU135" s="15">
        <v>50.895566213174128</v>
      </c>
      <c r="AV135" s="15">
        <v>0.78300871097190961</v>
      </c>
      <c r="AW135" s="16"/>
      <c r="AX135" s="16"/>
    </row>
    <row r="136" spans="1:50">
      <c r="A136" s="1"/>
      <c r="B136" s="2"/>
      <c r="C136" s="2" t="s">
        <v>67</v>
      </c>
      <c r="D136" s="4" t="s">
        <v>68</v>
      </c>
      <c r="E136" s="6" t="s">
        <v>69</v>
      </c>
      <c r="F136" s="2">
        <v>3</v>
      </c>
      <c r="G136" s="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50">
      <c r="A137" s="1"/>
      <c r="B137" s="2"/>
      <c r="C137" s="2" t="s">
        <v>71</v>
      </c>
      <c r="D137" s="4" t="s">
        <v>68</v>
      </c>
      <c r="E137" s="6" t="s">
        <v>69</v>
      </c>
      <c r="F137" s="2">
        <v>3</v>
      </c>
      <c r="G137" s="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50">
      <c r="A138" s="1"/>
      <c r="B138" s="2"/>
      <c r="C138" s="2" t="s">
        <v>73</v>
      </c>
      <c r="D138" s="4" t="s">
        <v>68</v>
      </c>
      <c r="E138" s="6" t="s">
        <v>69</v>
      </c>
      <c r="F138" s="2">
        <v>3</v>
      </c>
      <c r="G138" s="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50">
      <c r="A139" s="1">
        <v>37</v>
      </c>
      <c r="B139" s="2" t="s">
        <v>299</v>
      </c>
      <c r="C139" s="2" t="s">
        <v>75</v>
      </c>
      <c r="D139" s="4" t="s">
        <v>68</v>
      </c>
      <c r="E139" s="6" t="s">
        <v>76</v>
      </c>
      <c r="F139" s="2">
        <v>3</v>
      </c>
      <c r="G139" s="2">
        <v>1.0029999999999999</v>
      </c>
      <c r="H139" s="7">
        <f t="shared" ref="H139:H147" si="71">(H$2/(($G139/1000)/0.04))/2</f>
        <v>0.19940179461615154</v>
      </c>
      <c r="I139" s="7">
        <v>4147.5573280159524</v>
      </c>
      <c r="J139" s="7">
        <v>0.79760717846460616</v>
      </c>
      <c r="K139" s="7">
        <v>15.952143569292124</v>
      </c>
      <c r="L139" s="7">
        <v>46.66001994017946</v>
      </c>
      <c r="M139" s="7">
        <v>0.79760717846460616</v>
      </c>
      <c r="N139" s="7">
        <f t="shared" ref="N139:N147" si="72">(N$2/(($G139/1000)/0.04))/2</f>
        <v>0.11964107676969093</v>
      </c>
      <c r="O139" s="7">
        <v>2731.804586241276</v>
      </c>
      <c r="P139" s="7">
        <v>0.15952143569292124</v>
      </c>
      <c r="Q139" s="7">
        <v>54.636091724825526</v>
      </c>
      <c r="R139" s="7">
        <v>6.3808574277168493</v>
      </c>
      <c r="S139" s="7">
        <v>8.7736789631106689</v>
      </c>
      <c r="T139" s="7">
        <v>10.767696909272184</v>
      </c>
      <c r="U139" s="7">
        <v>59421.734795613163</v>
      </c>
      <c r="V139" s="7">
        <f t="shared" ref="V139:V147" si="73">(V$2/(($G139/1000)/0.04))/2</f>
        <v>1.9940179461615155E-2</v>
      </c>
      <c r="W139" s="7">
        <v>606.18145563310065</v>
      </c>
      <c r="X139" s="7">
        <v>31.106679960119642</v>
      </c>
      <c r="Y139" s="7">
        <v>3.5892323030907276</v>
      </c>
      <c r="Z139" s="7">
        <v>1922.233300099701</v>
      </c>
      <c r="AA139" s="7">
        <v>1647.0588235294117</v>
      </c>
      <c r="AB139" s="7">
        <f t="shared" ref="AB139:AB145" si="74">(AB$2/(($G139/1000)/0.04))/2</f>
        <v>0.39880358923230308</v>
      </c>
      <c r="AC139" s="7">
        <v>99.700897308075767</v>
      </c>
      <c r="AD139" s="7">
        <v>7.5772681954137591</v>
      </c>
      <c r="AE139" s="7">
        <v>2699.9002991026919</v>
      </c>
      <c r="AF139" s="7">
        <v>6.7796610169491531</v>
      </c>
      <c r="AG139" s="7">
        <v>1060.8175473579263</v>
      </c>
      <c r="AH139" s="7">
        <f t="shared" ref="AH139:AH147" si="75">(AH$2/(($G139/1000)/0.04))/2</f>
        <v>0.15952143569292124</v>
      </c>
      <c r="AI139" s="7">
        <v>0.39880358923230308</v>
      </c>
      <c r="AJ139" s="7">
        <v>0.79760717846460616</v>
      </c>
      <c r="AK139" s="7">
        <f t="shared" ref="AK139:AK147" si="76">(AK$2/(($G139/1000)/0.04))/2</f>
        <v>0.13958125623130607</v>
      </c>
      <c r="AL139" s="7">
        <v>37.886340977068791</v>
      </c>
      <c r="AM139" s="7">
        <f t="shared" ref="AM139:AN147" si="77">(AM$2/(($G139/1000)/0.04))/2</f>
        <v>0.39880358923230308</v>
      </c>
      <c r="AN139" s="7">
        <f t="shared" si="77"/>
        <v>0.79760717846460616</v>
      </c>
      <c r="AO139" s="7">
        <v>150.74775672981056</v>
      </c>
      <c r="AP139" s="7">
        <v>3.5892323030907276</v>
      </c>
      <c r="AQ139" s="7">
        <v>43.868394815553344</v>
      </c>
      <c r="AR139" s="7">
        <f t="shared" ref="AR139:AR147" si="78">(AR$2/(($G139/1000)/0.04))/2</f>
        <v>0.39880358923230308</v>
      </c>
      <c r="AS139" s="7">
        <v>19.142572283150546</v>
      </c>
      <c r="AT139" s="7">
        <v>1.5952143569292123</v>
      </c>
      <c r="AU139" s="7">
        <v>35.094715852442675</v>
      </c>
      <c r="AV139" s="7">
        <v>1.1964107676969091</v>
      </c>
    </row>
    <row r="140" spans="1:50">
      <c r="A140" s="1">
        <v>113</v>
      </c>
      <c r="B140" s="2" t="s">
        <v>300</v>
      </c>
      <c r="C140" s="2" t="s">
        <v>78</v>
      </c>
      <c r="D140" s="4" t="s">
        <v>68</v>
      </c>
      <c r="E140" s="6" t="s">
        <v>76</v>
      </c>
      <c r="F140" s="2">
        <v>3</v>
      </c>
      <c r="G140" s="2">
        <v>1.0043</v>
      </c>
      <c r="H140" s="7">
        <f t="shared" si="71"/>
        <v>0.19914368216668327</v>
      </c>
      <c r="I140" s="7">
        <v>4301.5035348003585</v>
      </c>
      <c r="J140" s="7">
        <v>0.79657472866673307</v>
      </c>
      <c r="K140" s="7">
        <v>11.948620930000995</v>
      </c>
      <c r="L140" s="7">
        <v>38.633874340336547</v>
      </c>
      <c r="M140" s="7">
        <v>0.79657472866673307</v>
      </c>
      <c r="N140" s="7">
        <f t="shared" si="72"/>
        <v>0.11948620930000996</v>
      </c>
      <c r="O140" s="7">
        <v>2178.6318829035149</v>
      </c>
      <c r="P140" s="7">
        <v>0.15931494573334659</v>
      </c>
      <c r="Q140" s="7">
        <v>54.167081549337851</v>
      </c>
      <c r="R140" s="7">
        <v>7.1691725580005965</v>
      </c>
      <c r="S140" s="7">
        <v>8.762322015334064</v>
      </c>
      <c r="T140" s="7">
        <v>11.152046201334263</v>
      </c>
      <c r="U140" s="7">
        <v>64124.265657672004</v>
      </c>
      <c r="V140" s="7">
        <f t="shared" si="73"/>
        <v>1.9914368216668324E-2</v>
      </c>
      <c r="W140" s="7">
        <v>573.53380464004783</v>
      </c>
      <c r="X140" s="7">
        <v>31.066414418002587</v>
      </c>
      <c r="Y140" s="7">
        <v>3.9828736433336651</v>
      </c>
      <c r="Z140" s="7">
        <v>1469.6803743901223</v>
      </c>
      <c r="AA140" s="7">
        <v>1951.6080852334958</v>
      </c>
      <c r="AB140" s="7">
        <f t="shared" si="74"/>
        <v>0.39828736433336653</v>
      </c>
      <c r="AC140" s="7">
        <v>59.743104650004973</v>
      </c>
      <c r="AD140" s="7">
        <v>7.5674599223339634</v>
      </c>
      <c r="AE140" s="7">
        <v>2700.3883301802248</v>
      </c>
      <c r="AF140" s="7">
        <v>6.7708851936672314</v>
      </c>
      <c r="AG140" s="7">
        <v>943.9410534700786</v>
      </c>
      <c r="AH140" s="7">
        <f t="shared" si="75"/>
        <v>0.15931494573334659</v>
      </c>
      <c r="AI140" s="7">
        <v>0.39828736433336653</v>
      </c>
      <c r="AJ140" s="7">
        <v>0.79657472866673307</v>
      </c>
      <c r="AK140" s="7">
        <f t="shared" si="76"/>
        <v>0.13940057751667828</v>
      </c>
      <c r="AL140" s="7">
        <v>23.897241860001991</v>
      </c>
      <c r="AM140" s="7">
        <f t="shared" si="77"/>
        <v>0.39828736433336653</v>
      </c>
      <c r="AN140" s="7">
        <f t="shared" si="77"/>
        <v>0.79657472866673307</v>
      </c>
      <c r="AO140" s="7">
        <v>162.10295728368018</v>
      </c>
      <c r="AP140" s="7">
        <v>3.9828736433336651</v>
      </c>
      <c r="AQ140" s="7">
        <v>42.218460619336852</v>
      </c>
      <c r="AR140" s="7">
        <f t="shared" si="78"/>
        <v>0.39828736433336653</v>
      </c>
      <c r="AS140" s="7">
        <v>18.321218759334862</v>
      </c>
      <c r="AT140" s="7">
        <v>1.5931494573334661</v>
      </c>
      <c r="AU140" s="7">
        <v>36.244150154336353</v>
      </c>
      <c r="AV140" s="7">
        <v>1.1948620930000995</v>
      </c>
    </row>
    <row r="141" spans="1:50">
      <c r="A141" s="1">
        <v>141</v>
      </c>
      <c r="B141" s="2" t="s">
        <v>301</v>
      </c>
      <c r="C141" s="2" t="s">
        <v>80</v>
      </c>
      <c r="D141" s="4" t="s">
        <v>68</v>
      </c>
      <c r="E141" s="6" t="s">
        <v>76</v>
      </c>
      <c r="F141" s="2">
        <v>3</v>
      </c>
      <c r="G141" s="2">
        <v>1.0019</v>
      </c>
      <c r="H141" s="7">
        <f t="shared" si="71"/>
        <v>0.19962072063080147</v>
      </c>
      <c r="I141" s="7">
        <v>4192.0351332468308</v>
      </c>
      <c r="J141" s="7">
        <v>0.79848288252320587</v>
      </c>
      <c r="K141" s="7">
        <v>11.977243237848088</v>
      </c>
      <c r="L141" s="7">
        <v>42.319592773729916</v>
      </c>
      <c r="M141" s="7">
        <v>0.79848288252320587</v>
      </c>
      <c r="N141" s="7">
        <f t="shared" si="72"/>
        <v>0.11977243237848088</v>
      </c>
      <c r="O141" s="7">
        <v>2415.4107196326977</v>
      </c>
      <c r="P141" s="7">
        <v>0.1596965765046412</v>
      </c>
      <c r="Q141" s="7">
        <v>55.893801776624407</v>
      </c>
      <c r="R141" s="7">
        <v>6.387863060185647</v>
      </c>
      <c r="S141" s="7">
        <v>8.3840702664936622</v>
      </c>
      <c r="T141" s="7">
        <v>11.178760355324883</v>
      </c>
      <c r="U141" s="7">
        <v>58688.491865455631</v>
      </c>
      <c r="V141" s="7">
        <f t="shared" si="73"/>
        <v>1.996207206308015E-2</v>
      </c>
      <c r="W141" s="7">
        <v>634.79389160594872</v>
      </c>
      <c r="X141" s="7">
        <v>31.540073859666634</v>
      </c>
      <c r="Y141" s="7">
        <v>3.5931729713544263</v>
      </c>
      <c r="Z141" s="7">
        <v>1584.9885218085637</v>
      </c>
      <c r="AA141" s="7">
        <v>1473.2009182553147</v>
      </c>
      <c r="AB141" s="7">
        <f t="shared" si="74"/>
        <v>0.39924144126160294</v>
      </c>
      <c r="AC141" s="7">
        <v>71.863459427088529</v>
      </c>
      <c r="AD141" s="7">
        <v>6.387863060185647</v>
      </c>
      <c r="AE141" s="7">
        <v>2307.6155304920649</v>
      </c>
      <c r="AF141" s="7">
        <v>7.1863459427088525</v>
      </c>
      <c r="AG141" s="7">
        <v>886.31599960075857</v>
      </c>
      <c r="AH141" s="7">
        <f t="shared" si="75"/>
        <v>0.1596965765046412</v>
      </c>
      <c r="AI141" s="7">
        <f>(AI$2/(($G141/1000)/0.04))/2</f>
        <v>0.19962072063080147</v>
      </c>
      <c r="AJ141" s="7">
        <v>0.79848288252320587</v>
      </c>
      <c r="AK141" s="7">
        <f t="shared" si="76"/>
        <v>0.13973450444156105</v>
      </c>
      <c r="AL141" s="7">
        <v>26.749176564527399</v>
      </c>
      <c r="AM141" s="7">
        <f t="shared" si="77"/>
        <v>0.39924144126160294</v>
      </c>
      <c r="AN141" s="7">
        <f t="shared" si="77"/>
        <v>0.79848288252320587</v>
      </c>
      <c r="AO141" s="7">
        <v>154.50643776824035</v>
      </c>
      <c r="AP141" s="7">
        <v>3.5931729713544263</v>
      </c>
      <c r="AQ141" s="7">
        <v>42.319592773729916</v>
      </c>
      <c r="AR141" s="7">
        <f t="shared" si="78"/>
        <v>0.39924144126160294</v>
      </c>
      <c r="AS141" s="7">
        <v>17.965864856772132</v>
      </c>
      <c r="AT141" s="7">
        <v>1.996207206308015</v>
      </c>
      <c r="AU141" s="7">
        <v>35.133246831021061</v>
      </c>
      <c r="AV141" s="7">
        <v>0.79848288252320587</v>
      </c>
    </row>
    <row r="142" spans="1:50">
      <c r="A142" s="1">
        <v>99</v>
      </c>
      <c r="B142" s="2" t="s">
        <v>302</v>
      </c>
      <c r="C142" s="2" t="s">
        <v>82</v>
      </c>
      <c r="D142" s="4" t="s">
        <v>68</v>
      </c>
      <c r="E142" s="6" t="s">
        <v>83</v>
      </c>
      <c r="F142" s="2">
        <v>3</v>
      </c>
      <c r="G142" s="2">
        <v>1.0838000000000001</v>
      </c>
      <c r="H142" s="7">
        <f t="shared" si="71"/>
        <v>0.18453589223103894</v>
      </c>
      <c r="I142" s="7">
        <v>2583.5024912345452</v>
      </c>
      <c r="J142" s="7">
        <v>1.1072153533862334</v>
      </c>
      <c r="K142" s="7">
        <f>(K$2/(($G142/1000)/0.04))/2</f>
        <v>1.8453589223103894</v>
      </c>
      <c r="L142" s="7">
        <v>61.634988005167003</v>
      </c>
      <c r="M142" s="7">
        <v>0.36907178446207789</v>
      </c>
      <c r="N142" s="7">
        <f t="shared" si="72"/>
        <v>0.11072153533862336</v>
      </c>
      <c r="O142" s="7">
        <v>2125.8534785015686</v>
      </c>
      <c r="P142" s="7">
        <v>0.11072153533862336</v>
      </c>
      <c r="Q142" s="7">
        <v>40.228824506366493</v>
      </c>
      <c r="R142" s="7">
        <v>4.0597896290828563</v>
      </c>
      <c r="S142" s="7">
        <v>5.5360767669311679</v>
      </c>
      <c r="T142" s="7">
        <v>12.548440671710647</v>
      </c>
      <c r="U142" s="7">
        <v>12806.790920834103</v>
      </c>
      <c r="V142" s="7">
        <f t="shared" si="73"/>
        <v>1.8453589223103892E-2</v>
      </c>
      <c r="W142" s="7">
        <v>867.31869348588293</v>
      </c>
      <c r="X142" s="7">
        <v>20.298948145414283</v>
      </c>
      <c r="Y142" s="7">
        <v>4.4288614135449338</v>
      </c>
      <c r="Z142" s="7">
        <v>1243.7719136372025</v>
      </c>
      <c r="AA142" s="7">
        <v>287.50692009595866</v>
      </c>
      <c r="AB142" s="7">
        <f t="shared" si="74"/>
        <v>0.36907178446207789</v>
      </c>
      <c r="AC142" s="7">
        <v>88.577228270898686</v>
      </c>
      <c r="AD142" s="7">
        <v>7.7505074737036344</v>
      </c>
      <c r="AE142" s="7">
        <v>738.14356892415572</v>
      </c>
      <c r="AF142" s="7">
        <v>7.7505074737036344</v>
      </c>
      <c r="AG142" s="7">
        <v>930.06089684443623</v>
      </c>
      <c r="AH142" s="7">
        <f t="shared" si="75"/>
        <v>0.14762871378483114</v>
      </c>
      <c r="AI142" s="7">
        <f>(AI$2/(($G142/1000)/0.04))/2</f>
        <v>0.18453589223103894</v>
      </c>
      <c r="AJ142" s="7">
        <v>0.73814356892415578</v>
      </c>
      <c r="AK142" s="7">
        <f t="shared" si="76"/>
        <v>0.12917512456172725</v>
      </c>
      <c r="AL142" s="7">
        <v>19.929876360952207</v>
      </c>
      <c r="AM142" s="7">
        <f t="shared" si="77"/>
        <v>0.36907178446207789</v>
      </c>
      <c r="AN142" s="7">
        <f t="shared" si="77"/>
        <v>0.73814356892415578</v>
      </c>
      <c r="AO142" s="7">
        <v>140.98542166451372</v>
      </c>
      <c r="AP142" s="7">
        <v>1.1072153533862334</v>
      </c>
      <c r="AQ142" s="7">
        <v>14.024727809558959</v>
      </c>
      <c r="AR142" s="7">
        <f t="shared" si="78"/>
        <v>0.36907178446207789</v>
      </c>
      <c r="AS142" s="7">
        <v>12.17936888724857</v>
      </c>
      <c r="AT142" s="7">
        <v>1.1072153533862334</v>
      </c>
      <c r="AU142" s="7">
        <v>19.560804576490128</v>
      </c>
      <c r="AV142" s="7">
        <f>(AV$2/(($G142/1000)/0.04))/2</f>
        <v>0.36907178446207789</v>
      </c>
    </row>
    <row r="143" spans="1:50">
      <c r="A143" s="1">
        <v>87</v>
      </c>
      <c r="B143" s="2" t="s">
        <v>303</v>
      </c>
      <c r="C143" s="2" t="s">
        <v>85</v>
      </c>
      <c r="D143" s="4" t="s">
        <v>68</v>
      </c>
      <c r="E143" s="6" t="s">
        <v>83</v>
      </c>
      <c r="F143" s="2">
        <v>3</v>
      </c>
      <c r="G143" s="2">
        <v>1.0158</v>
      </c>
      <c r="H143" s="7">
        <f t="shared" si="71"/>
        <v>0.19688915140775742</v>
      </c>
      <c r="I143" s="7">
        <v>2827.3282142153967</v>
      </c>
      <c r="J143" s="7">
        <v>1.9688915140775745</v>
      </c>
      <c r="K143" s="7">
        <f>(K$2/(($G143/1000)/0.04))/2</f>
        <v>1.9688915140775745</v>
      </c>
      <c r="L143" s="7">
        <v>53.94762748572554</v>
      </c>
      <c r="M143" s="7">
        <v>0.39377830281551485</v>
      </c>
      <c r="N143" s="7">
        <f t="shared" si="72"/>
        <v>0.11813349084465445</v>
      </c>
      <c r="O143" s="7">
        <v>2067.3360897814528</v>
      </c>
      <c r="P143" s="7">
        <v>0.11813349084465445</v>
      </c>
      <c r="Q143" s="7">
        <v>41.740500098444578</v>
      </c>
      <c r="R143" s="7">
        <v>4.3315613309706631</v>
      </c>
      <c r="S143" s="7">
        <v>5.9066745422327225</v>
      </c>
      <c r="T143" s="7">
        <v>16.538688718251624</v>
      </c>
      <c r="U143" s="7">
        <v>12561.527859814923</v>
      </c>
      <c r="V143" s="7">
        <f t="shared" si="73"/>
        <v>1.9688915140775743E-2</v>
      </c>
      <c r="W143" s="7">
        <v>984.44575703878718</v>
      </c>
      <c r="X143" s="7">
        <v>21.264028352037805</v>
      </c>
      <c r="Y143" s="7">
        <v>4.3315613309706631</v>
      </c>
      <c r="Z143" s="7">
        <v>1287.6550502067337</v>
      </c>
      <c r="AA143" s="7">
        <v>307.5408544989171</v>
      </c>
      <c r="AB143" s="7">
        <f t="shared" si="74"/>
        <v>0.39377830281551485</v>
      </c>
      <c r="AC143" s="7">
        <v>86.631226619413269</v>
      </c>
      <c r="AD143" s="7">
        <v>8.269344359125812</v>
      </c>
      <c r="AE143" s="7">
        <v>791.49438865918489</v>
      </c>
      <c r="AF143" s="7">
        <v>8.6631226619413262</v>
      </c>
      <c r="AG143" s="7">
        <v>882.06339830675324</v>
      </c>
      <c r="AH143" s="7">
        <f t="shared" si="75"/>
        <v>0.15751132112620594</v>
      </c>
      <c r="AI143" s="7">
        <v>0.39377830281551485</v>
      </c>
      <c r="AJ143" s="7">
        <v>0.78755660563102969</v>
      </c>
      <c r="AK143" s="7">
        <f t="shared" si="76"/>
        <v>0.13782240598543019</v>
      </c>
      <c r="AL143" s="7">
        <v>17.720023626698168</v>
      </c>
      <c r="AM143" s="7">
        <f t="shared" si="77"/>
        <v>0.39377830281551485</v>
      </c>
      <c r="AN143" s="7">
        <f t="shared" si="77"/>
        <v>0.78755660563102969</v>
      </c>
      <c r="AO143" s="7">
        <v>151.99842488678874</v>
      </c>
      <c r="AP143" s="7">
        <v>1.1813349084465445</v>
      </c>
      <c r="AQ143" s="7">
        <v>12.207127387280961</v>
      </c>
      <c r="AR143" s="7">
        <f t="shared" si="78"/>
        <v>0.39377830281551485</v>
      </c>
      <c r="AS143" s="7">
        <v>12.207127387280961</v>
      </c>
      <c r="AT143" s="7">
        <v>1.1813349084465445</v>
      </c>
      <c r="AU143" s="7">
        <v>20.476471746406773</v>
      </c>
      <c r="AV143" s="7">
        <v>0.78755660563102969</v>
      </c>
    </row>
    <row r="144" spans="1:50">
      <c r="A144" s="1">
        <v>143</v>
      </c>
      <c r="B144" s="2" t="s">
        <v>304</v>
      </c>
      <c r="C144" s="2" t="s">
        <v>87</v>
      </c>
      <c r="D144" s="4" t="s">
        <v>68</v>
      </c>
      <c r="E144" s="6" t="s">
        <v>83</v>
      </c>
      <c r="F144" s="2">
        <v>3</v>
      </c>
      <c r="G144" s="2">
        <v>1.0281</v>
      </c>
      <c r="H144" s="7">
        <f t="shared" si="71"/>
        <v>0.19453360568038128</v>
      </c>
      <c r="I144" s="7">
        <v>2863.5346756152121</v>
      </c>
      <c r="J144" s="7">
        <v>2.7234704795253379</v>
      </c>
      <c r="K144" s="7">
        <f>(K$2/(($G144/1000)/0.04))/2</f>
        <v>1.9453360568038127</v>
      </c>
      <c r="L144" s="7">
        <v>63.417955451804289</v>
      </c>
      <c r="M144" s="7">
        <v>0.38906721136076255</v>
      </c>
      <c r="N144" s="7">
        <f t="shared" si="72"/>
        <v>0.11672016340822876</v>
      </c>
      <c r="O144" s="7">
        <v>2174.8857115066626</v>
      </c>
      <c r="P144" s="7">
        <v>0.15562688454430501</v>
      </c>
      <c r="Q144" s="7">
        <v>41.241124404240828</v>
      </c>
      <c r="R144" s="7">
        <v>4.66880653632915</v>
      </c>
      <c r="S144" s="7">
        <v>5.8360081704114375</v>
      </c>
      <c r="T144" s="7">
        <v>18.6752261453166</v>
      </c>
      <c r="U144" s="7">
        <v>9726.680284019063</v>
      </c>
      <c r="V144" s="7">
        <f t="shared" si="73"/>
        <v>1.9453360568038126E-2</v>
      </c>
      <c r="W144" s="7">
        <v>957.10533994747584</v>
      </c>
      <c r="X144" s="7">
        <v>20.620562202120414</v>
      </c>
      <c r="Y144" s="7">
        <v>4.2797393249683875</v>
      </c>
      <c r="Z144" s="7">
        <v>1392.8606166715297</v>
      </c>
      <c r="AA144" s="7">
        <v>318.25697889310374</v>
      </c>
      <c r="AB144" s="7">
        <f t="shared" si="74"/>
        <v>0.38906721136076255</v>
      </c>
      <c r="AC144" s="7">
        <v>70.032098044937257</v>
      </c>
      <c r="AD144" s="7">
        <v>9.3376130726583</v>
      </c>
      <c r="AE144" s="7">
        <v>836.49450442563943</v>
      </c>
      <c r="AF144" s="7">
        <v>8.9485458612975393</v>
      </c>
      <c r="AG144" s="7">
        <v>392.95788347437013</v>
      </c>
      <c r="AH144" s="7">
        <f t="shared" si="75"/>
        <v>0.15562688454430501</v>
      </c>
      <c r="AI144" s="7">
        <f>(AI$2/(($G144/1000)/0.04))/2</f>
        <v>0.19453360568038128</v>
      </c>
      <c r="AJ144" s="7">
        <v>0.38906721136076255</v>
      </c>
      <c r="AK144" s="7">
        <f t="shared" si="76"/>
        <v>0.13617352397626689</v>
      </c>
      <c r="AL144" s="7">
        <v>20.231494990759654</v>
      </c>
      <c r="AM144" s="7">
        <f t="shared" si="77"/>
        <v>0.38906721136076255</v>
      </c>
      <c r="AN144" s="7">
        <f t="shared" si="77"/>
        <v>0.77813442272152511</v>
      </c>
      <c r="AO144" s="7">
        <v>167.68796809648865</v>
      </c>
      <c r="AP144" s="7">
        <v>1.1672016340822875</v>
      </c>
      <c r="AQ144" s="7">
        <v>12.450150763544402</v>
      </c>
      <c r="AR144" s="7">
        <f t="shared" si="78"/>
        <v>0.38906721136076255</v>
      </c>
      <c r="AS144" s="7">
        <v>11.672016340822875</v>
      </c>
      <c r="AT144" s="7">
        <v>1.1672016340822875</v>
      </c>
      <c r="AU144" s="7">
        <v>22.954965470284989</v>
      </c>
      <c r="AV144" s="7">
        <f>(AV$2/(($G144/1000)/0.04))/2</f>
        <v>0.38906721136076255</v>
      </c>
    </row>
    <row r="145" spans="1:48">
      <c r="A145" s="1">
        <v>134</v>
      </c>
      <c r="B145" s="2" t="s">
        <v>305</v>
      </c>
      <c r="C145" s="2" t="s">
        <v>89</v>
      </c>
      <c r="D145" s="4" t="s">
        <v>68</v>
      </c>
      <c r="E145" s="6" t="s">
        <v>90</v>
      </c>
      <c r="F145" s="2">
        <v>3</v>
      </c>
      <c r="G145" s="2">
        <v>1.0024</v>
      </c>
      <c r="H145" s="7">
        <f t="shared" si="71"/>
        <v>0.19952114924181968</v>
      </c>
      <c r="I145" s="7">
        <v>2298.4836392657626</v>
      </c>
      <c r="J145" s="7">
        <v>1.197126895450918</v>
      </c>
      <c r="K145" s="7">
        <v>3.9904229848363935</v>
      </c>
      <c r="L145" s="7">
        <v>106.5442936951317</v>
      </c>
      <c r="M145" s="7">
        <v>0.39904229848363937</v>
      </c>
      <c r="N145" s="7">
        <f t="shared" si="72"/>
        <v>0.1197126895450918</v>
      </c>
      <c r="O145" s="7">
        <v>2282.5219473264169</v>
      </c>
      <c r="P145" s="7">
        <v>7.9808459696727868E-2</v>
      </c>
      <c r="Q145" s="7">
        <v>44.293695131683968</v>
      </c>
      <c r="R145" s="7">
        <v>1.5961691939345575</v>
      </c>
      <c r="S145" s="7">
        <v>3.9904229848363935</v>
      </c>
      <c r="T145" s="7">
        <v>6.3846767757382299</v>
      </c>
      <c r="U145" s="7">
        <v>6304.8683160415012</v>
      </c>
      <c r="V145" s="7">
        <f t="shared" si="73"/>
        <v>1.9952114924181967E-2</v>
      </c>
      <c r="W145" s="7">
        <v>782.12290502793314</v>
      </c>
      <c r="X145" s="7">
        <v>23.54349561053472</v>
      </c>
      <c r="Y145" s="7">
        <v>3.5913806863527538</v>
      </c>
      <c r="Z145" s="7">
        <v>1133.2801276935356</v>
      </c>
      <c r="AA145" s="7">
        <v>149.64086193136475</v>
      </c>
      <c r="AB145" s="7">
        <f t="shared" si="74"/>
        <v>0.39904229848363937</v>
      </c>
      <c r="AC145" s="7">
        <v>586.59217877094977</v>
      </c>
      <c r="AD145" s="7">
        <v>3.9904229848363935</v>
      </c>
      <c r="AE145" s="7">
        <v>722.26656025538728</v>
      </c>
      <c r="AF145" s="7">
        <v>4.788507581803672</v>
      </c>
      <c r="AG145" s="7">
        <v>1025.5387071029531</v>
      </c>
      <c r="AH145" s="7">
        <f t="shared" si="75"/>
        <v>0.15961691939345574</v>
      </c>
      <c r="AI145" s="7">
        <f>(AI$2/(($G145/1000)/0.04))/2</f>
        <v>0.19952114924181968</v>
      </c>
      <c r="AJ145" s="7">
        <v>0.39904229848363937</v>
      </c>
      <c r="AK145" s="7">
        <f t="shared" si="76"/>
        <v>0.13966480446927376</v>
      </c>
      <c r="AL145" s="7">
        <v>15.961691939345574</v>
      </c>
      <c r="AM145" s="7">
        <f t="shared" si="77"/>
        <v>0.39904229848363937</v>
      </c>
      <c r="AN145" s="7">
        <f t="shared" si="77"/>
        <v>0.79808459696727874</v>
      </c>
      <c r="AO145" s="7">
        <v>112.92897047086994</v>
      </c>
      <c r="AP145" s="7">
        <v>1.5961691939345575</v>
      </c>
      <c r="AQ145" s="7">
        <v>15.163607342378295</v>
      </c>
      <c r="AR145" s="7">
        <f t="shared" si="78"/>
        <v>0.39904229848363937</v>
      </c>
      <c r="AS145" s="7">
        <v>13.966480446927376</v>
      </c>
      <c r="AT145" s="7">
        <v>1.197126895450918</v>
      </c>
      <c r="AU145" s="7">
        <v>17.95690343176377</v>
      </c>
      <c r="AV145" s="7">
        <f>(AV$2/(($G145/1000)/0.04))/2</f>
        <v>0.39904229848363937</v>
      </c>
    </row>
    <row r="146" spans="1:48">
      <c r="A146" s="1">
        <v>62</v>
      </c>
      <c r="B146" s="2" t="s">
        <v>306</v>
      </c>
      <c r="C146" s="2" t="s">
        <v>92</v>
      </c>
      <c r="D146" s="4" t="s">
        <v>68</v>
      </c>
      <c r="E146" s="6" t="s">
        <v>90</v>
      </c>
      <c r="F146" s="2">
        <v>3</v>
      </c>
      <c r="G146" s="2">
        <v>1.0035000000000001</v>
      </c>
      <c r="H146" s="7">
        <f t="shared" si="71"/>
        <v>0.1993024414549078</v>
      </c>
      <c r="I146" s="7">
        <v>2016.940707523667</v>
      </c>
      <c r="J146" s="7">
        <v>1.5944195316392624</v>
      </c>
      <c r="K146" s="7">
        <v>7.9720976581963123</v>
      </c>
      <c r="L146" s="7">
        <v>139.91031390134526</v>
      </c>
      <c r="M146" s="7">
        <v>0.39860488290981561</v>
      </c>
      <c r="N146" s="7">
        <f t="shared" si="72"/>
        <v>0.11958146487294469</v>
      </c>
      <c r="O146" s="7">
        <v>2291.9780767314396</v>
      </c>
      <c r="P146" s="7">
        <v>0.11958146487294469</v>
      </c>
      <c r="Q146" s="7">
        <v>39.063278525161927</v>
      </c>
      <c r="R146" s="7">
        <v>1.1958146487294468</v>
      </c>
      <c r="S146" s="7">
        <v>3.1888390632785248</v>
      </c>
      <c r="T146" s="7">
        <v>12.755356253114099</v>
      </c>
      <c r="U146" s="7">
        <v>3475.8345789735922</v>
      </c>
      <c r="V146" s="7">
        <f t="shared" si="73"/>
        <v>1.9930244145490782E-2</v>
      </c>
      <c r="W146" s="7">
        <v>697.55854509217727</v>
      </c>
      <c r="X146" s="7">
        <v>20.727453911310413</v>
      </c>
      <c r="Y146" s="7">
        <v>3.1888390632785248</v>
      </c>
      <c r="Z146" s="7">
        <v>1084.2052815146985</v>
      </c>
      <c r="AA146" s="7">
        <v>145.88938714499253</v>
      </c>
      <c r="AB146" s="7">
        <v>2.7902341803687096</v>
      </c>
      <c r="AC146" s="7">
        <v>585.94917787742895</v>
      </c>
      <c r="AD146" s="7">
        <v>3.1888390632785248</v>
      </c>
      <c r="AE146" s="7">
        <v>701.54459392127558</v>
      </c>
      <c r="AF146" s="7">
        <v>4.3846537120079718</v>
      </c>
      <c r="AG146" s="7">
        <v>211.26058794220228</v>
      </c>
      <c r="AH146" s="7">
        <f t="shared" si="75"/>
        <v>0.15944195316392626</v>
      </c>
      <c r="AI146" s="7">
        <f>(AI$2/(($G146/1000)/0.04))/2</f>
        <v>0.1993024414549078</v>
      </c>
      <c r="AJ146" s="7">
        <v>0.39860488290981561</v>
      </c>
      <c r="AK146" s="7">
        <f t="shared" si="76"/>
        <v>0.13951170901843546</v>
      </c>
      <c r="AL146" s="7">
        <v>16.741405082212253</v>
      </c>
      <c r="AM146" s="7">
        <f t="shared" si="77"/>
        <v>0.39860488290981561</v>
      </c>
      <c r="AN146" s="7">
        <f t="shared" si="77"/>
        <v>0.79720976581963121</v>
      </c>
      <c r="AO146" s="7">
        <v>102.84005979073243</v>
      </c>
      <c r="AP146" s="7">
        <v>1.5944195316392624</v>
      </c>
      <c r="AQ146" s="7">
        <v>16.741405082212253</v>
      </c>
      <c r="AR146" s="7">
        <f t="shared" si="78"/>
        <v>0.39860488290981561</v>
      </c>
      <c r="AS146" s="7">
        <v>12.755356253114099</v>
      </c>
      <c r="AT146" s="7">
        <v>1.1958146487294468</v>
      </c>
      <c r="AU146" s="7">
        <v>17.937219730941703</v>
      </c>
      <c r="AV146" s="7">
        <f>(AV$2/(($G146/1000)/0.04))/2</f>
        <v>0.39860488290981561</v>
      </c>
    </row>
    <row r="147" spans="1:48">
      <c r="A147" s="1">
        <v>146</v>
      </c>
      <c r="B147" s="2" t="s">
        <v>307</v>
      </c>
      <c r="C147" s="2" t="s">
        <v>94</v>
      </c>
      <c r="D147" s="4" t="s">
        <v>68</v>
      </c>
      <c r="E147" s="6" t="s">
        <v>90</v>
      </c>
      <c r="F147" s="2">
        <v>3</v>
      </c>
      <c r="G147" s="2">
        <v>1.0066999999999999</v>
      </c>
      <c r="H147" s="7">
        <f t="shared" si="71"/>
        <v>0.19866891824774016</v>
      </c>
      <c r="I147" s="7">
        <v>2153.5710738055031</v>
      </c>
      <c r="J147" s="7">
        <v>1.5893513459819213</v>
      </c>
      <c r="K147" s="7">
        <v>7.9467567299096062</v>
      </c>
      <c r="L147" s="7">
        <v>108.47322936326611</v>
      </c>
      <c r="M147" s="7">
        <v>0.39733783649548032</v>
      </c>
      <c r="N147" s="7">
        <f t="shared" si="72"/>
        <v>0.11920135094864409</v>
      </c>
      <c r="O147" s="7">
        <v>2336.3464785934239</v>
      </c>
      <c r="P147" s="7">
        <v>0.11920135094864409</v>
      </c>
      <c r="Q147" s="7">
        <v>40.528459322538993</v>
      </c>
      <c r="R147" s="7">
        <v>1.1920135094864408</v>
      </c>
      <c r="S147" s="7">
        <v>3.9733783649548031</v>
      </c>
      <c r="T147" s="7">
        <v>7.1520810569186448</v>
      </c>
      <c r="U147" s="7">
        <v>4966.7229561935037</v>
      </c>
      <c r="V147" s="7">
        <f t="shared" si="73"/>
        <v>1.9866891824774014E-2</v>
      </c>
      <c r="W147" s="7">
        <v>774.80878116618658</v>
      </c>
      <c r="X147" s="7">
        <v>21.058905334260459</v>
      </c>
      <c r="Y147" s="7">
        <v>3.5760405284593224</v>
      </c>
      <c r="Z147" s="7">
        <v>1267.5076984205821</v>
      </c>
      <c r="AA147" s="7">
        <v>154.56441839674184</v>
      </c>
      <c r="AB147" s="7">
        <f>(AB$2/(($G147/1000)/0.04))/2</f>
        <v>0.39733783649548032</v>
      </c>
      <c r="AC147" s="7">
        <v>683.42107877222611</v>
      </c>
      <c r="AD147" s="7">
        <v>3.1787026919638426</v>
      </c>
      <c r="AE147" s="7">
        <v>671.50094367736165</v>
      </c>
      <c r="AF147" s="7">
        <v>4.3707162014502829</v>
      </c>
      <c r="AG147" s="7">
        <v>309.92351246647462</v>
      </c>
      <c r="AH147" s="7">
        <f t="shared" si="75"/>
        <v>0.15893513459819211</v>
      </c>
      <c r="AI147" s="7">
        <f>(AI$2/(($G147/1000)/0.04))/2</f>
        <v>0.19866891824774016</v>
      </c>
      <c r="AJ147" s="7">
        <v>0.39733783649548032</v>
      </c>
      <c r="AK147" s="7">
        <f t="shared" si="76"/>
        <v>0.13906824277341812</v>
      </c>
      <c r="AL147" s="7">
        <v>16.688189132810173</v>
      </c>
      <c r="AM147" s="7">
        <f t="shared" si="77"/>
        <v>0.39733783649548032</v>
      </c>
      <c r="AN147" s="7">
        <f t="shared" si="77"/>
        <v>0.79467567299096065</v>
      </c>
      <c r="AO147" s="7">
        <v>116.41998609317574</v>
      </c>
      <c r="AP147" s="7">
        <v>1.1920135094864408</v>
      </c>
      <c r="AQ147" s="7">
        <v>15.496175623323731</v>
      </c>
      <c r="AR147" s="7">
        <f t="shared" si="78"/>
        <v>0.39733783649548032</v>
      </c>
      <c r="AS147" s="7">
        <v>12.71481076785537</v>
      </c>
      <c r="AT147" s="7">
        <v>1.1920135094864408</v>
      </c>
      <c r="AU147" s="7">
        <v>17.880202642296613</v>
      </c>
      <c r="AV147" s="7">
        <f>(AV$2/(($G147/1000)/0.04))/2</f>
        <v>0.39733783649548032</v>
      </c>
    </row>
    <row r="148" spans="1:48">
      <c r="A148" s="1"/>
      <c r="B148" s="2"/>
      <c r="C148" s="2" t="s">
        <v>96</v>
      </c>
      <c r="D148" s="4" t="s">
        <v>68</v>
      </c>
      <c r="E148" s="6" t="s">
        <v>97</v>
      </c>
      <c r="F148" s="2">
        <v>3</v>
      </c>
      <c r="G148" s="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>
      <c r="A149" s="1"/>
      <c r="B149" s="2"/>
      <c r="C149" s="2" t="s">
        <v>99</v>
      </c>
      <c r="D149" s="4" t="s">
        <v>68</v>
      </c>
      <c r="E149" s="6" t="s">
        <v>97</v>
      </c>
      <c r="F149" s="2">
        <v>3</v>
      </c>
      <c r="G149" s="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>
      <c r="A150" s="1"/>
      <c r="B150" s="2"/>
      <c r="C150" s="2" t="s">
        <v>101</v>
      </c>
      <c r="D150" s="4" t="s">
        <v>68</v>
      </c>
      <c r="E150" s="6" t="s">
        <v>97</v>
      </c>
      <c r="F150" s="2">
        <v>3</v>
      </c>
      <c r="G150" s="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>
      <c r="A151" s="1">
        <v>64</v>
      </c>
      <c r="B151" s="2" t="s">
        <v>308</v>
      </c>
      <c r="C151" s="2" t="s">
        <v>103</v>
      </c>
      <c r="D151" s="4" t="s">
        <v>68</v>
      </c>
      <c r="E151" s="6" t="s">
        <v>104</v>
      </c>
      <c r="F151" s="2">
        <v>3</v>
      </c>
      <c r="G151" s="2">
        <v>1.0155000000000001</v>
      </c>
      <c r="H151" s="7">
        <f t="shared" ref="H151:H180" si="79">(H$2/(($G151/1000)/0.04))/2</f>
        <v>0.19694731659281139</v>
      </c>
      <c r="I151" s="7">
        <v>2182.1762678483501</v>
      </c>
      <c r="J151" s="7">
        <v>1.1816838995568684</v>
      </c>
      <c r="K151" s="7">
        <v>7.8778926637124558</v>
      </c>
      <c r="L151" s="7">
        <v>67.355982274741493</v>
      </c>
      <c r="M151" s="7">
        <v>0.39389463318562279</v>
      </c>
      <c r="N151" s="7">
        <f t="shared" ref="N151:N165" si="80">(N$2/(($G151/1000)/0.04))/2</f>
        <v>0.11816838995568683</v>
      </c>
      <c r="O151" s="7">
        <v>2182.1762678483501</v>
      </c>
      <c r="P151" s="7">
        <v>3.938946331856228E-2</v>
      </c>
      <c r="Q151" s="7">
        <v>38.601674052191029</v>
      </c>
      <c r="R151" s="7">
        <v>1.1816838995568684</v>
      </c>
      <c r="S151" s="7">
        <v>3.5450516986706049</v>
      </c>
      <c r="T151" s="7">
        <v>7.0901033973412098</v>
      </c>
      <c r="U151" s="7">
        <v>2926.6371245691771</v>
      </c>
      <c r="V151" s="7">
        <f t="shared" ref="V151:V180" si="81">(V$2/(($G151/1000)/0.04))/2</f>
        <v>1.969473165928114E-2</v>
      </c>
      <c r="W151" s="7">
        <v>827.17872968980782</v>
      </c>
      <c r="X151" s="7">
        <v>20.088626292466763</v>
      </c>
      <c r="Y151" s="7">
        <v>3.9389463318562279</v>
      </c>
      <c r="Z151" s="7">
        <v>1256.5238798621367</v>
      </c>
      <c r="AA151" s="7">
        <v>176.07090103397337</v>
      </c>
      <c r="AB151" s="7">
        <f t="shared" ref="AB151:AB162" si="82">(AB$2/(($G151/1000)/0.04))/2</f>
        <v>0.39389463318562279</v>
      </c>
      <c r="AC151" s="7">
        <v>220.58099458394875</v>
      </c>
      <c r="AD151" s="7">
        <v>2.7572624322993597</v>
      </c>
      <c r="AE151" s="7">
        <v>705.07139340226468</v>
      </c>
      <c r="AF151" s="7">
        <v>3.1511570654849823</v>
      </c>
      <c r="AG151" s="7">
        <v>204.82520925652386</v>
      </c>
      <c r="AH151" s="7">
        <f t="shared" ref="AH151:AI166" si="83">(AH$2/(($G151/1000)/0.04))/2</f>
        <v>0.15755785327424912</v>
      </c>
      <c r="AI151" s="7">
        <f t="shared" si="83"/>
        <v>0.19694731659281139</v>
      </c>
      <c r="AJ151" s="7">
        <v>0.78778926637124558</v>
      </c>
      <c r="AK151" s="7">
        <f t="shared" ref="AK151:AK174" si="84">(AK$2/(($G151/1000)/0.04))/2</f>
        <v>0.13786312161496797</v>
      </c>
      <c r="AL151" s="7">
        <v>16.149679960610534</v>
      </c>
      <c r="AM151" s="7">
        <f t="shared" ref="AM151:AN166" si="85">(AM$2/(($G151/1000)/0.04))/2</f>
        <v>0.39389463318562279</v>
      </c>
      <c r="AN151" s="7">
        <f t="shared" si="85"/>
        <v>0.78778926637124558</v>
      </c>
      <c r="AO151" s="7">
        <v>116.98670605612998</v>
      </c>
      <c r="AP151" s="7">
        <v>0.78778926637124558</v>
      </c>
      <c r="AQ151" s="7">
        <v>12.604628261939929</v>
      </c>
      <c r="AR151" s="7">
        <f t="shared" ref="AR151:AR180" si="86">(AR$2/(($G151/1000)/0.04))/2</f>
        <v>0.39389463318562279</v>
      </c>
      <c r="AS151" s="7">
        <v>12.604628261939929</v>
      </c>
      <c r="AT151" s="7">
        <v>1.1816838995568684</v>
      </c>
      <c r="AU151" s="7">
        <v>23.239783357951744</v>
      </c>
      <c r="AV151" s="7">
        <f t="shared" ref="AV151:AV162" si="87">(AV$2/(($G151/1000)/0.04))/2</f>
        <v>0.39389463318562279</v>
      </c>
    </row>
    <row r="152" spans="1:48">
      <c r="A152" s="1">
        <v>121</v>
      </c>
      <c r="B152" s="2" t="s">
        <v>309</v>
      </c>
      <c r="C152" s="2" t="s">
        <v>106</v>
      </c>
      <c r="D152" s="4" t="s">
        <v>68</v>
      </c>
      <c r="E152" s="6" t="s">
        <v>104</v>
      </c>
      <c r="F152" s="2">
        <v>3</v>
      </c>
      <c r="G152" s="2">
        <v>1.0108999999999999</v>
      </c>
      <c r="H152" s="7">
        <f t="shared" si="79"/>
        <v>0.19784350578692259</v>
      </c>
      <c r="I152" s="7">
        <v>1942.8232268275797</v>
      </c>
      <c r="J152" s="7">
        <v>1.1870610347215353</v>
      </c>
      <c r="K152" s="7">
        <v>7.9137402314769032</v>
      </c>
      <c r="L152" s="7">
        <v>55.396181620338318</v>
      </c>
      <c r="M152" s="7">
        <v>0.35611831041646058</v>
      </c>
      <c r="N152" s="7">
        <f t="shared" si="80"/>
        <v>0.11870610347215355</v>
      </c>
      <c r="O152" s="7">
        <v>2073.3999406469484</v>
      </c>
      <c r="P152" s="7">
        <v>3.9568701157384513E-2</v>
      </c>
      <c r="Q152" s="7">
        <v>39.173014145810669</v>
      </c>
      <c r="R152" s="7">
        <v>1.1870610347215353</v>
      </c>
      <c r="S152" s="7">
        <v>3.561183104164606</v>
      </c>
      <c r="T152" s="7">
        <v>6.7266791967553683</v>
      </c>
      <c r="U152" s="7">
        <v>3157.582352359284</v>
      </c>
      <c r="V152" s="7">
        <f t="shared" si="81"/>
        <v>1.9784350578692256E-2</v>
      </c>
      <c r="W152" s="7">
        <v>704.32288060144435</v>
      </c>
      <c r="X152" s="7">
        <v>19.784350578692258</v>
      </c>
      <c r="Y152" s="7">
        <v>3.9568701157384516</v>
      </c>
      <c r="Z152" s="7">
        <v>1119.7942427539817</v>
      </c>
      <c r="AA152" s="7">
        <v>167.77129290731034</v>
      </c>
      <c r="AB152" s="7">
        <f t="shared" si="82"/>
        <v>0.39568701157384517</v>
      </c>
      <c r="AC152" s="7">
        <v>205.75724601839948</v>
      </c>
      <c r="AD152" s="7">
        <v>2.3741220694430707</v>
      </c>
      <c r="AE152" s="7">
        <v>712.23662083292129</v>
      </c>
      <c r="AF152" s="7">
        <v>2.3741220694430707</v>
      </c>
      <c r="AG152" s="7">
        <v>162.23167474527651</v>
      </c>
      <c r="AH152" s="7">
        <f t="shared" si="83"/>
        <v>0.15827480462953805</v>
      </c>
      <c r="AI152" s="7">
        <f t="shared" si="83"/>
        <v>0.19784350578692259</v>
      </c>
      <c r="AJ152" s="7">
        <v>0.39568701157384517</v>
      </c>
      <c r="AK152" s="7">
        <f t="shared" si="84"/>
        <v>0.13849045405084581</v>
      </c>
      <c r="AL152" s="7">
        <v>13.849045405084579</v>
      </c>
      <c r="AM152" s="7">
        <f t="shared" si="85"/>
        <v>0.39568701157384517</v>
      </c>
      <c r="AN152" s="7">
        <f t="shared" si="85"/>
        <v>0.79137402314769034</v>
      </c>
      <c r="AO152" s="7">
        <v>109.20961519438126</v>
      </c>
      <c r="AP152" s="7">
        <v>0.79137402314769034</v>
      </c>
      <c r="AQ152" s="7">
        <v>11.870610347215354</v>
      </c>
      <c r="AR152" s="7">
        <f t="shared" si="86"/>
        <v>0.39568701157384517</v>
      </c>
      <c r="AS152" s="7">
        <v>11.870610347215354</v>
      </c>
      <c r="AT152" s="7">
        <v>1.1870610347215353</v>
      </c>
      <c r="AU152" s="7">
        <v>20.971411613413792</v>
      </c>
      <c r="AV152" s="7">
        <f t="shared" si="87"/>
        <v>0.39568701157384517</v>
      </c>
    </row>
    <row r="153" spans="1:48">
      <c r="A153" s="1">
        <v>79</v>
      </c>
      <c r="B153" s="2" t="s">
        <v>310</v>
      </c>
      <c r="C153" s="2" t="s">
        <v>108</v>
      </c>
      <c r="D153" s="4" t="s">
        <v>68</v>
      </c>
      <c r="E153" s="6" t="s">
        <v>104</v>
      </c>
      <c r="F153" s="2">
        <v>3</v>
      </c>
      <c r="G153" s="2">
        <v>1.0047999999999999</v>
      </c>
      <c r="H153" s="7">
        <f t="shared" si="79"/>
        <v>0.19904458598726119</v>
      </c>
      <c r="I153" s="7">
        <v>1966.5605095541403</v>
      </c>
      <c r="J153" s="7">
        <v>1.9904458598726118</v>
      </c>
      <c r="K153" s="7">
        <v>3.9808917197452236</v>
      </c>
      <c r="L153" s="7">
        <v>99.920382165605105</v>
      </c>
      <c r="M153" s="7">
        <v>0.3582802547770701</v>
      </c>
      <c r="N153" s="7">
        <f t="shared" si="80"/>
        <v>0.1194267515923567</v>
      </c>
      <c r="O153" s="7">
        <v>1958.5987261146502</v>
      </c>
      <c r="P153" s="7">
        <v>3.9808917197452234E-2</v>
      </c>
      <c r="Q153" s="7">
        <v>39.012738853503187</v>
      </c>
      <c r="R153" s="7">
        <v>1.5923566878980895</v>
      </c>
      <c r="S153" s="7">
        <v>3.5828025477707008</v>
      </c>
      <c r="T153" s="7">
        <v>7.5636942675159249</v>
      </c>
      <c r="U153" s="7">
        <v>3650.4777070063701</v>
      </c>
      <c r="V153" s="7">
        <f t="shared" si="81"/>
        <v>1.9904458598726117E-2</v>
      </c>
      <c r="W153" s="7">
        <v>724.52229299363069</v>
      </c>
      <c r="X153" s="7">
        <v>19.506369426751593</v>
      </c>
      <c r="Y153" s="7">
        <v>3.5828025477707008</v>
      </c>
      <c r="Z153" s="7">
        <v>1086.783439490446</v>
      </c>
      <c r="AA153" s="7">
        <v>151.67197452229303</v>
      </c>
      <c r="AB153" s="7">
        <f t="shared" si="82"/>
        <v>0.39808917197452237</v>
      </c>
      <c r="AC153" s="7">
        <v>210.98726114649685</v>
      </c>
      <c r="AD153" s="7">
        <v>3.184713375796179</v>
      </c>
      <c r="AE153" s="7">
        <v>780.25477707006382</v>
      </c>
      <c r="AF153" s="7">
        <v>4.3789808917197455</v>
      </c>
      <c r="AG153" s="7">
        <v>230.89171974522296</v>
      </c>
      <c r="AH153" s="7">
        <f t="shared" si="83"/>
        <v>0.15923566878980894</v>
      </c>
      <c r="AI153" s="7">
        <f t="shared" si="83"/>
        <v>0.19904458598726119</v>
      </c>
      <c r="AJ153" s="7">
        <v>0.79617834394904474</v>
      </c>
      <c r="AK153" s="7">
        <f t="shared" si="84"/>
        <v>0.13933121019108283</v>
      </c>
      <c r="AL153" s="7">
        <v>19.506369426751593</v>
      </c>
      <c r="AM153" s="7">
        <f t="shared" si="85"/>
        <v>0.39808917197452237</v>
      </c>
      <c r="AN153" s="7">
        <f t="shared" si="85"/>
        <v>0.79617834394904474</v>
      </c>
      <c r="AO153" s="7">
        <v>101.51273885350319</v>
      </c>
      <c r="AP153" s="7">
        <v>1.1942675159235669</v>
      </c>
      <c r="AQ153" s="7">
        <v>12.340764331210194</v>
      </c>
      <c r="AR153" s="7">
        <f t="shared" si="86"/>
        <v>0.39808917197452237</v>
      </c>
      <c r="AS153" s="7">
        <v>11.942675159235669</v>
      </c>
      <c r="AT153" s="7">
        <v>1.1942675159235669</v>
      </c>
      <c r="AU153" s="7">
        <v>21.496815286624209</v>
      </c>
      <c r="AV153" s="7">
        <f t="shared" si="87"/>
        <v>0.39808917197452237</v>
      </c>
    </row>
    <row r="154" spans="1:48">
      <c r="A154" s="1">
        <v>148</v>
      </c>
      <c r="B154" s="2" t="s">
        <v>311</v>
      </c>
      <c r="C154" s="2" t="s">
        <v>110</v>
      </c>
      <c r="D154" s="4" t="s">
        <v>68</v>
      </c>
      <c r="E154" s="6" t="s">
        <v>111</v>
      </c>
      <c r="F154" s="2">
        <v>3</v>
      </c>
      <c r="G154" s="2">
        <v>1.0028999999999999</v>
      </c>
      <c r="H154" s="7">
        <f t="shared" si="79"/>
        <v>0.19942167713630474</v>
      </c>
      <c r="I154" s="7">
        <v>1511.6163126931899</v>
      </c>
      <c r="J154" s="7">
        <v>0.39884335427260947</v>
      </c>
      <c r="K154" s="7">
        <f>(K$2/(($G154/1000)/0.04))/2</f>
        <v>1.9942167713630474</v>
      </c>
      <c r="L154" s="7">
        <v>37.890118655897901</v>
      </c>
      <c r="M154" s="7">
        <v>0.19942167713630474</v>
      </c>
      <c r="N154" s="7">
        <f t="shared" si="80"/>
        <v>0.11965300628178284</v>
      </c>
      <c r="O154" s="7">
        <v>2189.6500149566259</v>
      </c>
      <c r="P154" s="7">
        <v>3.5895901884534849E-2</v>
      </c>
      <c r="Q154" s="7">
        <v>24.728287964901789</v>
      </c>
      <c r="R154" s="7">
        <v>1.1965300628178284</v>
      </c>
      <c r="S154" s="7">
        <v>4.3872768969987046</v>
      </c>
      <c r="T154" s="7">
        <v>4.3872768969987046</v>
      </c>
      <c r="U154" s="7">
        <v>6341.6093329344903</v>
      </c>
      <c r="V154" s="7">
        <f t="shared" si="81"/>
        <v>1.9942167713630474E-2</v>
      </c>
      <c r="W154" s="7">
        <v>438.72768969987044</v>
      </c>
      <c r="X154" s="7">
        <v>12.762987336723503</v>
      </c>
      <c r="Y154" s="7">
        <v>2.3930601256356567</v>
      </c>
      <c r="Z154" s="7">
        <v>833.58261042975369</v>
      </c>
      <c r="AA154" s="7">
        <v>43.075082261441828</v>
      </c>
      <c r="AB154" s="7">
        <f t="shared" si="82"/>
        <v>0.39884335427260947</v>
      </c>
      <c r="AC154" s="7">
        <v>107.68770565360457</v>
      </c>
      <c r="AD154" s="7">
        <v>3.5895901884534851</v>
      </c>
      <c r="AE154" s="7">
        <v>594.27659786618813</v>
      </c>
      <c r="AF154" s="7">
        <v>4.7861202512713135</v>
      </c>
      <c r="AG154" s="7">
        <v>1080.8654900787717</v>
      </c>
      <c r="AH154" s="7">
        <f t="shared" si="83"/>
        <v>0.1595373417090438</v>
      </c>
      <c r="AI154" s="7">
        <f t="shared" si="83"/>
        <v>0.19942167713630474</v>
      </c>
      <c r="AJ154" s="7">
        <f>(AJ$2/(($G154/1000)/0.04))/2</f>
        <v>0.19942167713630474</v>
      </c>
      <c r="AK154" s="7">
        <f t="shared" si="84"/>
        <v>0.13959517399541332</v>
      </c>
      <c r="AL154" s="7">
        <v>14.35836075381394</v>
      </c>
      <c r="AM154" s="7">
        <f t="shared" si="85"/>
        <v>0.39884335427260947</v>
      </c>
      <c r="AN154" s="7">
        <f t="shared" si="85"/>
        <v>0.79768670854521895</v>
      </c>
      <c r="AO154" s="7">
        <v>117.25994615614718</v>
      </c>
      <c r="AP154" s="7">
        <v>0.39884335427260947</v>
      </c>
      <c r="AQ154" s="7">
        <v>8.3757104397247986</v>
      </c>
      <c r="AR154" s="7">
        <f t="shared" si="86"/>
        <v>0.39884335427260947</v>
      </c>
      <c r="AS154" s="7">
        <v>7.5780237311795799</v>
      </c>
      <c r="AT154" s="7">
        <v>0.79768670854521895</v>
      </c>
      <c r="AU154" s="7">
        <v>14.757204108086551</v>
      </c>
      <c r="AV154" s="7">
        <f t="shared" si="87"/>
        <v>0.39884335427260947</v>
      </c>
    </row>
    <row r="155" spans="1:48">
      <c r="A155" s="1">
        <v>69</v>
      </c>
      <c r="B155" s="2" t="s">
        <v>312</v>
      </c>
      <c r="C155" s="2" t="s">
        <v>113</v>
      </c>
      <c r="D155" s="4" t="s">
        <v>68</v>
      </c>
      <c r="E155" s="6" t="s">
        <v>111</v>
      </c>
      <c r="F155" s="2">
        <v>3</v>
      </c>
      <c r="G155" s="2">
        <v>1.0018</v>
      </c>
      <c r="H155" s="7">
        <f t="shared" si="79"/>
        <v>0.19964064683569577</v>
      </c>
      <c r="I155" s="7">
        <v>1541.2257935715713</v>
      </c>
      <c r="J155" s="7">
        <v>0.79856258734278307</v>
      </c>
      <c r="K155" s="7">
        <f>(K$2/(($G155/1000)/0.04))/2</f>
        <v>1.9964064683569578</v>
      </c>
      <c r="L155" s="7">
        <v>31.543222200039931</v>
      </c>
      <c r="M155" s="7">
        <v>0.19964064683569577</v>
      </c>
      <c r="N155" s="7">
        <f t="shared" si="80"/>
        <v>0.11978438810141746</v>
      </c>
      <c r="O155" s="7">
        <v>2168.0974246356559</v>
      </c>
      <c r="P155" s="7">
        <v>3.5935316430425239E-2</v>
      </c>
      <c r="Q155" s="7">
        <v>24.356158913954882</v>
      </c>
      <c r="R155" s="7">
        <v>1.1978438810141745</v>
      </c>
      <c r="S155" s="7">
        <v>4.791375524056698</v>
      </c>
      <c r="T155" s="7">
        <v>5.1906568177280903</v>
      </c>
      <c r="U155" s="7">
        <v>5789.5787582351768</v>
      </c>
      <c r="V155" s="7">
        <f t="shared" si="81"/>
        <v>1.9964064683569576E-2</v>
      </c>
      <c r="W155" s="7">
        <v>443.20223597524461</v>
      </c>
      <c r="X155" s="7">
        <v>12.777001397484529</v>
      </c>
      <c r="Y155" s="7">
        <v>2.395687762028349</v>
      </c>
      <c r="Z155" s="7">
        <v>854.46196845677787</v>
      </c>
      <c r="AA155" s="7">
        <v>48.712317827909764</v>
      </c>
      <c r="AB155" s="7">
        <f t="shared" si="82"/>
        <v>0.39928129367139154</v>
      </c>
      <c r="AC155" s="7">
        <v>99.820323417847888</v>
      </c>
      <c r="AD155" s="7">
        <v>3.5935316430425237</v>
      </c>
      <c r="AE155" s="7">
        <v>642.84288281094041</v>
      </c>
      <c r="AF155" s="7">
        <v>4.791375524056698</v>
      </c>
      <c r="AG155" s="7">
        <v>1193.8510680774607</v>
      </c>
      <c r="AH155" s="7">
        <f t="shared" si="83"/>
        <v>0.15971251746855661</v>
      </c>
      <c r="AI155" s="7">
        <f t="shared" si="83"/>
        <v>0.19964064683569577</v>
      </c>
      <c r="AJ155" s="7">
        <v>0.39928129367139154</v>
      </c>
      <c r="AK155" s="7">
        <f t="shared" si="84"/>
        <v>0.13974845278498704</v>
      </c>
      <c r="AL155" s="7">
        <v>14.374126572170095</v>
      </c>
      <c r="AM155" s="7">
        <f t="shared" si="85"/>
        <v>0.39928129367139154</v>
      </c>
      <c r="AN155" s="7">
        <f t="shared" si="85"/>
        <v>0.79856258734278307</v>
      </c>
      <c r="AO155" s="7">
        <v>124.17648233180276</v>
      </c>
      <c r="AP155" s="7">
        <v>0.39928129367139154</v>
      </c>
      <c r="AQ155" s="7">
        <v>8.7841884607706131</v>
      </c>
      <c r="AR155" s="7">
        <f t="shared" si="86"/>
        <v>0.39928129367139154</v>
      </c>
      <c r="AS155" s="7">
        <v>7.9856258734278311</v>
      </c>
      <c r="AT155" s="7">
        <v>0.79856258734278307</v>
      </c>
      <c r="AU155" s="7">
        <v>14.773407865841486</v>
      </c>
      <c r="AV155" s="7">
        <f t="shared" si="87"/>
        <v>0.39928129367139154</v>
      </c>
    </row>
    <row r="156" spans="1:48">
      <c r="A156" s="1">
        <v>119</v>
      </c>
      <c r="B156" s="2" t="s">
        <v>313</v>
      </c>
      <c r="C156" s="2" t="s">
        <v>115</v>
      </c>
      <c r="D156" s="4" t="s">
        <v>68</v>
      </c>
      <c r="E156" s="6" t="s">
        <v>111</v>
      </c>
      <c r="F156" s="2">
        <v>3</v>
      </c>
      <c r="G156" s="2">
        <v>1.0124</v>
      </c>
      <c r="H156" s="7">
        <f t="shared" si="79"/>
        <v>0.19755037534571321</v>
      </c>
      <c r="I156" s="7">
        <v>1489.5298301066775</v>
      </c>
      <c r="J156" s="7">
        <v>0.79020150138285283</v>
      </c>
      <c r="K156" s="7">
        <f>(K$2/(($G156/1000)/0.04))/2</f>
        <v>1.975503753457132</v>
      </c>
      <c r="L156" s="7">
        <v>33.188463058079812</v>
      </c>
      <c r="M156" s="7">
        <v>0.19755037534571321</v>
      </c>
      <c r="N156" s="7">
        <f t="shared" si="80"/>
        <v>0.11853022520742791</v>
      </c>
      <c r="O156" s="7">
        <v>2109.838008692217</v>
      </c>
      <c r="P156" s="7">
        <v>3.1608060055314115E-2</v>
      </c>
      <c r="Q156" s="7">
        <v>24.496246542868434</v>
      </c>
      <c r="R156" s="7">
        <v>0.79020150138285283</v>
      </c>
      <c r="S156" s="7">
        <v>4.3461082576056906</v>
      </c>
      <c r="T156" s="7">
        <v>4.3461082576056906</v>
      </c>
      <c r="U156" s="7">
        <v>5570.9205847491121</v>
      </c>
      <c r="V156" s="7">
        <f t="shared" si="81"/>
        <v>1.9755037534571321E-2</v>
      </c>
      <c r="W156" s="7">
        <v>422.75780323982622</v>
      </c>
      <c r="X156" s="7">
        <v>12.643224022125645</v>
      </c>
      <c r="Y156" s="7">
        <v>2.3706045041485582</v>
      </c>
      <c r="Z156" s="7">
        <v>794.15250888976709</v>
      </c>
      <c r="AA156" s="7">
        <v>41.48557882259977</v>
      </c>
      <c r="AB156" s="7">
        <f t="shared" si="82"/>
        <v>0.39510075069142642</v>
      </c>
      <c r="AC156" s="7">
        <v>114.57921770051365</v>
      </c>
      <c r="AD156" s="7">
        <v>3.5559067562228375</v>
      </c>
      <c r="AE156" s="7">
        <v>640.06321612011072</v>
      </c>
      <c r="AF156" s="7">
        <v>4.7412090082971163</v>
      </c>
      <c r="AG156" s="7">
        <v>928.48676412485202</v>
      </c>
      <c r="AH156" s="7">
        <f t="shared" si="83"/>
        <v>0.15804030027657057</v>
      </c>
      <c r="AI156" s="7">
        <f t="shared" si="83"/>
        <v>0.19755037534571321</v>
      </c>
      <c r="AJ156" s="7">
        <f>(AJ$2/(($G156/1000)/0.04))/2</f>
        <v>0.19755037534571321</v>
      </c>
      <c r="AK156" s="7">
        <f t="shared" si="84"/>
        <v>0.13828526274199923</v>
      </c>
      <c r="AL156" s="7">
        <v>14.22362702489135</v>
      </c>
      <c r="AM156" s="7">
        <f t="shared" si="85"/>
        <v>0.39510075069142642</v>
      </c>
      <c r="AN156" s="7">
        <f t="shared" si="85"/>
        <v>0.79020150138285283</v>
      </c>
      <c r="AO156" s="7">
        <v>115.76451995258793</v>
      </c>
      <c r="AP156" s="7">
        <v>0.39510075069142642</v>
      </c>
      <c r="AQ156" s="7">
        <v>8.2971157645199529</v>
      </c>
      <c r="AR156" s="7">
        <f t="shared" si="86"/>
        <v>0.39510075069142642</v>
      </c>
      <c r="AS156" s="7">
        <v>7.5069142631371015</v>
      </c>
      <c r="AT156" s="7">
        <v>0.79020150138285283</v>
      </c>
      <c r="AU156" s="7">
        <v>13.828526274199923</v>
      </c>
      <c r="AV156" s="7">
        <f t="shared" si="87"/>
        <v>0.39510075069142642</v>
      </c>
    </row>
    <row r="157" spans="1:48">
      <c r="A157" s="1">
        <v>63</v>
      </c>
      <c r="B157" s="2" t="s">
        <v>314</v>
      </c>
      <c r="C157" s="2" t="s">
        <v>117</v>
      </c>
      <c r="D157" s="4" t="s">
        <v>68</v>
      </c>
      <c r="E157" s="6" t="s">
        <v>118</v>
      </c>
      <c r="F157" s="2">
        <v>3</v>
      </c>
      <c r="G157" s="2">
        <v>1.0029999999999999</v>
      </c>
      <c r="H157" s="7">
        <f t="shared" si="79"/>
        <v>0.19940179461615154</v>
      </c>
      <c r="I157" s="7">
        <v>1639.0827517447658</v>
      </c>
      <c r="J157" s="7">
        <v>1.5952143569292123</v>
      </c>
      <c r="K157" s="7">
        <v>11.964107676969093</v>
      </c>
      <c r="L157" s="7">
        <v>33.898305084745765</v>
      </c>
      <c r="M157" s="7">
        <v>0.31904287138584247</v>
      </c>
      <c r="N157" s="7">
        <f t="shared" si="80"/>
        <v>0.11964107676969093</v>
      </c>
      <c r="O157" s="7">
        <v>2440.6779661016949</v>
      </c>
      <c r="P157" s="7">
        <v>7.9760717846460619E-2</v>
      </c>
      <c r="Q157" s="7">
        <v>27.916251246261215</v>
      </c>
      <c r="R157" s="7">
        <v>0.79760717846460616</v>
      </c>
      <c r="S157" s="7">
        <v>2.3928215353938183</v>
      </c>
      <c r="T157" s="7">
        <v>9.571286141575273</v>
      </c>
      <c r="U157" s="7">
        <v>4985.0448654037882</v>
      </c>
      <c r="V157" s="7">
        <f t="shared" si="81"/>
        <v>1.9940179461615155E-2</v>
      </c>
      <c r="W157" s="7">
        <v>398.80358923230307</v>
      </c>
      <c r="X157" s="7">
        <v>14.755732801595213</v>
      </c>
      <c r="Y157" s="7">
        <v>1.9940179461615155</v>
      </c>
      <c r="Z157" s="7">
        <v>1088.7337986041875</v>
      </c>
      <c r="AA157" s="7">
        <v>29.910269192422732</v>
      </c>
      <c r="AB157" s="7">
        <f t="shared" si="82"/>
        <v>0.39880358923230308</v>
      </c>
      <c r="AC157" s="7">
        <v>295.1146560319043</v>
      </c>
      <c r="AD157" s="7">
        <v>3.1904287138584246</v>
      </c>
      <c r="AE157" s="7">
        <v>582.25324027916247</v>
      </c>
      <c r="AF157" s="7">
        <v>5.1844466600199404</v>
      </c>
      <c r="AG157" s="7">
        <v>458.62412761714853</v>
      </c>
      <c r="AH157" s="7">
        <f t="shared" si="83"/>
        <v>0.15952143569292124</v>
      </c>
      <c r="AI157" s="7">
        <f t="shared" si="83"/>
        <v>0.19940179461615154</v>
      </c>
      <c r="AJ157" s="7">
        <v>0.39880358923230308</v>
      </c>
      <c r="AK157" s="7">
        <f t="shared" si="84"/>
        <v>0.13958125623130607</v>
      </c>
      <c r="AL157" s="7">
        <v>24.725822532402791</v>
      </c>
      <c r="AM157" s="7">
        <f t="shared" si="85"/>
        <v>0.39880358923230308</v>
      </c>
      <c r="AN157" s="7">
        <f t="shared" si="85"/>
        <v>0.79760717846460616</v>
      </c>
      <c r="AO157" s="7">
        <v>85.742771684945154</v>
      </c>
      <c r="AP157" s="7">
        <v>0.79760717846460616</v>
      </c>
      <c r="AQ157" s="7">
        <v>9.9700897308075778</v>
      </c>
      <c r="AR157" s="7">
        <f t="shared" si="86"/>
        <v>0.39880358923230308</v>
      </c>
      <c r="AS157" s="7">
        <v>9.571286141575273</v>
      </c>
      <c r="AT157" s="7">
        <v>0.79760717846460616</v>
      </c>
      <c r="AU157" s="7">
        <v>16.749750747756728</v>
      </c>
      <c r="AV157" s="7">
        <f t="shared" si="87"/>
        <v>0.39880358923230308</v>
      </c>
    </row>
    <row r="158" spans="1:48">
      <c r="A158" s="1">
        <v>6</v>
      </c>
      <c r="B158" s="2" t="s">
        <v>315</v>
      </c>
      <c r="C158" s="2" t="s">
        <v>120</v>
      </c>
      <c r="D158" s="4" t="s">
        <v>68</v>
      </c>
      <c r="E158" s="6" t="s">
        <v>118</v>
      </c>
      <c r="F158" s="2">
        <v>3</v>
      </c>
      <c r="G158" s="2">
        <v>1.004</v>
      </c>
      <c r="H158" s="7">
        <f t="shared" si="79"/>
        <v>0.19920318725099603</v>
      </c>
      <c r="I158" s="7">
        <v>1617.529880478088</v>
      </c>
      <c r="J158" s="7">
        <v>1.9920318725099604</v>
      </c>
      <c r="K158" s="7">
        <v>11.952191235059761</v>
      </c>
      <c r="L158" s="7">
        <v>30.677290836653391</v>
      </c>
      <c r="M158" s="7">
        <v>0.27888446215139445</v>
      </c>
      <c r="N158" s="7">
        <f t="shared" si="80"/>
        <v>0.11952191235059763</v>
      </c>
      <c r="O158" s="7">
        <v>2334.6613545816735</v>
      </c>
      <c r="P158" s="7">
        <v>7.9681274900398419E-2</v>
      </c>
      <c r="Q158" s="7">
        <v>27.490039840637451</v>
      </c>
      <c r="R158" s="7">
        <v>0.79681274900398413</v>
      </c>
      <c r="S158" s="7">
        <v>2.3904382470119523</v>
      </c>
      <c r="T158" s="7">
        <v>11.155378486055779</v>
      </c>
      <c r="U158" s="7">
        <v>4661.3545816733076</v>
      </c>
      <c r="V158" s="7">
        <f t="shared" si="81"/>
        <v>1.9920318725099605E-2</v>
      </c>
      <c r="W158" s="7">
        <v>390.43824701195228</v>
      </c>
      <c r="X158" s="7">
        <v>14.741035856573706</v>
      </c>
      <c r="Y158" s="7">
        <v>1.9920318725099604</v>
      </c>
      <c r="Z158" s="7">
        <v>1111.5537848605579</v>
      </c>
      <c r="AA158" s="7">
        <v>29.482071713147413</v>
      </c>
      <c r="AB158" s="7">
        <f t="shared" si="82"/>
        <v>0.39840637450199207</v>
      </c>
      <c r="AC158" s="7">
        <v>342.62948207171314</v>
      </c>
      <c r="AD158" s="7">
        <v>3.1872509960159365</v>
      </c>
      <c r="AE158" s="7">
        <v>565.73705179282877</v>
      </c>
      <c r="AF158" s="7">
        <v>4.7808764940239046</v>
      </c>
      <c r="AG158" s="7">
        <v>458.16733067729086</v>
      </c>
      <c r="AH158" s="7">
        <f t="shared" si="83"/>
        <v>0.15936254980079684</v>
      </c>
      <c r="AI158" s="7">
        <f t="shared" si="83"/>
        <v>0.19920318725099603</v>
      </c>
      <c r="AJ158" s="7">
        <v>0.39840637450199207</v>
      </c>
      <c r="AK158" s="7">
        <f t="shared" si="84"/>
        <v>0.13944223107569723</v>
      </c>
      <c r="AL158" s="7">
        <v>23.107569721115539</v>
      </c>
      <c r="AM158" s="7">
        <f t="shared" si="85"/>
        <v>0.39840637450199207</v>
      </c>
      <c r="AN158" s="7">
        <f t="shared" si="85"/>
        <v>0.79681274900398413</v>
      </c>
      <c r="AO158" s="7">
        <v>84.860557768924309</v>
      </c>
      <c r="AP158" s="7">
        <v>0.79681274900398413</v>
      </c>
      <c r="AQ158" s="7">
        <v>9.9601593625498026</v>
      </c>
      <c r="AR158" s="7">
        <f t="shared" si="86"/>
        <v>0.39840637450199207</v>
      </c>
      <c r="AS158" s="7">
        <v>9.5617529880478092</v>
      </c>
      <c r="AT158" s="7">
        <v>0.79681274900398413</v>
      </c>
      <c r="AU158" s="7">
        <v>17.13147410358566</v>
      </c>
      <c r="AV158" s="7">
        <f t="shared" si="87"/>
        <v>0.39840637450199207</v>
      </c>
    </row>
    <row r="159" spans="1:48">
      <c r="A159" s="1">
        <v>92</v>
      </c>
      <c r="B159" s="2" t="s">
        <v>316</v>
      </c>
      <c r="C159" s="2" t="s">
        <v>122</v>
      </c>
      <c r="D159" s="4" t="s">
        <v>68</v>
      </c>
      <c r="E159" s="6" t="s">
        <v>118</v>
      </c>
      <c r="F159" s="2">
        <v>3</v>
      </c>
      <c r="G159" s="2">
        <v>1.0044</v>
      </c>
      <c r="H159" s="7">
        <f t="shared" si="79"/>
        <v>0.19912385503783356</v>
      </c>
      <c r="I159" s="7">
        <v>1640.7805655117486</v>
      </c>
      <c r="J159" s="7">
        <v>2.3894862604540026</v>
      </c>
      <c r="K159" s="7">
        <v>11.947431302270013</v>
      </c>
      <c r="L159" s="7">
        <v>31.063321385902036</v>
      </c>
      <c r="M159" s="7">
        <v>0.3185981680605337</v>
      </c>
      <c r="N159" s="7">
        <f t="shared" si="80"/>
        <v>0.11947431302270013</v>
      </c>
      <c r="O159" s="7">
        <v>2349.661489446436</v>
      </c>
      <c r="P159" s="7">
        <v>0.11947431302270013</v>
      </c>
      <c r="Q159" s="7">
        <v>28.673835125448033</v>
      </c>
      <c r="R159" s="7">
        <v>0.79649542015133423</v>
      </c>
      <c r="S159" s="7">
        <v>2.3894862604540026</v>
      </c>
      <c r="T159" s="7">
        <v>12.345679012345681</v>
      </c>
      <c r="U159" s="7">
        <v>4818.7972919155718</v>
      </c>
      <c r="V159" s="7">
        <f t="shared" si="81"/>
        <v>1.9912385503783357E-2</v>
      </c>
      <c r="W159" s="7">
        <v>394.26523297491048</v>
      </c>
      <c r="X159" s="7">
        <v>15.531660692951018</v>
      </c>
      <c r="Y159" s="7">
        <v>1.9912385503783356</v>
      </c>
      <c r="Z159" s="7">
        <v>1047.3914774990046</v>
      </c>
      <c r="AA159" s="7">
        <v>32.656312226204705</v>
      </c>
      <c r="AB159" s="7">
        <f t="shared" si="82"/>
        <v>0.39824771007566712</v>
      </c>
      <c r="AC159" s="7">
        <v>294.7033054559937</v>
      </c>
      <c r="AD159" s="7">
        <v>3.5842293906810041</v>
      </c>
      <c r="AE159" s="7">
        <v>585.4241338112306</v>
      </c>
      <c r="AF159" s="7">
        <v>5.5754679410593404</v>
      </c>
      <c r="AG159" s="7">
        <v>473.9147749900439</v>
      </c>
      <c r="AH159" s="7">
        <f t="shared" si="83"/>
        <v>0.15929908403026685</v>
      </c>
      <c r="AI159" s="7">
        <f t="shared" si="83"/>
        <v>0.19912385503783356</v>
      </c>
      <c r="AJ159" s="7">
        <v>0.39824771007566712</v>
      </c>
      <c r="AK159" s="7">
        <f t="shared" si="84"/>
        <v>0.1393866985264835</v>
      </c>
      <c r="AL159" s="7">
        <v>23.894862604540027</v>
      </c>
      <c r="AM159" s="7">
        <f t="shared" si="85"/>
        <v>0.39824771007566712</v>
      </c>
      <c r="AN159" s="7">
        <f t="shared" si="85"/>
        <v>0.79649542015133423</v>
      </c>
      <c r="AO159" s="7">
        <v>86.021505376344109</v>
      </c>
      <c r="AP159" s="7">
        <v>0.79649542015133423</v>
      </c>
      <c r="AQ159" s="7">
        <v>10.354440461967345</v>
      </c>
      <c r="AR159" s="7">
        <f t="shared" si="86"/>
        <v>0.39824771007566712</v>
      </c>
      <c r="AS159" s="7">
        <v>9.9561927518916775</v>
      </c>
      <c r="AT159" s="7">
        <v>0.79649542015133423</v>
      </c>
      <c r="AU159" s="7">
        <v>17.124651533253687</v>
      </c>
      <c r="AV159" s="7">
        <f t="shared" si="87"/>
        <v>0.39824771007566712</v>
      </c>
    </row>
    <row r="160" spans="1:48">
      <c r="A160" s="1">
        <v>142</v>
      </c>
      <c r="B160" s="2" t="s">
        <v>317</v>
      </c>
      <c r="C160" s="2" t="s">
        <v>124</v>
      </c>
      <c r="D160" s="4" t="s">
        <v>68</v>
      </c>
      <c r="E160" s="6" t="s">
        <v>125</v>
      </c>
      <c r="F160" s="2">
        <v>3</v>
      </c>
      <c r="G160" s="2">
        <v>1.0177</v>
      </c>
      <c r="H160" s="7">
        <f t="shared" si="79"/>
        <v>0.19652156824211459</v>
      </c>
      <c r="I160" s="7">
        <v>1387.4422717893287</v>
      </c>
      <c r="J160" s="7">
        <v>0.78608627296845834</v>
      </c>
      <c r="K160" s="7">
        <v>3.9304313648422915</v>
      </c>
      <c r="L160" s="7">
        <v>24.761717598506436</v>
      </c>
      <c r="M160" s="7">
        <v>0.23582588189053749</v>
      </c>
      <c r="N160" s="7">
        <f t="shared" si="80"/>
        <v>0.11791294094526875</v>
      </c>
      <c r="O160" s="7">
        <v>1906.2592119485114</v>
      </c>
      <c r="P160" s="7">
        <v>3.1443450918738333E-2</v>
      </c>
      <c r="Q160" s="7">
        <v>22.79650191608529</v>
      </c>
      <c r="R160" s="7">
        <v>0.78608627296845834</v>
      </c>
      <c r="S160" s="7">
        <v>2.3582588189053748</v>
      </c>
      <c r="T160" s="7">
        <v>3.9304313648422915</v>
      </c>
      <c r="U160" s="7">
        <v>1642.9203105040776</v>
      </c>
      <c r="V160" s="7">
        <f t="shared" si="81"/>
        <v>1.9652156824211457E-2</v>
      </c>
      <c r="W160" s="7">
        <v>562.05168517244772</v>
      </c>
      <c r="X160" s="7">
        <v>11.791294094526874</v>
      </c>
      <c r="Y160" s="7">
        <v>3.1443450918738334</v>
      </c>
      <c r="Z160" s="7">
        <v>813.59929252235429</v>
      </c>
      <c r="AA160" s="7">
        <v>60.135599882087064</v>
      </c>
      <c r="AB160" s="7">
        <f t="shared" si="82"/>
        <v>0.39304313648422917</v>
      </c>
      <c r="AC160" s="7">
        <v>424.48658740296753</v>
      </c>
      <c r="AD160" s="7">
        <v>1.9652156824211457</v>
      </c>
      <c r="AE160" s="7">
        <v>679.96462611771642</v>
      </c>
      <c r="AF160" s="7">
        <v>1.5721725459369167</v>
      </c>
      <c r="AG160" s="7">
        <v>94.330352756214992</v>
      </c>
      <c r="AH160" s="7">
        <f t="shared" si="83"/>
        <v>0.15721725459369165</v>
      </c>
      <c r="AI160" s="7">
        <f t="shared" si="83"/>
        <v>0.19652156824211459</v>
      </c>
      <c r="AJ160" s="7">
        <f>(AJ$2/(($G160/1000)/0.04))/2</f>
        <v>0.19652156824211459</v>
      </c>
      <c r="AK160" s="7">
        <f t="shared" si="84"/>
        <v>0.1375650977694802</v>
      </c>
      <c r="AL160" s="7">
        <v>9.8260784121057281</v>
      </c>
      <c r="AM160" s="7">
        <f t="shared" si="85"/>
        <v>0.39304313648422917</v>
      </c>
      <c r="AN160" s="7">
        <f t="shared" si="85"/>
        <v>0.78608627296845834</v>
      </c>
      <c r="AO160" s="7">
        <v>91.579050800825399</v>
      </c>
      <c r="AP160" s="7">
        <v>0.39304313648422917</v>
      </c>
      <c r="AQ160" s="7">
        <v>6.2886901837476668</v>
      </c>
      <c r="AR160" s="7">
        <f t="shared" si="86"/>
        <v>0.39304313648422917</v>
      </c>
      <c r="AS160" s="7">
        <v>7.860862729684583</v>
      </c>
      <c r="AT160" s="7">
        <v>0.78608627296845834</v>
      </c>
      <c r="AU160" s="7">
        <v>14.542596049916478</v>
      </c>
      <c r="AV160" s="7">
        <f t="shared" si="87"/>
        <v>0.39304313648422917</v>
      </c>
    </row>
    <row r="161" spans="1:50">
      <c r="A161" s="1">
        <v>127</v>
      </c>
      <c r="B161" s="2" t="s">
        <v>318</v>
      </c>
      <c r="C161" s="2" t="s">
        <v>127</v>
      </c>
      <c r="D161" s="4" t="s">
        <v>68</v>
      </c>
      <c r="E161" s="6" t="s">
        <v>125</v>
      </c>
      <c r="F161" s="2">
        <v>3</v>
      </c>
      <c r="G161" s="2">
        <v>1.0056</v>
      </c>
      <c r="H161" s="7">
        <f t="shared" si="79"/>
        <v>0.19888623707239458</v>
      </c>
      <c r="I161" s="7">
        <v>1296.7382657120127</v>
      </c>
      <c r="J161" s="7">
        <v>0.79554494828957834</v>
      </c>
      <c r="K161" s="7">
        <f>(K$2/(($G161/1000)/0.04))/2</f>
        <v>1.9888623707239459</v>
      </c>
      <c r="L161" s="7">
        <v>21.081941129673826</v>
      </c>
      <c r="M161" s="7">
        <v>0.19888623707239458</v>
      </c>
      <c r="N161" s="7">
        <f t="shared" si="80"/>
        <v>0.11933174224343675</v>
      </c>
      <c r="O161" s="7">
        <v>1921.2410501193315</v>
      </c>
      <c r="P161" s="7">
        <v>3.1821797931583136E-2</v>
      </c>
      <c r="Q161" s="7">
        <v>21.081941129673826</v>
      </c>
      <c r="R161" s="7">
        <v>0.79554494828957834</v>
      </c>
      <c r="S161" s="7">
        <v>2.3866348448687349</v>
      </c>
      <c r="T161" s="7">
        <v>3.5799522673031019</v>
      </c>
      <c r="U161" s="7">
        <v>1563.2458233890211</v>
      </c>
      <c r="V161" s="7">
        <f t="shared" si="81"/>
        <v>1.9888623707239459E-2</v>
      </c>
      <c r="W161" s="7">
        <v>596.65871121718374</v>
      </c>
      <c r="X161" s="7">
        <v>10.739856801909307</v>
      </c>
      <c r="Y161" s="7">
        <v>2.7844073190135243</v>
      </c>
      <c r="Z161" s="7">
        <v>688.14638027048522</v>
      </c>
      <c r="AA161" s="7">
        <v>56.881463802704843</v>
      </c>
      <c r="AB161" s="7">
        <f t="shared" si="82"/>
        <v>0.39777247414478917</v>
      </c>
      <c r="AC161" s="7">
        <v>310.26252983293551</v>
      </c>
      <c r="AD161" s="7">
        <v>1.9888623707239459</v>
      </c>
      <c r="AE161" s="7">
        <v>747.81225139220362</v>
      </c>
      <c r="AF161" s="7">
        <v>1.5910898965791567</v>
      </c>
      <c r="AG161" s="7">
        <v>95.465393794749389</v>
      </c>
      <c r="AH161" s="7">
        <f t="shared" si="83"/>
        <v>0.15910898965791567</v>
      </c>
      <c r="AI161" s="7">
        <f t="shared" si="83"/>
        <v>0.19888623707239458</v>
      </c>
      <c r="AJ161" s="7">
        <f>(AJ$2/(($G161/1000)/0.04))/2</f>
        <v>0.19888623707239458</v>
      </c>
      <c r="AK161" s="7">
        <f t="shared" si="84"/>
        <v>0.13922036595067619</v>
      </c>
      <c r="AL161" s="7">
        <v>7.9554494828957836</v>
      </c>
      <c r="AM161" s="7">
        <f t="shared" si="85"/>
        <v>0.39777247414478917</v>
      </c>
      <c r="AN161" s="7">
        <f t="shared" si="85"/>
        <v>0.79554494828957834</v>
      </c>
      <c r="AO161" s="7">
        <v>91.089896579156715</v>
      </c>
      <c r="AP161" s="7">
        <v>0.3579952267303102</v>
      </c>
      <c r="AQ161" s="7">
        <v>5.5688146380270487</v>
      </c>
      <c r="AR161" s="7">
        <f t="shared" si="86"/>
        <v>0.39777247414478917</v>
      </c>
      <c r="AS161" s="7">
        <v>7.5576770087509937</v>
      </c>
      <c r="AT161" s="7">
        <v>0.79554494828957834</v>
      </c>
      <c r="AU161" s="7">
        <v>13.126491646778042</v>
      </c>
      <c r="AV161" s="7">
        <f t="shared" si="87"/>
        <v>0.39777247414478917</v>
      </c>
    </row>
    <row r="162" spans="1:50">
      <c r="A162" s="1">
        <v>102</v>
      </c>
      <c r="B162" s="2" t="s">
        <v>319</v>
      </c>
      <c r="C162" s="2" t="s">
        <v>129</v>
      </c>
      <c r="D162" s="4" t="s">
        <v>68</v>
      </c>
      <c r="E162" s="6" t="s">
        <v>125</v>
      </c>
      <c r="F162" s="2">
        <v>3</v>
      </c>
      <c r="G162" s="2">
        <v>1.0185999999999999</v>
      </c>
      <c r="H162" s="7">
        <f t="shared" si="79"/>
        <v>0.19634792852935404</v>
      </c>
      <c r="I162" s="7">
        <v>1260.5537011584529</v>
      </c>
      <c r="J162" s="7">
        <v>0.39269585705870808</v>
      </c>
      <c r="K162" s="7">
        <f>(K$2/(($G162/1000)/0.04))/2</f>
        <v>1.9634792852935403</v>
      </c>
      <c r="L162" s="7">
        <v>19.634792852935401</v>
      </c>
      <c r="M162" s="7">
        <v>0.19634792852935404</v>
      </c>
      <c r="N162" s="7">
        <f t="shared" si="80"/>
        <v>0.11780875711761242</v>
      </c>
      <c r="O162" s="7">
        <v>1932.0636167288437</v>
      </c>
      <c r="P162" s="7">
        <v>3.5342627135283723E-2</v>
      </c>
      <c r="Q162" s="7">
        <v>20.81288042411153</v>
      </c>
      <c r="R162" s="7">
        <v>0.78539171411741615</v>
      </c>
      <c r="S162" s="7">
        <v>2.3561751423522481</v>
      </c>
      <c r="T162" s="7">
        <v>3.9269585705870806</v>
      </c>
      <c r="U162" s="7">
        <v>1394.0702925584137</v>
      </c>
      <c r="V162" s="7">
        <f t="shared" si="81"/>
        <v>1.9634792852935404E-2</v>
      </c>
      <c r="W162" s="7">
        <v>573.33595130571371</v>
      </c>
      <c r="X162" s="7">
        <v>10.602788140585119</v>
      </c>
      <c r="Y162" s="7">
        <v>2.7488709994109568</v>
      </c>
      <c r="Z162" s="7">
        <v>636.16728843510703</v>
      </c>
      <c r="AA162" s="7">
        <v>53.799332417043011</v>
      </c>
      <c r="AB162" s="7">
        <f t="shared" si="82"/>
        <v>0.39269585705870808</v>
      </c>
      <c r="AC162" s="7">
        <v>306.3027685057923</v>
      </c>
      <c r="AD162" s="7">
        <v>1.9634792852935403</v>
      </c>
      <c r="AE162" s="7">
        <v>757.90300412330657</v>
      </c>
      <c r="AF162" s="7">
        <v>1.5707834282348323</v>
      </c>
      <c r="AG162" s="7">
        <v>86.393088552915785</v>
      </c>
      <c r="AH162" s="7">
        <f t="shared" si="83"/>
        <v>0.15707834282348324</v>
      </c>
      <c r="AI162" s="7">
        <f t="shared" si="83"/>
        <v>0.19634792852935404</v>
      </c>
      <c r="AJ162" s="7">
        <f>(AJ$2/(($G162/1000)/0.04))/2</f>
        <v>0.19634792852935404</v>
      </c>
      <c r="AK162" s="7">
        <f t="shared" si="84"/>
        <v>0.13744354997054783</v>
      </c>
      <c r="AL162" s="7">
        <v>7.8539171411741613</v>
      </c>
      <c r="AM162" s="7">
        <f t="shared" si="85"/>
        <v>0.39269585705870808</v>
      </c>
      <c r="AN162" s="7">
        <f t="shared" si="85"/>
        <v>0.78539171411741615</v>
      </c>
      <c r="AO162" s="7">
        <v>87.178480267033194</v>
      </c>
      <c r="AP162" s="7">
        <v>0.39269585705870808</v>
      </c>
      <c r="AQ162" s="7">
        <v>5.4977419988219136</v>
      </c>
      <c r="AR162" s="7">
        <f t="shared" si="86"/>
        <v>0.39269585705870808</v>
      </c>
      <c r="AS162" s="7">
        <v>7.8539171411741613</v>
      </c>
      <c r="AT162" s="7">
        <v>0.78539171411741615</v>
      </c>
      <c r="AU162" s="7">
        <v>13.351659139996075</v>
      </c>
      <c r="AV162" s="7">
        <f t="shared" si="87"/>
        <v>0.39269585705870808</v>
      </c>
    </row>
    <row r="163" spans="1:50">
      <c r="A163" s="1">
        <v>58</v>
      </c>
      <c r="B163" s="2" t="s">
        <v>320</v>
      </c>
      <c r="C163" s="2" t="s">
        <v>131</v>
      </c>
      <c r="D163" s="4"/>
      <c r="E163" s="6" t="s">
        <v>132</v>
      </c>
      <c r="F163" s="2">
        <v>3</v>
      </c>
      <c r="G163" s="2">
        <v>1.0245</v>
      </c>
      <c r="H163" s="7">
        <f t="shared" si="79"/>
        <v>0.19521717911176184</v>
      </c>
      <c r="I163" s="7">
        <v>1772.5719863347974</v>
      </c>
      <c r="J163" s="7">
        <v>1.9521717911176184</v>
      </c>
      <c r="K163" s="7">
        <v>3.9043435822352368</v>
      </c>
      <c r="L163" s="7">
        <v>57.393850658857978</v>
      </c>
      <c r="M163" s="7">
        <v>0.39043435822352368</v>
      </c>
      <c r="N163" s="7">
        <f t="shared" si="80"/>
        <v>0.1171303074670571</v>
      </c>
      <c r="O163" s="7">
        <v>2420.6930209858469</v>
      </c>
      <c r="P163" s="7">
        <v>7.8086871644704736E-2</v>
      </c>
      <c r="Q163" s="7">
        <v>37.481698389458273</v>
      </c>
      <c r="R163" s="7">
        <v>1.171303074670571</v>
      </c>
      <c r="S163" s="7">
        <v>1.9521717911176184</v>
      </c>
      <c r="T163" s="7">
        <v>17.959980478282091</v>
      </c>
      <c r="U163" s="7">
        <v>6598.3406539775497</v>
      </c>
      <c r="V163" s="7">
        <f t="shared" si="81"/>
        <v>1.9521717911176184E-2</v>
      </c>
      <c r="W163" s="7">
        <v>538.79941434846273</v>
      </c>
      <c r="X163" s="7">
        <v>17.569546120058565</v>
      </c>
      <c r="Y163" s="7">
        <v>2.3426061493411421</v>
      </c>
      <c r="Z163" s="7">
        <v>761.34699853587119</v>
      </c>
      <c r="AA163" s="7">
        <v>133.52855051244509</v>
      </c>
      <c r="AB163" s="7">
        <v>1.5617374328940947</v>
      </c>
      <c r="AC163" s="7">
        <v>152.26939970717422</v>
      </c>
      <c r="AD163" s="7">
        <v>5.0756466569058079</v>
      </c>
      <c r="AE163" s="7">
        <v>616.88628599316746</v>
      </c>
      <c r="AF163" s="7">
        <v>10.54172767203514</v>
      </c>
      <c r="AG163" s="7">
        <v>745.72962420693023</v>
      </c>
      <c r="AH163" s="7">
        <f t="shared" si="83"/>
        <v>0.15617374328940947</v>
      </c>
      <c r="AI163" s="7">
        <f t="shared" si="83"/>
        <v>0.19521717911176184</v>
      </c>
      <c r="AJ163" s="7">
        <v>0.78086871644704736</v>
      </c>
      <c r="AK163" s="7">
        <f t="shared" si="84"/>
        <v>0.13665202537823329</v>
      </c>
      <c r="AL163" s="7">
        <v>12.103465104929233</v>
      </c>
      <c r="AM163" s="7">
        <f t="shared" si="85"/>
        <v>0.39043435822352368</v>
      </c>
      <c r="AN163" s="7">
        <f t="shared" si="85"/>
        <v>0.78086871644704736</v>
      </c>
      <c r="AO163" s="7">
        <v>80.819912152269396</v>
      </c>
      <c r="AP163" s="7">
        <v>1.9521717911176184</v>
      </c>
      <c r="AQ163" s="7">
        <v>9.3704245973645683</v>
      </c>
      <c r="AR163" s="7">
        <f t="shared" si="86"/>
        <v>0.39043435822352368</v>
      </c>
      <c r="AS163" s="7">
        <v>12.493899463152758</v>
      </c>
      <c r="AT163" s="7">
        <v>1.171303074670571</v>
      </c>
      <c r="AU163" s="7">
        <v>20.693020985846754</v>
      </c>
      <c r="AV163" s="7">
        <v>1.171303074670571</v>
      </c>
    </row>
    <row r="164" spans="1:50">
      <c r="A164" s="1">
        <v>75</v>
      </c>
      <c r="B164" s="2" t="s">
        <v>321</v>
      </c>
      <c r="C164" s="2" t="s">
        <v>134</v>
      </c>
      <c r="D164" s="4"/>
      <c r="E164" s="6" t="s">
        <v>132</v>
      </c>
      <c r="F164" s="2">
        <v>3</v>
      </c>
      <c r="G164" s="2">
        <v>1.0177</v>
      </c>
      <c r="H164" s="7">
        <f t="shared" si="79"/>
        <v>0.19652156824211459</v>
      </c>
      <c r="I164" s="7">
        <v>1733.3202318954507</v>
      </c>
      <c r="J164" s="7">
        <v>2.3582588189053748</v>
      </c>
      <c r="K164" s="7">
        <f>(K$2/(($G164/1000)/0.04))/2</f>
        <v>1.9652156824211457</v>
      </c>
      <c r="L164" s="7">
        <v>69.568635157708556</v>
      </c>
      <c r="M164" s="7">
        <v>0.39304313648422917</v>
      </c>
      <c r="N164" s="7">
        <f t="shared" si="80"/>
        <v>0.11791294094526875</v>
      </c>
      <c r="O164" s="7">
        <v>2373.9805443647438</v>
      </c>
      <c r="P164" s="7">
        <v>7.8608627296845826E-2</v>
      </c>
      <c r="Q164" s="7">
        <v>39.304313648422912</v>
      </c>
      <c r="R164" s="7">
        <v>1.1791294094526874</v>
      </c>
      <c r="S164" s="7">
        <v>1.9652156824211457</v>
      </c>
      <c r="T164" s="7">
        <v>18.079984278274541</v>
      </c>
      <c r="U164" s="7">
        <v>5306.0823425370936</v>
      </c>
      <c r="V164" s="7">
        <f t="shared" si="81"/>
        <v>1.9652156824211457E-2</v>
      </c>
      <c r="W164" s="7">
        <v>546.32995971307855</v>
      </c>
      <c r="X164" s="7">
        <v>18.866070551242998</v>
      </c>
      <c r="Y164" s="7">
        <v>2.3582588189053748</v>
      </c>
      <c r="Z164" s="7">
        <v>719.2689397661394</v>
      </c>
      <c r="AA164" s="7">
        <v>119.48511349120567</v>
      </c>
      <c r="AB164" s="7">
        <v>1.9652156824211457</v>
      </c>
      <c r="AC164" s="7">
        <v>137.56509776948019</v>
      </c>
      <c r="AD164" s="7">
        <v>5.1095607742949793</v>
      </c>
      <c r="AE164" s="7">
        <v>597.42556745602826</v>
      </c>
      <c r="AF164" s="7">
        <v>10.219121548589959</v>
      </c>
      <c r="AG164" s="7">
        <v>711.40807703645476</v>
      </c>
      <c r="AH164" s="7">
        <f t="shared" si="83"/>
        <v>0.15721725459369165</v>
      </c>
      <c r="AI164" s="7">
        <f t="shared" si="83"/>
        <v>0.19652156824211459</v>
      </c>
      <c r="AJ164" s="7">
        <v>0.78608627296845834</v>
      </c>
      <c r="AK164" s="7">
        <f t="shared" si="84"/>
        <v>0.1375650977694802</v>
      </c>
      <c r="AL164" s="7">
        <v>11.791294094526874</v>
      </c>
      <c r="AM164" s="7">
        <f t="shared" si="85"/>
        <v>0.39304313648422917</v>
      </c>
      <c r="AN164" s="7">
        <f t="shared" si="85"/>
        <v>0.78608627296845834</v>
      </c>
      <c r="AO164" s="7">
        <v>79.394713569814286</v>
      </c>
      <c r="AP164" s="7">
        <v>1.5721725459369167</v>
      </c>
      <c r="AQ164" s="7">
        <v>8.2539058661688109</v>
      </c>
      <c r="AR164" s="7">
        <f t="shared" si="86"/>
        <v>0.39304313648422917</v>
      </c>
      <c r="AS164" s="7">
        <v>12.577380367495334</v>
      </c>
      <c r="AT164" s="7">
        <v>1.1791294094526874</v>
      </c>
      <c r="AU164" s="7">
        <v>22.010415643116833</v>
      </c>
      <c r="AV164" s="7">
        <v>0.78608627296845834</v>
      </c>
    </row>
    <row r="165" spans="1:50">
      <c r="A165" s="1">
        <v>17</v>
      </c>
      <c r="B165" s="2" t="s">
        <v>322</v>
      </c>
      <c r="C165" s="2" t="s">
        <v>136</v>
      </c>
      <c r="D165" s="4"/>
      <c r="E165" s="6" t="s">
        <v>132</v>
      </c>
      <c r="F165" s="2">
        <v>3</v>
      </c>
      <c r="G165" s="2">
        <v>1.0066999999999999</v>
      </c>
      <c r="H165" s="7">
        <f t="shared" si="79"/>
        <v>0.19866891824774016</v>
      </c>
      <c r="I165" s="7">
        <v>1795.9670209595711</v>
      </c>
      <c r="J165" s="7">
        <v>2.7813648554683623</v>
      </c>
      <c r="K165" s="7">
        <v>3.9733783649548031</v>
      </c>
      <c r="L165" s="7">
        <v>65.163405185258767</v>
      </c>
      <c r="M165" s="7">
        <v>0.39733783649548032</v>
      </c>
      <c r="N165" s="7">
        <f t="shared" si="80"/>
        <v>0.11920135094864409</v>
      </c>
      <c r="O165" s="7">
        <v>2447.6010728121587</v>
      </c>
      <c r="P165" s="7">
        <v>7.9467567299096056E-2</v>
      </c>
      <c r="Q165" s="7">
        <v>40.131121486043511</v>
      </c>
      <c r="R165" s="7">
        <v>1.1920135094864408</v>
      </c>
      <c r="S165" s="7">
        <v>1.9866891824774016</v>
      </c>
      <c r="T165" s="7">
        <v>15.098837786828252</v>
      </c>
      <c r="U165" s="7">
        <v>5960.0675474322043</v>
      </c>
      <c r="V165" s="7">
        <f t="shared" si="81"/>
        <v>1.9866891824774014E-2</v>
      </c>
      <c r="W165" s="7">
        <v>560.24634945862726</v>
      </c>
      <c r="X165" s="7">
        <v>18.674878315287572</v>
      </c>
      <c r="Y165" s="7">
        <v>2.7813648554683623</v>
      </c>
      <c r="Z165" s="7">
        <v>842.35621337041823</v>
      </c>
      <c r="AA165" s="7">
        <v>130.32681037051753</v>
      </c>
      <c r="AB165" s="7">
        <f t="shared" ref="AB165:AB180" si="88">(AB$2/(($G165/1000)/0.04))/2</f>
        <v>0.39733783649548032</v>
      </c>
      <c r="AC165" s="7">
        <v>154.96175623323731</v>
      </c>
      <c r="AD165" s="7">
        <v>4.3707162014502829</v>
      </c>
      <c r="AE165" s="7">
        <v>603.95351147312999</v>
      </c>
      <c r="AF165" s="7">
        <v>9.9334459123870076</v>
      </c>
      <c r="AG165" s="7">
        <v>743.02175424654808</v>
      </c>
      <c r="AH165" s="7">
        <f t="shared" si="83"/>
        <v>0.15893513459819211</v>
      </c>
      <c r="AI165" s="7">
        <f t="shared" si="83"/>
        <v>0.19866891824774016</v>
      </c>
      <c r="AJ165" s="7">
        <v>0.79467567299096065</v>
      </c>
      <c r="AK165" s="7">
        <f t="shared" si="84"/>
        <v>0.13906824277341812</v>
      </c>
      <c r="AL165" s="7">
        <v>11.920135094864408</v>
      </c>
      <c r="AM165" s="7">
        <f t="shared" si="85"/>
        <v>0.39733783649548032</v>
      </c>
      <c r="AN165" s="7">
        <f t="shared" si="85"/>
        <v>0.79467567299096065</v>
      </c>
      <c r="AO165" s="7">
        <v>83.043607827555377</v>
      </c>
      <c r="AP165" s="7">
        <v>1.5893513459819213</v>
      </c>
      <c r="AQ165" s="7">
        <v>8.3440945664050865</v>
      </c>
      <c r="AR165" s="7">
        <f t="shared" si="86"/>
        <v>0.39733783649548032</v>
      </c>
      <c r="AS165" s="7">
        <v>12.71481076785537</v>
      </c>
      <c r="AT165" s="7">
        <v>1.1920135094864408</v>
      </c>
      <c r="AU165" s="7">
        <v>20.661567497764977</v>
      </c>
      <c r="AV165" s="7">
        <v>0.79467567299096065</v>
      </c>
    </row>
    <row r="166" spans="1:50" s="11" customFormat="1" ht="13.8" customHeight="1">
      <c r="A166" s="4">
        <v>43</v>
      </c>
      <c r="B166" s="4" t="s">
        <v>323</v>
      </c>
      <c r="C166" s="4" t="s">
        <v>138</v>
      </c>
      <c r="D166" s="4" t="s">
        <v>139</v>
      </c>
      <c r="E166" s="6" t="s">
        <v>140</v>
      </c>
      <c r="F166" s="4">
        <v>3</v>
      </c>
      <c r="G166" s="4">
        <v>1.0039</v>
      </c>
      <c r="H166" s="7">
        <f t="shared" si="79"/>
        <v>0.19922303018228907</v>
      </c>
      <c r="I166" s="20">
        <v>3741.408506823389</v>
      </c>
      <c r="J166" s="7">
        <v>2.3906763621874685</v>
      </c>
      <c r="K166" s="20">
        <f>(K$2/(($G166/1000)/0.04))/2</f>
        <v>1.9922303018228906</v>
      </c>
      <c r="L166" s="20">
        <v>82.478334495467664</v>
      </c>
      <c r="M166" s="7">
        <v>0.79689212072915627</v>
      </c>
      <c r="N166" s="7">
        <v>0.39844606036457814</v>
      </c>
      <c r="O166" s="20">
        <v>2494.2723378822589</v>
      </c>
      <c r="P166" s="20">
        <v>0.19922303018228907</v>
      </c>
      <c r="Q166" s="20">
        <v>69.728060563801165</v>
      </c>
      <c r="R166" s="20">
        <v>4.781352724374937</v>
      </c>
      <c r="S166" s="7">
        <v>4.781352724374937</v>
      </c>
      <c r="T166" s="20">
        <v>23.508317561510108</v>
      </c>
      <c r="U166" s="20">
        <v>8805.657934057177</v>
      </c>
      <c r="V166" s="20">
        <f t="shared" si="81"/>
        <v>1.9922303018228907E-2</v>
      </c>
      <c r="W166" s="20">
        <v>1370.6544476541487</v>
      </c>
      <c r="X166" s="20">
        <v>31.477238768801673</v>
      </c>
      <c r="Y166" s="20">
        <v>5.578244845104094</v>
      </c>
      <c r="Z166" s="20">
        <v>2063.9505926885145</v>
      </c>
      <c r="AA166" s="20">
        <v>262.57595378025695</v>
      </c>
      <c r="AB166" s="7">
        <f t="shared" si="88"/>
        <v>0.39844606036457814</v>
      </c>
      <c r="AC166" s="20">
        <v>848.69010857655144</v>
      </c>
      <c r="AD166" s="20">
        <v>9.1642593883852967</v>
      </c>
      <c r="AE166" s="20">
        <v>629.5447753760335</v>
      </c>
      <c r="AF166" s="20">
        <v>19.523856957864329</v>
      </c>
      <c r="AG166" s="20">
        <v>406.41498157186965</v>
      </c>
      <c r="AH166" s="7">
        <f t="shared" si="83"/>
        <v>0.15937842414583125</v>
      </c>
      <c r="AI166" s="20">
        <v>1.1953381810937342</v>
      </c>
      <c r="AJ166" s="7">
        <v>1.1953381810937342</v>
      </c>
      <c r="AK166" s="7">
        <f t="shared" si="84"/>
        <v>0.13945612112760233</v>
      </c>
      <c r="AL166" s="20">
        <v>17.930072716406016</v>
      </c>
      <c r="AM166" s="7">
        <f t="shared" si="85"/>
        <v>0.39844606036457814</v>
      </c>
      <c r="AN166" s="20">
        <v>2.3906763621874685</v>
      </c>
      <c r="AO166" s="20">
        <v>158.97997808546668</v>
      </c>
      <c r="AP166" s="20">
        <v>1.9922303018228906</v>
      </c>
      <c r="AQ166" s="20">
        <v>8.3673672676561406</v>
      </c>
      <c r="AR166" s="7">
        <f t="shared" si="86"/>
        <v>0.39844606036457814</v>
      </c>
      <c r="AS166" s="20">
        <v>17.930072716406016</v>
      </c>
      <c r="AT166" s="20">
        <v>1.5937842414583125</v>
      </c>
      <c r="AU166" s="20">
        <v>30.680346648072515</v>
      </c>
      <c r="AV166" s="7">
        <v>1.5937842414583125</v>
      </c>
      <c r="AW166"/>
      <c r="AX166"/>
    </row>
    <row r="167" spans="1:50">
      <c r="A167" s="4">
        <v>22</v>
      </c>
      <c r="B167" s="4" t="s">
        <v>324</v>
      </c>
      <c r="C167" s="4" t="s">
        <v>142</v>
      </c>
      <c r="D167" s="4" t="s">
        <v>139</v>
      </c>
      <c r="E167" s="6" t="s">
        <v>140</v>
      </c>
      <c r="F167" s="4">
        <v>3</v>
      </c>
      <c r="G167" s="4">
        <v>1.0058</v>
      </c>
      <c r="H167" s="7">
        <f t="shared" si="79"/>
        <v>0.19884668920262477</v>
      </c>
      <c r="I167" s="20">
        <v>3710.4792205209783</v>
      </c>
      <c r="J167" s="7">
        <v>2.386160270431497</v>
      </c>
      <c r="K167" s="20">
        <f>(K$2/(($G167/1000)/0.04))/2</f>
        <v>1.9884668920262478</v>
      </c>
      <c r="L167" s="20">
        <v>63.23324716643468</v>
      </c>
      <c r="M167" s="7">
        <v>0.79538675681049908</v>
      </c>
      <c r="N167" s="7">
        <v>0.39769337840524954</v>
      </c>
      <c r="O167" s="20">
        <v>2557.1684231457543</v>
      </c>
      <c r="P167" s="20">
        <v>0.15907735136209983</v>
      </c>
      <c r="Q167" s="20">
        <v>69.596341220918674</v>
      </c>
      <c r="R167" s="20">
        <v>4.7723205408629941</v>
      </c>
      <c r="S167" s="7">
        <v>4.7723205408629941</v>
      </c>
      <c r="T167" s="20">
        <v>22.66852256909922</v>
      </c>
      <c r="U167" s="20">
        <v>8908.3316762775903</v>
      </c>
      <c r="V167" s="20">
        <f t="shared" si="81"/>
        <v>1.9884668920262479E-2</v>
      </c>
      <c r="W167" s="20">
        <v>1360.1113541459536</v>
      </c>
      <c r="X167" s="20">
        <v>31.417776894014715</v>
      </c>
      <c r="Y167" s="20">
        <v>5.5677072976734943</v>
      </c>
      <c r="Z167" s="20">
        <v>2028.2362298667726</v>
      </c>
      <c r="AA167" s="20">
        <v>241.0021873135812</v>
      </c>
      <c r="AB167" s="7">
        <f t="shared" si="88"/>
        <v>0.39769337840524954</v>
      </c>
      <c r="AC167" s="20">
        <v>751.64048518592153</v>
      </c>
      <c r="AD167" s="20">
        <v>9.1469477033207394</v>
      </c>
      <c r="AE167" s="20">
        <v>636.30940544839927</v>
      </c>
      <c r="AF167" s="20">
        <v>19.884668920262477</v>
      </c>
      <c r="AG167" s="20">
        <v>429.50884867766956</v>
      </c>
      <c r="AH167" s="7">
        <f t="shared" ref="AH167:AI181" si="89">(AH$2/(($G167/1000)/0.04))/2</f>
        <v>0.15907735136209983</v>
      </c>
      <c r="AI167" s="20">
        <v>1.1930801352157485</v>
      </c>
      <c r="AJ167" s="7">
        <v>0.79538675681049908</v>
      </c>
      <c r="AK167" s="7">
        <f t="shared" si="84"/>
        <v>0.13919268244183733</v>
      </c>
      <c r="AL167" s="20">
        <v>17.100815271425731</v>
      </c>
      <c r="AM167" s="7">
        <f t="shared" ref="AM167:AN181" si="90">(AM$2/(($G167/1000)/0.04))/2</f>
        <v>0.39769337840524954</v>
      </c>
      <c r="AN167" s="20">
        <v>2.386160270431497</v>
      </c>
      <c r="AO167" s="20">
        <v>158.28196460528932</v>
      </c>
      <c r="AP167" s="20">
        <v>1.9884668920262478</v>
      </c>
      <c r="AQ167" s="20">
        <v>8.3515609465102401</v>
      </c>
      <c r="AR167" s="7">
        <f t="shared" si="86"/>
        <v>0.39769337840524954</v>
      </c>
      <c r="AS167" s="20">
        <v>18.691588785046726</v>
      </c>
      <c r="AT167" s="20">
        <v>1.5907735136209982</v>
      </c>
      <c r="AU167" s="20">
        <v>30.622390137204217</v>
      </c>
      <c r="AV167" s="7">
        <v>1.5907735136209982</v>
      </c>
    </row>
    <row r="168" spans="1:50">
      <c r="A168" s="4">
        <v>132</v>
      </c>
      <c r="B168" s="4" t="s">
        <v>325</v>
      </c>
      <c r="C168" s="4" t="s">
        <v>144</v>
      </c>
      <c r="D168" s="4" t="s">
        <v>139</v>
      </c>
      <c r="E168" s="6" t="s">
        <v>140</v>
      </c>
      <c r="F168" s="4">
        <v>3</v>
      </c>
      <c r="G168" s="4">
        <v>1.006</v>
      </c>
      <c r="H168" s="7">
        <f t="shared" si="79"/>
        <v>0.19880715705765409</v>
      </c>
      <c r="I168" s="20">
        <v>3669.9801192842942</v>
      </c>
      <c r="J168" s="7">
        <v>1.988071570576541</v>
      </c>
      <c r="K168" s="20">
        <f>(K$2/(($G168/1000)/0.04))/2</f>
        <v>1.988071570576541</v>
      </c>
      <c r="L168" s="20">
        <v>73.161033797216703</v>
      </c>
      <c r="M168" s="7">
        <v>0.79522862823061635</v>
      </c>
      <c r="N168" s="7">
        <v>0.39761431411530818</v>
      </c>
      <c r="O168" s="20">
        <v>2314.1153081510938</v>
      </c>
      <c r="P168" s="20">
        <v>0.15904572564612326</v>
      </c>
      <c r="Q168" s="20">
        <v>68.787276341948314</v>
      </c>
      <c r="R168" s="20">
        <v>4.3737574552683895</v>
      </c>
      <c r="S168" s="7">
        <v>4.7713717693836974</v>
      </c>
      <c r="T168" s="20">
        <v>21.073558648111334</v>
      </c>
      <c r="U168" s="20">
        <v>8588.4691848906568</v>
      </c>
      <c r="V168" s="20">
        <f t="shared" si="81"/>
        <v>1.9880715705765408E-2</v>
      </c>
      <c r="W168" s="20">
        <v>1268.3896620278331</v>
      </c>
      <c r="X168" s="20">
        <v>31.013916500994039</v>
      </c>
      <c r="Y168" s="20">
        <v>5.964214711729622</v>
      </c>
      <c r="Z168" s="20">
        <v>1952.2862823061632</v>
      </c>
      <c r="AA168" s="20">
        <v>266.40159045725648</v>
      </c>
      <c r="AB168" s="7">
        <f t="shared" si="88"/>
        <v>0.39761431411530818</v>
      </c>
      <c r="AC168" s="20">
        <v>791.25248508946322</v>
      </c>
      <c r="AD168" s="20">
        <v>8.3499005964214721</v>
      </c>
      <c r="AE168" s="20">
        <v>632.20675944334005</v>
      </c>
      <c r="AF168" s="20">
        <v>20.675944333996025</v>
      </c>
      <c r="AG168" s="20">
        <v>397.61431411530816</v>
      </c>
      <c r="AH168" s="7">
        <f t="shared" si="89"/>
        <v>0.15904572564612326</v>
      </c>
      <c r="AI168" s="20">
        <v>0.79522862823061635</v>
      </c>
      <c r="AJ168" s="7">
        <v>0.79522862823061635</v>
      </c>
      <c r="AK168" s="7">
        <f t="shared" si="84"/>
        <v>0.13916500994035785</v>
      </c>
      <c r="AL168" s="20">
        <v>17.097415506958249</v>
      </c>
      <c r="AM168" s="7">
        <f t="shared" si="90"/>
        <v>0.39761431411530818</v>
      </c>
      <c r="AN168" s="20">
        <f t="shared" si="90"/>
        <v>0.79522862823061635</v>
      </c>
      <c r="AO168" s="20">
        <v>153.08151093439366</v>
      </c>
      <c r="AP168" s="20">
        <v>1.988071570576541</v>
      </c>
      <c r="AQ168" s="20">
        <v>8.3499005964214721</v>
      </c>
      <c r="AR168" s="7">
        <f t="shared" si="86"/>
        <v>0.39761431411530818</v>
      </c>
      <c r="AS168" s="20">
        <v>17.892644135188867</v>
      </c>
      <c r="AT168" s="20">
        <v>1.5904572564612327</v>
      </c>
      <c r="AU168" s="20">
        <v>30.218687872763422</v>
      </c>
      <c r="AV168" s="7">
        <v>1.1928429423459244</v>
      </c>
    </row>
    <row r="169" spans="1:50" s="11" customFormat="1">
      <c r="A169" s="4">
        <v>26</v>
      </c>
      <c r="B169" s="4" t="s">
        <v>326</v>
      </c>
      <c r="C169" s="4" t="s">
        <v>146</v>
      </c>
      <c r="D169" s="4" t="s">
        <v>139</v>
      </c>
      <c r="E169" s="6" t="s">
        <v>147</v>
      </c>
      <c r="F169" s="4">
        <v>3</v>
      </c>
      <c r="G169" s="4">
        <v>1.0049999999999999</v>
      </c>
      <c r="H169" s="7">
        <f t="shared" si="79"/>
        <v>0.19900497512437815</v>
      </c>
      <c r="I169" s="20">
        <v>3052.7363184079609</v>
      </c>
      <c r="J169" s="7">
        <v>1.9900497512437816</v>
      </c>
      <c r="K169" s="20">
        <v>3.9800995024875632</v>
      </c>
      <c r="L169" s="20">
        <v>18.308457711442792</v>
      </c>
      <c r="M169" s="7">
        <v>0.79601990049751259</v>
      </c>
      <c r="N169" s="7">
        <v>0.35820895522388063</v>
      </c>
      <c r="O169" s="20">
        <v>2591.0447761194032</v>
      </c>
      <c r="P169" s="20">
        <v>0.19900497512437815</v>
      </c>
      <c r="Q169" s="20">
        <v>74.427860696517428</v>
      </c>
      <c r="R169" s="20">
        <v>1.9900497512437816</v>
      </c>
      <c r="S169" s="7">
        <v>2.3880597014925375</v>
      </c>
      <c r="T169" s="20">
        <v>15.522388059701496</v>
      </c>
      <c r="U169" s="20">
        <v>2885.5721393034833</v>
      </c>
      <c r="V169" s="20">
        <f t="shared" si="81"/>
        <v>1.9900497512437814E-2</v>
      </c>
      <c r="W169" s="20">
        <v>839.80099502487587</v>
      </c>
      <c r="X169" s="20">
        <v>34.626865671641795</v>
      </c>
      <c r="Y169" s="20">
        <v>3.5820895522388065</v>
      </c>
      <c r="Z169" s="20">
        <v>1950.2487562189058</v>
      </c>
      <c r="AA169" s="20">
        <v>102.28855721393036</v>
      </c>
      <c r="AB169" s="7">
        <f t="shared" si="88"/>
        <v>0.39800995024875629</v>
      </c>
      <c r="AC169" s="20">
        <v>549.25373134328368</v>
      </c>
      <c r="AD169" s="20">
        <v>5.1741293532338322</v>
      </c>
      <c r="AE169" s="20">
        <v>509.45273631840809</v>
      </c>
      <c r="AF169" s="20">
        <v>14.328358208955226</v>
      </c>
      <c r="AG169" s="20">
        <v>91.542288557213936</v>
      </c>
      <c r="AH169" s="7">
        <f t="shared" si="89"/>
        <v>0.15920398009950251</v>
      </c>
      <c r="AI169" s="20">
        <f t="shared" si="89"/>
        <v>0.19900497512437815</v>
      </c>
      <c r="AJ169" s="7">
        <v>1.1940298507462688</v>
      </c>
      <c r="AK169" s="7">
        <f t="shared" si="84"/>
        <v>0.13930348258706471</v>
      </c>
      <c r="AL169" s="20">
        <v>22.288557213930357</v>
      </c>
      <c r="AM169" s="7">
        <f t="shared" si="90"/>
        <v>0.39800995024875629</v>
      </c>
      <c r="AN169" s="20">
        <f t="shared" si="90"/>
        <v>0.79601990049751259</v>
      </c>
      <c r="AO169" s="20">
        <v>118.60696517412937</v>
      </c>
      <c r="AP169" s="20">
        <v>1.5920398009950252</v>
      </c>
      <c r="AQ169" s="20">
        <v>9.9502487562189081</v>
      </c>
      <c r="AR169" s="7">
        <f t="shared" si="86"/>
        <v>0.39800995024875629</v>
      </c>
      <c r="AS169" s="20">
        <v>21.890547263681597</v>
      </c>
      <c r="AT169" s="20">
        <v>1.9900497512437816</v>
      </c>
      <c r="AU169" s="20">
        <v>35.422885572139315</v>
      </c>
      <c r="AV169" s="7">
        <f>(AV$2/(($G169/1000)/0.04))/2</f>
        <v>0.39800995024875629</v>
      </c>
      <c r="AW169"/>
      <c r="AX169"/>
    </row>
    <row r="170" spans="1:50">
      <c r="A170" s="4">
        <v>112</v>
      </c>
      <c r="B170" s="4" t="s">
        <v>327</v>
      </c>
      <c r="C170" s="4" t="s">
        <v>149</v>
      </c>
      <c r="D170" s="4" t="s">
        <v>139</v>
      </c>
      <c r="E170" s="6" t="s">
        <v>147</v>
      </c>
      <c r="F170" s="4">
        <v>3</v>
      </c>
      <c r="G170" s="4">
        <v>1.0063</v>
      </c>
      <c r="H170" s="7">
        <f t="shared" si="79"/>
        <v>0.19874788830368681</v>
      </c>
      <c r="I170" s="20">
        <v>2961.3435357249332</v>
      </c>
      <c r="J170" s="7">
        <v>1.9874788830368681</v>
      </c>
      <c r="K170" s="20">
        <v>3.9749577660737363</v>
      </c>
      <c r="L170" s="20">
        <v>18.284805723939186</v>
      </c>
      <c r="M170" s="7">
        <v>0.79499155321474724</v>
      </c>
      <c r="N170" s="7">
        <v>0.39749577660737362</v>
      </c>
      <c r="O170" s="20">
        <v>2559.8728013514865</v>
      </c>
      <c r="P170" s="20">
        <v>0.19874788830368681</v>
      </c>
      <c r="Q170" s="20">
        <v>74.331710225578874</v>
      </c>
      <c r="R170" s="20">
        <v>1.5899831064294945</v>
      </c>
      <c r="S170" s="7">
        <v>2.7824704362516157</v>
      </c>
      <c r="T170" s="20">
        <v>15.899831064294945</v>
      </c>
      <c r="U170" s="20">
        <v>2893.7692537016796</v>
      </c>
      <c r="V170" s="20">
        <f t="shared" si="81"/>
        <v>1.9874788830368681E-2</v>
      </c>
      <c r="W170" s="20">
        <v>783.06667991652603</v>
      </c>
      <c r="X170" s="20">
        <v>34.582132564841501</v>
      </c>
      <c r="Y170" s="20">
        <v>3.5774619894663622</v>
      </c>
      <c r="Z170" s="20">
        <v>1820.5306568617709</v>
      </c>
      <c r="AA170" s="20">
        <v>103.7463976945245</v>
      </c>
      <c r="AB170" s="7">
        <f t="shared" si="88"/>
        <v>0.39749577660737362</v>
      </c>
      <c r="AC170" s="20">
        <v>473.01997416277459</v>
      </c>
      <c r="AD170" s="20">
        <v>5.1674450958958573</v>
      </c>
      <c r="AE170" s="20">
        <v>512.76955182351196</v>
      </c>
      <c r="AF170" s="20">
        <v>15.899831064294945</v>
      </c>
      <c r="AG170" s="20">
        <v>166.94822617509692</v>
      </c>
      <c r="AH170" s="7">
        <f t="shared" si="89"/>
        <v>0.15899831064294945</v>
      </c>
      <c r="AI170" s="20">
        <f t="shared" si="89"/>
        <v>0.19874788830368681</v>
      </c>
      <c r="AJ170" s="7">
        <v>1.1924873298221208</v>
      </c>
      <c r="AK170" s="7">
        <f t="shared" si="84"/>
        <v>0.13912352181258078</v>
      </c>
      <c r="AL170" s="20">
        <v>21.862267713405551</v>
      </c>
      <c r="AM170" s="7">
        <f t="shared" si="90"/>
        <v>0.39749577660737362</v>
      </c>
      <c r="AN170" s="20">
        <f t="shared" si="90"/>
        <v>0.79499155321474724</v>
      </c>
      <c r="AO170" s="20">
        <v>115.67127099274573</v>
      </c>
      <c r="AP170" s="20">
        <v>1.9874788830368681</v>
      </c>
      <c r="AQ170" s="20">
        <v>9.9373944151843396</v>
      </c>
      <c r="AR170" s="7">
        <f t="shared" si="86"/>
        <v>0.39749577660737362</v>
      </c>
      <c r="AS170" s="20">
        <v>21.464771936798176</v>
      </c>
      <c r="AT170" s="20">
        <v>1.9874788830368681</v>
      </c>
      <c r="AU170" s="20">
        <v>35.774619894663623</v>
      </c>
      <c r="AV170" s="7">
        <v>0.79499155321474724</v>
      </c>
    </row>
    <row r="171" spans="1:50">
      <c r="A171" s="4">
        <v>31</v>
      </c>
      <c r="B171" s="4" t="s">
        <v>328</v>
      </c>
      <c r="C171" s="4" t="s">
        <v>151</v>
      </c>
      <c r="D171" s="4" t="s">
        <v>139</v>
      </c>
      <c r="E171" s="6" t="s">
        <v>147</v>
      </c>
      <c r="F171" s="4">
        <v>3</v>
      </c>
      <c r="G171" s="4">
        <v>1.0057</v>
      </c>
      <c r="H171" s="7">
        <f t="shared" si="79"/>
        <v>0.19886646117132348</v>
      </c>
      <c r="I171" s="20">
        <v>2863.6770408670582</v>
      </c>
      <c r="J171" s="7">
        <v>1.9886646117132347</v>
      </c>
      <c r="K171" s="20">
        <v>3.9773292234264694</v>
      </c>
      <c r="L171" s="20">
        <v>19.091180272447051</v>
      </c>
      <c r="M171" s="7">
        <v>0.79546584468529391</v>
      </c>
      <c r="N171" s="7">
        <v>0.35795963010838222</v>
      </c>
      <c r="O171" s="20">
        <v>2438.1028139604255</v>
      </c>
      <c r="P171" s="20">
        <v>0.19886646117132348</v>
      </c>
      <c r="Q171" s="20">
        <v>74.376056478074986</v>
      </c>
      <c r="R171" s="20">
        <v>1.9886646117132347</v>
      </c>
      <c r="S171" s="7">
        <v>2.3863975340558814</v>
      </c>
      <c r="T171" s="20">
        <v>15.511583971363232</v>
      </c>
      <c r="U171" s="20">
        <v>2867.654370090484</v>
      </c>
      <c r="V171" s="20">
        <f t="shared" si="81"/>
        <v>1.9886646117132346E-2</v>
      </c>
      <c r="W171" s="20">
        <v>755.6925524510292</v>
      </c>
      <c r="X171" s="20">
        <v>35.000497166152932</v>
      </c>
      <c r="Y171" s="20">
        <v>3.5795963010838223</v>
      </c>
      <c r="Z171" s="20">
        <v>1821.6167843293229</v>
      </c>
      <c r="AA171" s="20">
        <v>93.864969672864675</v>
      </c>
      <c r="AB171" s="20">
        <f t="shared" si="88"/>
        <v>0.39773292234264696</v>
      </c>
      <c r="AC171" s="20">
        <v>501.14348215173516</v>
      </c>
      <c r="AD171" s="20">
        <v>5.5682609127970579</v>
      </c>
      <c r="AE171" s="20">
        <v>485.23416525802924</v>
      </c>
      <c r="AF171" s="20">
        <v>13.920652281992641</v>
      </c>
      <c r="AG171" s="20">
        <v>127.27453514964702</v>
      </c>
      <c r="AH171" s="7">
        <f t="shared" si="89"/>
        <v>0.15909316893705877</v>
      </c>
      <c r="AI171" s="20">
        <f t="shared" si="89"/>
        <v>0.19886646117132348</v>
      </c>
      <c r="AJ171" s="7">
        <v>1.1931987670279407</v>
      </c>
      <c r="AK171" s="7">
        <f t="shared" si="84"/>
        <v>0.13920652281992643</v>
      </c>
      <c r="AL171" s="20">
        <v>21.875310728845584</v>
      </c>
      <c r="AM171" s="7">
        <f t="shared" si="90"/>
        <v>0.39773292234264696</v>
      </c>
      <c r="AN171" s="20">
        <f t="shared" si="90"/>
        <v>0.79546584468529391</v>
      </c>
      <c r="AO171" s="20">
        <v>108.97882072188527</v>
      </c>
      <c r="AP171" s="20">
        <v>1.9886646117132347</v>
      </c>
      <c r="AQ171" s="20">
        <v>9.9433230585661736</v>
      </c>
      <c r="AR171" s="7">
        <f t="shared" si="86"/>
        <v>0.39773292234264696</v>
      </c>
      <c r="AS171" s="20">
        <v>21.875310728845584</v>
      </c>
      <c r="AT171" s="20">
        <v>1.9886646117132347</v>
      </c>
      <c r="AU171" s="20">
        <v>33.807298399124988</v>
      </c>
      <c r="AV171" s="20">
        <v>0.79546584468529391</v>
      </c>
    </row>
    <row r="172" spans="1:50" s="11" customFormat="1">
      <c r="A172" s="4">
        <v>77</v>
      </c>
      <c r="B172" s="4" t="s">
        <v>329</v>
      </c>
      <c r="C172" s="4" t="s">
        <v>153</v>
      </c>
      <c r="D172" s="4" t="s">
        <v>139</v>
      </c>
      <c r="E172" s="6" t="s">
        <v>154</v>
      </c>
      <c r="F172" s="4">
        <v>3</v>
      </c>
      <c r="G172" s="4">
        <v>1.0049999999999999</v>
      </c>
      <c r="H172" s="7">
        <f t="shared" si="79"/>
        <v>0.19900497512437815</v>
      </c>
      <c r="I172" s="20">
        <v>2467.6616915422892</v>
      </c>
      <c r="J172" s="7">
        <v>1.1940298507462688</v>
      </c>
      <c r="K172" s="7">
        <v>7.9601990049751263</v>
      </c>
      <c r="L172" s="20">
        <v>19.1044776119403</v>
      </c>
      <c r="M172" s="7">
        <v>0.39800995024875629</v>
      </c>
      <c r="N172" s="7">
        <f>(N$2/(($G172/1000)/0.04))/2</f>
        <v>0.11940298507462689</v>
      </c>
      <c r="O172" s="20">
        <v>2232.8358208955228</v>
      </c>
      <c r="P172" s="7">
        <v>0.15920398009950251</v>
      </c>
      <c r="Q172" s="20">
        <v>50.54726368159205</v>
      </c>
      <c r="R172" s="20">
        <v>1.1940298507462688</v>
      </c>
      <c r="S172" s="7">
        <v>2.3880597014925375</v>
      </c>
      <c r="T172" s="20">
        <v>6.7661691542288578</v>
      </c>
      <c r="U172" s="20">
        <v>2682.5870646766175</v>
      </c>
      <c r="V172" s="7">
        <f t="shared" si="81"/>
        <v>1.9900497512437814E-2</v>
      </c>
      <c r="W172" s="20">
        <v>935.32338308457736</v>
      </c>
      <c r="X172" s="20">
        <v>24.278606965174134</v>
      </c>
      <c r="Y172" s="7">
        <v>3.1840796019900504</v>
      </c>
      <c r="Z172" s="20">
        <v>1544.2786069651743</v>
      </c>
      <c r="AA172" s="20">
        <v>185.87064676616919</v>
      </c>
      <c r="AB172" s="20">
        <f t="shared" si="88"/>
        <v>0.39800995024875629</v>
      </c>
      <c r="AC172" s="20">
        <v>939.30348258706499</v>
      </c>
      <c r="AD172" s="20">
        <v>3.1840796019900504</v>
      </c>
      <c r="AE172" s="20">
        <v>652.73631840796031</v>
      </c>
      <c r="AF172" s="20">
        <v>5.5721393034825892</v>
      </c>
      <c r="AG172" s="20">
        <v>167.16417910447765</v>
      </c>
      <c r="AH172" s="7">
        <f t="shared" si="89"/>
        <v>0.15920398009950251</v>
      </c>
      <c r="AI172" s="20">
        <f t="shared" si="89"/>
        <v>0.19900497512437815</v>
      </c>
      <c r="AJ172" s="7">
        <v>0.79601990049751259</v>
      </c>
      <c r="AK172" s="7">
        <f t="shared" si="84"/>
        <v>0.13930348258706471</v>
      </c>
      <c r="AL172" s="20">
        <v>21.890547263681597</v>
      </c>
      <c r="AM172" s="7">
        <f t="shared" si="90"/>
        <v>0.39800995024875629</v>
      </c>
      <c r="AN172" s="20">
        <f t="shared" si="90"/>
        <v>0.79601990049751259</v>
      </c>
      <c r="AO172" s="20">
        <v>78.805970149253753</v>
      </c>
      <c r="AP172" s="20">
        <v>1.5920398009950252</v>
      </c>
      <c r="AQ172" s="20">
        <v>8.3582089552238816</v>
      </c>
      <c r="AR172" s="7">
        <f t="shared" si="86"/>
        <v>0.39800995024875629</v>
      </c>
      <c r="AS172" s="20">
        <v>14.726368159203982</v>
      </c>
      <c r="AT172" s="20">
        <v>1.1940298507462688</v>
      </c>
      <c r="AU172" s="20">
        <v>22.686567164179106</v>
      </c>
      <c r="AV172" s="20">
        <f>(AV$2/(($G172/1000)/0.04))/2</f>
        <v>0.39800995024875629</v>
      </c>
      <c r="AW172"/>
      <c r="AX172"/>
    </row>
    <row r="173" spans="1:50">
      <c r="A173" s="4">
        <v>156</v>
      </c>
      <c r="B173" s="4" t="s">
        <v>330</v>
      </c>
      <c r="C173" s="4" t="s">
        <v>156</v>
      </c>
      <c r="D173" s="4" t="s">
        <v>139</v>
      </c>
      <c r="E173" s="6" t="s">
        <v>154</v>
      </c>
      <c r="F173" s="4">
        <v>3</v>
      </c>
      <c r="G173" s="4">
        <v>1.0012000000000001</v>
      </c>
      <c r="H173" s="20">
        <f t="shared" si="79"/>
        <v>0.19976028765481424</v>
      </c>
      <c r="I173" s="20">
        <v>2540.9508589692368</v>
      </c>
      <c r="J173" s="20">
        <v>0.79904115061925696</v>
      </c>
      <c r="K173" s="7">
        <v>11.985617259288853</v>
      </c>
      <c r="L173" s="20">
        <v>15.581302437075509</v>
      </c>
      <c r="M173" s="7">
        <v>0.39952057530962848</v>
      </c>
      <c r="N173" s="7">
        <f>(N$2/(($G173/1000)/0.04))/2</f>
        <v>0.11985617259288854</v>
      </c>
      <c r="O173" s="20">
        <v>2289.2528965241709</v>
      </c>
      <c r="P173" s="20">
        <v>0.15980823012385137</v>
      </c>
      <c r="Q173" s="20">
        <v>52.736715940870958</v>
      </c>
      <c r="R173" s="20">
        <v>0.79904115061925696</v>
      </c>
      <c r="S173" s="20">
        <v>1.9976028765481424</v>
      </c>
      <c r="T173" s="20">
        <v>4.3947263284059126</v>
      </c>
      <c r="U173" s="20">
        <v>1861.7658809428685</v>
      </c>
      <c r="V173" s="20">
        <f t="shared" si="81"/>
        <v>1.9976028765481421E-2</v>
      </c>
      <c r="W173" s="20">
        <v>930.88294047143427</v>
      </c>
      <c r="X173" s="20">
        <v>24.770275669196963</v>
      </c>
      <c r="Y173" s="7">
        <v>3.1961646024770278</v>
      </c>
      <c r="Z173" s="20">
        <v>1701.9576508190173</v>
      </c>
      <c r="AA173" s="20">
        <v>163.0043947263284</v>
      </c>
      <c r="AB173" s="20">
        <f t="shared" si="88"/>
        <v>0.39952057530962848</v>
      </c>
      <c r="AC173" s="20">
        <v>1050.7391130643227</v>
      </c>
      <c r="AD173" s="20">
        <v>2.7966440271673996</v>
      </c>
      <c r="AE173" s="20">
        <v>491.41030763084302</v>
      </c>
      <c r="AF173" s="20">
        <v>4.7942469037155409</v>
      </c>
      <c r="AG173" s="20">
        <v>111.86576108669595</v>
      </c>
      <c r="AH173" s="7">
        <f t="shared" si="89"/>
        <v>0.15980823012385137</v>
      </c>
      <c r="AI173" s="20">
        <f t="shared" si="89"/>
        <v>0.19976028765481424</v>
      </c>
      <c r="AJ173" s="7">
        <v>0.79904115061925696</v>
      </c>
      <c r="AK173" s="7">
        <f t="shared" si="84"/>
        <v>0.13983220135836996</v>
      </c>
      <c r="AL173" s="20">
        <v>20.77506991610068</v>
      </c>
      <c r="AM173" s="7">
        <f t="shared" si="90"/>
        <v>0.39952057530962848</v>
      </c>
      <c r="AN173" s="20">
        <f t="shared" si="90"/>
        <v>0.79904115061925696</v>
      </c>
      <c r="AO173" s="20">
        <v>87.095485417499006</v>
      </c>
      <c r="AP173" s="20">
        <v>0.79904115061925696</v>
      </c>
      <c r="AQ173" s="20">
        <v>8.7894526568118252</v>
      </c>
      <c r="AR173" s="7">
        <f t="shared" si="86"/>
        <v>0.39952057530962848</v>
      </c>
      <c r="AS173" s="20">
        <v>14.782261286456253</v>
      </c>
      <c r="AT173" s="20">
        <v>1.5980823012385139</v>
      </c>
      <c r="AU173" s="20">
        <v>21.574111066719937</v>
      </c>
      <c r="AV173" s="20">
        <f>(AV$2/(($G173/1000)/0.04))/2</f>
        <v>0.39952057530962848</v>
      </c>
    </row>
    <row r="174" spans="1:50">
      <c r="A174" s="4">
        <v>20</v>
      </c>
      <c r="B174" s="4" t="s">
        <v>331</v>
      </c>
      <c r="C174" s="4" t="s">
        <v>158</v>
      </c>
      <c r="D174" s="4" t="s">
        <v>139</v>
      </c>
      <c r="E174" s="6" t="s">
        <v>154</v>
      </c>
      <c r="F174" s="4">
        <v>3</v>
      </c>
      <c r="G174" s="4">
        <v>1.0046999999999999</v>
      </c>
      <c r="H174" s="20">
        <f t="shared" si="79"/>
        <v>0.19906439733253711</v>
      </c>
      <c r="I174" s="20">
        <v>2508.2114063899676</v>
      </c>
      <c r="J174" s="20">
        <v>0.79625758933014845</v>
      </c>
      <c r="K174" s="7">
        <v>11.943863839952225</v>
      </c>
      <c r="L174" s="20">
        <v>15.527022991937894</v>
      </c>
      <c r="M174" s="7">
        <v>0.39812879466507423</v>
      </c>
      <c r="N174" s="7">
        <f>(N$2/(($G174/1000)/0.04))/2</f>
        <v>0.11943863839952226</v>
      </c>
      <c r="O174" s="20">
        <v>2297.2031452174783</v>
      </c>
      <c r="P174" s="20">
        <v>0.15925151786602967</v>
      </c>
      <c r="Q174" s="20">
        <v>51.35861451179457</v>
      </c>
      <c r="R174" s="20">
        <v>1.1943863839952225</v>
      </c>
      <c r="S174" s="20">
        <v>2.3887727679904449</v>
      </c>
      <c r="T174" s="20">
        <v>5.9719319199761127</v>
      </c>
      <c r="U174" s="20">
        <v>2042.4007166318304</v>
      </c>
      <c r="V174" s="20">
        <f t="shared" si="81"/>
        <v>1.9906439733253709E-2</v>
      </c>
      <c r="W174" s="20">
        <v>899.77107594306779</v>
      </c>
      <c r="X174" s="20">
        <v>24.683985269234601</v>
      </c>
      <c r="Y174" s="7">
        <v>3.1850303573205938</v>
      </c>
      <c r="Z174" s="20">
        <v>1632.3280581268041</v>
      </c>
      <c r="AA174" s="20">
        <v>176.37105603662786</v>
      </c>
      <c r="AB174" s="20">
        <f t="shared" si="88"/>
        <v>0.39812879466507423</v>
      </c>
      <c r="AC174" s="20">
        <v>1015.2284263959392</v>
      </c>
      <c r="AD174" s="20">
        <v>3.1850303573205938</v>
      </c>
      <c r="AE174" s="20">
        <v>501.64228127799345</v>
      </c>
      <c r="AF174" s="20">
        <v>4.7775455359808898</v>
      </c>
      <c r="AG174" s="20">
        <v>175.17666965263265</v>
      </c>
      <c r="AH174" s="7">
        <f t="shared" si="89"/>
        <v>0.15925151786602967</v>
      </c>
      <c r="AI174" s="20">
        <f t="shared" si="89"/>
        <v>0.19906439733253711</v>
      </c>
      <c r="AJ174" s="7">
        <v>0.79625758933014845</v>
      </c>
      <c r="AK174" s="7">
        <f t="shared" si="84"/>
        <v>0.13934507813277597</v>
      </c>
      <c r="AL174" s="20">
        <v>21.498954911914009</v>
      </c>
      <c r="AM174" s="7">
        <f t="shared" si="90"/>
        <v>0.39812879466507423</v>
      </c>
      <c r="AN174" s="20">
        <f t="shared" si="90"/>
        <v>0.79625758933014845</v>
      </c>
      <c r="AO174" s="20">
        <v>85.199562058325881</v>
      </c>
      <c r="AP174" s="20">
        <v>0.79625758933014845</v>
      </c>
      <c r="AQ174" s="20">
        <v>9.5550910719617796</v>
      </c>
      <c r="AR174" s="7">
        <f t="shared" si="86"/>
        <v>0.39812879466507423</v>
      </c>
      <c r="AS174" s="20">
        <v>15.128894197272819</v>
      </c>
      <c r="AT174" s="20">
        <v>1.1943863839952225</v>
      </c>
      <c r="AU174" s="20">
        <v>22.295212501244158</v>
      </c>
      <c r="AV174" s="20">
        <f>(AV$2/(($G174/1000)/0.04))/2</f>
        <v>0.39812879466507423</v>
      </c>
    </row>
    <row r="175" spans="1:50" s="11" customFormat="1">
      <c r="A175" s="4">
        <v>53</v>
      </c>
      <c r="B175" s="4" t="s">
        <v>332</v>
      </c>
      <c r="C175" s="4" t="s">
        <v>160</v>
      </c>
      <c r="D175" s="4" t="s">
        <v>139</v>
      </c>
      <c r="E175" s="6" t="s">
        <v>161</v>
      </c>
      <c r="F175" s="4">
        <v>3</v>
      </c>
      <c r="G175" s="4">
        <v>1.0019</v>
      </c>
      <c r="H175" s="7">
        <f t="shared" si="79"/>
        <v>0.19962072063080147</v>
      </c>
      <c r="I175" s="20">
        <v>3469.4081245633297</v>
      </c>
      <c r="J175" s="20">
        <v>1.5969657650464117</v>
      </c>
      <c r="K175" s="7">
        <f>(K$2/(($G175/1000)/0.04))/2</f>
        <v>1.996207206308015</v>
      </c>
      <c r="L175" s="20">
        <v>83.441461223675006</v>
      </c>
      <c r="M175" s="7">
        <v>0.79848288252320587</v>
      </c>
      <c r="N175" s="7">
        <v>0.39924144126160294</v>
      </c>
      <c r="O175" s="20">
        <v>2698.8721429284356</v>
      </c>
      <c r="P175" s="20">
        <v>0.1596965765046412</v>
      </c>
      <c r="Q175" s="20">
        <v>69.068769338257312</v>
      </c>
      <c r="R175" s="20">
        <v>2.3954486475696175</v>
      </c>
      <c r="S175" s="20">
        <v>3.9924144126160299</v>
      </c>
      <c r="T175" s="20">
        <v>22.756762151911367</v>
      </c>
      <c r="U175" s="20">
        <v>4591.2765745084344</v>
      </c>
      <c r="V175" s="20">
        <f t="shared" si="81"/>
        <v>1.996207206308015E-2</v>
      </c>
      <c r="W175" s="20">
        <v>1006.0884319792394</v>
      </c>
      <c r="X175" s="20">
        <v>32.338556742189844</v>
      </c>
      <c r="Y175" s="7">
        <v>4.790897295139235</v>
      </c>
      <c r="Z175" s="20">
        <v>1968.2603054197025</v>
      </c>
      <c r="AA175" s="20">
        <v>142.12995308913065</v>
      </c>
      <c r="AB175" s="20">
        <f t="shared" si="88"/>
        <v>0.39924144126160294</v>
      </c>
      <c r="AC175" s="20">
        <v>367.30212596067469</v>
      </c>
      <c r="AD175" s="20">
        <v>4.790897295139235</v>
      </c>
      <c r="AE175" s="20">
        <v>391.25661243637092</v>
      </c>
      <c r="AF175" s="20">
        <v>15.570416209202515</v>
      </c>
      <c r="AG175" s="20">
        <v>275.47659447050603</v>
      </c>
      <c r="AH175" s="7">
        <f t="shared" si="89"/>
        <v>0.1596965765046412</v>
      </c>
      <c r="AI175" s="20">
        <v>0.79848288252320587</v>
      </c>
      <c r="AJ175" s="7">
        <v>1.1977243237848088</v>
      </c>
      <c r="AK175" s="7">
        <v>0.27946900888312209</v>
      </c>
      <c r="AL175" s="20">
        <v>16.368899091725719</v>
      </c>
      <c r="AM175" s="7">
        <f t="shared" si="90"/>
        <v>0.39924144126160294</v>
      </c>
      <c r="AN175" s="20">
        <v>1.996207206308015</v>
      </c>
      <c r="AO175" s="20">
        <v>123.36560534983531</v>
      </c>
      <c r="AP175" s="20">
        <v>4.790897295139235</v>
      </c>
      <c r="AQ175" s="20">
        <v>9.58179459027847</v>
      </c>
      <c r="AR175" s="7">
        <f t="shared" si="86"/>
        <v>0.39924144126160294</v>
      </c>
      <c r="AS175" s="20">
        <v>18.365106298033737</v>
      </c>
      <c r="AT175" s="20">
        <v>1.5969657650464117</v>
      </c>
      <c r="AU175" s="20">
        <v>29.144625212097015</v>
      </c>
      <c r="AV175" s="20">
        <v>1.5969657650464117</v>
      </c>
      <c r="AW175"/>
      <c r="AX175"/>
    </row>
    <row r="176" spans="1:50">
      <c r="A176" s="4">
        <v>56</v>
      </c>
      <c r="B176" s="4" t="s">
        <v>333</v>
      </c>
      <c r="C176" s="4" t="s">
        <v>163</v>
      </c>
      <c r="D176" s="4" t="s">
        <v>139</v>
      </c>
      <c r="E176" s="6" t="s">
        <v>161</v>
      </c>
      <c r="F176" s="4">
        <v>3</v>
      </c>
      <c r="G176" s="4">
        <v>1.0011000000000001</v>
      </c>
      <c r="H176" s="7">
        <f t="shared" si="79"/>
        <v>0.19978024173409253</v>
      </c>
      <c r="I176" s="20">
        <v>3544.1014883628013</v>
      </c>
      <c r="J176" s="7">
        <v>1.5982419338727403</v>
      </c>
      <c r="K176" s="20">
        <f>(K$2/(($G176/1000)/0.04))/2</f>
        <v>1.9978024173409252</v>
      </c>
      <c r="L176" s="20">
        <v>118.66946359005097</v>
      </c>
      <c r="M176" s="7">
        <v>0.79912096693637014</v>
      </c>
      <c r="N176" s="7">
        <v>0.39956048346818507</v>
      </c>
      <c r="O176" s="20">
        <v>2725.0024972530218</v>
      </c>
      <c r="P176" s="20">
        <v>0.15982419338727402</v>
      </c>
      <c r="Q176" s="20">
        <v>68.324842673059635</v>
      </c>
      <c r="R176" s="20">
        <v>2.3973629008091102</v>
      </c>
      <c r="S176" s="7">
        <v>3.9956048346818505</v>
      </c>
      <c r="T176" s="20">
        <v>23.574068524622916</v>
      </c>
      <c r="U176" s="20">
        <v>5034.4620916991316</v>
      </c>
      <c r="V176" s="20">
        <f t="shared" si="81"/>
        <v>1.9978024173409253E-2</v>
      </c>
      <c r="W176" s="20">
        <v>1006.8924183398262</v>
      </c>
      <c r="X176" s="20">
        <v>31.964838677454804</v>
      </c>
      <c r="Y176" s="20">
        <v>4.7947258016182204</v>
      </c>
      <c r="Z176" s="20">
        <v>2013.7848366796525</v>
      </c>
      <c r="AA176" s="20">
        <v>145.83957646588755</v>
      </c>
      <c r="AB176" s="7">
        <f t="shared" si="88"/>
        <v>0.39956048346818507</v>
      </c>
      <c r="AC176" s="20">
        <v>355.60883028668468</v>
      </c>
      <c r="AD176" s="20">
        <v>5.194286285086406</v>
      </c>
      <c r="AE176" s="20">
        <v>363.60003995604836</v>
      </c>
      <c r="AF176" s="20">
        <v>16.381979822195586</v>
      </c>
      <c r="AG176" s="20">
        <v>435.52092698032169</v>
      </c>
      <c r="AH176" s="7">
        <f t="shared" si="89"/>
        <v>0.15982419338727402</v>
      </c>
      <c r="AI176" s="20">
        <v>0.79912096693637014</v>
      </c>
      <c r="AJ176" s="7">
        <v>0.79912096693637014</v>
      </c>
      <c r="AK176" s="7">
        <v>0.2796923384277295</v>
      </c>
      <c r="AL176" s="20">
        <v>18.779342723004696</v>
      </c>
      <c r="AM176" s="7">
        <f t="shared" si="90"/>
        <v>0.39956048346818507</v>
      </c>
      <c r="AN176" s="20">
        <f>(AN$2/(($G176/1000)/0.04))/2</f>
        <v>0.79912096693637014</v>
      </c>
      <c r="AO176" s="20">
        <v>128.65847567675559</v>
      </c>
      <c r="AP176" s="20">
        <v>2.3973629008091102</v>
      </c>
      <c r="AQ176" s="20">
        <v>11.986814504045551</v>
      </c>
      <c r="AR176" s="7">
        <f t="shared" si="86"/>
        <v>0.39956048346818507</v>
      </c>
      <c r="AS176" s="20">
        <v>18.379782239536514</v>
      </c>
      <c r="AT176" s="20">
        <v>1.5982419338727403</v>
      </c>
      <c r="AU176" s="20">
        <v>30.766157227050247</v>
      </c>
      <c r="AV176" s="7">
        <v>1.1986814504045551</v>
      </c>
    </row>
    <row r="177" spans="1:50">
      <c r="A177" s="4">
        <v>46</v>
      </c>
      <c r="B177" s="4" t="s">
        <v>334</v>
      </c>
      <c r="C177" s="4" t="s">
        <v>165</v>
      </c>
      <c r="D177" s="4" t="s">
        <v>139</v>
      </c>
      <c r="E177" s="6" t="s">
        <v>161</v>
      </c>
      <c r="F177" s="4">
        <v>3</v>
      </c>
      <c r="G177" s="4">
        <v>1.0017</v>
      </c>
      <c r="H177" s="7">
        <f t="shared" si="79"/>
        <v>0.19966057701906756</v>
      </c>
      <c r="I177" s="20">
        <v>3645.8021363681737</v>
      </c>
      <c r="J177" s="20">
        <v>1.1979634621144053</v>
      </c>
      <c r="K177" s="7">
        <f>(K$2/(($G177/1000)/0.04))/2</f>
        <v>1.9966057701906759</v>
      </c>
      <c r="L177" s="20">
        <v>75.871019267245671</v>
      </c>
      <c r="M177" s="7">
        <v>0.79864230807627024</v>
      </c>
      <c r="N177" s="7">
        <v>0.35938903863432159</v>
      </c>
      <c r="O177" s="20">
        <v>2707.397424378556</v>
      </c>
      <c r="P177" s="7">
        <v>0.15972846161525406</v>
      </c>
      <c r="Q177" s="20">
        <v>66.287311570330431</v>
      </c>
      <c r="R177" s="20">
        <v>2.3959269242288106</v>
      </c>
      <c r="S177" s="20">
        <v>4.3925326944194865</v>
      </c>
      <c r="T177" s="20">
        <v>21.164021164021165</v>
      </c>
      <c r="U177" s="20">
        <v>5550.5640411300783</v>
      </c>
      <c r="V177" s="20">
        <f t="shared" si="81"/>
        <v>1.9966057701906757E-2</v>
      </c>
      <c r="W177" s="20">
        <v>1014.2757312568632</v>
      </c>
      <c r="X177" s="20">
        <v>30.747728860936405</v>
      </c>
      <c r="Y177" s="7">
        <v>4.7918538484576212</v>
      </c>
      <c r="Z177" s="20">
        <v>2128.3817510232602</v>
      </c>
      <c r="AA177" s="20">
        <v>147.74882699411</v>
      </c>
      <c r="AB177" s="20">
        <f t="shared" si="88"/>
        <v>0.39932115403813512</v>
      </c>
      <c r="AC177" s="20">
        <v>395.32794249775378</v>
      </c>
      <c r="AD177" s="20">
        <v>5.5904961565338924</v>
      </c>
      <c r="AE177" s="20">
        <v>371.36867325546569</v>
      </c>
      <c r="AF177" s="20">
        <v>13.576919237296595</v>
      </c>
      <c r="AG177" s="20">
        <v>415.29400019966056</v>
      </c>
      <c r="AH177" s="7">
        <f t="shared" si="89"/>
        <v>0.15972846161525406</v>
      </c>
      <c r="AI177" s="20">
        <v>0.79864230807627024</v>
      </c>
      <c r="AJ177" s="7">
        <v>0.79864230807627024</v>
      </c>
      <c r="AK177" s="7">
        <f>(AK$2/(($G177/1000)/0.04))/2</f>
        <v>0.13976240391334729</v>
      </c>
      <c r="AL177" s="20">
        <v>15.972846161525407</v>
      </c>
      <c r="AM177" s="7">
        <f t="shared" si="90"/>
        <v>0.39932115403813512</v>
      </c>
      <c r="AN177" s="20">
        <f>(AN$2/(($G177/1000)/0.04))/2</f>
        <v>0.79864230807627024</v>
      </c>
      <c r="AO177" s="20">
        <v>145.75222122391932</v>
      </c>
      <c r="AP177" s="20">
        <v>2.3959269242288106</v>
      </c>
      <c r="AQ177" s="20">
        <v>10.781671159029649</v>
      </c>
      <c r="AR177" s="7">
        <f t="shared" si="86"/>
        <v>0.39932115403813512</v>
      </c>
      <c r="AS177" s="20">
        <v>17.570130777677946</v>
      </c>
      <c r="AT177" s="20">
        <v>1.5972846161525405</v>
      </c>
      <c r="AU177" s="20">
        <v>31.945692323050814</v>
      </c>
      <c r="AV177" s="20">
        <v>1.1979634621144053</v>
      </c>
    </row>
    <row r="178" spans="1:50" s="11" customFormat="1">
      <c r="A178" s="4">
        <v>88</v>
      </c>
      <c r="B178" s="4" t="s">
        <v>335</v>
      </c>
      <c r="C178" s="4" t="s">
        <v>167</v>
      </c>
      <c r="D178" s="4" t="s">
        <v>139</v>
      </c>
      <c r="E178" s="6" t="s">
        <v>168</v>
      </c>
      <c r="F178" s="4">
        <v>3</v>
      </c>
      <c r="G178" s="4">
        <v>1.0056</v>
      </c>
      <c r="H178" s="7">
        <f t="shared" si="79"/>
        <v>0.19888623707239458</v>
      </c>
      <c r="I178" s="20">
        <v>2434.3675417661098</v>
      </c>
      <c r="J178" s="20">
        <v>2.3866348448687349</v>
      </c>
      <c r="K178" s="7">
        <v>43.754972155926808</v>
      </c>
      <c r="L178" s="20">
        <v>51.312649164677801</v>
      </c>
      <c r="M178" s="7">
        <v>0.39777247414478917</v>
      </c>
      <c r="N178" s="7">
        <f>(N$2/(($G178/1000)/0.04))/2</f>
        <v>0.11933174224343675</v>
      </c>
      <c r="O178" s="20">
        <v>4972.1559268098645</v>
      </c>
      <c r="P178" s="7">
        <v>0.31821797931583135</v>
      </c>
      <c r="Q178" s="20">
        <v>77.167859984089091</v>
      </c>
      <c r="R178" s="20">
        <v>0.39777247414478917</v>
      </c>
      <c r="S178" s="20">
        <v>1.9888623707239459</v>
      </c>
      <c r="T178" s="20">
        <v>26.650755767700876</v>
      </c>
      <c r="U178" s="20">
        <v>4813.0469371519484</v>
      </c>
      <c r="V178" s="20">
        <f t="shared" si="81"/>
        <v>1.9888623707239459E-2</v>
      </c>
      <c r="W178" s="20">
        <v>433.57199681782015</v>
      </c>
      <c r="X178" s="20">
        <v>40.175019888623702</v>
      </c>
      <c r="Y178" s="7">
        <v>1.1933174224343674</v>
      </c>
      <c r="Z178" s="20">
        <v>1718.3770883054892</v>
      </c>
      <c r="AA178" s="20">
        <v>48.528241845664276</v>
      </c>
      <c r="AB178" s="20">
        <f t="shared" si="88"/>
        <v>0.39777247414478917</v>
      </c>
      <c r="AC178" s="20">
        <v>700.07955449482893</v>
      </c>
      <c r="AD178" s="20">
        <v>5.9665871121718368</v>
      </c>
      <c r="AE178" s="20">
        <v>433.57199681782015</v>
      </c>
      <c r="AF178" s="20">
        <v>9.1487669053301506</v>
      </c>
      <c r="AG178" s="20">
        <v>314.24025457438341</v>
      </c>
      <c r="AH178" s="7">
        <f t="shared" si="89"/>
        <v>0.15910898965791567</v>
      </c>
      <c r="AI178" s="20">
        <f>(AI$2/(($G178/1000)/0.04))/2</f>
        <v>0.19888623707239458</v>
      </c>
      <c r="AJ178" s="7">
        <v>1.1933174224343674</v>
      </c>
      <c r="AK178" s="7">
        <f>(AK$2/(($G178/1000)/0.04))/2</f>
        <v>0.13922036595067619</v>
      </c>
      <c r="AL178" s="20">
        <v>39.379474940334127</v>
      </c>
      <c r="AM178" s="7">
        <f t="shared" si="90"/>
        <v>0.39777247414478917</v>
      </c>
      <c r="AN178" s="20">
        <f>(AN$2/(($G178/1000)/0.04))/2</f>
        <v>0.79554494828957834</v>
      </c>
      <c r="AO178" s="20">
        <v>88.30548926014319</v>
      </c>
      <c r="AP178" s="20">
        <v>3.9777247414478918</v>
      </c>
      <c r="AQ178" s="20">
        <v>12.330946698488463</v>
      </c>
      <c r="AR178" s="7">
        <f t="shared" si="86"/>
        <v>0.39777247414478917</v>
      </c>
      <c r="AS178" s="20">
        <v>23.468575974542556</v>
      </c>
      <c r="AT178" s="20">
        <v>2.3866348448687349</v>
      </c>
      <c r="AU178" s="20">
        <v>19.093078758949879</v>
      </c>
      <c r="AV178" s="20">
        <v>1.1933174224343674</v>
      </c>
      <c r="AW178"/>
      <c r="AX178"/>
    </row>
    <row r="179" spans="1:50">
      <c r="A179" s="4">
        <v>51</v>
      </c>
      <c r="B179" s="4" t="s">
        <v>336</v>
      </c>
      <c r="C179" s="4" t="s">
        <v>170</v>
      </c>
      <c r="D179" s="4" t="s">
        <v>139</v>
      </c>
      <c r="E179" s="6" t="s">
        <v>168</v>
      </c>
      <c r="F179" s="4">
        <v>3</v>
      </c>
      <c r="G179" s="4">
        <v>1.0065</v>
      </c>
      <c r="H179" s="7">
        <f t="shared" si="79"/>
        <v>0.19870839542970689</v>
      </c>
      <c r="I179" s="20">
        <v>2201.6890213611523</v>
      </c>
      <c r="J179" s="7">
        <v>1.1922503725782414</v>
      </c>
      <c r="K179" s="20">
        <v>83.457526080476896</v>
      </c>
      <c r="L179" s="20">
        <v>56.03576751117734</v>
      </c>
      <c r="M179" s="7">
        <v>0.79483358171882756</v>
      </c>
      <c r="N179" s="7">
        <f>(N$2/(($G179/1000)/0.04))/2</f>
        <v>0.11922503725782414</v>
      </c>
      <c r="O179" s="20">
        <v>6795.8271236959763</v>
      </c>
      <c r="P179" s="20">
        <v>0.27819175360158965</v>
      </c>
      <c r="Q179" s="20">
        <v>56.830601092896174</v>
      </c>
      <c r="R179" s="20">
        <v>0.35767511177347239</v>
      </c>
      <c r="S179" s="7">
        <v>1.1922503725782414</v>
      </c>
      <c r="T179" s="20">
        <v>3.9741679085941382</v>
      </c>
      <c r="U179" s="20">
        <v>2420.2682563338299</v>
      </c>
      <c r="V179" s="20">
        <f t="shared" si="81"/>
        <v>1.987083954297069E-2</v>
      </c>
      <c r="W179" s="20">
        <v>536.51266766020865</v>
      </c>
      <c r="X179" s="20">
        <v>30.601092896174862</v>
      </c>
      <c r="Y179" s="20">
        <v>1.1922503725782414</v>
      </c>
      <c r="Z179" s="20">
        <v>2873.3233979135616</v>
      </c>
      <c r="AA179" s="20">
        <v>62.791852955787384</v>
      </c>
      <c r="AB179" s="7">
        <f t="shared" si="88"/>
        <v>0.39741679085941378</v>
      </c>
      <c r="AC179" s="20">
        <v>977.64530551415805</v>
      </c>
      <c r="AD179" s="20">
        <v>5.5638350720317939</v>
      </c>
      <c r="AE179" s="20">
        <v>373.57178340784901</v>
      </c>
      <c r="AF179" s="20">
        <v>5.5638350720317939</v>
      </c>
      <c r="AG179" s="20">
        <v>274.21758569299556</v>
      </c>
      <c r="AH179" s="7">
        <f t="shared" si="89"/>
        <v>0.15896671634376552</v>
      </c>
      <c r="AI179" s="20">
        <f>(AI$2/(($G179/1000)/0.04))/2</f>
        <v>0.19870839542970689</v>
      </c>
      <c r="AJ179" s="7">
        <v>1.1922503725782414</v>
      </c>
      <c r="AK179" s="7">
        <f>(AK$2/(($G179/1000)/0.04))/2</f>
        <v>0.13909587680079483</v>
      </c>
      <c r="AL179" s="20">
        <v>58.420268256333827</v>
      </c>
      <c r="AM179" s="7">
        <f t="shared" si="90"/>
        <v>0.39741679085941378</v>
      </c>
      <c r="AN179" s="20">
        <f>(AN$2/(($G179/1000)/0.04))/2</f>
        <v>0.79483358171882756</v>
      </c>
      <c r="AO179" s="20">
        <v>62.394436164927967</v>
      </c>
      <c r="AP179" s="20">
        <v>1.1922503725782414</v>
      </c>
      <c r="AQ179" s="20">
        <v>6.3586686537506205</v>
      </c>
      <c r="AR179" s="7">
        <f t="shared" si="86"/>
        <v>0.39741679085941378</v>
      </c>
      <c r="AS179" s="20">
        <v>21.063089915548932</v>
      </c>
      <c r="AT179" s="20">
        <v>1.9870839542970691</v>
      </c>
      <c r="AU179" s="20">
        <v>23.050173869845999</v>
      </c>
      <c r="AV179" s="7">
        <f>(AV$2/(($G179/1000)/0.04))/2</f>
        <v>0.39741679085941378</v>
      </c>
    </row>
    <row r="180" spans="1:50">
      <c r="A180" s="4">
        <v>49</v>
      </c>
      <c r="B180" s="4" t="s">
        <v>337</v>
      </c>
      <c r="C180" s="4" t="s">
        <v>172</v>
      </c>
      <c r="D180" s="4" t="s">
        <v>139</v>
      </c>
      <c r="E180" s="6" t="s">
        <v>168</v>
      </c>
      <c r="F180" s="4">
        <v>3</v>
      </c>
      <c r="G180" s="4">
        <v>1.0092000000000001</v>
      </c>
      <c r="H180" s="7">
        <f t="shared" si="79"/>
        <v>0.19817677368212447</v>
      </c>
      <c r="I180" s="20">
        <v>2425.6837098692035</v>
      </c>
      <c r="J180" s="20">
        <v>1.9817677368212447</v>
      </c>
      <c r="K180" s="7">
        <v>51.525961157352363</v>
      </c>
      <c r="L180" s="20">
        <v>35.671819262782407</v>
      </c>
      <c r="M180" s="7">
        <v>0.79270709472849787</v>
      </c>
      <c r="N180" s="7">
        <f>(N$2/(($G180/1000)/0.04))/2</f>
        <v>0.11890606420927469</v>
      </c>
      <c r="O180" s="20">
        <v>5509.3143083630603</v>
      </c>
      <c r="P180" s="20">
        <v>0.39635354736424894</v>
      </c>
      <c r="Q180" s="20">
        <v>76.099881093935792</v>
      </c>
      <c r="R180" s="20">
        <v>0.356718192627824</v>
      </c>
      <c r="S180" s="7">
        <v>1.1890606420927468</v>
      </c>
      <c r="T180" s="20">
        <v>19.421323820848198</v>
      </c>
      <c r="U180" s="20">
        <v>3040.0317082837892</v>
      </c>
      <c r="V180" s="7">
        <f t="shared" si="81"/>
        <v>1.9817677368212445E-2</v>
      </c>
      <c r="W180" s="20">
        <v>463.7336504161712</v>
      </c>
      <c r="X180" s="20">
        <v>40.428061831153393</v>
      </c>
      <c r="Y180" s="7">
        <v>0.79270709472849787</v>
      </c>
      <c r="Z180" s="20">
        <v>1680.5390408244155</v>
      </c>
      <c r="AA180" s="20">
        <v>45.184304399524372</v>
      </c>
      <c r="AB180" s="20">
        <f t="shared" si="88"/>
        <v>0.39635354736424894</v>
      </c>
      <c r="AC180" s="20">
        <v>816.48830757035284</v>
      </c>
      <c r="AD180" s="20">
        <v>6.7380103051922324</v>
      </c>
      <c r="AE180" s="20">
        <v>380.49940546967895</v>
      </c>
      <c r="AF180" s="20">
        <v>5.5489496630994859</v>
      </c>
      <c r="AG180" s="20">
        <v>416.17122473246138</v>
      </c>
      <c r="AH180" s="7">
        <f t="shared" si="89"/>
        <v>0.15854141894569956</v>
      </c>
      <c r="AI180" s="20">
        <f>(AI$2/(($G180/1000)/0.04))/2</f>
        <v>0.19817677368212447</v>
      </c>
      <c r="AJ180" s="7">
        <v>1.1890606420927468</v>
      </c>
      <c r="AK180" s="7">
        <f>(AK$2/(($G180/1000)/0.04))/2</f>
        <v>0.13872374157748713</v>
      </c>
      <c r="AL180" s="20">
        <v>40.824415378517642</v>
      </c>
      <c r="AM180" s="7">
        <f t="shared" si="90"/>
        <v>0.39635354736424894</v>
      </c>
      <c r="AN180" s="20">
        <f>(AN$2/(($G180/1000)/0.04))/2</f>
        <v>0.79270709472849787</v>
      </c>
      <c r="AO180" s="20">
        <v>73.72175980975031</v>
      </c>
      <c r="AP180" s="20">
        <v>2.3781212841854935</v>
      </c>
      <c r="AQ180" s="20">
        <v>7.927070947284979</v>
      </c>
      <c r="AR180" s="7">
        <f t="shared" si="86"/>
        <v>0.39635354736424894</v>
      </c>
      <c r="AS180" s="20">
        <v>24.970273483947683</v>
      </c>
      <c r="AT180" s="20">
        <v>2.3781212841854935</v>
      </c>
      <c r="AU180" s="20">
        <v>30.122869599682918</v>
      </c>
      <c r="AV180" s="20">
        <f>(AV$2/(($G180/1000)/0.04))/2</f>
        <v>0.39635354736424894</v>
      </c>
    </row>
    <row r="181" spans="1:50" s="11" customFormat="1">
      <c r="A181"/>
      <c r="B181"/>
      <c r="C181" s="6" t="s">
        <v>175</v>
      </c>
      <c r="D181" s="4" t="s">
        <v>139</v>
      </c>
      <c r="E181" s="6" t="s">
        <v>176</v>
      </c>
      <c r="F181" s="6">
        <v>3</v>
      </c>
      <c r="G181"/>
      <c r="H181" s="7"/>
      <c r="I181"/>
      <c r="J181"/>
      <c r="K181" s="7"/>
      <c r="L181"/>
      <c r="M181" s="7"/>
      <c r="N181" s="7"/>
      <c r="O181"/>
      <c r="P181"/>
      <c r="Q181"/>
      <c r="R181"/>
      <c r="S181"/>
      <c r="T181"/>
      <c r="U181"/>
      <c r="V181"/>
      <c r="W181"/>
      <c r="X181"/>
      <c r="Y181" s="7"/>
      <c r="Z181"/>
      <c r="AA181"/>
      <c r="AB181"/>
      <c r="AC181"/>
      <c r="AD181"/>
      <c r="AE181"/>
      <c r="AF181"/>
      <c r="AG181"/>
      <c r="AH181" s="7"/>
      <c r="AI181"/>
      <c r="AJ181" s="7"/>
      <c r="AK181" s="7"/>
      <c r="AL181"/>
      <c r="AM181" s="7"/>
      <c r="AN181"/>
      <c r="AO181"/>
      <c r="AP181"/>
      <c r="AQ181"/>
      <c r="AR181" s="7"/>
      <c r="AS181"/>
      <c r="AT181"/>
      <c r="AU181"/>
      <c r="AV181"/>
      <c r="AW181"/>
      <c r="AX181"/>
    </row>
    <row r="182" spans="1:50">
      <c r="A182" t="s">
        <v>338</v>
      </c>
      <c r="B182" t="s">
        <v>339</v>
      </c>
      <c r="C182" s="6" t="s">
        <v>179</v>
      </c>
      <c r="D182" s="10" t="s">
        <v>139</v>
      </c>
      <c r="E182" s="6" t="s">
        <v>176</v>
      </c>
      <c r="F182" s="6">
        <v>3</v>
      </c>
      <c r="G182">
        <v>0.95720000000000005</v>
      </c>
      <c r="H182" s="7">
        <f>(0.003/(($G182/1000)/0.04))/2</f>
        <v>6.2682824905975765E-2</v>
      </c>
      <c r="I182">
        <v>2758.0442958629337</v>
      </c>
      <c r="J182">
        <v>0.83577099874634353</v>
      </c>
      <c r="K182" s="7">
        <v>12.536564981195152</v>
      </c>
      <c r="L182">
        <v>12.11867948182198</v>
      </c>
      <c r="M182" s="7">
        <v>1.2536564981195153</v>
      </c>
      <c r="N182" s="7">
        <f>(0.006/(($G182/1000)/0.04))/2</f>
        <v>0.12536564981195153</v>
      </c>
      <c r="O182">
        <v>4596.7404931048895</v>
      </c>
      <c r="P182" s="20">
        <f>(0.006/(($G182/1000)/0.04))/2</f>
        <v>0.12536564981195153</v>
      </c>
      <c r="Q182">
        <v>79.398244880902624</v>
      </c>
      <c r="R182">
        <v>0.41788549937317176</v>
      </c>
      <c r="S182" s="7">
        <f>(0.06/(($G182/1000)/0.04))/2</f>
        <v>1.2536564981195153</v>
      </c>
      <c r="T182">
        <v>8.3577099874634353</v>
      </c>
      <c r="U182">
        <v>3217.7183451734227</v>
      </c>
      <c r="V182" s="20">
        <f>(0.0003/(($G182/1000)/0.04))/2</f>
        <v>6.2682824905975756E-3</v>
      </c>
      <c r="W182">
        <v>50.146259924780608</v>
      </c>
      <c r="X182">
        <v>54.325114918512327</v>
      </c>
      <c r="Y182" s="20">
        <f>(0.03/(($G182/1000)/0.04))/2</f>
        <v>0.62682824905975765</v>
      </c>
      <c r="Z182">
        <v>877.55954868366064</v>
      </c>
      <c r="AA182">
        <v>156.28917676556625</v>
      </c>
      <c r="AB182">
        <v>0.83577099874634353</v>
      </c>
      <c r="AC182">
        <v>125.36564981195153</v>
      </c>
      <c r="AD182">
        <v>3.7609694943585454</v>
      </c>
      <c r="AE182">
        <v>129.54450480568326</v>
      </c>
      <c r="AF182">
        <v>1.6715419974926871</v>
      </c>
      <c r="AG182">
        <v>1211.867948182198</v>
      </c>
      <c r="AH182" s="7">
        <f>(0.006/(($G182/1000)/0.04))/2</f>
        <v>0.12536564981195153</v>
      </c>
      <c r="AI182" s="20">
        <v>0.25073129962390306</v>
      </c>
      <c r="AJ182" s="7">
        <f>(0.15/(($G182/1000)/0.04))/2</f>
        <v>3.134141245298788</v>
      </c>
      <c r="AK182" s="7">
        <f>(0.015/(($G182/1000)/0.04))/2</f>
        <v>0.31341412452987882</v>
      </c>
      <c r="AL182">
        <v>50.146259924780608</v>
      </c>
      <c r="AM182" s="7">
        <f>(0.003/(($G182/1000)/0.04))/2</f>
        <v>6.2682824905975765E-2</v>
      </c>
      <c r="AN182">
        <v>0.41788549937317176</v>
      </c>
      <c r="AO182">
        <v>63.936481404095282</v>
      </c>
      <c r="AP182">
        <v>5.0146259924780612</v>
      </c>
      <c r="AQ182">
        <v>18.386961972419556</v>
      </c>
      <c r="AR182" s="7">
        <f>(0.003/(($G182/1000)/0.04))/2</f>
        <v>6.2682824905975765E-2</v>
      </c>
      <c r="AS182">
        <v>50.146259924780608</v>
      </c>
      <c r="AT182">
        <v>4.1788549937317176</v>
      </c>
      <c r="AU182">
        <v>37.60969494358546</v>
      </c>
      <c r="AV182" s="20">
        <f>(0.015/(($G182/1000)/0.04))/2</f>
        <v>0.31341412452987882</v>
      </c>
    </row>
    <row r="183" spans="1:50">
      <c r="A183" t="s">
        <v>340</v>
      </c>
      <c r="B183" t="s">
        <v>341</v>
      </c>
      <c r="C183" s="6" t="s">
        <v>182</v>
      </c>
      <c r="D183" s="4" t="s">
        <v>139</v>
      </c>
      <c r="E183" s="6" t="s">
        <v>176</v>
      </c>
      <c r="F183" s="6">
        <v>3</v>
      </c>
      <c r="G183" s="6">
        <v>1.0223</v>
      </c>
      <c r="H183" s="7">
        <f>(0.003/(($G183/1000)/0.04))/2</f>
        <v>5.8691186540154552E-2</v>
      </c>
      <c r="I183">
        <v>2856.3044116208548</v>
      </c>
      <c r="J183">
        <v>0.78254915386872737</v>
      </c>
      <c r="K183" s="7">
        <v>15.650983077374548</v>
      </c>
      <c r="L183">
        <v>19.17245426978382</v>
      </c>
      <c r="M183" s="7">
        <v>1.173823730803091</v>
      </c>
      <c r="N183" s="7">
        <f>(0.006/(($G183/1000)/0.04))/2</f>
        <v>0.1173823730803091</v>
      </c>
      <c r="O183">
        <v>4304.0203462780009</v>
      </c>
      <c r="P183" s="20">
        <v>0.39127457693436368</v>
      </c>
      <c r="Q183">
        <v>82.167661156216383</v>
      </c>
      <c r="R183" s="20">
        <v>0.39127457693436368</v>
      </c>
      <c r="S183" s="7">
        <f>(0.06/(($G183/1000)/0.04))/2</f>
        <v>1.173823730803091</v>
      </c>
      <c r="T183">
        <v>7.8254915386872739</v>
      </c>
      <c r="U183">
        <v>2347.6474616061823</v>
      </c>
      <c r="V183" s="20">
        <f>(0.0003/(($G183/1000)/0.04))/2</f>
        <v>5.8691186540154551E-3</v>
      </c>
      <c r="W183">
        <v>50.86569500146728</v>
      </c>
      <c r="X183">
        <v>50.86569500146728</v>
      </c>
      <c r="Y183" s="20">
        <f>(0.03/(($G183/1000)/0.04))/2</f>
        <v>0.5869118654015455</v>
      </c>
      <c r="Z183">
        <v>1330.3335615768365</v>
      </c>
      <c r="AA183">
        <v>163.55277315856401</v>
      </c>
      <c r="AB183">
        <v>0.78254915386872737</v>
      </c>
      <c r="AC183">
        <v>242.5902376993055</v>
      </c>
      <c r="AD183">
        <v>4.695294923212364</v>
      </c>
      <c r="AE183">
        <v>97.818644233590916</v>
      </c>
      <c r="AF183">
        <v>1.9563728846718185</v>
      </c>
      <c r="AG183">
        <v>743.421696175291</v>
      </c>
      <c r="AH183" s="7">
        <f>(0.006/(($G183/1000)/0.04))/2</f>
        <v>0.1173823730803091</v>
      </c>
      <c r="AI183">
        <v>0.23476474616061821</v>
      </c>
      <c r="AJ183" s="7">
        <f>(0.15/(($G183/1000)/0.04))/2</f>
        <v>2.9345593270077277</v>
      </c>
      <c r="AK183" s="7">
        <f>(0.015/(($G183/1000)/0.04))/2</f>
        <v>0.29345593270077275</v>
      </c>
      <c r="AL183">
        <v>50.86569500146728</v>
      </c>
      <c r="AM183" s="7">
        <f>(0.003/(($G183/1000)/0.04))/2</f>
        <v>5.8691186540154552E-2</v>
      </c>
      <c r="AN183">
        <v>0.39127457693436368</v>
      </c>
      <c r="AO183">
        <v>62.212657732563827</v>
      </c>
      <c r="AP183">
        <v>5.0865695001467284</v>
      </c>
      <c r="AQ183">
        <v>15.259708500440183</v>
      </c>
      <c r="AR183" s="7">
        <f>(0.003/(($G183/1000)/0.04))/2</f>
        <v>5.8691186540154552E-2</v>
      </c>
      <c r="AS183">
        <v>50.86569500146728</v>
      </c>
      <c r="AT183">
        <v>4.3040203462780005</v>
      </c>
      <c r="AU183">
        <v>39.127457693436369</v>
      </c>
      <c r="AV183" s="20">
        <f>(0.015/(($G183/1000)/0.04))/2</f>
        <v>0.29345593270077275</v>
      </c>
    </row>
    <row r="184" spans="1:50" s="11" customFormat="1">
      <c r="A184" t="s">
        <v>342</v>
      </c>
      <c r="B184" t="s">
        <v>343</v>
      </c>
      <c r="C184" s="6" t="s">
        <v>185</v>
      </c>
      <c r="D184" s="10" t="s">
        <v>139</v>
      </c>
      <c r="E184" s="6" t="s">
        <v>186</v>
      </c>
      <c r="F184" s="6">
        <v>3</v>
      </c>
      <c r="G184" s="6">
        <v>1.0019</v>
      </c>
      <c r="H184" s="7">
        <f>(0.003/(($G184/1000)/0.04))/2</f>
        <v>5.9886216189240442E-2</v>
      </c>
      <c r="I184">
        <v>2674.9176564527397</v>
      </c>
      <c r="J184">
        <v>1.5969657650464117</v>
      </c>
      <c r="K184" s="7">
        <v>51.901387364008386</v>
      </c>
      <c r="L184">
        <v>7.9848288252320598</v>
      </c>
      <c r="M184" s="7">
        <f>(0.03/(($G184/1000)/0.04))/2</f>
        <v>0.59886216189240438</v>
      </c>
      <c r="N184" s="7">
        <f>(0.006/(($G184/1000)/0.04))/2</f>
        <v>0.11977243237848088</v>
      </c>
      <c r="O184">
        <v>6387.8630601856476</v>
      </c>
      <c r="P184" s="20">
        <v>0.79848288252320587</v>
      </c>
      <c r="Q184">
        <v>75.855873839704557</v>
      </c>
      <c r="R184">
        <v>0.39924144126160294</v>
      </c>
      <c r="S184" s="7">
        <f>(0.06/(($G184/1000)/0.04))/2</f>
        <v>1.1977243237848088</v>
      </c>
      <c r="T184">
        <v>23.954486475696175</v>
      </c>
      <c r="U184">
        <v>3393.5522507236251</v>
      </c>
      <c r="V184" s="20">
        <f>(0.0003/(($G184/1000)/0.04))/2</f>
        <v>5.9886216189240435E-3</v>
      </c>
      <c r="W184">
        <v>519.01387364008383</v>
      </c>
      <c r="X184">
        <v>39.924144126160293</v>
      </c>
      <c r="Y184" s="20">
        <f>(0.03/(($G184/1000)/0.04))/2</f>
        <v>0.59886216189240438</v>
      </c>
      <c r="Z184">
        <v>2435.3727916957778</v>
      </c>
      <c r="AA184">
        <v>35.532488272282663</v>
      </c>
      <c r="AB184">
        <v>0.39924144126160294</v>
      </c>
      <c r="AC184">
        <v>1397.3450444156103</v>
      </c>
      <c r="AD184">
        <v>12.775726120371294</v>
      </c>
      <c r="AE184">
        <v>355.32488272282666</v>
      </c>
      <c r="AF184">
        <v>4.3916558538776327</v>
      </c>
      <c r="AG184">
        <v>1077.9518914063281</v>
      </c>
      <c r="AH184" s="7">
        <f>(0.006/(($G184/1000)/0.04))/2</f>
        <v>0.11977243237848088</v>
      </c>
      <c r="AI184" s="20">
        <f>(0.003/(($G184/1000)/0.04))/2</f>
        <v>5.9886216189240442E-2</v>
      </c>
      <c r="AJ184" s="7">
        <f>(0.15/(($G184/1000)/0.04))/2</f>
        <v>2.9943108094620219</v>
      </c>
      <c r="AK184" s="7">
        <f>(0.015/(($G184/1000)/0.04))/2</f>
        <v>0.29943108094620219</v>
      </c>
      <c r="AL184">
        <v>71.863459427088529</v>
      </c>
      <c r="AM184" s="7">
        <f>(0.003/(($G184/1000)/0.04))/2</f>
        <v>5.9886216189240442E-2</v>
      </c>
      <c r="AN184">
        <v>0.39924144126160294</v>
      </c>
      <c r="AO184">
        <v>47.90897295139235</v>
      </c>
      <c r="AP184">
        <v>3.9924144126160299</v>
      </c>
      <c r="AQ184">
        <v>12.775726120371294</v>
      </c>
      <c r="AR184" s="7">
        <f>(0.003/(($G184/1000)/0.04))/2</f>
        <v>5.9886216189240442E-2</v>
      </c>
      <c r="AS184">
        <v>31.939315300928239</v>
      </c>
      <c r="AT184">
        <v>2.7946900888312207</v>
      </c>
      <c r="AU184">
        <v>23.954486475696175</v>
      </c>
      <c r="AV184" s="7">
        <f>(0.015/(($G184/1000)/0.04))/2</f>
        <v>0.29943108094620219</v>
      </c>
      <c r="AW184"/>
      <c r="AX184"/>
    </row>
    <row r="185" spans="1:50">
      <c r="A185" t="s">
        <v>344</v>
      </c>
      <c r="B185" t="s">
        <v>345</v>
      </c>
      <c r="C185" s="6" t="s">
        <v>189</v>
      </c>
      <c r="D185" s="4" t="s">
        <v>139</v>
      </c>
      <c r="E185" s="6" t="s">
        <v>186</v>
      </c>
      <c r="F185" s="6">
        <v>3</v>
      </c>
      <c r="G185" s="6">
        <v>1.0102</v>
      </c>
      <c r="H185" s="7">
        <f>(0.003/(($G185/1000)/0.04))/2</f>
        <v>5.9394179370421699E-2</v>
      </c>
      <c r="I185">
        <v>3603.2468818055831</v>
      </c>
      <c r="J185">
        <v>1.9798059790140567</v>
      </c>
      <c r="K185" s="7">
        <v>27.717283706196792</v>
      </c>
      <c r="L185">
        <v>13.066719461492774</v>
      </c>
      <c r="M185" s="7">
        <f>(0.03/(($G185/1000)/0.04))/2</f>
        <v>0.59394179370421696</v>
      </c>
      <c r="N185" s="7">
        <f>(0.006/(($G185/1000)/0.04))/2</f>
        <v>0.1187883587408434</v>
      </c>
      <c r="O185">
        <v>5543.456741239359</v>
      </c>
      <c r="P185" s="7">
        <v>1.1878835874084339</v>
      </c>
      <c r="Q185">
        <v>98.990298950702837</v>
      </c>
      <c r="R185">
        <v>0.79192239160562272</v>
      </c>
      <c r="S185" s="7">
        <f>(0.06/(($G185/1000)/0.04))/2</f>
        <v>1.1878835874084339</v>
      </c>
      <c r="T185">
        <v>19.798059790140567</v>
      </c>
      <c r="U185">
        <v>3365.6701643238962</v>
      </c>
      <c r="V185" s="20">
        <f>(0.0003/(($G185/1000)/0.04))/2</f>
        <v>5.9394179370421693E-3</v>
      </c>
      <c r="W185">
        <v>593.94179370421705</v>
      </c>
      <c r="X185">
        <v>55.434567412393584</v>
      </c>
      <c r="Y185" s="20">
        <f>(0.03/(($G185/1000)/0.04))/2</f>
        <v>0.59394179370421696</v>
      </c>
      <c r="Z185">
        <v>1465.0564244704019</v>
      </c>
      <c r="AA185">
        <v>73.648782419322913</v>
      </c>
      <c r="AB185">
        <v>0.39596119580281136</v>
      </c>
      <c r="AC185">
        <v>1385.8641853098397</v>
      </c>
      <c r="AD185">
        <v>11.482874678281528</v>
      </c>
      <c r="AE185">
        <v>289.05167293605228</v>
      </c>
      <c r="AF185">
        <v>4.3555731538309246</v>
      </c>
      <c r="AG185">
        <v>712.73015244506041</v>
      </c>
      <c r="AH185" s="7">
        <f>(0.006/(($G185/1000)/0.04))/2</f>
        <v>0.1187883587408434</v>
      </c>
      <c r="AI185">
        <v>0.19798059790140568</v>
      </c>
      <c r="AJ185" s="7">
        <f>(0.15/(($G185/1000)/0.04))/2</f>
        <v>2.9697089685210849</v>
      </c>
      <c r="AK185" s="7">
        <f>(0.015/(($G185/1000)/0.04))/2</f>
        <v>0.29697089685210848</v>
      </c>
      <c r="AL185">
        <v>47.515343496337358</v>
      </c>
      <c r="AM185" s="7">
        <f>(0.003/(($G185/1000)/0.04))/2</f>
        <v>5.9394179370421699E-2</v>
      </c>
      <c r="AN185">
        <v>0.39596119580281136</v>
      </c>
      <c r="AO185">
        <v>58.998218174618884</v>
      </c>
      <c r="AP185">
        <v>4.3555731538309246</v>
      </c>
      <c r="AQ185">
        <v>14.254603048901208</v>
      </c>
      <c r="AR185" s="7">
        <f>(0.003/(($G185/1000)/0.04))/2</f>
        <v>5.9394179370421699E-2</v>
      </c>
      <c r="AS185">
        <v>39.596119580281133</v>
      </c>
      <c r="AT185">
        <v>3.563650762225302</v>
      </c>
      <c r="AU185">
        <v>27.717283706196792</v>
      </c>
      <c r="AV185">
        <v>0.79192239160562272</v>
      </c>
    </row>
    <row r="186" spans="1:50">
      <c r="A186" s="16"/>
      <c r="B186" s="16"/>
      <c r="C186" s="21" t="s">
        <v>190</v>
      </c>
      <c r="D186" s="10" t="s">
        <v>139</v>
      </c>
      <c r="E186" s="6" t="s">
        <v>186</v>
      </c>
      <c r="F186" s="21">
        <v>3</v>
      </c>
      <c r="G186" s="6"/>
      <c r="H186" s="7"/>
      <c r="I186" s="16"/>
      <c r="J186" s="16"/>
      <c r="K186" s="7"/>
      <c r="L186" s="16"/>
      <c r="M186" s="7"/>
      <c r="N186" s="7"/>
      <c r="O186" s="16"/>
      <c r="P186" s="7"/>
      <c r="Q186" s="16"/>
      <c r="R186" s="16"/>
      <c r="S186" s="21"/>
      <c r="T186" s="16"/>
      <c r="U186" s="16"/>
      <c r="V186" s="21"/>
      <c r="W186" s="16"/>
      <c r="X186" s="16"/>
      <c r="Y186" s="7"/>
      <c r="Z186" s="16"/>
      <c r="AA186" s="16"/>
      <c r="AB186" s="16"/>
      <c r="AC186" s="16"/>
      <c r="AD186" s="16"/>
      <c r="AE186" s="16"/>
      <c r="AF186" s="16"/>
      <c r="AG186" s="16"/>
      <c r="AH186" s="7"/>
      <c r="AI186" s="21"/>
      <c r="AJ186" s="7"/>
      <c r="AK186" s="7"/>
      <c r="AL186" s="16"/>
      <c r="AM186" s="7"/>
      <c r="AN186" s="16"/>
      <c r="AO186" s="16"/>
      <c r="AP186" s="16"/>
      <c r="AQ186" s="16"/>
      <c r="AR186" s="7"/>
      <c r="AS186" s="16"/>
      <c r="AT186" s="16"/>
      <c r="AU186" s="16"/>
      <c r="AV186" s="21"/>
      <c r="AW186" s="16"/>
      <c r="AX186" s="16"/>
    </row>
    <row r="187" spans="1:50" s="11" customFormat="1">
      <c r="A187" s="4">
        <v>84</v>
      </c>
      <c r="B187" s="4" t="s">
        <v>346</v>
      </c>
      <c r="C187" s="4" t="s">
        <v>192</v>
      </c>
      <c r="D187" s="4" t="s">
        <v>139</v>
      </c>
      <c r="E187" s="6" t="s">
        <v>193</v>
      </c>
      <c r="F187" s="4">
        <v>3</v>
      </c>
      <c r="G187" s="4">
        <v>1.0024</v>
      </c>
      <c r="H187" s="7">
        <f>(H$2/(($G187/1000)/0.04))/2</f>
        <v>0.19952114924181968</v>
      </c>
      <c r="I187" s="20">
        <v>1723.8627294493222</v>
      </c>
      <c r="J187" s="20">
        <v>1.197126895450918</v>
      </c>
      <c r="K187" s="20">
        <f>(K$2/(($G187/1000)/0.04))/2</f>
        <v>1.9952114924181967</v>
      </c>
      <c r="L187" s="20">
        <v>36.711891460494819</v>
      </c>
      <c r="M187" s="20">
        <v>0.39904229848363937</v>
      </c>
      <c r="N187" s="7">
        <f>(N$2/(($G187/1000)/0.04))/2</f>
        <v>0.1197126895450918</v>
      </c>
      <c r="O187" s="20">
        <v>11612.130885873905</v>
      </c>
      <c r="P187" s="20">
        <v>0.1197126895450918</v>
      </c>
      <c r="Q187" s="20">
        <v>50.279329608938554</v>
      </c>
      <c r="R187" s="20">
        <v>2.394253790901836</v>
      </c>
      <c r="S187" s="7">
        <v>2.394253790901836</v>
      </c>
      <c r="T187" s="20">
        <v>6.7837190742218691</v>
      </c>
      <c r="U187" s="20">
        <v>4389.4652833200325</v>
      </c>
      <c r="V187" s="7">
        <f>(V$2/(($G187/1000)/0.04))/2</f>
        <v>1.9952114924181967E-2</v>
      </c>
      <c r="W187" s="20">
        <v>985.63447725458911</v>
      </c>
      <c r="X187" s="20">
        <v>22.346368715083806</v>
      </c>
      <c r="Y187" s="7">
        <v>2.7932960893854757</v>
      </c>
      <c r="Z187" s="20">
        <v>961.69193934557086</v>
      </c>
      <c r="AA187" s="20">
        <v>244.21388667198727</v>
      </c>
      <c r="AB187" s="20">
        <f>(AB$2/(($G187/1000)/0.04))/2</f>
        <v>0.39904229848363937</v>
      </c>
      <c r="AC187" s="20">
        <v>75.818036711891466</v>
      </c>
      <c r="AD187" s="20">
        <v>4.788507581803672</v>
      </c>
      <c r="AE187" s="20">
        <v>686.35275339185966</v>
      </c>
      <c r="AF187" s="20">
        <v>17.557861133280131</v>
      </c>
      <c r="AG187" s="20">
        <v>411.01356743814853</v>
      </c>
      <c r="AH187" s="7">
        <f>(AH$2/(($G187/1000)/0.04))/2</f>
        <v>0.15961691939345574</v>
      </c>
      <c r="AI187" s="20">
        <v>0.79808459696727874</v>
      </c>
      <c r="AJ187" s="7">
        <v>0.79808459696727874</v>
      </c>
      <c r="AK187" s="7">
        <f>(AK$2/(($G187/1000)/0.04))/2</f>
        <v>0.13966480446927376</v>
      </c>
      <c r="AL187" s="20">
        <v>15.961691939345574</v>
      </c>
      <c r="AM187" s="7">
        <f>(AM$2/(($G187/1000)/0.04))/2</f>
        <v>0.39904229848363937</v>
      </c>
      <c r="AN187" s="20">
        <v>6.7837190742218691</v>
      </c>
      <c r="AO187" s="20">
        <v>47.086991221069439</v>
      </c>
      <c r="AP187" s="20">
        <v>1.197126895450918</v>
      </c>
      <c r="AQ187" s="20">
        <v>4.788507581803672</v>
      </c>
      <c r="AR187" s="7">
        <f>(AR$2/(($G187/1000)/0.04))/2</f>
        <v>0.39904229848363937</v>
      </c>
      <c r="AS187" s="20">
        <v>12.370311252992819</v>
      </c>
      <c r="AT187" s="20">
        <v>1.197126895450918</v>
      </c>
      <c r="AU187" s="20">
        <v>15.163607342378295</v>
      </c>
      <c r="AV187" s="20">
        <v>5.5865921787709514</v>
      </c>
      <c r="AW187"/>
      <c r="AX187"/>
    </row>
    <row r="188" spans="1:50">
      <c r="A188" s="4">
        <v>158</v>
      </c>
      <c r="B188" s="4" t="s">
        <v>347</v>
      </c>
      <c r="C188" s="4" t="s">
        <v>195</v>
      </c>
      <c r="D188" s="4" t="s">
        <v>139</v>
      </c>
      <c r="E188" s="6" t="s">
        <v>193</v>
      </c>
      <c r="F188" s="4">
        <v>3</v>
      </c>
      <c r="G188" s="4">
        <v>1.0148999999999999</v>
      </c>
      <c r="H188" s="7">
        <f>(H$2/(($G188/1000)/0.04))/2</f>
        <v>0.19706375012316485</v>
      </c>
      <c r="I188" s="20">
        <v>1477.9781259237363</v>
      </c>
      <c r="J188" s="20">
        <v>1.182382500738989</v>
      </c>
      <c r="K188" s="20">
        <f>(K$2/(($G188/1000)/0.04))/2</f>
        <v>1.9706375012316486</v>
      </c>
      <c r="L188" s="20">
        <v>21.677012513548135</v>
      </c>
      <c r="M188" s="20">
        <v>0.31530200019706378</v>
      </c>
      <c r="N188" s="7">
        <f>(N$2/(($G188/1000)/0.04))/2</f>
        <v>0.11823825007389892</v>
      </c>
      <c r="O188" s="20">
        <v>13715.637008572274</v>
      </c>
      <c r="P188" s="20">
        <v>7.8825500049265945E-2</v>
      </c>
      <c r="Q188" s="20">
        <v>42.959897526849943</v>
      </c>
      <c r="R188" s="20">
        <v>1.9706375012316486</v>
      </c>
      <c r="S188" s="7">
        <v>1.5765100009853188</v>
      </c>
      <c r="T188" s="20">
        <v>7.4884225046802646</v>
      </c>
      <c r="U188" s="20">
        <v>3744.211252340132</v>
      </c>
      <c r="V188" s="7">
        <f>(V$2/(($G188/1000)/0.04))/2</f>
        <v>1.9706375012316486E-2</v>
      </c>
      <c r="W188" s="20">
        <v>800.07882550004933</v>
      </c>
      <c r="X188" s="20">
        <v>19.312247512070154</v>
      </c>
      <c r="Y188" s="7">
        <v>2.364765001477978</v>
      </c>
      <c r="Z188" s="20">
        <v>985.31875061582423</v>
      </c>
      <c r="AA188" s="20">
        <v>192.3342201202089</v>
      </c>
      <c r="AB188" s="20">
        <f>(AB$2/(($G188/1000)/0.04))/2</f>
        <v>0.3941275002463297</v>
      </c>
      <c r="AC188" s="20">
        <v>122.17952507636221</v>
      </c>
      <c r="AD188" s="20">
        <v>3.547147502216967</v>
      </c>
      <c r="AE188" s="20">
        <v>685.78185042861367</v>
      </c>
      <c r="AF188" s="20">
        <v>15.370972509606858</v>
      </c>
      <c r="AG188" s="20">
        <v>232.53522514533455</v>
      </c>
      <c r="AH188" s="7">
        <f>(AH$2/(($G188/1000)/0.04))/2</f>
        <v>0.15765100009853189</v>
      </c>
      <c r="AI188" s="20">
        <v>0.7882550004926594</v>
      </c>
      <c r="AJ188" s="7">
        <v>0.3941275002463297</v>
      </c>
      <c r="AK188" s="7">
        <f>(AK$2/(($G188/1000)/0.04))/2</f>
        <v>0.13794462508621541</v>
      </c>
      <c r="AL188" s="20">
        <v>15.765100009853189</v>
      </c>
      <c r="AM188" s="7">
        <f>(AM$2/(($G188/1000)/0.04))/2</f>
        <v>0.3941275002463297</v>
      </c>
      <c r="AN188" s="20">
        <v>5.9119125036949454</v>
      </c>
      <c r="AO188" s="20">
        <v>47.295300029559563</v>
      </c>
      <c r="AP188" s="20">
        <v>1.182382500738989</v>
      </c>
      <c r="AQ188" s="20">
        <v>4.335402502709627</v>
      </c>
      <c r="AR188" s="7">
        <f>(AR$2/(($G188/1000)/0.04))/2</f>
        <v>0.3941275002463297</v>
      </c>
      <c r="AS188" s="20">
        <v>11.035570006897233</v>
      </c>
      <c r="AT188" s="20">
        <v>0.7882550004926594</v>
      </c>
      <c r="AU188" s="20">
        <v>12.217952507636221</v>
      </c>
      <c r="AV188" s="20">
        <v>5.9119125036949454</v>
      </c>
    </row>
    <row r="189" spans="1:50">
      <c r="A189" s="4"/>
      <c r="B189" s="4"/>
      <c r="C189" s="4" t="s">
        <v>197</v>
      </c>
      <c r="D189" s="4" t="s">
        <v>139</v>
      </c>
      <c r="E189" s="6" t="s">
        <v>193</v>
      </c>
      <c r="F189" s="4">
        <v>3</v>
      </c>
      <c r="G189" s="4"/>
      <c r="H189" s="7"/>
      <c r="I189" s="20"/>
      <c r="J189" s="20"/>
      <c r="K189" s="7"/>
      <c r="L189" s="20"/>
      <c r="M189" s="7"/>
      <c r="N189" s="7"/>
      <c r="O189" s="20"/>
      <c r="P189" s="20"/>
      <c r="Q189" s="20"/>
      <c r="R189" s="20"/>
      <c r="S189" s="7"/>
      <c r="T189" s="20"/>
      <c r="U189" s="20"/>
      <c r="V189" s="7"/>
      <c r="W189" s="20"/>
      <c r="X189" s="20"/>
      <c r="Y189" s="7"/>
      <c r="Z189" s="20"/>
      <c r="AA189" s="20"/>
      <c r="AB189" s="20"/>
      <c r="AC189" s="20"/>
      <c r="AD189" s="20"/>
      <c r="AE189" s="20"/>
      <c r="AF189" s="20"/>
      <c r="AG189" s="20"/>
      <c r="AH189" s="7"/>
      <c r="AI189" s="20"/>
      <c r="AJ189" s="7"/>
      <c r="AK189" s="7"/>
      <c r="AL189" s="20"/>
      <c r="AM189" s="7"/>
      <c r="AN189" s="20"/>
      <c r="AO189" s="20"/>
      <c r="AP189" s="20"/>
      <c r="AQ189" s="20"/>
      <c r="AR189" s="7"/>
      <c r="AS189" s="20"/>
      <c r="AT189" s="20"/>
      <c r="AU189" s="20"/>
      <c r="AV189" s="20"/>
    </row>
    <row r="190" spans="1:50" s="11" customFormat="1">
      <c r="A190" s="4">
        <v>23</v>
      </c>
      <c r="B190" s="4" t="s">
        <v>348</v>
      </c>
      <c r="C190" s="4" t="s">
        <v>199</v>
      </c>
      <c r="D190" s="4" t="s">
        <v>139</v>
      </c>
      <c r="E190" s="6" t="s">
        <v>200</v>
      </c>
      <c r="F190" s="4">
        <v>3</v>
      </c>
      <c r="G190" s="4">
        <v>1.0046999999999999</v>
      </c>
      <c r="H190" s="7">
        <f t="shared" ref="H190:H195" si="91">(H$2/(($G190/1000)/0.04))/2</f>
        <v>0.19906439733253711</v>
      </c>
      <c r="I190" s="20">
        <v>3021.7975515079133</v>
      </c>
      <c r="J190" s="20">
        <v>1.9906439733253711</v>
      </c>
      <c r="K190" s="20">
        <v>27.869015626555193</v>
      </c>
      <c r="L190" s="20">
        <v>50.164228127799348</v>
      </c>
      <c r="M190" s="20">
        <v>0.39812879466507423</v>
      </c>
      <c r="N190" s="7">
        <f t="shared" ref="N190:N195" si="92">(N$2/(($G190/1000)/0.04))/2</f>
        <v>0.11943863839952226</v>
      </c>
      <c r="O190" s="20">
        <v>6768.1895093062612</v>
      </c>
      <c r="P190" s="20">
        <v>0.23887727679904452</v>
      </c>
      <c r="Q190" s="20">
        <v>92.365880362297204</v>
      </c>
      <c r="R190" s="20">
        <v>0.79625758933014845</v>
      </c>
      <c r="S190" s="7">
        <v>1.1943863839952225</v>
      </c>
      <c r="T190" s="20">
        <v>5.1756743306459647</v>
      </c>
      <c r="U190" s="20">
        <v>2118.0451876181946</v>
      </c>
      <c r="V190" s="7">
        <f t="shared" ref="V190:V195" si="93">(V$2/(($G190/1000)/0.04))/2</f>
        <v>1.9906439733253709E-2</v>
      </c>
      <c r="W190" s="20">
        <v>533.49258485119947</v>
      </c>
      <c r="X190" s="20">
        <v>46.581068975813679</v>
      </c>
      <c r="Y190" s="7">
        <v>1.1943863839952225</v>
      </c>
      <c r="Z190" s="20">
        <v>1819.4485916193892</v>
      </c>
      <c r="AA190" s="20">
        <v>188.71304867124516</v>
      </c>
      <c r="AB190" s="20">
        <f t="shared" ref="AB190:AB195" si="94">(AB$2/(($G190/1000)/0.04))/2</f>
        <v>0.39812879466507423</v>
      </c>
      <c r="AC190" s="20">
        <v>573.30546431770688</v>
      </c>
      <c r="AD190" s="20">
        <v>5.5738031253110396</v>
      </c>
      <c r="AE190" s="20">
        <v>565.34288842440537</v>
      </c>
      <c r="AF190" s="20">
        <v>3.5831591519856678</v>
      </c>
      <c r="AG190" s="20">
        <v>334.42818751866236</v>
      </c>
      <c r="AH190" s="7">
        <f t="shared" ref="AH190:AI195" si="95">(AH$2/(($G190/1000)/0.04))/2</f>
        <v>0.15925151786602967</v>
      </c>
      <c r="AI190" s="20">
        <f t="shared" si="95"/>
        <v>0.19906439733253711</v>
      </c>
      <c r="AJ190" s="7">
        <v>1.1943863839952225</v>
      </c>
      <c r="AK190" s="7">
        <f t="shared" ref="AK190:AK195" si="96">(AK$2/(($G190/1000)/0.04))/2</f>
        <v>0.13934507813277597</v>
      </c>
      <c r="AL190" s="20">
        <v>49.367970538469201</v>
      </c>
      <c r="AM190" s="7">
        <f t="shared" ref="AM190:AN195" si="97">(AM$2/(($G190/1000)/0.04))/2</f>
        <v>0.39812879466507423</v>
      </c>
      <c r="AN190" s="20">
        <f t="shared" si="97"/>
        <v>0.79625758933014845</v>
      </c>
      <c r="AO190" s="20">
        <v>79.227630138349767</v>
      </c>
      <c r="AP190" s="20">
        <v>2.3887727679904449</v>
      </c>
      <c r="AQ190" s="20">
        <v>10.749477455957004</v>
      </c>
      <c r="AR190" s="7">
        <f t="shared" ref="AR190:AR195" si="98">(AR$2/(($G190/1000)/0.04))/2</f>
        <v>0.39812879466507423</v>
      </c>
      <c r="AS190" s="20">
        <v>29.063402010550416</v>
      </c>
      <c r="AT190" s="20">
        <v>2.7869015626555198</v>
      </c>
      <c r="AU190" s="20">
        <v>31.054045983875788</v>
      </c>
      <c r="AV190" s="20">
        <f t="shared" ref="AV190:AV195" si="99">(AV$2/(($G190/1000)/0.04))/2</f>
        <v>0.39812879466507423</v>
      </c>
      <c r="AW190"/>
      <c r="AX190"/>
    </row>
    <row r="191" spans="1:50">
      <c r="A191" s="4">
        <v>140</v>
      </c>
      <c r="B191" s="4" t="s">
        <v>349</v>
      </c>
      <c r="C191" s="4" t="s">
        <v>202</v>
      </c>
      <c r="D191" s="4" t="s">
        <v>139</v>
      </c>
      <c r="E191" s="6" t="s">
        <v>200</v>
      </c>
      <c r="F191" s="4">
        <v>3</v>
      </c>
      <c r="G191" s="4">
        <v>1.0051000000000001</v>
      </c>
      <c r="H191" s="7">
        <f t="shared" si="91"/>
        <v>0.19898517560441747</v>
      </c>
      <c r="I191" s="20">
        <v>2805.6909760222861</v>
      </c>
      <c r="J191" s="20">
        <v>1.5918814048353398</v>
      </c>
      <c r="K191" s="20">
        <v>23.878221072530096</v>
      </c>
      <c r="L191" s="20">
        <v>46.960501442642517</v>
      </c>
      <c r="M191" s="20">
        <v>0.39797035120883495</v>
      </c>
      <c r="N191" s="7">
        <f t="shared" si="92"/>
        <v>0.11939110536265048</v>
      </c>
      <c r="O191" s="20">
        <v>6009.3523032534076</v>
      </c>
      <c r="P191" s="20">
        <v>0.23878221072530095</v>
      </c>
      <c r="Q191" s="20">
        <v>88.747388319570192</v>
      </c>
      <c r="R191" s="20">
        <v>0.7959407024176699</v>
      </c>
      <c r="S191" s="7">
        <v>0.7959407024176699</v>
      </c>
      <c r="T191" s="20">
        <v>5.5715849169236895</v>
      </c>
      <c r="U191" s="20">
        <v>2447.5176599343349</v>
      </c>
      <c r="V191" s="7">
        <f t="shared" si="93"/>
        <v>1.9898517560441746E-2</v>
      </c>
      <c r="W191" s="20">
        <v>525.3208635956621</v>
      </c>
      <c r="X191" s="20">
        <v>44.174708984180683</v>
      </c>
      <c r="Y191" s="7">
        <v>1.1939110536265047</v>
      </c>
      <c r="Z191" s="20">
        <v>1639.6378469804001</v>
      </c>
      <c r="AA191" s="20">
        <v>171.9231917222167</v>
      </c>
      <c r="AB191" s="20">
        <f t="shared" si="94"/>
        <v>0.39797035120883495</v>
      </c>
      <c r="AC191" s="20">
        <v>457.66590389016017</v>
      </c>
      <c r="AD191" s="20">
        <v>3.5817331608795144</v>
      </c>
      <c r="AE191" s="20">
        <v>521.34116008357375</v>
      </c>
      <c r="AF191" s="20">
        <v>3.9797035120883497</v>
      </c>
      <c r="AG191" s="20">
        <v>481.54412496269026</v>
      </c>
      <c r="AH191" s="7">
        <f t="shared" si="95"/>
        <v>0.15918814048353397</v>
      </c>
      <c r="AI191" s="20">
        <f t="shared" si="95"/>
        <v>0.19898517560441747</v>
      </c>
      <c r="AJ191" s="7">
        <v>1.1939110536265047</v>
      </c>
      <c r="AK191" s="7">
        <f t="shared" si="96"/>
        <v>0.13928962292309224</v>
      </c>
      <c r="AL191" s="20">
        <v>41.786886876927667</v>
      </c>
      <c r="AM191" s="7">
        <f t="shared" si="97"/>
        <v>0.39797035120883495</v>
      </c>
      <c r="AN191" s="20">
        <f t="shared" si="97"/>
        <v>0.7959407024176699</v>
      </c>
      <c r="AO191" s="20">
        <v>76.808277783305144</v>
      </c>
      <c r="AP191" s="20">
        <v>2.7857924584618448</v>
      </c>
      <c r="AQ191" s="20">
        <v>10.347229131429708</v>
      </c>
      <c r="AR191" s="7">
        <f t="shared" si="98"/>
        <v>0.39797035120883495</v>
      </c>
      <c r="AS191" s="20">
        <v>25.470102477365437</v>
      </c>
      <c r="AT191" s="20">
        <v>2.7857924584618448</v>
      </c>
      <c r="AU191" s="20">
        <v>29.84777634066262</v>
      </c>
      <c r="AV191" s="20">
        <f t="shared" si="99"/>
        <v>0.39797035120883495</v>
      </c>
    </row>
    <row r="192" spans="1:50">
      <c r="A192" s="4">
        <v>145</v>
      </c>
      <c r="B192" s="4" t="s">
        <v>350</v>
      </c>
      <c r="C192" s="4" t="s">
        <v>204</v>
      </c>
      <c r="D192" s="4" t="s">
        <v>139</v>
      </c>
      <c r="E192" s="6" t="s">
        <v>200</v>
      </c>
      <c r="F192" s="4">
        <v>3</v>
      </c>
      <c r="G192" s="4">
        <v>1.0018</v>
      </c>
      <c r="H192" s="7">
        <f t="shared" si="91"/>
        <v>0.19964064683569577</v>
      </c>
      <c r="I192" s="20">
        <v>2259.932122180076</v>
      </c>
      <c r="J192" s="20">
        <v>1.1978438810141745</v>
      </c>
      <c r="K192" s="20">
        <v>19.964064683569575</v>
      </c>
      <c r="L192" s="20">
        <v>49.910161708923944</v>
      </c>
      <c r="M192" s="20">
        <v>0.39928129367139154</v>
      </c>
      <c r="N192" s="7">
        <f t="shared" si="92"/>
        <v>0.11978438810141746</v>
      </c>
      <c r="O192" s="20">
        <v>6268.716310640847</v>
      </c>
      <c r="P192" s="20">
        <v>0.19964064683569577</v>
      </c>
      <c r="Q192" s="20">
        <v>80.255540027949692</v>
      </c>
      <c r="R192" s="20">
        <v>0.39928129367139154</v>
      </c>
      <c r="S192" s="7">
        <v>0.79856258734278307</v>
      </c>
      <c r="T192" s="20">
        <v>3.1942503493711323</v>
      </c>
      <c r="U192" s="20">
        <v>1980.4352166101021</v>
      </c>
      <c r="V192" s="7">
        <f t="shared" si="93"/>
        <v>1.9964064683569576E-2</v>
      </c>
      <c r="W192" s="20">
        <v>407.26691954481936</v>
      </c>
      <c r="X192" s="20">
        <v>39.92812936713915</v>
      </c>
      <c r="Y192" s="7">
        <v>1.1978438810141745</v>
      </c>
      <c r="Z192" s="20">
        <v>1712.9167498502695</v>
      </c>
      <c r="AA192" s="20">
        <v>163.30604911159912</v>
      </c>
      <c r="AB192" s="20">
        <f t="shared" si="94"/>
        <v>0.39928129367139154</v>
      </c>
      <c r="AC192" s="20">
        <v>403.27410660810546</v>
      </c>
      <c r="AD192" s="20">
        <v>2.7949690556997409</v>
      </c>
      <c r="AE192" s="20">
        <v>503.09443002595333</v>
      </c>
      <c r="AF192" s="20">
        <v>3.1942503493711323</v>
      </c>
      <c r="AG192" s="20">
        <v>331.40347374725502</v>
      </c>
      <c r="AH192" s="7">
        <f t="shared" si="95"/>
        <v>0.15971251746855661</v>
      </c>
      <c r="AI192" s="20">
        <f t="shared" si="95"/>
        <v>0.19964064683569577</v>
      </c>
      <c r="AJ192" s="7">
        <v>1.1978438810141745</v>
      </c>
      <c r="AK192" s="7">
        <f t="shared" si="96"/>
        <v>0.13974845278498704</v>
      </c>
      <c r="AL192" s="20">
        <v>42.723098422838895</v>
      </c>
      <c r="AM192" s="7">
        <f t="shared" si="97"/>
        <v>0.39928129367139154</v>
      </c>
      <c r="AN192" s="20">
        <f t="shared" si="97"/>
        <v>0.79856258734278307</v>
      </c>
      <c r="AO192" s="20">
        <v>82.251946496306658</v>
      </c>
      <c r="AP192" s="20">
        <v>2.395687762028349</v>
      </c>
      <c r="AQ192" s="20">
        <v>9.9820323417847874</v>
      </c>
      <c r="AR192" s="7">
        <f t="shared" si="98"/>
        <v>0.39928129367139154</v>
      </c>
      <c r="AS192" s="20">
        <v>23.956877620283493</v>
      </c>
      <c r="AT192" s="20">
        <v>2.395687762028349</v>
      </c>
      <c r="AU192" s="20">
        <v>29.946097025354366</v>
      </c>
      <c r="AV192" s="20">
        <f t="shared" si="99"/>
        <v>0.39928129367139154</v>
      </c>
    </row>
    <row r="193" spans="1:50" s="11" customFormat="1">
      <c r="A193" s="4">
        <v>52</v>
      </c>
      <c r="B193" s="4" t="s">
        <v>351</v>
      </c>
      <c r="C193" s="4" t="s">
        <v>206</v>
      </c>
      <c r="D193" s="4" t="s">
        <v>139</v>
      </c>
      <c r="E193" s="6" t="s">
        <v>207</v>
      </c>
      <c r="F193" s="4">
        <v>3</v>
      </c>
      <c r="G193" s="4">
        <v>1.0021</v>
      </c>
      <c r="H193" s="7">
        <f t="shared" si="91"/>
        <v>0.19958088015168149</v>
      </c>
      <c r="I193" s="20">
        <v>2095.5992415926557</v>
      </c>
      <c r="J193" s="20">
        <v>1.5966470412134519</v>
      </c>
      <c r="K193" s="20">
        <v>107.77367528190801</v>
      </c>
      <c r="L193" s="20">
        <v>24.34886737850514</v>
      </c>
      <c r="M193" s="7">
        <v>0.39916176030336298</v>
      </c>
      <c r="N193" s="7">
        <f t="shared" si="92"/>
        <v>0.11974852809100889</v>
      </c>
      <c r="O193" s="20">
        <v>9819.3793034627288</v>
      </c>
      <c r="P193" s="20">
        <v>0.35924558427302666</v>
      </c>
      <c r="Q193" s="20">
        <v>57.878455243987631</v>
      </c>
      <c r="R193" s="20">
        <v>0.23949705618201778</v>
      </c>
      <c r="S193" s="7">
        <v>0.79832352060672596</v>
      </c>
      <c r="T193" s="20">
        <v>13.571499850314341</v>
      </c>
      <c r="U193" s="20">
        <v>2997.7048198782554</v>
      </c>
      <c r="V193" s="20">
        <f t="shared" si="93"/>
        <v>1.995808801516815E-2</v>
      </c>
      <c r="W193" s="20">
        <v>698.53308053088517</v>
      </c>
      <c r="X193" s="20">
        <v>31.134617303662314</v>
      </c>
      <c r="Y193" s="7">
        <v>0.79832352060672596</v>
      </c>
      <c r="Z193" s="20">
        <v>2690.3502644446667</v>
      </c>
      <c r="AA193" s="20">
        <v>65.063366929448165</v>
      </c>
      <c r="AB193" s="20">
        <f t="shared" si="94"/>
        <v>0.39916176030336298</v>
      </c>
      <c r="AC193" s="20">
        <v>3780.0618700728473</v>
      </c>
      <c r="AD193" s="20">
        <v>5.9874264045504439</v>
      </c>
      <c r="AE193" s="20">
        <v>455.04440674583378</v>
      </c>
      <c r="AF193" s="20">
        <v>4.3907793633369927</v>
      </c>
      <c r="AG193" s="20">
        <v>946.01337191897017</v>
      </c>
      <c r="AH193" s="7">
        <f t="shared" si="95"/>
        <v>0.1596647041213452</v>
      </c>
      <c r="AI193" s="20">
        <f t="shared" si="95"/>
        <v>0.19958088015168149</v>
      </c>
      <c r="AJ193" s="7">
        <v>1.1974852809100889</v>
      </c>
      <c r="AK193" s="7">
        <f t="shared" si="96"/>
        <v>0.13970661610617705</v>
      </c>
      <c r="AL193" s="20">
        <v>67.458337491268338</v>
      </c>
      <c r="AM193" s="7">
        <f t="shared" si="97"/>
        <v>0.39916176030336298</v>
      </c>
      <c r="AN193" s="20">
        <f t="shared" si="97"/>
        <v>0.79832352060672596</v>
      </c>
      <c r="AO193" s="20">
        <v>41.911984831853111</v>
      </c>
      <c r="AP193" s="20">
        <v>1.9958088015168149</v>
      </c>
      <c r="AQ193" s="20">
        <v>7.1849116854605333</v>
      </c>
      <c r="AR193" s="7">
        <f t="shared" si="98"/>
        <v>0.39916176030336298</v>
      </c>
      <c r="AS193" s="20">
        <v>22.353058576988328</v>
      </c>
      <c r="AT193" s="20">
        <v>2.3949705618201778</v>
      </c>
      <c r="AU193" s="20">
        <v>19.558926254864783</v>
      </c>
      <c r="AV193" s="20">
        <f t="shared" si="99"/>
        <v>0.39916176030336298</v>
      </c>
      <c r="AW193"/>
      <c r="AX193"/>
    </row>
    <row r="194" spans="1:50">
      <c r="A194" s="4">
        <v>105</v>
      </c>
      <c r="B194" s="4" t="s">
        <v>352</v>
      </c>
      <c r="C194" s="4" t="s">
        <v>209</v>
      </c>
      <c r="D194" s="4" t="s">
        <v>139</v>
      </c>
      <c r="E194" s="6" t="s">
        <v>207</v>
      </c>
      <c r="F194" s="4">
        <v>3</v>
      </c>
      <c r="G194" s="4">
        <v>1.0054000000000001</v>
      </c>
      <c r="H194" s="7">
        <f t="shared" si="91"/>
        <v>0.19892580067634771</v>
      </c>
      <c r="I194" s="20">
        <v>2001.1935548040578</v>
      </c>
      <c r="J194" s="7">
        <v>1.1935548040580863</v>
      </c>
      <c r="K194" s="7">
        <v>119.35548040580863</v>
      </c>
      <c r="L194" s="20">
        <v>26.258205689277901</v>
      </c>
      <c r="M194" s="7">
        <v>0.39785160135269543</v>
      </c>
      <c r="N194" s="7">
        <f t="shared" si="92"/>
        <v>0.11935548040580864</v>
      </c>
      <c r="O194" s="20">
        <v>7519.3952655659432</v>
      </c>
      <c r="P194" s="7">
        <v>0.31828128108215636</v>
      </c>
      <c r="Q194" s="20">
        <v>57.290630594788141</v>
      </c>
      <c r="R194" s="7">
        <v>0.23871096081161727</v>
      </c>
      <c r="S194" s="7">
        <v>0.39785160135269543</v>
      </c>
      <c r="T194" s="20">
        <v>1.9892580067634773</v>
      </c>
      <c r="U194" s="20">
        <v>1806.2462701412371</v>
      </c>
      <c r="V194" s="7">
        <f t="shared" si="93"/>
        <v>1.9892580067634773E-2</v>
      </c>
      <c r="W194" s="7">
        <v>704.19733439427091</v>
      </c>
      <c r="X194" s="20">
        <v>31.032424905510243</v>
      </c>
      <c r="Y194" s="7">
        <v>1.1935548040580863</v>
      </c>
      <c r="Z194" s="20">
        <v>3067.4358464292814</v>
      </c>
      <c r="AA194" s="20">
        <v>54.903520986671964</v>
      </c>
      <c r="AB194" s="20">
        <f t="shared" si="94"/>
        <v>0.39785160135269543</v>
      </c>
      <c r="AC194" s="20">
        <v>3898.9456932564153</v>
      </c>
      <c r="AD194" s="20">
        <v>4.7742192162323454</v>
      </c>
      <c r="AE194" s="20">
        <v>401.83011736622234</v>
      </c>
      <c r="AF194" s="7">
        <v>3.9785160135269546</v>
      </c>
      <c r="AG194" s="20">
        <v>903.12313507061856</v>
      </c>
      <c r="AH194" s="7">
        <f t="shared" si="95"/>
        <v>0.15914064054107818</v>
      </c>
      <c r="AI194" s="7">
        <f t="shared" si="95"/>
        <v>0.19892580067634771</v>
      </c>
      <c r="AJ194" s="7">
        <v>1.1935548040580863</v>
      </c>
      <c r="AK194" s="7">
        <f t="shared" si="96"/>
        <v>0.1392480604734434</v>
      </c>
      <c r="AL194" s="20">
        <v>67.634772229958216</v>
      </c>
      <c r="AM194" s="7">
        <f t="shared" si="97"/>
        <v>0.39785160135269543</v>
      </c>
      <c r="AN194" s="7">
        <f t="shared" si="97"/>
        <v>0.79570320270539086</v>
      </c>
      <c r="AO194" s="20">
        <v>37.398050527153366</v>
      </c>
      <c r="AP194" s="20">
        <v>1.1935548040580863</v>
      </c>
      <c r="AQ194" s="20">
        <v>6.7634772229958227</v>
      </c>
      <c r="AR194" s="7">
        <f t="shared" si="98"/>
        <v>0.39785160135269543</v>
      </c>
      <c r="AS194" s="20">
        <v>21.881838074398249</v>
      </c>
      <c r="AT194" s="20">
        <v>2.3871096081161727</v>
      </c>
      <c r="AU194" s="20">
        <v>16.31191565546051</v>
      </c>
      <c r="AV194" s="7">
        <f t="shared" si="99"/>
        <v>0.39785160135269543</v>
      </c>
    </row>
    <row r="195" spans="1:50">
      <c r="A195" s="4">
        <v>125</v>
      </c>
      <c r="B195" s="4" t="s">
        <v>353</v>
      </c>
      <c r="C195" s="4" t="s">
        <v>211</v>
      </c>
      <c r="D195" s="4" t="s">
        <v>139</v>
      </c>
      <c r="E195" s="6" t="s">
        <v>207</v>
      </c>
      <c r="F195" s="4">
        <v>3</v>
      </c>
      <c r="G195" s="4">
        <v>1.0114000000000001</v>
      </c>
      <c r="H195" s="7">
        <f t="shared" si="91"/>
        <v>0.19774569903104608</v>
      </c>
      <c r="I195" s="20">
        <v>2064.4650978841214</v>
      </c>
      <c r="J195" s="20">
        <v>1.1864741941862764</v>
      </c>
      <c r="K195" s="20">
        <v>114.69250543800673</v>
      </c>
      <c r="L195" s="20">
        <v>23.333992485663437</v>
      </c>
      <c r="M195" s="20">
        <v>0.39549139806209216</v>
      </c>
      <c r="N195" s="7">
        <f t="shared" si="92"/>
        <v>0.11864741941862765</v>
      </c>
      <c r="O195" s="20">
        <v>7514.3365631797515</v>
      </c>
      <c r="P195" s="7">
        <v>0.31639311844967377</v>
      </c>
      <c r="Q195" s="20">
        <v>57.741744117065458</v>
      </c>
      <c r="R195" s="20">
        <v>0.2372948388372553</v>
      </c>
      <c r="S195" s="7">
        <v>0.39549139806209216</v>
      </c>
      <c r="T195" s="20">
        <v>3.1639311844967373</v>
      </c>
      <c r="U195" s="20">
        <v>2009.096302155428</v>
      </c>
      <c r="V195" s="7">
        <f t="shared" si="93"/>
        <v>1.9774569903104611E-2</v>
      </c>
      <c r="W195" s="20">
        <v>723.74925845362873</v>
      </c>
      <c r="X195" s="20">
        <v>31.243820446905282</v>
      </c>
      <c r="Y195" s="7">
        <v>1.1864741941862764</v>
      </c>
      <c r="Z195" s="20">
        <v>2819.8536681827172</v>
      </c>
      <c r="AA195" s="20">
        <v>55.764287126754994</v>
      </c>
      <c r="AB195" s="20">
        <f t="shared" si="94"/>
        <v>0.39549139806209216</v>
      </c>
      <c r="AC195" s="20">
        <v>3144.1566145936326</v>
      </c>
      <c r="AD195" s="20">
        <v>5.1413881748071981</v>
      </c>
      <c r="AE195" s="20">
        <v>407.35614000395498</v>
      </c>
      <c r="AF195" s="20">
        <v>3.9549139806209221</v>
      </c>
      <c r="AG195" s="20">
        <v>1032.2325489420607</v>
      </c>
      <c r="AH195" s="7">
        <f t="shared" si="95"/>
        <v>0.15819655922483689</v>
      </c>
      <c r="AI195" s="20">
        <f t="shared" si="95"/>
        <v>0.19774569903104608</v>
      </c>
      <c r="AJ195" s="7">
        <v>1.1864741941862764</v>
      </c>
      <c r="AK195" s="7">
        <f t="shared" si="96"/>
        <v>0.13842198932173227</v>
      </c>
      <c r="AL195" s="20">
        <v>63.674115087996846</v>
      </c>
      <c r="AM195" s="7">
        <f t="shared" si="97"/>
        <v>0.39549139806209216</v>
      </c>
      <c r="AN195" s="20">
        <f t="shared" si="97"/>
        <v>0.79098279612418432</v>
      </c>
      <c r="AO195" s="20">
        <v>38.362665612022937</v>
      </c>
      <c r="AP195" s="20">
        <v>1.5819655922483686</v>
      </c>
      <c r="AQ195" s="20">
        <v>6.7233537670555679</v>
      </c>
      <c r="AR195" s="7">
        <f t="shared" si="98"/>
        <v>0.39549139806209216</v>
      </c>
      <c r="AS195" s="20">
        <v>21.752026893415071</v>
      </c>
      <c r="AT195" s="20">
        <v>2.3729483883725528</v>
      </c>
      <c r="AU195" s="20">
        <v>17.797112912794148</v>
      </c>
      <c r="AV195" s="7">
        <f t="shared" si="99"/>
        <v>0.39549139806209216</v>
      </c>
    </row>
    <row r="196" spans="1:50" s="11" customFormat="1">
      <c r="A196" s="16" t="s">
        <v>354</v>
      </c>
      <c r="B196" s="16" t="s">
        <v>355</v>
      </c>
      <c r="C196" s="16" t="s">
        <v>214</v>
      </c>
      <c r="D196" s="4" t="s">
        <v>139</v>
      </c>
      <c r="E196" s="6" t="s">
        <v>215</v>
      </c>
      <c r="F196" s="16">
        <v>3</v>
      </c>
      <c r="G196">
        <v>1.024</v>
      </c>
      <c r="H196" s="7">
        <f>(0.003/(($G196/1000)/0.04))/2</f>
        <v>5.8593750000000007E-2</v>
      </c>
      <c r="I196" s="16">
        <v>4687.5</v>
      </c>
      <c r="J196" s="20">
        <f>(0.015/(($G196/1000)/0.04))/2</f>
        <v>0.29296875</v>
      </c>
      <c r="K196" s="21">
        <v>39.0625</v>
      </c>
      <c r="L196" s="16">
        <v>33.203125</v>
      </c>
      <c r="M196" s="20">
        <f>(0.03/(($G196/1000)/0.04))/2</f>
        <v>0.5859375</v>
      </c>
      <c r="N196" s="7">
        <f>(0.006/(($G196/1000)/0.04))/2</f>
        <v>0.11718750000000001</v>
      </c>
      <c r="O196" s="16">
        <v>8593.75</v>
      </c>
      <c r="P196" s="21">
        <v>0.39062500000000006</v>
      </c>
      <c r="Q196" s="16">
        <v>164.06250000000003</v>
      </c>
      <c r="R196" s="16">
        <v>1.5625000000000002</v>
      </c>
      <c r="S196" s="7">
        <f>(0.06/(($G196/1000)/0.04))/2</f>
        <v>1.171875</v>
      </c>
      <c r="T196" s="16">
        <v>2.34375</v>
      </c>
      <c r="U196" s="16">
        <v>3203.1250000000005</v>
      </c>
      <c r="V196" s="15">
        <v>1.9531250000000003E-2</v>
      </c>
      <c r="W196" s="16">
        <v>703.12500000000011</v>
      </c>
      <c r="X196" s="16">
        <v>85.937500000000014</v>
      </c>
      <c r="Y196" s="15">
        <v>1.9531250000000002</v>
      </c>
      <c r="Z196" s="16">
        <v>3320.3125000000005</v>
      </c>
      <c r="AA196" s="16">
        <v>390.62500000000006</v>
      </c>
      <c r="AB196" s="20">
        <f>(0.006/(($G196/1000)/0.04))/2</f>
        <v>0.11718750000000001</v>
      </c>
      <c r="AC196" s="16">
        <v>1250</v>
      </c>
      <c r="AD196" s="16">
        <v>4.6875</v>
      </c>
      <c r="AE196" s="16">
        <v>703.12500000000011</v>
      </c>
      <c r="AF196" s="16">
        <v>2.34375</v>
      </c>
      <c r="AG196" s="16">
        <v>703.12500000000011</v>
      </c>
      <c r="AH196" s="7">
        <f>(0.006/(($G196/1000)/0.04))/2</f>
        <v>0.11718750000000001</v>
      </c>
      <c r="AI196" s="16">
        <v>0.39062500000000006</v>
      </c>
      <c r="AJ196" s="7">
        <f>(0.15/(($G196/1000)/0.04))/2</f>
        <v>2.9296875</v>
      </c>
      <c r="AK196" s="7">
        <f>(0.015/(($G196/1000)/0.04))/2</f>
        <v>0.29296875</v>
      </c>
      <c r="AL196" s="16">
        <v>101.56250000000001</v>
      </c>
      <c r="AM196" s="7">
        <f>(0.003/(($G196/1000)/0.04))/2</f>
        <v>5.8593750000000007E-2</v>
      </c>
      <c r="AN196" s="16">
        <v>0.39062500000000006</v>
      </c>
      <c r="AO196" s="16">
        <v>74.21875</v>
      </c>
      <c r="AP196" s="16">
        <v>3.1250000000000004</v>
      </c>
      <c r="AQ196" s="16">
        <v>33.984375</v>
      </c>
      <c r="AR196" s="7">
        <f>(0.003/(($G196/1000)/0.04))/2</f>
        <v>5.8593750000000007E-2</v>
      </c>
      <c r="AS196" s="16">
        <v>62.500000000000007</v>
      </c>
      <c r="AT196" s="16">
        <v>6.2500000000000009</v>
      </c>
      <c r="AU196" s="16">
        <v>74.21875</v>
      </c>
      <c r="AV196" s="7">
        <f>(0.015/(($G196/1000)/0.04))/2</f>
        <v>0.29296875</v>
      </c>
      <c r="AW196" s="16"/>
      <c r="AX196" s="16"/>
    </row>
    <row r="197" spans="1:50">
      <c r="A197" s="16" t="s">
        <v>356</v>
      </c>
      <c r="B197" s="16" t="s">
        <v>357</v>
      </c>
      <c r="C197" s="16" t="s">
        <v>218</v>
      </c>
      <c r="D197" s="10" t="s">
        <v>139</v>
      </c>
      <c r="E197" s="6" t="s">
        <v>215</v>
      </c>
      <c r="F197" s="16">
        <v>3</v>
      </c>
      <c r="G197">
        <v>1.0541</v>
      </c>
      <c r="H197" s="7">
        <f>(0.003/(($G197/1000)/0.04))/2</f>
        <v>5.6920595768902384E-2</v>
      </c>
      <c r="I197" s="16">
        <v>4553.6476615121901</v>
      </c>
      <c r="J197" s="20">
        <f>(0.015/(($G197/1000)/0.04))/2</f>
        <v>0.28460297884451191</v>
      </c>
      <c r="K197" s="21">
        <v>45.536476615121899</v>
      </c>
      <c r="L197" s="16">
        <v>36.80865193055687</v>
      </c>
      <c r="M197" s="7">
        <f>(0.03/(($G197/1000)/0.04))/2</f>
        <v>0.56920595768902382</v>
      </c>
      <c r="N197" s="7">
        <f>(0.006/(($G197/1000)/0.04))/2</f>
        <v>0.11384119153780477</v>
      </c>
      <c r="O197" s="16">
        <v>8727.8246845650319</v>
      </c>
      <c r="P197" s="21">
        <v>0.3794706384593492</v>
      </c>
      <c r="Q197" s="16">
        <v>155.58296176833315</v>
      </c>
      <c r="R197" s="21">
        <v>0.75894127691869839</v>
      </c>
      <c r="S197" s="7">
        <f>(0.06/(($G197/1000)/0.04))/2</f>
        <v>1.1384119153780476</v>
      </c>
      <c r="T197" s="16">
        <v>2.6562944692154447</v>
      </c>
      <c r="U197" s="16">
        <v>3035.7651076747934</v>
      </c>
      <c r="V197" s="15">
        <v>1.8973531922967461E-2</v>
      </c>
      <c r="W197" s="21">
        <v>683.04714922682854</v>
      </c>
      <c r="X197" s="16">
        <v>83.483540461056833</v>
      </c>
      <c r="Y197" s="15">
        <v>1.5178825538373968</v>
      </c>
      <c r="Z197" s="16">
        <v>3680.8651930556871</v>
      </c>
      <c r="AA197" s="16">
        <v>372.26069632862158</v>
      </c>
      <c r="AB197" s="20">
        <f>(0.006/(($G197/1000)/0.04))/2</f>
        <v>0.11384119153780477</v>
      </c>
      <c r="AC197" s="16">
        <v>1366.0942984536571</v>
      </c>
      <c r="AD197" s="16">
        <v>3.4152357461341425</v>
      </c>
      <c r="AE197" s="16">
        <v>683.04714922682854</v>
      </c>
      <c r="AF197" s="21">
        <v>2.6562944692154447</v>
      </c>
      <c r="AG197" s="16">
        <v>607.15302153495873</v>
      </c>
      <c r="AH197" s="7">
        <f>(0.006/(($G197/1000)/0.04))/2</f>
        <v>0.11384119153780477</v>
      </c>
      <c r="AI197" s="21">
        <v>0.34152357461341426</v>
      </c>
      <c r="AJ197" s="7">
        <f>(0.15/(($G197/1000)/0.04))/2</f>
        <v>2.8460297884451187</v>
      </c>
      <c r="AK197" s="7">
        <f>(0.015/(($G197/1000)/0.04))/2</f>
        <v>0.28460297884451191</v>
      </c>
      <c r="AL197" s="16">
        <v>113.84119153780476</v>
      </c>
      <c r="AM197" s="7">
        <f>(0.003/(($G197/1000)/0.04))/2</f>
        <v>5.6920595768902384E-2</v>
      </c>
      <c r="AN197" s="21">
        <v>0.3794706384593492</v>
      </c>
      <c r="AO197" s="16">
        <v>70.20206811497961</v>
      </c>
      <c r="AP197" s="16">
        <v>2.6562944692154447</v>
      </c>
      <c r="AQ197" s="16">
        <v>34.531828099800776</v>
      </c>
      <c r="AR197" s="7">
        <f>(0.003/(($G197/1000)/0.04))/2</f>
        <v>5.6920595768902384E-2</v>
      </c>
      <c r="AS197" s="16">
        <v>60.715302153495877</v>
      </c>
      <c r="AT197" s="16">
        <v>5.6920595768902373</v>
      </c>
      <c r="AU197" s="16">
        <v>64.510008538089366</v>
      </c>
      <c r="AV197" s="20">
        <f>(0.015/(($G197/1000)/0.04))/2</f>
        <v>0.28460297884451191</v>
      </c>
      <c r="AW197" s="16"/>
      <c r="AX197" s="16"/>
    </row>
    <row r="198" spans="1:50">
      <c r="A198" s="16" t="s">
        <v>358</v>
      </c>
      <c r="B198" s="16" t="s">
        <v>359</v>
      </c>
      <c r="C198" s="16" t="s">
        <v>221</v>
      </c>
      <c r="D198" s="4" t="s">
        <v>139</v>
      </c>
      <c r="E198" s="6" t="s">
        <v>215</v>
      </c>
      <c r="F198" s="16">
        <v>3</v>
      </c>
      <c r="G198" s="6">
        <v>0.99509999999999998</v>
      </c>
      <c r="H198" s="7">
        <f>(0.003/(($G198/1000)/0.04))/2</f>
        <v>6.0295447693699128E-2</v>
      </c>
      <c r="I198" s="16">
        <v>4823.6358154959298</v>
      </c>
      <c r="J198" s="20">
        <f>(0.015/(($G198/1000)/0.04))/2</f>
        <v>0.30147723846849561</v>
      </c>
      <c r="K198" s="21">
        <v>40.196965129132749</v>
      </c>
      <c r="L198" s="16">
        <v>33.363481057180181</v>
      </c>
      <c r="M198" s="7">
        <f>(0.03/(($G198/1000)/0.04))/2</f>
        <v>0.60295447693699122</v>
      </c>
      <c r="N198" s="7">
        <f>(0.006/(($G198/1000)/0.04))/2</f>
        <v>0.12059089538739826</v>
      </c>
      <c r="O198" s="16">
        <v>8441.362677117877</v>
      </c>
      <c r="P198" s="21">
        <v>0.4019696512913275</v>
      </c>
      <c r="Q198" s="16">
        <v>152.74846749070446</v>
      </c>
      <c r="R198" s="16">
        <v>1.2059089538739824</v>
      </c>
      <c r="S198" s="7">
        <f>(0.06/(($G198/1000)/0.04))/2</f>
        <v>1.2059089538739824</v>
      </c>
      <c r="T198" s="16">
        <v>2.8137875590392927</v>
      </c>
      <c r="U198" s="16">
        <v>3255.9541754597526</v>
      </c>
      <c r="V198" s="15">
        <v>1.60787860516531E-2</v>
      </c>
      <c r="W198" s="16">
        <v>683.34840719525675</v>
      </c>
      <c r="X198" s="16">
        <v>80.393930258265499</v>
      </c>
      <c r="Y198" s="15">
        <v>1.60787860516531</v>
      </c>
      <c r="Z198" s="16">
        <v>3456.9390011054165</v>
      </c>
      <c r="AA198" s="16">
        <v>400.76374233745355</v>
      </c>
      <c r="AB198" s="20">
        <f>(0.006/(($G198/1000)/0.04))/2</f>
        <v>0.12059089538739826</v>
      </c>
      <c r="AC198" s="16">
        <v>1326.4998492613809</v>
      </c>
      <c r="AD198" s="16">
        <v>3.6177268616219473</v>
      </c>
      <c r="AE198" s="16">
        <v>723.54537232438952</v>
      </c>
      <c r="AF198" s="16">
        <v>2.4118179077479649</v>
      </c>
      <c r="AG198" s="16">
        <v>643.15144206612399</v>
      </c>
      <c r="AH198" s="7">
        <f>(0.006/(($G198/1000)/0.04))/2</f>
        <v>0.12059089538739826</v>
      </c>
      <c r="AI198" s="15">
        <v>0.36177268616219471</v>
      </c>
      <c r="AJ198" s="7">
        <f>(0.15/(($G198/1000)/0.04))/2</f>
        <v>3.0147723846849561</v>
      </c>
      <c r="AK198" s="7">
        <f>(0.015/(($G198/1000)/0.04))/2</f>
        <v>0.30147723846849561</v>
      </c>
      <c r="AL198" s="16">
        <v>104.51210933574515</v>
      </c>
      <c r="AM198" s="7">
        <f>(0.003/(($G198/1000)/0.04))/2</f>
        <v>6.0295447693699128E-2</v>
      </c>
      <c r="AN198" s="16">
        <v>0.4019696512913275</v>
      </c>
      <c r="AO198" s="16">
        <v>71.550597929856295</v>
      </c>
      <c r="AP198" s="16">
        <v>2.8137875590392927</v>
      </c>
      <c r="AQ198" s="16">
        <v>33.363481057180181</v>
      </c>
      <c r="AR198" s="7">
        <f>(0.003/(($G198/1000)/0.04))/2</f>
        <v>6.0295447693699128E-2</v>
      </c>
      <c r="AS198" s="16">
        <v>56.275751180785846</v>
      </c>
      <c r="AT198" s="16">
        <v>5.6275751180785853</v>
      </c>
      <c r="AU198" s="16">
        <v>64.315144206612402</v>
      </c>
      <c r="AV198" s="7">
        <f>(0.015/(($G198/1000)/0.04))/2</f>
        <v>0.30147723846849561</v>
      </c>
      <c r="AW198" s="16"/>
      <c r="AX198" s="16"/>
    </row>
    <row r="199" spans="1:50" s="11" customFormat="1">
      <c r="A199"/>
      <c r="B199"/>
      <c r="C199" s="6" t="s">
        <v>224</v>
      </c>
      <c r="D199" s="10" t="s">
        <v>139</v>
      </c>
      <c r="E199" s="6" t="s">
        <v>225</v>
      </c>
      <c r="F199" s="4">
        <v>3</v>
      </c>
      <c r="G199" s="6"/>
      <c r="H199" s="7"/>
      <c r="I199"/>
      <c r="J199" s="20"/>
      <c r="K199" s="20"/>
      <c r="L199"/>
      <c r="M199" s="7"/>
      <c r="N199" s="7"/>
      <c r="O199"/>
      <c r="P199" s="7"/>
      <c r="Q199"/>
      <c r="R199" s="7"/>
      <c r="S199" s="7"/>
      <c r="T199"/>
      <c r="U199"/>
      <c r="V199" s="7"/>
      <c r="W199"/>
      <c r="X199"/>
      <c r="Y199" s="7"/>
      <c r="Z199"/>
      <c r="AA199"/>
      <c r="AB199" s="20"/>
      <c r="AC199"/>
      <c r="AD199"/>
      <c r="AE199"/>
      <c r="AF199"/>
      <c r="AG199"/>
      <c r="AH199" s="7"/>
      <c r="AI199"/>
      <c r="AJ199" s="7"/>
      <c r="AK199" s="7"/>
      <c r="AL199"/>
      <c r="AM199" s="7"/>
      <c r="AN199"/>
      <c r="AO199"/>
      <c r="AP199"/>
      <c r="AQ199"/>
      <c r="AR199" s="7"/>
      <c r="AS199"/>
      <c r="AT199"/>
      <c r="AU199"/>
      <c r="AV199" s="7"/>
      <c r="AW199"/>
      <c r="AX199"/>
    </row>
    <row r="200" spans="1:50">
      <c r="A200" s="19"/>
      <c r="B200" s="19"/>
      <c r="C200" s="19" t="s">
        <v>228</v>
      </c>
      <c r="D200" s="4" t="s">
        <v>139</v>
      </c>
      <c r="E200" s="6" t="s">
        <v>225</v>
      </c>
      <c r="F200" s="19">
        <v>3</v>
      </c>
      <c r="G200" s="6"/>
      <c r="H200" s="7"/>
      <c r="I200" s="19"/>
      <c r="J200" s="20"/>
      <c r="K200" s="7"/>
      <c r="L200" s="19"/>
      <c r="M200" s="7"/>
      <c r="N200" s="7"/>
      <c r="O200" s="19"/>
      <c r="P200" s="20"/>
      <c r="Q200" s="19"/>
      <c r="R200" s="19"/>
      <c r="S200" s="7"/>
      <c r="T200" s="19"/>
      <c r="U200" s="19"/>
      <c r="V200" s="7"/>
      <c r="W200" s="19"/>
      <c r="X200" s="19"/>
      <c r="Y200" s="7"/>
      <c r="Z200" s="19"/>
      <c r="AA200" s="19"/>
      <c r="AB200" s="22"/>
      <c r="AC200" s="19"/>
      <c r="AD200" s="19"/>
      <c r="AE200" s="19"/>
      <c r="AF200" s="19"/>
      <c r="AG200" s="19"/>
      <c r="AH200" s="7"/>
      <c r="AI200" s="19"/>
      <c r="AJ200" s="7"/>
      <c r="AK200" s="7"/>
      <c r="AL200" s="19"/>
      <c r="AM200" s="7"/>
      <c r="AN200" s="19"/>
      <c r="AO200" s="19"/>
      <c r="AP200" s="19"/>
      <c r="AQ200" s="19"/>
      <c r="AR200" s="7"/>
      <c r="AS200" s="19"/>
      <c r="AT200" s="19"/>
      <c r="AU200" s="19"/>
      <c r="AV200" s="18"/>
      <c r="AW200" s="19"/>
      <c r="AX200" s="19"/>
    </row>
    <row r="201" spans="1:50">
      <c r="A201" s="16"/>
      <c r="B201" s="16"/>
      <c r="C201" s="21" t="s">
        <v>231</v>
      </c>
      <c r="D201" s="10" t="s">
        <v>139</v>
      </c>
      <c r="E201" s="6" t="s">
        <v>225</v>
      </c>
      <c r="F201" s="21">
        <v>3</v>
      </c>
      <c r="G201" s="6"/>
      <c r="H201" s="20"/>
      <c r="I201" s="16"/>
      <c r="J201" s="16"/>
      <c r="K201" s="20"/>
      <c r="L201" s="16"/>
      <c r="M201" s="20"/>
      <c r="N201" s="20"/>
      <c r="O201" s="16"/>
      <c r="P201" s="16"/>
      <c r="Q201" s="16"/>
      <c r="R201" s="16"/>
      <c r="S201" s="20"/>
      <c r="T201" s="16"/>
      <c r="U201" s="16"/>
      <c r="V201" s="21"/>
      <c r="W201" s="16"/>
      <c r="X201" s="16"/>
      <c r="Y201" s="21"/>
      <c r="Z201" s="16"/>
      <c r="AA201" s="16"/>
      <c r="AB201" s="16"/>
      <c r="AC201" s="16"/>
      <c r="AD201" s="16"/>
      <c r="AE201" s="16"/>
      <c r="AF201" s="16"/>
      <c r="AG201" s="16"/>
      <c r="AH201" s="20"/>
      <c r="AI201" s="16"/>
      <c r="AJ201" s="20"/>
      <c r="AK201" s="20"/>
      <c r="AL201" s="16"/>
      <c r="AM201" s="20"/>
      <c r="AN201" s="16"/>
      <c r="AO201" s="16"/>
      <c r="AP201" s="16"/>
      <c r="AQ201" s="16"/>
      <c r="AR201" s="20"/>
      <c r="AS201" s="16"/>
      <c r="AT201" s="16"/>
      <c r="AU201" s="16"/>
      <c r="AV201" s="16"/>
      <c r="AW201" s="16"/>
      <c r="AX201" s="16"/>
    </row>
    <row r="202" spans="1:50">
      <c r="E202" s="6"/>
      <c r="G202" t="s">
        <v>360</v>
      </c>
      <c r="H202">
        <f>MEDIAN(H136:H162)</f>
        <v>0.19904458598726119</v>
      </c>
      <c r="I202">
        <f t="shared" ref="I202:AV202" si="100">MEDIAN(I136:I162)</f>
        <v>1966.5605095541403</v>
      </c>
      <c r="J202">
        <f t="shared" si="100"/>
        <v>1.1816838995568684</v>
      </c>
      <c r="K202">
        <f t="shared" si="100"/>
        <v>3.9904229848363935</v>
      </c>
      <c r="L202">
        <f t="shared" si="100"/>
        <v>42.319592773729916</v>
      </c>
      <c r="M202">
        <f t="shared" si="100"/>
        <v>0.3582802547770701</v>
      </c>
      <c r="N202">
        <f t="shared" si="100"/>
        <v>0.1194267515923567</v>
      </c>
      <c r="O202">
        <f t="shared" si="100"/>
        <v>2178.6318829035149</v>
      </c>
      <c r="P202">
        <f t="shared" si="100"/>
        <v>7.9760717846460619E-2</v>
      </c>
      <c r="Q202">
        <f t="shared" si="100"/>
        <v>39.012738853503187</v>
      </c>
      <c r="R202">
        <f t="shared" si="100"/>
        <v>1.1958146487294468</v>
      </c>
      <c r="S202">
        <f t="shared" si="100"/>
        <v>3.9733783649548031</v>
      </c>
      <c r="T202">
        <f t="shared" si="100"/>
        <v>7.5636942675159249</v>
      </c>
      <c r="U202">
        <f t="shared" si="100"/>
        <v>4985.0448654037882</v>
      </c>
      <c r="V202">
        <f t="shared" si="100"/>
        <v>1.9904458598726117E-2</v>
      </c>
      <c r="W202">
        <f t="shared" si="100"/>
        <v>606.18145563310065</v>
      </c>
      <c r="X202">
        <f t="shared" si="100"/>
        <v>19.784350578692258</v>
      </c>
      <c r="Y202">
        <f t="shared" si="100"/>
        <v>3.5760405284593224</v>
      </c>
      <c r="Z202">
        <f t="shared" si="100"/>
        <v>1111.5537848605579</v>
      </c>
      <c r="AA202">
        <f t="shared" si="100"/>
        <v>149.64086193136475</v>
      </c>
      <c r="AB202">
        <f t="shared" si="100"/>
        <v>0.39808917197452237</v>
      </c>
      <c r="AC202">
        <f t="shared" si="100"/>
        <v>210.98726114649685</v>
      </c>
      <c r="AD202">
        <f t="shared" si="100"/>
        <v>3.5559067562228375</v>
      </c>
      <c r="AE202">
        <f t="shared" si="100"/>
        <v>712.23662083292129</v>
      </c>
      <c r="AF202">
        <f t="shared" si="100"/>
        <v>4.7861202512713135</v>
      </c>
      <c r="AG202">
        <f t="shared" si="100"/>
        <v>458.62412761714853</v>
      </c>
      <c r="AH202">
        <f t="shared" si="100"/>
        <v>0.15923566878980894</v>
      </c>
      <c r="AI202">
        <f t="shared" si="100"/>
        <v>0.19912385503783356</v>
      </c>
      <c r="AJ202">
        <f t="shared" si="100"/>
        <v>0.39860488290981561</v>
      </c>
      <c r="AK202">
        <f t="shared" si="100"/>
        <v>0.13933121019108283</v>
      </c>
      <c r="AL202">
        <f t="shared" si="100"/>
        <v>16.741405082212253</v>
      </c>
      <c r="AM202">
        <f t="shared" si="100"/>
        <v>0.39808917197452237</v>
      </c>
      <c r="AN202">
        <f t="shared" si="100"/>
        <v>0.79617834394904474</v>
      </c>
      <c r="AO202">
        <f t="shared" si="100"/>
        <v>115.76451995258793</v>
      </c>
      <c r="AP202">
        <f t="shared" si="100"/>
        <v>0.79760717846460616</v>
      </c>
      <c r="AQ202">
        <f t="shared" si="100"/>
        <v>12.207127387280961</v>
      </c>
      <c r="AR202">
        <f t="shared" si="100"/>
        <v>0.39808917197452237</v>
      </c>
      <c r="AS202">
        <f t="shared" si="100"/>
        <v>11.870610347215354</v>
      </c>
      <c r="AT202">
        <f t="shared" si="100"/>
        <v>1.1672016340822875</v>
      </c>
      <c r="AU202">
        <f t="shared" si="100"/>
        <v>17.937219730941703</v>
      </c>
      <c r="AV202">
        <f t="shared" si="100"/>
        <v>0.39824771007566712</v>
      </c>
    </row>
    <row r="203" spans="1:50">
      <c r="E203" s="6"/>
      <c r="G203" t="s">
        <v>361</v>
      </c>
      <c r="H203">
        <f>MEDIAN(H166:H201)</f>
        <v>0.19887634912185903</v>
      </c>
      <c r="I203">
        <f t="shared" ref="I203:AV203" si="101">MEDIAN(I166:I201)</f>
        <v>2830.9976938215705</v>
      </c>
      <c r="J203">
        <f t="shared" si="101"/>
        <v>1.3949224334748727</v>
      </c>
      <c r="K203">
        <f t="shared" si="101"/>
        <v>14.09377402928485</v>
      </c>
      <c r="L203">
        <f t="shared" si="101"/>
        <v>33.28330302859009</v>
      </c>
      <c r="M203">
        <f t="shared" si="101"/>
        <v>0.59640197779831072</v>
      </c>
      <c r="N203">
        <f t="shared" si="101"/>
        <v>0.11973060881805034</v>
      </c>
      <c r="O203">
        <f t="shared" si="101"/>
        <v>5240.7351175864624</v>
      </c>
      <c r="P203">
        <f t="shared" si="101"/>
        <v>0.19943183850899243</v>
      </c>
      <c r="Q203">
        <f t="shared" si="101"/>
        <v>72.029885394690012</v>
      </c>
      <c r="R203">
        <f t="shared" si="101"/>
        <v>0.99653550068276286</v>
      </c>
      <c r="S203">
        <f t="shared" si="101"/>
        <v>1.415083249552417</v>
      </c>
      <c r="T203">
        <f t="shared" si="101"/>
        <v>8.0916007630753555</v>
      </c>
      <c r="U203">
        <f t="shared" si="101"/>
        <v>3037.8984079792913</v>
      </c>
      <c r="V203">
        <f t="shared" si="101"/>
        <v>1.9887634912185904E-2</v>
      </c>
      <c r="W203">
        <f t="shared" si="101"/>
        <v>713.97329642394982</v>
      </c>
      <c r="X203">
        <f t="shared" si="101"/>
        <v>33.460344653515676</v>
      </c>
      <c r="Y203">
        <f t="shared" si="101"/>
        <v>1.7805018025826551</v>
      </c>
      <c r="Z203">
        <f t="shared" si="101"/>
        <v>1885.9327702741143</v>
      </c>
      <c r="AA203">
        <f t="shared" si="101"/>
        <v>159.64678574594734</v>
      </c>
      <c r="AB203">
        <f t="shared" si="101"/>
        <v>0.39799015072879562</v>
      </c>
      <c r="AC203">
        <f t="shared" si="101"/>
        <v>771.44648513769243</v>
      </c>
      <c r="AD203">
        <f t="shared" si="101"/>
        <v>5.1544166353515273</v>
      </c>
      <c r="AE203">
        <f t="shared" si="101"/>
        <v>496.52629445441823</v>
      </c>
      <c r="AF203">
        <f t="shared" si="101"/>
        <v>5.1715982834075138</v>
      </c>
      <c r="AG203">
        <f t="shared" si="101"/>
        <v>413.15378381890457</v>
      </c>
      <c r="AH203">
        <f t="shared" si="101"/>
        <v>0.15910107929748724</v>
      </c>
      <c r="AI203">
        <f t="shared" si="101"/>
        <v>0.19961076349368861</v>
      </c>
      <c r="AJ203">
        <f t="shared" si="101"/>
        <v>1.1934361132462268</v>
      </c>
      <c r="AK203">
        <f t="shared" si="101"/>
        <v>0.13940059963018914</v>
      </c>
      <c r="AL203">
        <f t="shared" si="101"/>
        <v>40.101945159425881</v>
      </c>
      <c r="AM203">
        <f t="shared" si="101"/>
        <v>0.39775269824371806</v>
      </c>
      <c r="AN203">
        <f t="shared" si="101"/>
        <v>0.79582195256153043</v>
      </c>
      <c r="AO203">
        <f t="shared" si="101"/>
        <v>77.807123966279448</v>
      </c>
      <c r="AP203">
        <f t="shared" si="101"/>
        <v>2.1869650428511545</v>
      </c>
      <c r="AQ203">
        <f t="shared" si="101"/>
        <v>9.9403587368752575</v>
      </c>
      <c r="AR203">
        <f t="shared" si="101"/>
        <v>0.39775269824371806</v>
      </c>
      <c r="AS203">
        <f t="shared" si="101"/>
        <v>21.878574401621918</v>
      </c>
      <c r="AT203">
        <f t="shared" si="101"/>
        <v>2.1814990698081673</v>
      </c>
      <c r="AU203">
        <f t="shared" si="101"/>
        <v>30.034483312518642</v>
      </c>
      <c r="AV203">
        <f t="shared" si="101"/>
        <v>0.39864527748421863</v>
      </c>
    </row>
    <row r="204" spans="1:50">
      <c r="E204" s="6"/>
    </row>
    <row r="205" spans="1:50">
      <c r="E205" s="6" t="s">
        <v>69</v>
      </c>
      <c r="H205" t="e">
        <f>((H136-H4)/H136)*100</f>
        <v>#DIV/0!</v>
      </c>
      <c r="I205" t="e">
        <f t="shared" ref="I205:AV211" si="102">((I136-I4)/I136)*100</f>
        <v>#DIV/0!</v>
      </c>
      <c r="J205" t="e">
        <f t="shared" si="102"/>
        <v>#DIV/0!</v>
      </c>
      <c r="K205" t="e">
        <f t="shared" si="102"/>
        <v>#DIV/0!</v>
      </c>
      <c r="L205" t="e">
        <f t="shared" si="102"/>
        <v>#DIV/0!</v>
      </c>
      <c r="M205" t="e">
        <f t="shared" si="102"/>
        <v>#DIV/0!</v>
      </c>
      <c r="N205" t="e">
        <f t="shared" si="102"/>
        <v>#DIV/0!</v>
      </c>
      <c r="O205" t="e">
        <f t="shared" si="102"/>
        <v>#DIV/0!</v>
      </c>
      <c r="P205" t="e">
        <f t="shared" si="102"/>
        <v>#DIV/0!</v>
      </c>
      <c r="Q205" t="e">
        <f t="shared" si="102"/>
        <v>#DIV/0!</v>
      </c>
      <c r="R205" t="e">
        <f t="shared" si="102"/>
        <v>#DIV/0!</v>
      </c>
      <c r="S205" t="e">
        <f t="shared" si="102"/>
        <v>#DIV/0!</v>
      </c>
      <c r="T205" t="e">
        <f t="shared" si="102"/>
        <v>#DIV/0!</v>
      </c>
      <c r="U205" t="e">
        <f t="shared" si="102"/>
        <v>#DIV/0!</v>
      </c>
      <c r="V205" t="e">
        <f t="shared" si="102"/>
        <v>#DIV/0!</v>
      </c>
      <c r="W205" t="e">
        <f t="shared" si="102"/>
        <v>#DIV/0!</v>
      </c>
      <c r="X205" t="e">
        <f t="shared" si="102"/>
        <v>#DIV/0!</v>
      </c>
      <c r="Y205" t="e">
        <f t="shared" si="102"/>
        <v>#DIV/0!</v>
      </c>
      <c r="Z205" t="e">
        <f t="shared" si="102"/>
        <v>#DIV/0!</v>
      </c>
      <c r="AA205" t="e">
        <f t="shared" si="102"/>
        <v>#DIV/0!</v>
      </c>
      <c r="AB205" t="e">
        <f t="shared" si="102"/>
        <v>#DIV/0!</v>
      </c>
      <c r="AC205" t="e">
        <f t="shared" si="102"/>
        <v>#DIV/0!</v>
      </c>
      <c r="AD205" t="e">
        <f t="shared" si="102"/>
        <v>#DIV/0!</v>
      </c>
      <c r="AE205" t="e">
        <f t="shared" si="102"/>
        <v>#DIV/0!</v>
      </c>
      <c r="AF205" t="e">
        <f t="shared" si="102"/>
        <v>#DIV/0!</v>
      </c>
      <c r="AG205" t="e">
        <f t="shared" si="102"/>
        <v>#DIV/0!</v>
      </c>
      <c r="AH205" t="e">
        <f t="shared" si="102"/>
        <v>#DIV/0!</v>
      </c>
      <c r="AI205" t="e">
        <f t="shared" si="102"/>
        <v>#DIV/0!</v>
      </c>
      <c r="AJ205" t="e">
        <f t="shared" si="102"/>
        <v>#DIV/0!</v>
      </c>
      <c r="AK205" t="e">
        <f t="shared" si="102"/>
        <v>#DIV/0!</v>
      </c>
      <c r="AL205" t="e">
        <f t="shared" si="102"/>
        <v>#DIV/0!</v>
      </c>
      <c r="AM205" t="e">
        <f t="shared" si="102"/>
        <v>#DIV/0!</v>
      </c>
      <c r="AN205" t="e">
        <f t="shared" si="102"/>
        <v>#DIV/0!</v>
      </c>
      <c r="AO205" t="e">
        <f t="shared" si="102"/>
        <v>#DIV/0!</v>
      </c>
      <c r="AP205" t="e">
        <f t="shared" si="102"/>
        <v>#DIV/0!</v>
      </c>
      <c r="AQ205" t="e">
        <f t="shared" si="102"/>
        <v>#DIV/0!</v>
      </c>
      <c r="AR205" t="e">
        <f t="shared" si="102"/>
        <v>#DIV/0!</v>
      </c>
      <c r="AS205" t="e">
        <f t="shared" si="102"/>
        <v>#DIV/0!</v>
      </c>
      <c r="AT205" t="e">
        <f t="shared" si="102"/>
        <v>#DIV/0!</v>
      </c>
      <c r="AU205" t="e">
        <f t="shared" si="102"/>
        <v>#DIV/0!</v>
      </c>
      <c r="AV205" t="e">
        <f t="shared" si="102"/>
        <v>#DIV/0!</v>
      </c>
    </row>
    <row r="206" spans="1:50">
      <c r="E206" s="6" t="s">
        <v>69</v>
      </c>
      <c r="H206" t="e">
        <f t="shared" ref="H206:W221" si="103">((H137-H5)/H137)*100</f>
        <v>#DIV/0!</v>
      </c>
      <c r="I206" t="e">
        <f t="shared" si="103"/>
        <v>#DIV/0!</v>
      </c>
      <c r="J206" t="e">
        <f t="shared" si="103"/>
        <v>#DIV/0!</v>
      </c>
      <c r="K206" t="e">
        <f t="shared" si="103"/>
        <v>#DIV/0!</v>
      </c>
      <c r="L206" t="e">
        <f t="shared" si="103"/>
        <v>#DIV/0!</v>
      </c>
      <c r="M206" t="e">
        <f t="shared" si="103"/>
        <v>#DIV/0!</v>
      </c>
      <c r="N206" t="e">
        <f t="shared" si="103"/>
        <v>#DIV/0!</v>
      </c>
      <c r="O206" t="e">
        <f t="shared" si="103"/>
        <v>#DIV/0!</v>
      </c>
      <c r="P206" t="e">
        <f t="shared" si="103"/>
        <v>#DIV/0!</v>
      </c>
      <c r="Q206" t="e">
        <f t="shared" si="103"/>
        <v>#DIV/0!</v>
      </c>
      <c r="R206" t="e">
        <f t="shared" si="103"/>
        <v>#DIV/0!</v>
      </c>
      <c r="S206" t="e">
        <f t="shared" si="103"/>
        <v>#DIV/0!</v>
      </c>
      <c r="T206" t="e">
        <f t="shared" si="103"/>
        <v>#DIV/0!</v>
      </c>
      <c r="U206" t="e">
        <f t="shared" si="103"/>
        <v>#DIV/0!</v>
      </c>
      <c r="V206" t="e">
        <f t="shared" si="103"/>
        <v>#DIV/0!</v>
      </c>
      <c r="W206" t="e">
        <f t="shared" si="103"/>
        <v>#DIV/0!</v>
      </c>
      <c r="X206" t="e">
        <f t="shared" si="102"/>
        <v>#DIV/0!</v>
      </c>
      <c r="Y206" t="e">
        <f t="shared" si="102"/>
        <v>#DIV/0!</v>
      </c>
      <c r="Z206" t="e">
        <f t="shared" si="102"/>
        <v>#DIV/0!</v>
      </c>
      <c r="AA206" t="e">
        <f t="shared" si="102"/>
        <v>#DIV/0!</v>
      </c>
      <c r="AB206" t="e">
        <f t="shared" si="102"/>
        <v>#DIV/0!</v>
      </c>
      <c r="AC206" t="e">
        <f t="shared" si="102"/>
        <v>#DIV/0!</v>
      </c>
      <c r="AD206" t="e">
        <f t="shared" si="102"/>
        <v>#DIV/0!</v>
      </c>
      <c r="AE206" t="e">
        <f t="shared" si="102"/>
        <v>#DIV/0!</v>
      </c>
      <c r="AF206" t="e">
        <f t="shared" si="102"/>
        <v>#DIV/0!</v>
      </c>
      <c r="AG206" t="e">
        <f t="shared" si="102"/>
        <v>#DIV/0!</v>
      </c>
      <c r="AH206" t="e">
        <f t="shared" si="102"/>
        <v>#DIV/0!</v>
      </c>
      <c r="AI206" t="e">
        <f t="shared" si="102"/>
        <v>#DIV/0!</v>
      </c>
      <c r="AJ206" t="e">
        <f t="shared" si="102"/>
        <v>#DIV/0!</v>
      </c>
      <c r="AK206" t="e">
        <f t="shared" si="102"/>
        <v>#DIV/0!</v>
      </c>
      <c r="AL206" t="e">
        <f t="shared" si="102"/>
        <v>#DIV/0!</v>
      </c>
      <c r="AM206" t="e">
        <f t="shared" si="102"/>
        <v>#DIV/0!</v>
      </c>
      <c r="AN206" t="e">
        <f t="shared" si="102"/>
        <v>#DIV/0!</v>
      </c>
      <c r="AO206" t="e">
        <f t="shared" si="102"/>
        <v>#DIV/0!</v>
      </c>
      <c r="AP206" t="e">
        <f t="shared" si="102"/>
        <v>#DIV/0!</v>
      </c>
      <c r="AQ206" t="e">
        <f t="shared" si="102"/>
        <v>#DIV/0!</v>
      </c>
      <c r="AR206" t="e">
        <f t="shared" si="102"/>
        <v>#DIV/0!</v>
      </c>
      <c r="AS206" t="e">
        <f t="shared" si="102"/>
        <v>#DIV/0!</v>
      </c>
      <c r="AT206" t="e">
        <f t="shared" si="102"/>
        <v>#DIV/0!</v>
      </c>
      <c r="AU206" t="e">
        <f t="shared" si="102"/>
        <v>#DIV/0!</v>
      </c>
      <c r="AV206" t="e">
        <f t="shared" si="102"/>
        <v>#DIV/0!</v>
      </c>
    </row>
    <row r="207" spans="1:50">
      <c r="E207" s="6" t="s">
        <v>69</v>
      </c>
      <c r="H207" t="e">
        <f t="shared" si="103"/>
        <v>#DIV/0!</v>
      </c>
      <c r="I207" t="e">
        <f t="shared" si="102"/>
        <v>#DIV/0!</v>
      </c>
      <c r="J207" t="e">
        <f t="shared" si="102"/>
        <v>#DIV/0!</v>
      </c>
      <c r="K207" t="e">
        <f t="shared" si="102"/>
        <v>#DIV/0!</v>
      </c>
      <c r="L207" t="e">
        <f t="shared" si="102"/>
        <v>#DIV/0!</v>
      </c>
      <c r="M207" t="e">
        <f t="shared" si="102"/>
        <v>#DIV/0!</v>
      </c>
      <c r="N207" t="e">
        <f t="shared" si="102"/>
        <v>#DIV/0!</v>
      </c>
      <c r="O207" t="e">
        <f t="shared" si="102"/>
        <v>#DIV/0!</v>
      </c>
      <c r="P207" t="e">
        <f t="shared" si="102"/>
        <v>#DIV/0!</v>
      </c>
      <c r="Q207" t="e">
        <f t="shared" si="102"/>
        <v>#DIV/0!</v>
      </c>
      <c r="R207" t="e">
        <f t="shared" si="102"/>
        <v>#DIV/0!</v>
      </c>
      <c r="S207" t="e">
        <f t="shared" si="102"/>
        <v>#DIV/0!</v>
      </c>
      <c r="T207" t="e">
        <f t="shared" si="102"/>
        <v>#DIV/0!</v>
      </c>
      <c r="U207" t="e">
        <f t="shared" si="102"/>
        <v>#DIV/0!</v>
      </c>
      <c r="V207" t="e">
        <f t="shared" si="102"/>
        <v>#DIV/0!</v>
      </c>
      <c r="W207" t="e">
        <f t="shared" si="102"/>
        <v>#DIV/0!</v>
      </c>
      <c r="X207" t="e">
        <f t="shared" si="102"/>
        <v>#DIV/0!</v>
      </c>
      <c r="Y207" t="e">
        <f t="shared" si="102"/>
        <v>#DIV/0!</v>
      </c>
      <c r="Z207" t="e">
        <f t="shared" si="102"/>
        <v>#DIV/0!</v>
      </c>
      <c r="AA207" t="e">
        <f t="shared" si="102"/>
        <v>#DIV/0!</v>
      </c>
      <c r="AB207" t="e">
        <f t="shared" si="102"/>
        <v>#DIV/0!</v>
      </c>
      <c r="AC207" t="e">
        <f t="shared" si="102"/>
        <v>#DIV/0!</v>
      </c>
      <c r="AD207" t="e">
        <f t="shared" si="102"/>
        <v>#DIV/0!</v>
      </c>
      <c r="AE207" t="e">
        <f t="shared" si="102"/>
        <v>#DIV/0!</v>
      </c>
      <c r="AF207" t="e">
        <f t="shared" si="102"/>
        <v>#DIV/0!</v>
      </c>
      <c r="AG207" t="e">
        <f t="shared" si="102"/>
        <v>#DIV/0!</v>
      </c>
      <c r="AH207" t="e">
        <f t="shared" si="102"/>
        <v>#DIV/0!</v>
      </c>
      <c r="AI207" t="e">
        <f t="shared" si="102"/>
        <v>#DIV/0!</v>
      </c>
      <c r="AJ207" t="e">
        <f t="shared" si="102"/>
        <v>#DIV/0!</v>
      </c>
      <c r="AK207" t="e">
        <f t="shared" si="102"/>
        <v>#DIV/0!</v>
      </c>
      <c r="AL207" t="e">
        <f t="shared" si="102"/>
        <v>#DIV/0!</v>
      </c>
      <c r="AM207" t="e">
        <f t="shared" si="102"/>
        <v>#DIV/0!</v>
      </c>
      <c r="AN207" t="e">
        <f t="shared" si="102"/>
        <v>#DIV/0!</v>
      </c>
      <c r="AO207" t="e">
        <f t="shared" si="102"/>
        <v>#DIV/0!</v>
      </c>
      <c r="AP207" t="e">
        <f t="shared" si="102"/>
        <v>#DIV/0!</v>
      </c>
      <c r="AQ207" t="e">
        <f t="shared" si="102"/>
        <v>#DIV/0!</v>
      </c>
      <c r="AR207" t="e">
        <f t="shared" si="102"/>
        <v>#DIV/0!</v>
      </c>
      <c r="AS207" t="e">
        <f t="shared" si="102"/>
        <v>#DIV/0!</v>
      </c>
      <c r="AT207" t="e">
        <f t="shared" si="102"/>
        <v>#DIV/0!</v>
      </c>
      <c r="AU207" t="e">
        <f t="shared" si="102"/>
        <v>#DIV/0!</v>
      </c>
      <c r="AV207" t="e">
        <f t="shared" si="102"/>
        <v>#DIV/0!</v>
      </c>
    </row>
    <row r="208" spans="1:50">
      <c r="E208" s="6" t="s">
        <v>76</v>
      </c>
      <c r="H208">
        <f t="shared" si="103"/>
        <v>1.0652988755178405</v>
      </c>
      <c r="I208">
        <f t="shared" si="102"/>
        <v>43.39793541435877</v>
      </c>
      <c r="J208">
        <f t="shared" si="102"/>
        <v>-839.87966068258049</v>
      </c>
      <c r="K208">
        <f t="shared" si="102"/>
        <v>87.633162359439737</v>
      </c>
      <c r="L208">
        <f t="shared" si="102"/>
        <v>-13.309828638295798</v>
      </c>
      <c r="M208">
        <f t="shared" si="102"/>
        <v>90.106529887551773</v>
      </c>
      <c r="N208">
        <f t="shared" si="102"/>
        <v>1.0652988755178541</v>
      </c>
      <c r="O208">
        <f t="shared" si="102"/>
        <v>69.09193278738806</v>
      </c>
      <c r="P208">
        <f t="shared" si="102"/>
        <v>82.686427303215609</v>
      </c>
      <c r="Q208">
        <f t="shared" si="102"/>
        <v>50.171573886209728</v>
      </c>
      <c r="R208">
        <f t="shared" si="102"/>
        <v>81.449743539159599</v>
      </c>
      <c r="S208">
        <f t="shared" si="102"/>
        <v>10.05936261410714</v>
      </c>
      <c r="T208">
        <f t="shared" si="102"/>
        <v>19.386539824496023</v>
      </c>
      <c r="U208">
        <f t="shared" si="102"/>
        <v>34.729656909150378</v>
      </c>
      <c r="V208">
        <f t="shared" si="102"/>
        <v>1.0652988755178543</v>
      </c>
      <c r="W208">
        <f t="shared" si="102"/>
        <v>64.201259461536068</v>
      </c>
      <c r="X208">
        <f t="shared" si="102"/>
        <v>54.337830250239008</v>
      </c>
      <c r="Y208">
        <f t="shared" si="102"/>
        <v>56.029021722452377</v>
      </c>
      <c r="Z208">
        <f t="shared" si="102"/>
        <v>68.800675164063719</v>
      </c>
      <c r="AA208">
        <f t="shared" si="102"/>
        <v>96.215088915818839</v>
      </c>
      <c r="AB208">
        <f t="shared" si="102"/>
        <v>-295.73880449792858</v>
      </c>
      <c r="AC208">
        <f t="shared" si="102"/>
        <v>76.255671730124291</v>
      </c>
      <c r="AD208">
        <f t="shared" si="102"/>
        <v>47.929104671325184</v>
      </c>
      <c r="AE208">
        <f t="shared" si="102"/>
        <v>58.789385942239335</v>
      </c>
      <c r="AF208">
        <f t="shared" si="102"/>
        <v>30.163740382718494</v>
      </c>
      <c r="AG208">
        <f t="shared" si="102"/>
        <v>-128.36806951290239</v>
      </c>
      <c r="AH208">
        <f t="shared" si="102"/>
        <v>1.0652988755178543</v>
      </c>
      <c r="AI208">
        <f t="shared" si="102"/>
        <v>-97.86940224896432</v>
      </c>
      <c r="AJ208">
        <f t="shared" si="102"/>
        <v>50.532649437758927</v>
      </c>
      <c r="AK208">
        <f t="shared" si="102"/>
        <v>1.0652988755178343</v>
      </c>
      <c r="AL208">
        <f t="shared" si="102"/>
        <v>87.502985121118044</v>
      </c>
      <c r="AM208">
        <f t="shared" si="102"/>
        <v>1.0652988755178405</v>
      </c>
      <c r="AN208">
        <f t="shared" si="102"/>
        <v>1.0652988755178405</v>
      </c>
      <c r="AO208">
        <f t="shared" si="102"/>
        <v>-35.053718995324857</v>
      </c>
      <c r="AP208">
        <f t="shared" si="102"/>
        <v>-9.9274456938690658</v>
      </c>
      <c r="AQ208">
        <f t="shared" si="102"/>
        <v>37.041553829875006</v>
      </c>
      <c r="AR208">
        <f t="shared" si="102"/>
        <v>1.0652988755178405</v>
      </c>
      <c r="AS208">
        <f t="shared" si="102"/>
        <v>64.960626685079234</v>
      </c>
      <c r="AT208">
        <f t="shared" si="102"/>
        <v>50.532649437758927</v>
      </c>
      <c r="AU208">
        <f t="shared" si="102"/>
        <v>80.887614555497763</v>
      </c>
      <c r="AV208">
        <f t="shared" si="102"/>
        <v>-97.869402248964306</v>
      </c>
    </row>
    <row r="209" spans="5:48">
      <c r="E209" s="6" t="s">
        <v>76</v>
      </c>
      <c r="H209">
        <f t="shared" si="103"/>
        <v>0.72162910241202671</v>
      </c>
      <c r="I209">
        <f t="shared" si="102"/>
        <v>44.477651831348943</v>
      </c>
      <c r="J209">
        <f t="shared" si="102"/>
        <v>-1339.5363780150255</v>
      </c>
      <c r="K209">
        <f t="shared" si="102"/>
        <v>83.453604850402002</v>
      </c>
      <c r="L209">
        <f t="shared" si="102"/>
        <v>19.144419578253075</v>
      </c>
      <c r="M209">
        <f t="shared" si="102"/>
        <v>80.144325820482408</v>
      </c>
      <c r="N209">
        <f t="shared" si="102"/>
        <v>0.72162910241201506</v>
      </c>
      <c r="O209">
        <f t="shared" si="102"/>
        <v>69.690150018469481</v>
      </c>
      <c r="P209">
        <f t="shared" si="102"/>
        <v>87.590203637801494</v>
      </c>
      <c r="Q209">
        <f t="shared" si="102"/>
        <v>47.440862465982839</v>
      </c>
      <c r="R209">
        <f t="shared" si="102"/>
        <v>88.969069900267996</v>
      </c>
      <c r="S209">
        <f t="shared" si="102"/>
        <v>-3.7910241202056238</v>
      </c>
      <c r="T209">
        <f t="shared" si="102"/>
        <v>25.541221826809029</v>
      </c>
      <c r="U209">
        <f t="shared" si="102"/>
        <v>40.494641045855651</v>
      </c>
      <c r="V209">
        <f t="shared" si="102"/>
        <v>0.72162910241200939</v>
      </c>
      <c r="W209">
        <f t="shared" si="102"/>
        <v>64.149477175870999</v>
      </c>
      <c r="X209">
        <f t="shared" si="102"/>
        <v>52.906413804990308</v>
      </c>
      <c r="Y209">
        <f t="shared" si="102"/>
        <v>60.288651640964808</v>
      </c>
      <c r="Z209">
        <f t="shared" si="102"/>
        <v>57.759609130294542</v>
      </c>
      <c r="AA209">
        <f t="shared" si="102"/>
        <v>97.89286722992874</v>
      </c>
      <c r="AB209">
        <f t="shared" si="102"/>
        <v>-297.1134835903519</v>
      </c>
      <c r="AC209">
        <f t="shared" si="102"/>
        <v>60.288651640964808</v>
      </c>
      <c r="AD209">
        <f t="shared" si="102"/>
        <v>68.648935506024856</v>
      </c>
      <c r="AE209">
        <f t="shared" si="102"/>
        <v>54.753662821010785</v>
      </c>
      <c r="AF209">
        <f t="shared" si="102"/>
        <v>24.081245784197431</v>
      </c>
      <c r="AG209">
        <f t="shared" si="102"/>
        <v>-109.02914378859241</v>
      </c>
      <c r="AH209">
        <f t="shared" si="102"/>
        <v>0.72162910241200939</v>
      </c>
      <c r="AI209">
        <f t="shared" si="102"/>
        <v>-197.83511269276391</v>
      </c>
      <c r="AJ209">
        <f t="shared" si="102"/>
        <v>50.360814551206012</v>
      </c>
      <c r="AK209">
        <f t="shared" si="102"/>
        <v>0.72162910241202671</v>
      </c>
      <c r="AL209">
        <f t="shared" si="102"/>
        <v>85.108244365361813</v>
      </c>
      <c r="AM209">
        <f t="shared" si="102"/>
        <v>0.72162910241202671</v>
      </c>
      <c r="AN209">
        <f t="shared" si="102"/>
        <v>-197.83511269276391</v>
      </c>
      <c r="AO209">
        <f t="shared" si="102"/>
        <v>-39.77028630053541</v>
      </c>
      <c r="AP209">
        <f t="shared" si="102"/>
        <v>-19.134045077105576</v>
      </c>
      <c r="AQ209">
        <f t="shared" si="102"/>
        <v>24.136339219767667</v>
      </c>
      <c r="AR209">
        <f t="shared" si="102"/>
        <v>0.72162910241202671</v>
      </c>
      <c r="AS209">
        <f t="shared" si="102"/>
        <v>61.151941822682964</v>
      </c>
      <c r="AT209">
        <f t="shared" si="102"/>
        <v>50.360814551206012</v>
      </c>
      <c r="AU209">
        <f t="shared" si="102"/>
        <v>83.635433368529448</v>
      </c>
      <c r="AV209">
        <f t="shared" si="102"/>
        <v>-98.556741795175967</v>
      </c>
    </row>
    <row r="210" spans="5:48">
      <c r="E210" s="6" t="s">
        <v>76</v>
      </c>
      <c r="H210">
        <f t="shared" si="103"/>
        <v>1.2614565881541184</v>
      </c>
      <c r="I210">
        <f t="shared" si="102"/>
        <v>39.722470164768374</v>
      </c>
      <c r="J210">
        <f t="shared" si="102"/>
        <v>-986.12397753030461</v>
      </c>
      <c r="K210">
        <f t="shared" si="102"/>
        <v>83.543576098025682</v>
      </c>
      <c r="L210">
        <f t="shared" si="102"/>
        <v>31.069318750220809</v>
      </c>
      <c r="M210">
        <f t="shared" si="102"/>
        <v>90.126145658815418</v>
      </c>
      <c r="N210">
        <f t="shared" si="102"/>
        <v>1.2614565881541229</v>
      </c>
      <c r="O210">
        <f t="shared" si="102"/>
        <v>75.029756790062123</v>
      </c>
      <c r="P210">
        <f t="shared" si="102"/>
        <v>85.189218488223133</v>
      </c>
      <c r="Q210">
        <f t="shared" si="102"/>
        <v>51.336003604161675</v>
      </c>
      <c r="R210">
        <f t="shared" si="102"/>
        <v>87.657682073519268</v>
      </c>
      <c r="S210">
        <f t="shared" si="102"/>
        <v>1.2614565881541395</v>
      </c>
      <c r="T210">
        <f t="shared" si="102"/>
        <v>15.366962789846397</v>
      </c>
      <c r="U210">
        <f t="shared" si="102"/>
        <v>36.659560246686631</v>
      </c>
      <c r="V210">
        <f t="shared" si="102"/>
        <v>1.2614565881541286</v>
      </c>
      <c r="W210">
        <f t="shared" si="102"/>
        <v>68.329146452804153</v>
      </c>
      <c r="X210">
        <f t="shared" si="102"/>
        <v>53.75536574381902</v>
      </c>
      <c r="Y210">
        <f t="shared" si="102"/>
        <v>67.087152196051363</v>
      </c>
      <c r="Z210">
        <f t="shared" si="102"/>
        <v>60.454840296011348</v>
      </c>
      <c r="AA210">
        <f t="shared" si="102"/>
        <v>96.815748871000096</v>
      </c>
      <c r="AB210">
        <f t="shared" si="102"/>
        <v>-294.95417364738353</v>
      </c>
      <c r="AC210">
        <f t="shared" si="102"/>
        <v>72.572626830042807</v>
      </c>
      <c r="AD210">
        <f t="shared" si="102"/>
        <v>50.630728294077052</v>
      </c>
      <c r="AE210">
        <f t="shared" si="102"/>
        <v>51.143212083411896</v>
      </c>
      <c r="AF210">
        <f t="shared" si="102"/>
        <v>34.174304392102748</v>
      </c>
      <c r="AG210">
        <f t="shared" si="102"/>
        <v>-145.06728567534722</v>
      </c>
      <c r="AH210">
        <f t="shared" si="102"/>
        <v>1.2614565881541286</v>
      </c>
      <c r="AI210">
        <f t="shared" si="102"/>
        <v>-492.43126047107523</v>
      </c>
      <c r="AJ210">
        <f t="shared" si="102"/>
        <v>50.630728294077052</v>
      </c>
      <c r="AK210">
        <f t="shared" si="102"/>
        <v>1.2614565881541262</v>
      </c>
      <c r="AL210">
        <f t="shared" si="102"/>
        <v>88.210323174704968</v>
      </c>
      <c r="AM210">
        <f t="shared" si="102"/>
        <v>1.2614565881541184</v>
      </c>
      <c r="AN210">
        <f t="shared" si="102"/>
        <v>-146.84635852961469</v>
      </c>
      <c r="AO210">
        <f t="shared" si="102"/>
        <v>-40.581233643222411</v>
      </c>
      <c r="AP210">
        <f t="shared" si="102"/>
        <v>-9.7094926798287648</v>
      </c>
      <c r="AQ210">
        <f t="shared" si="102"/>
        <v>34.795301520479143</v>
      </c>
      <c r="AR210">
        <f t="shared" si="102"/>
        <v>1.2614565881541184</v>
      </c>
      <c r="AS210">
        <f t="shared" si="102"/>
        <v>62.698772488858211</v>
      </c>
      <c r="AT210">
        <f t="shared" si="102"/>
        <v>60.504582635261663</v>
      </c>
      <c r="AU210">
        <f t="shared" si="102"/>
        <v>83.169566463889907</v>
      </c>
      <c r="AV210">
        <f t="shared" si="102"/>
        <v>-196.21563023553762</v>
      </c>
    </row>
    <row r="211" spans="5:48">
      <c r="E211" s="6" t="s">
        <v>83</v>
      </c>
      <c r="H211">
        <f t="shared" si="103"/>
        <v>-7.0737008496344664</v>
      </c>
      <c r="I211">
        <f t="shared" si="102"/>
        <v>31.625793886019132</v>
      </c>
      <c r="J211">
        <f t="shared" si="102"/>
        <v>-1042.1194757294345</v>
      </c>
      <c r="K211">
        <f t="shared" si="102"/>
        <v>-7.0737008496344718</v>
      </c>
      <c r="L211">
        <f t="shared" si="102"/>
        <v>-41.696334657300696</v>
      </c>
      <c r="M211">
        <f t="shared" si="102"/>
        <v>78.585259830073113</v>
      </c>
      <c r="N211">
        <f t="shared" si="102"/>
        <v>-7.0737008496344691</v>
      </c>
      <c r="O211">
        <f t="shared" si="102"/>
        <v>84.942760818020162</v>
      </c>
      <c r="P211">
        <f t="shared" si="102"/>
        <v>91.077191595863795</v>
      </c>
      <c r="Q211">
        <f t="shared" si="102"/>
        <v>41.060348156164522</v>
      </c>
      <c r="R211">
        <f t="shared" si="102"/>
        <v>91.239424475939003</v>
      </c>
      <c r="S211">
        <f t="shared" si="102"/>
        <v>-14.211947572943441</v>
      </c>
      <c r="T211">
        <f t="shared" si="102"/>
        <v>27.567790601717849</v>
      </c>
      <c r="U211">
        <f t="shared" si="102"/>
        <v>2.1833914428411418</v>
      </c>
      <c r="V211">
        <f t="shared" si="102"/>
        <v>-7.0737008496344815</v>
      </c>
      <c r="W211">
        <f t="shared" si="102"/>
        <v>56.714886890573304</v>
      </c>
      <c r="X211">
        <f t="shared" si="102"/>
        <v>45.489752294731538</v>
      </c>
      <c r="Y211">
        <f t="shared" si="102"/>
        <v>82.15438319172759</v>
      </c>
      <c r="Z211">
        <f t="shared" si="102"/>
        <v>79.983254737308698</v>
      </c>
      <c r="AA211">
        <f t="shared" si="102"/>
        <v>94.639442447836018</v>
      </c>
      <c r="AB211">
        <f t="shared" si="102"/>
        <v>-756.5896067970757</v>
      </c>
      <c r="AC211">
        <f t="shared" si="102"/>
        <v>73.231574787591384</v>
      </c>
      <c r="AD211">
        <f t="shared" si="102"/>
        <v>69.40751404296158</v>
      </c>
      <c r="AE211">
        <f t="shared" si="102"/>
        <v>-28.48844101956136</v>
      </c>
      <c r="AF211">
        <f t="shared" si="102"/>
        <v>54.111271064442356</v>
      </c>
      <c r="AG211">
        <f t="shared" si="102"/>
        <v>16.295559256436544</v>
      </c>
      <c r="AH211">
        <f t="shared" si="102"/>
        <v>-7.0737008496344815</v>
      </c>
      <c r="AI211">
        <f t="shared" si="102"/>
        <v>-328.29480339853785</v>
      </c>
      <c r="AJ211">
        <f t="shared" si="102"/>
        <v>46.463149575182769</v>
      </c>
      <c r="AK211">
        <f t="shared" si="102"/>
        <v>-7.0737008496344709</v>
      </c>
      <c r="AL211">
        <f t="shared" si="102"/>
        <v>80.171536879697328</v>
      </c>
      <c r="AM211">
        <f t="shared" ref="AM211:BZ211" si="104">((AM142-AM10)/AM142)*100</f>
        <v>-7.0737008496344664</v>
      </c>
      <c r="AN211">
        <f t="shared" si="104"/>
        <v>-7.0737008496344664</v>
      </c>
      <c r="AO211">
        <f t="shared" si="104"/>
        <v>-43.512394856054605</v>
      </c>
      <c r="AP211">
        <f t="shared" si="104"/>
        <v>-149.8386353158138</v>
      </c>
      <c r="AQ211">
        <f t="shared" si="104"/>
        <v>-46.521906425815587</v>
      </c>
      <c r="AR211">
        <f t="shared" si="104"/>
        <v>-7.0737008496344664</v>
      </c>
      <c r="AS211">
        <f t="shared" si="104"/>
        <v>51.330135977438886</v>
      </c>
      <c r="AT211">
        <f t="shared" si="104"/>
        <v>28.61753276691034</v>
      </c>
      <c r="AU211">
        <f t="shared" si="104"/>
        <v>79.797414934031224</v>
      </c>
      <c r="AV211">
        <f t="shared" si="104"/>
        <v>-435.36850424817237</v>
      </c>
    </row>
    <row r="212" spans="5:48">
      <c r="E212" s="6" t="s">
        <v>83</v>
      </c>
      <c r="H212">
        <f t="shared" si="103"/>
        <v>1.9685039370068429E-2</v>
      </c>
      <c r="I212">
        <f t="shared" si="103"/>
        <v>35.110269120259687</v>
      </c>
      <c r="J212">
        <f t="shared" si="103"/>
        <v>-559.87007874015751</v>
      </c>
      <c r="K212">
        <f t="shared" si="103"/>
        <v>1.9685039370071246E-2</v>
      </c>
      <c r="L212">
        <f t="shared" si="103"/>
        <v>-27.712081154089326</v>
      </c>
      <c r="M212">
        <f t="shared" si="103"/>
        <v>80.003937007874029</v>
      </c>
      <c r="N212">
        <f t="shared" si="103"/>
        <v>1.9685039370061379E-2</v>
      </c>
      <c r="O212">
        <f t="shared" si="103"/>
        <v>86.478852643419572</v>
      </c>
      <c r="P212">
        <f t="shared" si="103"/>
        <v>66.673228346456696</v>
      </c>
      <c r="Q212">
        <f t="shared" si="103"/>
        <v>36.804895260733915</v>
      </c>
      <c r="R212">
        <f t="shared" si="103"/>
        <v>63.643521832498209</v>
      </c>
      <c r="S212">
        <f t="shared" si="103"/>
        <v>1.9685039370067488E-2</v>
      </c>
      <c r="T212">
        <f t="shared" si="103"/>
        <v>-4.7412823397075456</v>
      </c>
      <c r="U212">
        <f t="shared" si="103"/>
        <v>24.15286451262557</v>
      </c>
      <c r="V212">
        <f t="shared" si="103"/>
        <v>1.9685039370079E-2</v>
      </c>
      <c r="W212">
        <f t="shared" si="103"/>
        <v>56.008661417322834</v>
      </c>
      <c r="X212">
        <f t="shared" ref="I212:BK218" si="105">((X143-X11)/X143)*100</f>
        <v>42.603893263342094</v>
      </c>
      <c r="Y212">
        <f t="shared" si="105"/>
        <v>72.732641374373657</v>
      </c>
      <c r="Z212">
        <f t="shared" si="105"/>
        <v>74.928483710178426</v>
      </c>
      <c r="AA212">
        <f t="shared" si="105"/>
        <v>89.630722776170259</v>
      </c>
      <c r="AB212">
        <f t="shared" si="105"/>
        <v>-399.90157480314974</v>
      </c>
      <c r="AC212">
        <f t="shared" si="105"/>
        <v>72.732641374373657</v>
      </c>
      <c r="AD212">
        <f t="shared" si="105"/>
        <v>52.390326209223851</v>
      </c>
      <c r="AE212">
        <f t="shared" si="105"/>
        <v>22.900752144787866</v>
      </c>
      <c r="AF212">
        <f t="shared" si="105"/>
        <v>50.00984251968503</v>
      </c>
      <c r="AG212">
        <f t="shared" si="105"/>
        <v>-87.01674985939259</v>
      </c>
      <c r="AH212">
        <f t="shared" si="105"/>
        <v>1.9685039370079E-2</v>
      </c>
      <c r="AI212">
        <f t="shared" si="105"/>
        <v>1.9685039370068429E-2</v>
      </c>
      <c r="AJ212">
        <f t="shared" si="105"/>
        <v>50.00984251968503</v>
      </c>
      <c r="AK212">
        <f t="shared" si="105"/>
        <v>1.9685039370066416E-2</v>
      </c>
      <c r="AL212">
        <f t="shared" si="105"/>
        <v>80.003937007874015</v>
      </c>
      <c r="AM212">
        <f t="shared" si="105"/>
        <v>1.9685039370068429E-2</v>
      </c>
      <c r="AN212">
        <f t="shared" si="105"/>
        <v>1.9685039370068429E-2</v>
      </c>
      <c r="AO212">
        <f t="shared" si="105"/>
        <v>-7.2327730406756148</v>
      </c>
      <c r="AP212">
        <f t="shared" si="105"/>
        <v>-66.633858267716562</v>
      </c>
      <c r="AQ212">
        <f t="shared" si="105"/>
        <v>-25.781686563373135</v>
      </c>
      <c r="AR212">
        <f t="shared" si="105"/>
        <v>1.9685039370068429E-2</v>
      </c>
      <c r="AS212">
        <f t="shared" si="105"/>
        <v>48.397256794513588</v>
      </c>
      <c r="AT212">
        <f t="shared" si="105"/>
        <v>1.9685039370082525E-2</v>
      </c>
      <c r="AU212">
        <f t="shared" si="105"/>
        <v>71.159524530587532</v>
      </c>
      <c r="AV212">
        <f t="shared" si="105"/>
        <v>-49.970472440944874</v>
      </c>
    </row>
    <row r="213" spans="5:48">
      <c r="E213" s="6" t="s">
        <v>83</v>
      </c>
      <c r="H213">
        <f t="shared" si="103"/>
        <v>-1.2407680945347017</v>
      </c>
      <c r="I213">
        <f t="shared" si="105"/>
        <v>3.7112259970457835</v>
      </c>
      <c r="J213">
        <f t="shared" si="105"/>
        <v>-88.018569318421584</v>
      </c>
      <c r="K213">
        <f t="shared" si="105"/>
        <v>-1.2407680945347046</v>
      </c>
      <c r="L213">
        <f t="shared" si="105"/>
        <v>-31.054000416851686</v>
      </c>
      <c r="M213">
        <f t="shared" si="105"/>
        <v>49.379615952732649</v>
      </c>
      <c r="N213">
        <f t="shared" si="105"/>
        <v>-1.2407680945347066</v>
      </c>
      <c r="O213">
        <f t="shared" si="105"/>
        <v>78.085629804224155</v>
      </c>
      <c r="P213">
        <f t="shared" si="105"/>
        <v>87.344903988183148</v>
      </c>
      <c r="Q213">
        <f t="shared" si="105"/>
        <v>17.86126362141524</v>
      </c>
      <c r="R213">
        <f t="shared" si="105"/>
        <v>83.126538650910888</v>
      </c>
      <c r="S213">
        <f t="shared" si="105"/>
        <v>-55.235844411619908</v>
      </c>
      <c r="T213">
        <f t="shared" si="105"/>
        <v>32.506154603643523</v>
      </c>
      <c r="U213">
        <f t="shared" si="105"/>
        <v>-48.216484490398813</v>
      </c>
      <c r="V213">
        <f t="shared" si="105"/>
        <v>-1.2407680945347124</v>
      </c>
      <c r="W213">
        <f t="shared" si="105"/>
        <v>58.845216221733864</v>
      </c>
      <c r="X213">
        <f t="shared" si="105"/>
        <v>19.771466793010241</v>
      </c>
      <c r="Y213">
        <f t="shared" si="105"/>
        <v>63.185175238351007</v>
      </c>
      <c r="Z213">
        <f t="shared" si="105"/>
        <v>57.01509287606347</v>
      </c>
      <c r="AA213">
        <f t="shared" si="105"/>
        <v>91.336364588487257</v>
      </c>
      <c r="AB213">
        <f t="shared" si="105"/>
        <v>-1.2407680945347017</v>
      </c>
      <c r="AC213">
        <f t="shared" si="105"/>
        <v>60.628590185458734</v>
      </c>
      <c r="AD213">
        <f t="shared" si="105"/>
        <v>70.471442639094036</v>
      </c>
      <c r="AE213">
        <f t="shared" si="105"/>
        <v>35.959328089038515</v>
      </c>
      <c r="AF213">
        <f t="shared" si="105"/>
        <v>55.982274741506657</v>
      </c>
      <c r="AG213">
        <f t="shared" si="105"/>
        <v>-195.70323354344299</v>
      </c>
      <c r="AH213">
        <f t="shared" si="105"/>
        <v>-1.2407680945347124</v>
      </c>
      <c r="AI213">
        <f t="shared" si="105"/>
        <v>-102.48153618906942</v>
      </c>
      <c r="AJ213">
        <f t="shared" si="105"/>
        <v>-102.48153618906942</v>
      </c>
      <c r="AK213">
        <f t="shared" si="105"/>
        <v>-1.2407680945346997</v>
      </c>
      <c r="AL213">
        <f t="shared" si="105"/>
        <v>78.583683672309974</v>
      </c>
      <c r="AM213">
        <f t="shared" si="105"/>
        <v>-1.2407680945347017</v>
      </c>
      <c r="AN213">
        <f t="shared" si="105"/>
        <v>-1.2407680945347017</v>
      </c>
      <c r="AO213">
        <f t="shared" si="105"/>
        <v>-33.42170830091812</v>
      </c>
      <c r="AP213">
        <f t="shared" si="105"/>
        <v>-34.987690792712954</v>
      </c>
      <c r="AQ213">
        <f t="shared" si="105"/>
        <v>-58.18870014771047</v>
      </c>
      <c r="AR213">
        <f t="shared" si="105"/>
        <v>-1.2407680945347017</v>
      </c>
      <c r="AS213">
        <f t="shared" si="105"/>
        <v>15.632693254554406</v>
      </c>
      <c r="AT213">
        <f t="shared" si="105"/>
        <v>-1.2407680945347161</v>
      </c>
      <c r="AU213">
        <f t="shared" si="105"/>
        <v>65.681095561174672</v>
      </c>
      <c r="AV213">
        <f t="shared" si="105"/>
        <v>-304.9630723781388</v>
      </c>
    </row>
    <row r="214" spans="5:48">
      <c r="E214" s="6" t="s">
        <v>90</v>
      </c>
      <c r="H214">
        <f t="shared" si="103"/>
        <v>1.1439842209073052</v>
      </c>
      <c r="I214">
        <f t="shared" si="105"/>
        <v>-9.3251424501424456</v>
      </c>
      <c r="J214">
        <f t="shared" si="105"/>
        <v>-624.94411571334649</v>
      </c>
      <c r="K214">
        <f t="shared" si="105"/>
        <v>50.571992110453657</v>
      </c>
      <c r="L214">
        <f t="shared" si="105"/>
        <v>74.082692492372701</v>
      </c>
      <c r="M214">
        <f t="shared" si="105"/>
        <v>80.22879684418146</v>
      </c>
      <c r="N214">
        <f t="shared" si="105"/>
        <v>1.1439842209073099</v>
      </c>
      <c r="O214">
        <f t="shared" si="105"/>
        <v>81.853353746844874</v>
      </c>
      <c r="P214">
        <f t="shared" si="105"/>
        <v>87.642998027613416</v>
      </c>
      <c r="Q214">
        <f t="shared" si="105"/>
        <v>67.047994740302443</v>
      </c>
      <c r="R214">
        <f t="shared" si="105"/>
        <v>77.757396449704146</v>
      </c>
      <c r="S214">
        <f t="shared" si="105"/>
        <v>-315.19526627218926</v>
      </c>
      <c r="T214">
        <f t="shared" si="105"/>
        <v>19.679487179487193</v>
      </c>
      <c r="U214">
        <f t="shared" si="105"/>
        <v>-435.57436396774267</v>
      </c>
      <c r="V214">
        <f t="shared" si="105"/>
        <v>1.1439842209072983</v>
      </c>
      <c r="W214">
        <f t="shared" si="105"/>
        <v>41.9977458438997</v>
      </c>
      <c r="X214">
        <f t="shared" si="105"/>
        <v>76.542640323605127</v>
      </c>
      <c r="Y214">
        <f t="shared" si="105"/>
        <v>67.047994740302428</v>
      </c>
      <c r="Z214">
        <f t="shared" si="105"/>
        <v>72.849404117009755</v>
      </c>
      <c r="AA214">
        <f t="shared" si="105"/>
        <v>89.982590401051937</v>
      </c>
      <c r="AB214">
        <f t="shared" si="105"/>
        <v>-295.42406311637075</v>
      </c>
      <c r="AC214">
        <f t="shared" si="105"/>
        <v>87.895181741335591</v>
      </c>
      <c r="AD214">
        <f t="shared" si="105"/>
        <v>30.800788954635117</v>
      </c>
      <c r="AE214">
        <f t="shared" si="105"/>
        <v>-27.25663909684307</v>
      </c>
      <c r="AF214">
        <f t="shared" si="105"/>
        <v>67.047994740302443</v>
      </c>
      <c r="AG214">
        <f t="shared" si="105"/>
        <v>-207.33835255834657</v>
      </c>
      <c r="AH214">
        <f t="shared" si="105"/>
        <v>1.1439842209072983</v>
      </c>
      <c r="AI214">
        <f t="shared" si="105"/>
        <v>-295.42406311637075</v>
      </c>
      <c r="AJ214">
        <f t="shared" si="105"/>
        <v>50.571992110453657</v>
      </c>
      <c r="AK214">
        <f t="shared" si="105"/>
        <v>1.1439842209073035</v>
      </c>
      <c r="AL214">
        <f t="shared" si="105"/>
        <v>82.700197238658774</v>
      </c>
      <c r="AM214">
        <f t="shared" si="105"/>
        <v>1.1439842209073052</v>
      </c>
      <c r="AN214">
        <f t="shared" si="105"/>
        <v>-196.56804733727805</v>
      </c>
      <c r="AO214">
        <f t="shared" si="105"/>
        <v>-108.54078240324499</v>
      </c>
      <c r="AP214">
        <f t="shared" si="105"/>
        <v>1.1439842209073052</v>
      </c>
      <c r="AQ214">
        <f t="shared" si="105"/>
        <v>-152.34298764663131</v>
      </c>
      <c r="AR214">
        <f t="shared" si="105"/>
        <v>1.1439842209073052</v>
      </c>
      <c r="AS214">
        <f t="shared" si="105"/>
        <v>71.755424063116365</v>
      </c>
      <c r="AT214">
        <f t="shared" si="105"/>
        <v>34.095989480604864</v>
      </c>
      <c r="AU214">
        <f t="shared" si="105"/>
        <v>75.835196142888449</v>
      </c>
      <c r="AV214">
        <f t="shared" si="105"/>
        <v>-196.56804733727805</v>
      </c>
    </row>
    <row r="215" spans="5:48">
      <c r="E215" s="6" t="s">
        <v>90</v>
      </c>
      <c r="H215">
        <f t="shared" si="103"/>
        <v>1.1037745146348461</v>
      </c>
      <c r="I215">
        <f t="shared" si="105"/>
        <v>11.657917155365519</v>
      </c>
      <c r="J215">
        <f t="shared" si="105"/>
        <v>-221.41273282743671</v>
      </c>
      <c r="K215">
        <f t="shared" si="105"/>
        <v>75.275943628658709</v>
      </c>
      <c r="L215">
        <f t="shared" si="105"/>
        <v>69.006880902022303</v>
      </c>
      <c r="M215">
        <f t="shared" si="105"/>
        <v>80.22075490292697</v>
      </c>
      <c r="N215">
        <f t="shared" si="105"/>
        <v>1.103774514634853</v>
      </c>
      <c r="O215">
        <f t="shared" si="105"/>
        <v>89.508400426769967</v>
      </c>
      <c r="P215">
        <f t="shared" si="105"/>
        <v>-196.68867645609541</v>
      </c>
      <c r="Q215">
        <f t="shared" si="105"/>
        <v>21.286677674913442</v>
      </c>
      <c r="R215">
        <f t="shared" si="105"/>
        <v>-460.41194441706932</v>
      </c>
      <c r="S215">
        <f t="shared" si="105"/>
        <v>-23.620281856706445</v>
      </c>
      <c r="T215">
        <f t="shared" si="105"/>
        <v>13.465802700305485</v>
      </c>
      <c r="U215">
        <f t="shared" si="105"/>
        <v>-49.705295459497705</v>
      </c>
      <c r="V215">
        <f t="shared" si="105"/>
        <v>1.103774514634853</v>
      </c>
      <c r="W215">
        <f t="shared" si="105"/>
        <v>22.578383477171275</v>
      </c>
      <c r="X215">
        <f t="shared" si="105"/>
        <v>42.944485296904723</v>
      </c>
      <c r="Y215">
        <f t="shared" si="105"/>
        <v>50.551887257317418</v>
      </c>
      <c r="Z215">
        <f t="shared" si="105"/>
        <v>72.367231114383273</v>
      </c>
      <c r="AA215">
        <f t="shared" si="105"/>
        <v>-6.1918486769084691</v>
      </c>
      <c r="AB215">
        <f t="shared" si="105"/>
        <v>43.48787115121992</v>
      </c>
      <c r="AC215">
        <f t="shared" si="105"/>
        <v>89.908548419860693</v>
      </c>
      <c r="AD215">
        <f t="shared" si="105"/>
        <v>-221.41273282743671</v>
      </c>
      <c r="AE215">
        <f t="shared" si="105"/>
        <v>57.294811722228701</v>
      </c>
      <c r="AF215">
        <f t="shared" si="105"/>
        <v>-16.877357391795179</v>
      </c>
      <c r="AG215">
        <f t="shared" si="105"/>
        <v>-1431.958511763864</v>
      </c>
      <c r="AH215">
        <f t="shared" si="105"/>
        <v>1.103774514634853</v>
      </c>
      <c r="AI215">
        <f t="shared" si="105"/>
        <v>-97.7924509707303</v>
      </c>
      <c r="AJ215">
        <f t="shared" si="105"/>
        <v>1.1037745146348461</v>
      </c>
      <c r="AK215">
        <f t="shared" si="105"/>
        <v>1.1037745146348381</v>
      </c>
      <c r="AL215">
        <f t="shared" si="105"/>
        <v>85.871967787804977</v>
      </c>
      <c r="AM215">
        <f t="shared" si="105"/>
        <v>1.1037745146348461</v>
      </c>
      <c r="AN215">
        <f t="shared" si="105"/>
        <v>1.1037745146348461</v>
      </c>
      <c r="AO215">
        <f t="shared" si="105"/>
        <v>-12.312380105472837</v>
      </c>
      <c r="AP215">
        <f t="shared" si="105"/>
        <v>-97.7924509707303</v>
      </c>
      <c r="AQ215">
        <f t="shared" si="105"/>
        <v>57.61590336341493</v>
      </c>
      <c r="AR215">
        <f t="shared" si="105"/>
        <v>1.1037745146348461</v>
      </c>
      <c r="AS215">
        <f t="shared" si="105"/>
        <v>44.370873164482106</v>
      </c>
      <c r="AT215">
        <f t="shared" si="105"/>
        <v>-31.861633980486875</v>
      </c>
      <c r="AU215">
        <f t="shared" si="105"/>
        <v>-45.047797378535556</v>
      </c>
      <c r="AV215">
        <f t="shared" si="105"/>
        <v>1.1037745146348461</v>
      </c>
    </row>
    <row r="216" spans="5:48">
      <c r="E216" s="6" t="s">
        <v>90</v>
      </c>
      <c r="H216">
        <f t="shared" si="103"/>
        <v>-0.47908972951390855</v>
      </c>
      <c r="I216">
        <f t="shared" si="105"/>
        <v>41.603481061260361</v>
      </c>
      <c r="J216">
        <f t="shared" si="105"/>
        <v>-251.67681405329873</v>
      </c>
      <c r="K216">
        <f t="shared" si="105"/>
        <v>74.880227567621517</v>
      </c>
      <c r="L216">
        <f t="shared" si="105"/>
        <v>83.437512681948249</v>
      </c>
      <c r="M216">
        <f t="shared" si="105"/>
        <v>79.90418205409722</v>
      </c>
      <c r="N216">
        <f t="shared" si="105"/>
        <v>-0.4790897295139156</v>
      </c>
      <c r="O216">
        <f t="shared" si="105"/>
        <v>85.133195907367849</v>
      </c>
      <c r="P216">
        <f t="shared" si="105"/>
        <v>91.626742522540511</v>
      </c>
      <c r="Q216">
        <f t="shared" si="105"/>
        <v>66.506970090162028</v>
      </c>
      <c r="R216">
        <f t="shared" si="105"/>
        <v>73.205576072129617</v>
      </c>
      <c r="S216">
        <f t="shared" si="105"/>
        <v>-30.622816648368083</v>
      </c>
      <c r="T216">
        <f t="shared" si="105"/>
        <v>21.849596877044721</v>
      </c>
      <c r="U216">
        <f t="shared" si="105"/>
        <v>-59.962710849386156</v>
      </c>
      <c r="V216">
        <f t="shared" si="105"/>
        <v>-0.47908972951393308</v>
      </c>
      <c r="W216">
        <f t="shared" si="105"/>
        <v>39.197268779063371</v>
      </c>
      <c r="X216">
        <f t="shared" si="105"/>
        <v>73.458353656354817</v>
      </c>
      <c r="Y216">
        <f t="shared" si="105"/>
        <v>77.671313393441338</v>
      </c>
      <c r="Z216">
        <f t="shared" si="105"/>
        <v>78.896241342077005</v>
      </c>
      <c r="AA216">
        <f t="shared" si="105"/>
        <v>90.701163932487134</v>
      </c>
      <c r="AB216">
        <f t="shared" si="105"/>
        <v>-100.9581794590278</v>
      </c>
      <c r="AC216">
        <f t="shared" si="105"/>
        <v>88.316384915172804</v>
      </c>
      <c r="AD216">
        <f t="shared" si="105"/>
        <v>24.640682702864574</v>
      </c>
      <c r="AE216">
        <f t="shared" si="105"/>
        <v>31.032104090984525</v>
      </c>
      <c r="AF216">
        <f t="shared" si="105"/>
        <v>72.596611891950744</v>
      </c>
      <c r="AG216">
        <f t="shared" si="105"/>
        <v>-133.16301591079514</v>
      </c>
      <c r="AH216">
        <f t="shared" si="105"/>
        <v>-0.47908972951393308</v>
      </c>
      <c r="AI216">
        <f t="shared" si="105"/>
        <v>-100.9581794590278</v>
      </c>
      <c r="AJ216">
        <f t="shared" si="105"/>
        <v>49.760455135243049</v>
      </c>
      <c r="AK216">
        <f t="shared" si="105"/>
        <v>-0.47908972951392054</v>
      </c>
      <c r="AL216">
        <f t="shared" si="105"/>
        <v>88.038203603629299</v>
      </c>
      <c r="AM216">
        <f t="shared" si="105"/>
        <v>-0.47908972951390855</v>
      </c>
      <c r="AN216">
        <f t="shared" si="105"/>
        <v>-0.47908972951390855</v>
      </c>
      <c r="AO216">
        <f t="shared" si="105"/>
        <v>-48.146644242832799</v>
      </c>
      <c r="AP216">
        <f t="shared" si="105"/>
        <v>-33.972119639351895</v>
      </c>
      <c r="AQ216">
        <f t="shared" si="105"/>
        <v>20.132005599617145</v>
      </c>
      <c r="AR216">
        <f t="shared" si="105"/>
        <v>-0.47908972951390855</v>
      </c>
      <c r="AS216">
        <f t="shared" si="105"/>
        <v>74.880227567621517</v>
      </c>
      <c r="AT216">
        <f t="shared" si="105"/>
        <v>33.013940180324056</v>
      </c>
      <c r="AU216">
        <f t="shared" si="105"/>
        <v>55.34262678688269</v>
      </c>
      <c r="AV216">
        <f t="shared" si="105"/>
        <v>-0.47908972951390855</v>
      </c>
    </row>
    <row r="217" spans="5:48">
      <c r="E217" s="6" t="s">
        <v>97</v>
      </c>
      <c r="H217" t="e">
        <f t="shared" si="103"/>
        <v>#DIV/0!</v>
      </c>
      <c r="I217" t="e">
        <f t="shared" si="105"/>
        <v>#DIV/0!</v>
      </c>
      <c r="J217" t="e">
        <f t="shared" si="105"/>
        <v>#DIV/0!</v>
      </c>
      <c r="K217" t="e">
        <f t="shared" si="105"/>
        <v>#DIV/0!</v>
      </c>
      <c r="L217" t="e">
        <f t="shared" si="105"/>
        <v>#DIV/0!</v>
      </c>
      <c r="M217" t="e">
        <f t="shared" si="105"/>
        <v>#DIV/0!</v>
      </c>
      <c r="N217" t="e">
        <f t="shared" si="105"/>
        <v>#DIV/0!</v>
      </c>
      <c r="O217" t="e">
        <f t="shared" si="105"/>
        <v>#DIV/0!</v>
      </c>
      <c r="P217" t="e">
        <f t="shared" si="105"/>
        <v>#DIV/0!</v>
      </c>
      <c r="Q217" t="e">
        <f t="shared" si="105"/>
        <v>#DIV/0!</v>
      </c>
      <c r="R217" t="e">
        <f t="shared" si="105"/>
        <v>#DIV/0!</v>
      </c>
      <c r="S217" t="e">
        <f t="shared" si="105"/>
        <v>#DIV/0!</v>
      </c>
      <c r="T217" t="e">
        <f t="shared" si="105"/>
        <v>#DIV/0!</v>
      </c>
      <c r="U217" t="e">
        <f t="shared" si="105"/>
        <v>#DIV/0!</v>
      </c>
      <c r="V217" t="e">
        <f t="shared" si="105"/>
        <v>#DIV/0!</v>
      </c>
      <c r="W217" t="e">
        <f t="shared" si="105"/>
        <v>#DIV/0!</v>
      </c>
      <c r="X217" t="e">
        <f t="shared" si="105"/>
        <v>#DIV/0!</v>
      </c>
      <c r="Y217" t="e">
        <f t="shared" si="105"/>
        <v>#DIV/0!</v>
      </c>
      <c r="Z217" t="e">
        <f t="shared" si="105"/>
        <v>#DIV/0!</v>
      </c>
      <c r="AA217" t="e">
        <f t="shared" si="105"/>
        <v>#DIV/0!</v>
      </c>
      <c r="AB217" t="e">
        <f t="shared" si="105"/>
        <v>#DIV/0!</v>
      </c>
      <c r="AC217" t="e">
        <f t="shared" si="105"/>
        <v>#DIV/0!</v>
      </c>
      <c r="AD217" t="e">
        <f t="shared" si="105"/>
        <v>#DIV/0!</v>
      </c>
      <c r="AE217" t="e">
        <f t="shared" si="105"/>
        <v>#DIV/0!</v>
      </c>
      <c r="AF217" t="e">
        <f t="shared" si="105"/>
        <v>#DIV/0!</v>
      </c>
      <c r="AG217" t="e">
        <f t="shared" si="105"/>
        <v>#DIV/0!</v>
      </c>
      <c r="AH217" t="e">
        <f t="shared" si="105"/>
        <v>#DIV/0!</v>
      </c>
      <c r="AI217" t="e">
        <f t="shared" si="105"/>
        <v>#DIV/0!</v>
      </c>
      <c r="AJ217" t="e">
        <f t="shared" si="105"/>
        <v>#DIV/0!</v>
      </c>
      <c r="AK217" t="e">
        <f t="shared" si="105"/>
        <v>#DIV/0!</v>
      </c>
      <c r="AL217" t="e">
        <f t="shared" si="105"/>
        <v>#DIV/0!</v>
      </c>
      <c r="AM217" t="e">
        <f t="shared" si="105"/>
        <v>#DIV/0!</v>
      </c>
      <c r="AN217" t="e">
        <f t="shared" si="105"/>
        <v>#DIV/0!</v>
      </c>
      <c r="AO217" t="e">
        <f t="shared" si="105"/>
        <v>#DIV/0!</v>
      </c>
      <c r="AP217" t="e">
        <f t="shared" si="105"/>
        <v>#DIV/0!</v>
      </c>
      <c r="AQ217" t="e">
        <f t="shared" si="105"/>
        <v>#DIV/0!</v>
      </c>
      <c r="AR217" t="e">
        <f t="shared" si="105"/>
        <v>#DIV/0!</v>
      </c>
      <c r="AS217" t="e">
        <f t="shared" si="105"/>
        <v>#DIV/0!</v>
      </c>
      <c r="AT217" t="e">
        <f t="shared" si="105"/>
        <v>#DIV/0!</v>
      </c>
      <c r="AU217" t="e">
        <f t="shared" si="105"/>
        <v>#DIV/0!</v>
      </c>
      <c r="AV217" t="e">
        <f t="shared" si="105"/>
        <v>#DIV/0!</v>
      </c>
    </row>
    <row r="218" spans="5:48">
      <c r="E218" s="6" t="s">
        <v>97</v>
      </c>
      <c r="H218" t="e">
        <f t="shared" si="103"/>
        <v>#DIV/0!</v>
      </c>
      <c r="I218" t="e">
        <f t="shared" si="105"/>
        <v>#DIV/0!</v>
      </c>
      <c r="J218" t="e">
        <f t="shared" si="105"/>
        <v>#DIV/0!</v>
      </c>
      <c r="K218" t="e">
        <f t="shared" si="105"/>
        <v>#DIV/0!</v>
      </c>
      <c r="L218" t="e">
        <f t="shared" si="105"/>
        <v>#DIV/0!</v>
      </c>
      <c r="M218" t="e">
        <f t="shared" si="105"/>
        <v>#DIV/0!</v>
      </c>
      <c r="N218" t="e">
        <f t="shared" si="105"/>
        <v>#DIV/0!</v>
      </c>
      <c r="O218" t="e">
        <f t="shared" si="105"/>
        <v>#DIV/0!</v>
      </c>
      <c r="P218" t="e">
        <f t="shared" si="105"/>
        <v>#DIV/0!</v>
      </c>
      <c r="Q218" t="e">
        <f t="shared" si="105"/>
        <v>#DIV/0!</v>
      </c>
      <c r="R218" t="e">
        <f t="shared" si="105"/>
        <v>#DIV/0!</v>
      </c>
      <c r="S218" t="e">
        <f t="shared" si="105"/>
        <v>#DIV/0!</v>
      </c>
      <c r="T218" t="e">
        <f t="shared" si="105"/>
        <v>#DIV/0!</v>
      </c>
      <c r="U218" t="e">
        <f t="shared" si="105"/>
        <v>#DIV/0!</v>
      </c>
      <c r="V218" t="e">
        <f t="shared" si="105"/>
        <v>#DIV/0!</v>
      </c>
      <c r="W218" t="e">
        <f t="shared" si="105"/>
        <v>#DIV/0!</v>
      </c>
      <c r="X218" t="e">
        <f t="shared" si="105"/>
        <v>#DIV/0!</v>
      </c>
      <c r="Y218" t="e">
        <f t="shared" si="105"/>
        <v>#DIV/0!</v>
      </c>
      <c r="Z218" t="e">
        <f t="shared" si="105"/>
        <v>#DIV/0!</v>
      </c>
      <c r="AA218" t="e">
        <f t="shared" si="105"/>
        <v>#DIV/0!</v>
      </c>
      <c r="AB218" t="e">
        <f t="shared" si="105"/>
        <v>#DIV/0!</v>
      </c>
      <c r="AC218" t="e">
        <f t="shared" si="105"/>
        <v>#DIV/0!</v>
      </c>
      <c r="AD218" t="e">
        <f t="shared" si="105"/>
        <v>#DIV/0!</v>
      </c>
      <c r="AE218" t="e">
        <f t="shared" si="105"/>
        <v>#DIV/0!</v>
      </c>
      <c r="AF218" t="e">
        <f t="shared" si="105"/>
        <v>#DIV/0!</v>
      </c>
      <c r="AG218" t="e">
        <f t="shared" si="105"/>
        <v>#DIV/0!</v>
      </c>
      <c r="AH218" t="e">
        <f t="shared" si="105"/>
        <v>#DIV/0!</v>
      </c>
      <c r="AI218" t="e">
        <f t="shared" si="105"/>
        <v>#DIV/0!</v>
      </c>
      <c r="AJ218" t="e">
        <f t="shared" si="105"/>
        <v>#DIV/0!</v>
      </c>
      <c r="AK218" t="e">
        <f t="shared" si="105"/>
        <v>#DIV/0!</v>
      </c>
      <c r="AL218" t="e">
        <f t="shared" si="105"/>
        <v>#DIV/0!</v>
      </c>
      <c r="AM218" t="e">
        <f t="shared" ref="AM218:BZ218" si="106">((AM149-AM17)/AM149)*100</f>
        <v>#DIV/0!</v>
      </c>
      <c r="AN218" t="e">
        <f t="shared" si="106"/>
        <v>#DIV/0!</v>
      </c>
      <c r="AO218" t="e">
        <f t="shared" si="106"/>
        <v>#DIV/0!</v>
      </c>
      <c r="AP218" t="e">
        <f t="shared" si="106"/>
        <v>#DIV/0!</v>
      </c>
      <c r="AQ218" t="e">
        <f t="shared" si="106"/>
        <v>#DIV/0!</v>
      </c>
      <c r="AR218" t="e">
        <f t="shared" si="106"/>
        <v>#DIV/0!</v>
      </c>
      <c r="AS218" t="e">
        <f t="shared" si="106"/>
        <v>#DIV/0!</v>
      </c>
      <c r="AT218" t="e">
        <f t="shared" si="106"/>
        <v>#DIV/0!</v>
      </c>
      <c r="AU218" t="e">
        <f t="shared" si="106"/>
        <v>#DIV/0!</v>
      </c>
      <c r="AV218" t="e">
        <f t="shared" si="106"/>
        <v>#DIV/0!</v>
      </c>
    </row>
    <row r="219" spans="5:48">
      <c r="E219" s="6" t="s">
        <v>97</v>
      </c>
      <c r="H219" t="e">
        <f t="shared" si="103"/>
        <v>#DIV/0!</v>
      </c>
      <c r="I219" t="e">
        <f t="shared" si="103"/>
        <v>#DIV/0!</v>
      </c>
      <c r="J219" t="e">
        <f t="shared" si="103"/>
        <v>#DIV/0!</v>
      </c>
      <c r="K219" t="e">
        <f t="shared" si="103"/>
        <v>#DIV/0!</v>
      </c>
      <c r="L219" t="e">
        <f t="shared" si="103"/>
        <v>#DIV/0!</v>
      </c>
      <c r="M219" t="e">
        <f t="shared" si="103"/>
        <v>#DIV/0!</v>
      </c>
      <c r="N219" t="e">
        <f t="shared" si="103"/>
        <v>#DIV/0!</v>
      </c>
      <c r="O219" t="e">
        <f t="shared" si="103"/>
        <v>#DIV/0!</v>
      </c>
      <c r="P219" t="e">
        <f t="shared" si="103"/>
        <v>#DIV/0!</v>
      </c>
      <c r="Q219" t="e">
        <f t="shared" si="103"/>
        <v>#DIV/0!</v>
      </c>
      <c r="R219" t="e">
        <f t="shared" si="103"/>
        <v>#DIV/0!</v>
      </c>
      <c r="S219" t="e">
        <f t="shared" si="103"/>
        <v>#DIV/0!</v>
      </c>
      <c r="T219" t="e">
        <f t="shared" si="103"/>
        <v>#DIV/0!</v>
      </c>
      <c r="U219" t="e">
        <f t="shared" si="103"/>
        <v>#DIV/0!</v>
      </c>
      <c r="V219" t="e">
        <f t="shared" si="103"/>
        <v>#DIV/0!</v>
      </c>
      <c r="W219" t="e">
        <f t="shared" si="103"/>
        <v>#DIV/0!</v>
      </c>
      <c r="X219" t="e">
        <f t="shared" ref="I219:BK225" si="107">((X150-X18)/X150)*100</f>
        <v>#DIV/0!</v>
      </c>
      <c r="Y219" t="e">
        <f t="shared" si="107"/>
        <v>#DIV/0!</v>
      </c>
      <c r="Z219" t="e">
        <f t="shared" si="107"/>
        <v>#DIV/0!</v>
      </c>
      <c r="AA219" t="e">
        <f t="shared" si="107"/>
        <v>#DIV/0!</v>
      </c>
      <c r="AB219" t="e">
        <f t="shared" si="107"/>
        <v>#DIV/0!</v>
      </c>
      <c r="AC219" t="e">
        <f t="shared" si="107"/>
        <v>#DIV/0!</v>
      </c>
      <c r="AD219" t="e">
        <f t="shared" si="107"/>
        <v>#DIV/0!</v>
      </c>
      <c r="AE219" t="e">
        <f t="shared" si="107"/>
        <v>#DIV/0!</v>
      </c>
      <c r="AF219" t="e">
        <f t="shared" si="107"/>
        <v>#DIV/0!</v>
      </c>
      <c r="AG219" t="e">
        <f t="shared" si="107"/>
        <v>#DIV/0!</v>
      </c>
      <c r="AH219" t="e">
        <f t="shared" si="107"/>
        <v>#DIV/0!</v>
      </c>
      <c r="AI219" t="e">
        <f t="shared" si="107"/>
        <v>#DIV/0!</v>
      </c>
      <c r="AJ219" t="e">
        <f t="shared" si="107"/>
        <v>#DIV/0!</v>
      </c>
      <c r="AK219" t="e">
        <f t="shared" si="107"/>
        <v>#DIV/0!</v>
      </c>
      <c r="AL219" t="e">
        <f t="shared" si="107"/>
        <v>#DIV/0!</v>
      </c>
      <c r="AM219" t="e">
        <f t="shared" si="107"/>
        <v>#DIV/0!</v>
      </c>
      <c r="AN219" t="e">
        <f t="shared" si="107"/>
        <v>#DIV/0!</v>
      </c>
      <c r="AO219" t="e">
        <f t="shared" si="107"/>
        <v>#DIV/0!</v>
      </c>
      <c r="AP219" t="e">
        <f t="shared" si="107"/>
        <v>#DIV/0!</v>
      </c>
      <c r="AQ219" t="e">
        <f t="shared" si="107"/>
        <v>#DIV/0!</v>
      </c>
      <c r="AR219" t="e">
        <f t="shared" si="107"/>
        <v>#DIV/0!</v>
      </c>
      <c r="AS219" t="e">
        <f t="shared" si="107"/>
        <v>#DIV/0!</v>
      </c>
      <c r="AT219" t="e">
        <f t="shared" si="107"/>
        <v>#DIV/0!</v>
      </c>
      <c r="AU219" t="e">
        <f t="shared" si="107"/>
        <v>#DIV/0!</v>
      </c>
      <c r="AV219" t="e">
        <f t="shared" si="107"/>
        <v>#DIV/0!</v>
      </c>
    </row>
    <row r="220" spans="5:48">
      <c r="E220" s="6" t="s">
        <v>104</v>
      </c>
      <c r="H220">
        <f t="shared" si="103"/>
        <v>-0.25668871556918088</v>
      </c>
      <c r="I220">
        <f t="shared" si="107"/>
        <v>20.011811530177649</v>
      </c>
      <c r="J220">
        <f t="shared" si="107"/>
        <v>-802.3101984401228</v>
      </c>
      <c r="K220">
        <f t="shared" si="107"/>
        <v>74.935827821107708</v>
      </c>
      <c r="L220">
        <f t="shared" si="107"/>
        <v>77.720735840984617</v>
      </c>
      <c r="M220">
        <f t="shared" si="107"/>
        <v>79.948662256886166</v>
      </c>
      <c r="N220">
        <f t="shared" si="107"/>
        <v>-0.25668871556918321</v>
      </c>
      <c r="O220">
        <f t="shared" si="107"/>
        <v>76.293093462563959</v>
      </c>
      <c r="P220">
        <f t="shared" si="107"/>
        <v>74.935827821107708</v>
      </c>
      <c r="Q220">
        <f t="shared" si="107"/>
        <v>36.572298975864392</v>
      </c>
      <c r="R220">
        <f t="shared" si="107"/>
        <v>66.581103761476939</v>
      </c>
      <c r="S220">
        <f t="shared" si="107"/>
        <v>-11.396320795076878</v>
      </c>
      <c r="T220">
        <f t="shared" si="107"/>
        <v>-39.245400993846097</v>
      </c>
      <c r="U220">
        <f t="shared" si="107"/>
        <v>-113.19726537092774</v>
      </c>
      <c r="V220">
        <f t="shared" si="107"/>
        <v>-0.25668871556917733</v>
      </c>
      <c r="W220">
        <f t="shared" si="107"/>
        <v>52.258719659252776</v>
      </c>
      <c r="X220">
        <f t="shared" si="107"/>
        <v>42.991294651931256</v>
      </c>
      <c r="Y220">
        <f t="shared" si="107"/>
        <v>69.922993385329249</v>
      </c>
      <c r="Z220">
        <f t="shared" si="107"/>
        <v>74.857256748446602</v>
      </c>
      <c r="AA220">
        <f t="shared" si="107"/>
        <v>89.907044760177584</v>
      </c>
      <c r="AB220">
        <f t="shared" si="107"/>
        <v>-501.54013229341501</v>
      </c>
      <c r="AC220">
        <f t="shared" si="107"/>
        <v>91.048509936109895</v>
      </c>
      <c r="AD220">
        <f t="shared" si="107"/>
        <v>14.065695386654999</v>
      </c>
      <c r="AE220">
        <f t="shared" si="107"/>
        <v>26.627786470728687</v>
      </c>
      <c r="AF220">
        <f t="shared" si="107"/>
        <v>-0.25668871556918088</v>
      </c>
      <c r="AG220">
        <f t="shared" si="107"/>
        <v>-150.64172178892292</v>
      </c>
      <c r="AH220">
        <f t="shared" si="107"/>
        <v>-0.25668871556917733</v>
      </c>
      <c r="AI220">
        <f t="shared" si="107"/>
        <v>-0.25668871556918088</v>
      </c>
      <c r="AJ220">
        <f t="shared" si="107"/>
        <v>49.871655642215416</v>
      </c>
      <c r="AK220">
        <f t="shared" si="107"/>
        <v>-0.25668871556919498</v>
      </c>
      <c r="AL220">
        <f t="shared" si="107"/>
        <v>80.437719275010892</v>
      </c>
      <c r="AM220">
        <f t="shared" si="107"/>
        <v>-0.25668871556918088</v>
      </c>
      <c r="AN220">
        <f t="shared" si="107"/>
        <v>-0.25668871556918088</v>
      </c>
      <c r="AO220">
        <f t="shared" si="107"/>
        <v>-11.396320795076864</v>
      </c>
      <c r="AP220">
        <f t="shared" si="107"/>
        <v>-301.02675486227668</v>
      </c>
      <c r="AQ220">
        <f t="shared" si="107"/>
        <v>-22.187839372099937</v>
      </c>
      <c r="AR220">
        <f t="shared" si="107"/>
        <v>-0.25668871556918088</v>
      </c>
      <c r="AS220">
        <f t="shared" si="107"/>
        <v>46.73863411985387</v>
      </c>
      <c r="AT220">
        <f t="shared" si="107"/>
        <v>-0.25668871556917616</v>
      </c>
      <c r="AU220">
        <f t="shared" si="107"/>
        <v>77.909543164366113</v>
      </c>
      <c r="AV220">
        <f t="shared" si="107"/>
        <v>-0.25668871556918088</v>
      </c>
    </row>
    <row r="221" spans="5:48">
      <c r="E221" s="6" t="s">
        <v>104</v>
      </c>
      <c r="H221">
        <f t="shared" si="103"/>
        <v>-0.88822355289417676</v>
      </c>
      <c r="I221">
        <f t="shared" si="107"/>
        <v>-13.62767337016391</v>
      </c>
      <c r="J221">
        <f t="shared" si="107"/>
        <v>-606.21756487025937</v>
      </c>
      <c r="K221">
        <f t="shared" si="107"/>
        <v>74.777944111776449</v>
      </c>
      <c r="L221">
        <f t="shared" si="107"/>
        <v>52.438408896492739</v>
      </c>
      <c r="M221">
        <f t="shared" si="107"/>
        <v>43.950986915058785</v>
      </c>
      <c r="N221">
        <f t="shared" si="107"/>
        <v>-0.88822355289418387</v>
      </c>
      <c r="O221">
        <f t="shared" si="107"/>
        <v>77.088361445048832</v>
      </c>
      <c r="P221">
        <f t="shared" si="107"/>
        <v>-202.66467065868255</v>
      </c>
      <c r="Q221">
        <f t="shared" si="107"/>
        <v>42.931913949878023</v>
      </c>
      <c r="R221">
        <f t="shared" si="107"/>
        <v>-0.88822355289419563</v>
      </c>
      <c r="S221">
        <f t="shared" si="107"/>
        <v>-124.19605233976489</v>
      </c>
      <c r="T221">
        <f t="shared" si="107"/>
        <v>-66.168838793002195</v>
      </c>
      <c r="U221">
        <f t="shared" si="107"/>
        <v>-460.06870969839764</v>
      </c>
      <c r="V221">
        <f t="shared" si="107"/>
        <v>-0.88822355289418387</v>
      </c>
      <c r="W221">
        <f t="shared" si="107"/>
        <v>39.920496086478742</v>
      </c>
      <c r="X221">
        <f t="shared" si="107"/>
        <v>53.591417165668673</v>
      </c>
      <c r="Y221">
        <f t="shared" si="107"/>
        <v>59.644710578842322</v>
      </c>
      <c r="Z221">
        <f t="shared" si="107"/>
        <v>66.489423978897349</v>
      </c>
      <c r="AA221">
        <f t="shared" si="107"/>
        <v>77.157383346514536</v>
      </c>
      <c r="AB221">
        <f t="shared" si="107"/>
        <v>-404.44111776447096</v>
      </c>
      <c r="AC221">
        <f t="shared" si="107"/>
        <v>86.418892983264257</v>
      </c>
      <c r="AD221">
        <f t="shared" si="107"/>
        <v>-101.77644710578839</v>
      </c>
      <c r="AE221">
        <f t="shared" si="107"/>
        <v>-4.251164337990657</v>
      </c>
      <c r="AF221">
        <f t="shared" si="107"/>
        <v>-0.88822355289419563</v>
      </c>
      <c r="AG221">
        <f t="shared" si="107"/>
        <v>-1152.4903850834912</v>
      </c>
      <c r="AH221">
        <f t="shared" si="107"/>
        <v>-0.88822355289418387</v>
      </c>
      <c r="AI221">
        <f t="shared" si="107"/>
        <v>-303.55289421157676</v>
      </c>
      <c r="AJ221">
        <f t="shared" si="107"/>
        <v>-0.88822355289417676</v>
      </c>
      <c r="AK221">
        <f t="shared" si="107"/>
        <v>-0.88822355289418875</v>
      </c>
      <c r="AL221">
        <f t="shared" si="107"/>
        <v>82.704875962361001</v>
      </c>
      <c r="AM221">
        <f t="shared" si="107"/>
        <v>-0.88822355289417676</v>
      </c>
      <c r="AN221">
        <f t="shared" si="107"/>
        <v>-0.88822355289417676</v>
      </c>
      <c r="AO221">
        <f t="shared" si="107"/>
        <v>-76.919928259423131</v>
      </c>
      <c r="AP221">
        <f t="shared" si="107"/>
        <v>-202.66467065868255</v>
      </c>
      <c r="AQ221">
        <f t="shared" si="107"/>
        <v>-64.784098469727155</v>
      </c>
      <c r="AR221">
        <f t="shared" si="107"/>
        <v>-0.88822355289417676</v>
      </c>
      <c r="AS221">
        <f t="shared" si="107"/>
        <v>49.555888223552905</v>
      </c>
      <c r="AT221">
        <f t="shared" si="107"/>
        <v>32.741184298070543</v>
      </c>
      <c r="AU221">
        <f t="shared" si="107"/>
        <v>40.989906978495853</v>
      </c>
      <c r="AV221">
        <f t="shared" si="107"/>
        <v>-202.66467065868255</v>
      </c>
    </row>
    <row r="222" spans="5:48">
      <c r="E222" s="6" t="s">
        <v>104</v>
      </c>
      <c r="H222">
        <f t="shared" ref="H222:W237" si="108">((H153-H21)/H153)*100</f>
        <v>0.58375383397646852</v>
      </c>
      <c r="I222">
        <f t="shared" si="107"/>
        <v>10.64612692770354</v>
      </c>
      <c r="J222">
        <f t="shared" si="107"/>
        <v>-198.24873849807062</v>
      </c>
      <c r="K222">
        <f t="shared" si="107"/>
        <v>50.291876916988222</v>
      </c>
      <c r="L222">
        <f t="shared" si="107"/>
        <v>84.552854181374826</v>
      </c>
      <c r="M222">
        <f t="shared" si="107"/>
        <v>77.907500851994769</v>
      </c>
      <c r="N222">
        <f t="shared" si="107"/>
        <v>0.58375383397646152</v>
      </c>
      <c r="O222">
        <f t="shared" si="107"/>
        <v>88.886395245668098</v>
      </c>
      <c r="P222">
        <f t="shared" si="107"/>
        <v>-98.832492332047067</v>
      </c>
      <c r="Q222">
        <f t="shared" si="107"/>
        <v>46.23407095102808</v>
      </c>
      <c r="R222">
        <f t="shared" si="107"/>
        <v>25.437815375482351</v>
      </c>
      <c r="S222">
        <f t="shared" si="107"/>
        <v>-32.554994888031388</v>
      </c>
      <c r="T222">
        <f t="shared" si="107"/>
        <v>-198.24873849807059</v>
      </c>
      <c r="U222">
        <f t="shared" si="107"/>
        <v>-147.18543212490042</v>
      </c>
      <c r="V222">
        <f t="shared" si="107"/>
        <v>0.58375383397646152</v>
      </c>
      <c r="W222">
        <f t="shared" si="107"/>
        <v>48.653147584581241</v>
      </c>
      <c r="X222">
        <f t="shared" si="107"/>
        <v>51.306328408478265</v>
      </c>
      <c r="Y222">
        <f t="shared" si="107"/>
        <v>66.861251277992153</v>
      </c>
      <c r="Z222">
        <f t="shared" si="107"/>
        <v>71.231196164410775</v>
      </c>
      <c r="AA222">
        <f t="shared" si="107"/>
        <v>79.908002743349584</v>
      </c>
      <c r="AB222">
        <f t="shared" si="107"/>
        <v>-198.24873849807059</v>
      </c>
      <c r="AC222">
        <f t="shared" si="107"/>
        <v>-143.85116984118983</v>
      </c>
      <c r="AD222">
        <f t="shared" si="107"/>
        <v>-11.843276936776475</v>
      </c>
      <c r="AE222">
        <f t="shared" si="107"/>
        <v>37.611233273362785</v>
      </c>
      <c r="AF222">
        <f t="shared" si="107"/>
        <v>27.697275515619239</v>
      </c>
      <c r="AG222">
        <f t="shared" si="107"/>
        <v>-424.50640218626211</v>
      </c>
      <c r="AH222">
        <f t="shared" si="107"/>
        <v>0.58375383397646152</v>
      </c>
      <c r="AI222">
        <f t="shared" si="107"/>
        <v>-98.832492332047067</v>
      </c>
      <c r="AJ222">
        <f t="shared" si="107"/>
        <v>75.145938458494115</v>
      </c>
      <c r="AK222">
        <f t="shared" si="107"/>
        <v>0.58375383397645653</v>
      </c>
      <c r="AL222">
        <f t="shared" si="107"/>
        <v>67.537552272318834</v>
      </c>
      <c r="AM222">
        <f t="shared" si="107"/>
        <v>0.58375383397646852</v>
      </c>
      <c r="AN222">
        <f t="shared" si="107"/>
        <v>0.58375383397646852</v>
      </c>
      <c r="AO222">
        <f t="shared" si="107"/>
        <v>-94.154080747763643</v>
      </c>
      <c r="AP222">
        <f t="shared" si="107"/>
        <v>-165.1099897760628</v>
      </c>
      <c r="AQ222">
        <f t="shared" si="107"/>
        <v>6.9977051995263828</v>
      </c>
      <c r="AR222">
        <f t="shared" si="107"/>
        <v>0.58375383397646852</v>
      </c>
      <c r="AS222">
        <f t="shared" si="107"/>
        <v>60.233501533590584</v>
      </c>
      <c r="AT222">
        <f t="shared" si="107"/>
        <v>33.722502555984299</v>
      </c>
      <c r="AU222">
        <f t="shared" si="107"/>
        <v>68.70229287365926</v>
      </c>
      <c r="AV222">
        <f t="shared" si="107"/>
        <v>-198.24873849807059</v>
      </c>
    </row>
    <row r="223" spans="5:48">
      <c r="E223" s="6" t="s">
        <v>111</v>
      </c>
      <c r="H223">
        <f t="shared" si="108"/>
        <v>0.13940057751668616</v>
      </c>
      <c r="I223">
        <f t="shared" si="107"/>
        <v>-24.628135954708711</v>
      </c>
      <c r="J223">
        <f t="shared" si="107"/>
        <v>-299.44239768993322</v>
      </c>
      <c r="K223">
        <f t="shared" si="107"/>
        <v>0.13940057751669449</v>
      </c>
      <c r="L223">
        <f t="shared" si="107"/>
        <v>-17.730390898085595</v>
      </c>
      <c r="M223">
        <f t="shared" si="107"/>
        <v>60.05576023100668</v>
      </c>
      <c r="N223">
        <f t="shared" si="107"/>
        <v>0.13940057751668616</v>
      </c>
      <c r="O223">
        <f t="shared" si="107"/>
        <v>53.798556915645243</v>
      </c>
      <c r="P223">
        <f t="shared" si="107"/>
        <v>72.260944604865756</v>
      </c>
      <c r="Q223">
        <f t="shared" si="107"/>
        <v>40.405771312389</v>
      </c>
      <c r="R223">
        <f t="shared" si="107"/>
        <v>33.42626705167779</v>
      </c>
      <c r="S223">
        <f t="shared" si="107"/>
        <v>-99.721198844966622</v>
      </c>
      <c r="T223">
        <f t="shared" si="107"/>
        <v>-81.564726222696905</v>
      </c>
      <c r="U223">
        <f t="shared" si="107"/>
        <v>-93.440658000785291</v>
      </c>
      <c r="V223">
        <f t="shared" si="107"/>
        <v>0.13940057751670354</v>
      </c>
      <c r="W223">
        <f t="shared" si="107"/>
        <v>-36.173544667022689</v>
      </c>
      <c r="X223">
        <f t="shared" si="107"/>
        <v>43.828412824853146</v>
      </c>
      <c r="Y223">
        <f t="shared" si="107"/>
        <v>33.42626705167779</v>
      </c>
      <c r="Z223">
        <f t="shared" si="107"/>
        <v>23.551694222022338</v>
      </c>
      <c r="AA223">
        <f t="shared" si="107"/>
        <v>51.918970648433969</v>
      </c>
      <c r="AB223">
        <f t="shared" si="107"/>
        <v>0.13940057751668616</v>
      </c>
      <c r="AC223">
        <f t="shared" si="107"/>
        <v>74.11021496454137</v>
      </c>
      <c r="AD223">
        <f t="shared" si="107"/>
        <v>-44.24308805469812</v>
      </c>
      <c r="AE223">
        <f t="shared" si="107"/>
        <v>25.607204457076193</v>
      </c>
      <c r="AF223">
        <f t="shared" si="107"/>
        <v>58.39141690729862</v>
      </c>
      <c r="AG223">
        <f t="shared" si="107"/>
        <v>-5.3879388739122698</v>
      </c>
      <c r="AH223">
        <f t="shared" si="107"/>
        <v>0.13940057751670354</v>
      </c>
      <c r="AI223">
        <f t="shared" si="107"/>
        <v>-99.721198844966636</v>
      </c>
      <c r="AJ223">
        <f t="shared" si="107"/>
        <v>0.13940057751668616</v>
      </c>
      <c r="AK223">
        <f t="shared" si="107"/>
        <v>0.13940057751669607</v>
      </c>
      <c r="AL223">
        <f t="shared" si="107"/>
        <v>66.713133525838884</v>
      </c>
      <c r="AM223">
        <f t="shared" si="107"/>
        <v>0.13940057751668616</v>
      </c>
      <c r="AN223">
        <f t="shared" si="107"/>
        <v>0.13940057751668616</v>
      </c>
      <c r="AO223">
        <f t="shared" si="107"/>
        <v>-38.582056341405419</v>
      </c>
      <c r="AP223">
        <f t="shared" si="107"/>
        <v>-99.721198844966636</v>
      </c>
      <c r="AQ223">
        <f t="shared" si="107"/>
        <v>-14.126399339980924</v>
      </c>
      <c r="AR223">
        <f t="shared" si="107"/>
        <v>0.13940057751668616</v>
      </c>
      <c r="AS223">
        <f t="shared" si="107"/>
        <v>42.185968755404396</v>
      </c>
      <c r="AT223">
        <f t="shared" si="107"/>
        <v>50.069700288758348</v>
      </c>
      <c r="AU223">
        <f t="shared" si="107"/>
        <v>56.817038087574787</v>
      </c>
      <c r="AV223">
        <f t="shared" si="107"/>
        <v>-199.5817982674499</v>
      </c>
    </row>
    <row r="224" spans="5:48">
      <c r="E224" s="6" t="s">
        <v>111</v>
      </c>
      <c r="H224">
        <f t="shared" si="108"/>
        <v>0.44718274868328711</v>
      </c>
      <c r="I224">
        <f t="shared" si="107"/>
        <v>-8.0638093997453328</v>
      </c>
      <c r="J224">
        <f t="shared" si="107"/>
        <v>-447.540494882242</v>
      </c>
      <c r="K224">
        <f t="shared" si="107"/>
        <v>0.44718274868328989</v>
      </c>
      <c r="L224">
        <f t="shared" si="107"/>
        <v>-0.81297949500426858</v>
      </c>
      <c r="M224">
        <f t="shared" si="107"/>
        <v>60.178873099473321</v>
      </c>
      <c r="N224">
        <f t="shared" si="107"/>
        <v>0.44718274868328939</v>
      </c>
      <c r="O224">
        <f t="shared" si="107"/>
        <v>52.698661416501444</v>
      </c>
      <c r="P224">
        <f t="shared" si="107"/>
        <v>-10.6142413903519</v>
      </c>
      <c r="Q224">
        <f t="shared" si="107"/>
        <v>13.503289929183824</v>
      </c>
      <c r="R224">
        <f t="shared" si="107"/>
        <v>0.4471827486832825</v>
      </c>
      <c r="S224">
        <f t="shared" si="107"/>
        <v>-49.329225876975066</v>
      </c>
      <c r="T224">
        <f t="shared" si="107"/>
        <v>-122.07936156062958</v>
      </c>
      <c r="U224">
        <f t="shared" si="107"/>
        <v>-103.2250614233776</v>
      </c>
      <c r="V224">
        <f t="shared" si="107"/>
        <v>0.44718274868328367</v>
      </c>
      <c r="W224">
        <f t="shared" si="107"/>
        <v>-23.768367393528877</v>
      </c>
      <c r="X224">
        <f t="shared" si="107"/>
        <v>25.335387061512471</v>
      </c>
      <c r="Y224">
        <f t="shared" si="107"/>
        <v>33.631455165788857</v>
      </c>
      <c r="Z224">
        <f t="shared" si="107"/>
        <v>35.337188794705497</v>
      </c>
      <c r="AA224">
        <f t="shared" si="107"/>
        <v>53.487618169466785</v>
      </c>
      <c r="AB224">
        <f t="shared" si="107"/>
        <v>0.44718274868328711</v>
      </c>
      <c r="AC224">
        <f t="shared" si="107"/>
        <v>68.143098479578654</v>
      </c>
      <c r="AD224">
        <f t="shared" si="107"/>
        <v>0.44718274868329483</v>
      </c>
      <c r="AE224">
        <f t="shared" si="107"/>
        <v>12.813992345120157</v>
      </c>
      <c r="AF224">
        <f t="shared" si="107"/>
        <v>25.335387061512467</v>
      </c>
      <c r="AG224">
        <f t="shared" si="107"/>
        <v>-14.535682723922893</v>
      </c>
      <c r="AH224">
        <f t="shared" si="107"/>
        <v>0.44718274868328367</v>
      </c>
      <c r="AI224">
        <f t="shared" si="107"/>
        <v>-99.105634502633421</v>
      </c>
      <c r="AJ224">
        <f t="shared" si="107"/>
        <v>0.44718274868328711</v>
      </c>
      <c r="AK224">
        <f t="shared" si="107"/>
        <v>0.44718274868328112</v>
      </c>
      <c r="AL224">
        <f t="shared" si="107"/>
        <v>72.346439652412016</v>
      </c>
      <c r="AM224">
        <f t="shared" si="107"/>
        <v>0.44718274868328711</v>
      </c>
      <c r="AN224">
        <f t="shared" si="107"/>
        <v>0.44718274868328711</v>
      </c>
      <c r="AO224">
        <f t="shared" si="107"/>
        <v>-25.481364509698246</v>
      </c>
      <c r="AP224">
        <f t="shared" si="107"/>
        <v>-198.65845175395012</v>
      </c>
      <c r="AQ224">
        <f t="shared" si="107"/>
        <v>-22.178457535706887</v>
      </c>
      <c r="AR224">
        <f t="shared" si="107"/>
        <v>0.44718274868328711</v>
      </c>
      <c r="AS224">
        <f t="shared" si="107"/>
        <v>30.313027924078295</v>
      </c>
      <c r="AT224">
        <f t="shared" si="107"/>
        <v>0.44718274868328711</v>
      </c>
      <c r="AU224">
        <f t="shared" si="107"/>
        <v>30.043966255831496</v>
      </c>
      <c r="AV224">
        <f t="shared" si="107"/>
        <v>-198.65845175395012</v>
      </c>
    </row>
    <row r="225" spans="5:48">
      <c r="E225" s="6" t="s">
        <v>111</v>
      </c>
      <c r="H225">
        <f t="shared" si="108"/>
        <v>-0.7563694267515858</v>
      </c>
      <c r="I225">
        <f t="shared" si="107"/>
        <v>-3.4289521701667538</v>
      </c>
      <c r="J225">
        <f t="shared" si="107"/>
        <v>-504.5382165605094</v>
      </c>
      <c r="K225">
        <f t="shared" si="107"/>
        <v>-0.7563694267515858</v>
      </c>
      <c r="L225">
        <f t="shared" si="107"/>
        <v>17.235839399454047</v>
      </c>
      <c r="M225">
        <f t="shared" si="107"/>
        <v>59.697452229299365</v>
      </c>
      <c r="N225">
        <f t="shared" si="107"/>
        <v>-0.75636942675159058</v>
      </c>
      <c r="O225">
        <f t="shared" si="107"/>
        <v>53.584144421384096</v>
      </c>
      <c r="P225">
        <f t="shared" si="107"/>
        <v>68.51363455414014</v>
      </c>
      <c r="Q225">
        <f t="shared" si="107"/>
        <v>25.245274296281067</v>
      </c>
      <c r="R225">
        <f t="shared" si="107"/>
        <v>49.621815286624205</v>
      </c>
      <c r="S225">
        <f t="shared" si="107"/>
        <v>-46.554719166184121</v>
      </c>
      <c r="T225">
        <f t="shared" si="107"/>
        <v>-138.1514186450492</v>
      </c>
      <c r="U225">
        <f t="shared" si="107"/>
        <v>-74.358540000903446</v>
      </c>
      <c r="V225">
        <f t="shared" si="107"/>
        <v>-0.75636942675157881</v>
      </c>
      <c r="W225">
        <f t="shared" si="107"/>
        <v>-20.530983987142097</v>
      </c>
      <c r="X225">
        <f t="shared" si="107"/>
        <v>33.878632563694282</v>
      </c>
      <c r="Y225">
        <f t="shared" si="107"/>
        <v>49.621815286624205</v>
      </c>
      <c r="Z225">
        <f t="shared" si="107"/>
        <v>41.852045504959293</v>
      </c>
      <c r="AA225">
        <f t="shared" si="107"/>
        <v>64.495374582954199</v>
      </c>
      <c r="AB225">
        <f t="shared" si="107"/>
        <v>-0.7563694267515858</v>
      </c>
      <c r="AC225">
        <f t="shared" si="107"/>
        <v>79.153854601361743</v>
      </c>
      <c r="AD225">
        <f t="shared" si="107"/>
        <v>44.024239207360225</v>
      </c>
      <c r="AE225">
        <f t="shared" si="107"/>
        <v>17.28026460643234</v>
      </c>
      <c r="AF225">
        <f t="shared" si="107"/>
        <v>58.018179405520179</v>
      </c>
      <c r="AG225">
        <f t="shared" si="107"/>
        <v>24.111160048787102</v>
      </c>
      <c r="AH225">
        <f t="shared" si="107"/>
        <v>-0.75636942675157881</v>
      </c>
      <c r="AI225">
        <f t="shared" si="107"/>
        <v>-101.51273885350318</v>
      </c>
      <c r="AJ225">
        <f t="shared" si="107"/>
        <v>-0.7563694267515858</v>
      </c>
      <c r="AK225">
        <f t="shared" si="107"/>
        <v>-0.75636942675159402</v>
      </c>
      <c r="AL225">
        <f t="shared" si="107"/>
        <v>77.609695682944093</v>
      </c>
      <c r="AM225">
        <f t="shared" ref="AM225:BZ225" si="109">((AM156-AM24)/AM156)*100</f>
        <v>-0.7563694267515858</v>
      </c>
      <c r="AN225">
        <f t="shared" si="109"/>
        <v>-0.7563694267515858</v>
      </c>
      <c r="AO225">
        <f t="shared" si="109"/>
        <v>-40.646263124714672</v>
      </c>
      <c r="AP225">
        <f t="shared" si="109"/>
        <v>-202.26910828025476</v>
      </c>
      <c r="AQ225">
        <f t="shared" si="109"/>
        <v>-39.139748255990298</v>
      </c>
      <c r="AR225">
        <f t="shared" si="109"/>
        <v>-0.7563694267515858</v>
      </c>
      <c r="AS225">
        <f t="shared" si="109"/>
        <v>36.364398256788476</v>
      </c>
      <c r="AT225">
        <f t="shared" si="109"/>
        <v>-0.7563694267515858</v>
      </c>
      <c r="AU225">
        <f t="shared" si="109"/>
        <v>62.576205641492265</v>
      </c>
      <c r="AV225">
        <f t="shared" si="109"/>
        <v>-202.26910828025476</v>
      </c>
    </row>
    <row r="226" spans="5:48">
      <c r="E226" s="6" t="s">
        <v>118</v>
      </c>
      <c r="H226">
        <f t="shared" si="108"/>
        <v>-9.9800399201585982E-2</v>
      </c>
      <c r="I226">
        <f t="shared" si="108"/>
        <v>8.6680653291956418</v>
      </c>
      <c r="J226">
        <f t="shared" si="108"/>
        <v>-300.39920159680634</v>
      </c>
      <c r="K226">
        <f t="shared" si="108"/>
        <v>83.31669993346641</v>
      </c>
      <c r="L226">
        <f t="shared" si="108"/>
        <v>83.512974051896208</v>
      </c>
      <c r="M226">
        <f t="shared" si="108"/>
        <v>74.975049900199593</v>
      </c>
      <c r="N226">
        <f t="shared" si="108"/>
        <v>-9.9800399201579001E-2</v>
      </c>
      <c r="O226">
        <f t="shared" si="108"/>
        <v>89.859170547793298</v>
      </c>
      <c r="P226">
        <f t="shared" si="108"/>
        <v>-100.19960079840315</v>
      </c>
      <c r="Q226">
        <f t="shared" si="108"/>
        <v>25.640148274878815</v>
      </c>
      <c r="R226">
        <f t="shared" si="108"/>
        <v>-50.149700598802383</v>
      </c>
      <c r="S226">
        <f t="shared" si="108"/>
        <v>-116.8829008649368</v>
      </c>
      <c r="T226">
        <f t="shared" si="108"/>
        <v>-229.49517631403859</v>
      </c>
      <c r="U226">
        <f t="shared" si="108"/>
        <v>-139.43872255489023</v>
      </c>
      <c r="V226">
        <f t="shared" si="108"/>
        <v>-9.9800399201579015E-2</v>
      </c>
      <c r="W226">
        <f t="shared" si="108"/>
        <v>19.920159680638726</v>
      </c>
      <c r="X226">
        <f t="shared" ref="I226:BK232" si="110">((X157-X25)/X157)*100</f>
        <v>37.775799751847657</v>
      </c>
      <c r="Y226">
        <f t="shared" si="110"/>
        <v>59.960079840319359</v>
      </c>
      <c r="Z226">
        <f t="shared" si="110"/>
        <v>81.666703223589451</v>
      </c>
      <c r="AA226">
        <f t="shared" si="110"/>
        <v>51.952095808383234</v>
      </c>
      <c r="AB226">
        <f t="shared" si="110"/>
        <v>-9.9800399201585982E-2</v>
      </c>
      <c r="AC226">
        <f t="shared" si="110"/>
        <v>83.767599935264599</v>
      </c>
      <c r="AD226">
        <f t="shared" si="110"/>
        <v>-25.124750499001991</v>
      </c>
      <c r="AE226">
        <f t="shared" si="110"/>
        <v>26.639187378667334</v>
      </c>
      <c r="AF226">
        <f t="shared" si="110"/>
        <v>69.200061415630287</v>
      </c>
      <c r="AG226">
        <f t="shared" si="110"/>
        <v>-466.65191356417591</v>
      </c>
      <c r="AH226">
        <f t="shared" si="110"/>
        <v>-9.9800399201579015E-2</v>
      </c>
      <c r="AI226">
        <f t="shared" si="110"/>
        <v>-100.19960079840318</v>
      </c>
      <c r="AJ226">
        <f t="shared" si="110"/>
        <v>-9.9800399201585982E-2</v>
      </c>
      <c r="AK226">
        <f t="shared" si="110"/>
        <v>-9.980039920160387E-2</v>
      </c>
      <c r="AL226">
        <f t="shared" si="110"/>
        <v>90.312922542012757</v>
      </c>
      <c r="AM226">
        <f t="shared" si="110"/>
        <v>-9.9800399201585982E-2</v>
      </c>
      <c r="AN226">
        <f t="shared" si="110"/>
        <v>-9.9800399201585982E-2</v>
      </c>
      <c r="AO226">
        <f t="shared" si="110"/>
        <v>-68.540129044237105</v>
      </c>
      <c r="AP226">
        <f t="shared" si="110"/>
        <v>-400.49900199600802</v>
      </c>
      <c r="AQ226">
        <f t="shared" si="110"/>
        <v>-32.131736526946106</v>
      </c>
      <c r="AR226">
        <f t="shared" si="110"/>
        <v>-9.9800399201585982E-2</v>
      </c>
      <c r="AS226">
        <f t="shared" si="110"/>
        <v>37.437624750499005</v>
      </c>
      <c r="AT226">
        <f t="shared" si="110"/>
        <v>-9.9800399201585982E-2</v>
      </c>
      <c r="AU226">
        <f t="shared" si="110"/>
        <v>45.183442638532455</v>
      </c>
      <c r="AV226">
        <f t="shared" si="110"/>
        <v>-200.29940119760479</v>
      </c>
    </row>
    <row r="227" spans="5:48">
      <c r="E227" s="6" t="s">
        <v>118</v>
      </c>
      <c r="H227">
        <f t="shared" si="108"/>
        <v>0.12931463244802091</v>
      </c>
      <c r="I227">
        <f t="shared" si="110"/>
        <v>17.102411406736422</v>
      </c>
      <c r="J227">
        <f t="shared" si="110"/>
        <v>-199.61205610265594</v>
      </c>
      <c r="K227">
        <f t="shared" si="110"/>
        <v>83.354885772074667</v>
      </c>
      <c r="L227">
        <f t="shared" si="110"/>
        <v>81.841693569536005</v>
      </c>
      <c r="M227">
        <f t="shared" si="110"/>
        <v>71.465518466413727</v>
      </c>
      <c r="N227">
        <f t="shared" si="110"/>
        <v>0.12931463244803484</v>
      </c>
      <c r="O227">
        <f t="shared" si="110"/>
        <v>91.989893835708287</v>
      </c>
      <c r="P227">
        <f t="shared" si="110"/>
        <v>-99.741370735103928</v>
      </c>
      <c r="Q227">
        <f t="shared" si="110"/>
        <v>31.972141851087788</v>
      </c>
      <c r="R227">
        <f t="shared" si="110"/>
        <v>-49.806028051327957</v>
      </c>
      <c r="S227">
        <f t="shared" si="110"/>
        <v>-83.096256507178651</v>
      </c>
      <c r="T227">
        <f t="shared" si="110"/>
        <v>-24.838356709439939</v>
      </c>
      <c r="U227">
        <f t="shared" si="110"/>
        <v>-94.6197971265115</v>
      </c>
      <c r="V227">
        <f t="shared" si="110"/>
        <v>0.12931463244803484</v>
      </c>
      <c r="W227">
        <f t="shared" si="110"/>
        <v>26.6256189136353</v>
      </c>
      <c r="X227">
        <f t="shared" si="110"/>
        <v>48.715053459905747</v>
      </c>
      <c r="Y227">
        <f t="shared" si="110"/>
        <v>60.05172585297921</v>
      </c>
      <c r="Z227">
        <f t="shared" si="110"/>
        <v>82.81794660343192</v>
      </c>
      <c r="AA227">
        <f t="shared" si="110"/>
        <v>60.861488166770187</v>
      </c>
      <c r="AB227">
        <f t="shared" si="110"/>
        <v>0.12931463244802091</v>
      </c>
      <c r="AC227">
        <f t="shared" si="110"/>
        <v>88.387129608424189</v>
      </c>
      <c r="AD227">
        <f t="shared" si="110"/>
        <v>-24.838356709439967</v>
      </c>
      <c r="AE227">
        <f t="shared" si="110"/>
        <v>45.844769202102107</v>
      </c>
      <c r="AF227">
        <f t="shared" si="110"/>
        <v>66.709771544149348</v>
      </c>
      <c r="AG227">
        <f t="shared" si="110"/>
        <v>-372.43176382563712</v>
      </c>
      <c r="AH227">
        <f t="shared" si="110"/>
        <v>0.12931463244803484</v>
      </c>
      <c r="AI227">
        <f t="shared" si="110"/>
        <v>-99.741370735103956</v>
      </c>
      <c r="AJ227">
        <f t="shared" si="110"/>
        <v>0.12931463244802091</v>
      </c>
      <c r="AK227">
        <f t="shared" si="110"/>
        <v>0.12931463244803487</v>
      </c>
      <c r="AL227">
        <f t="shared" si="110"/>
        <v>91.390458157969661</v>
      </c>
      <c r="AM227">
        <f t="shared" si="110"/>
        <v>0.12931463244802091</v>
      </c>
      <c r="AN227">
        <f t="shared" si="110"/>
        <v>0.12931463244802091</v>
      </c>
      <c r="AO227">
        <f t="shared" si="110"/>
        <v>-59.886871879508099</v>
      </c>
      <c r="AP227">
        <f t="shared" si="110"/>
        <v>-199.61205610265588</v>
      </c>
      <c r="AQ227">
        <f t="shared" si="110"/>
        <v>-11.85516761165821</v>
      </c>
      <c r="AR227">
        <f t="shared" si="110"/>
        <v>0.12931463244802091</v>
      </c>
      <c r="AS227">
        <f t="shared" si="110"/>
        <v>45.903378759242678</v>
      </c>
      <c r="AT227">
        <f t="shared" si="110"/>
        <v>0.12931463244802091</v>
      </c>
      <c r="AU227">
        <f t="shared" si="110"/>
        <v>51.2259443553816</v>
      </c>
      <c r="AV227">
        <f t="shared" si="110"/>
        <v>-99.741370735103956</v>
      </c>
    </row>
    <row r="228" spans="5:48">
      <c r="E228" s="6" t="s">
        <v>118</v>
      </c>
      <c r="H228">
        <f t="shared" si="108"/>
        <v>0.44603033006242909</v>
      </c>
      <c r="I228">
        <f t="shared" si="110"/>
        <v>34.033413301230695</v>
      </c>
      <c r="J228">
        <f t="shared" si="110"/>
        <v>-148.88492417484395</v>
      </c>
      <c r="K228">
        <f t="shared" si="110"/>
        <v>83.407671721677062</v>
      </c>
      <c r="L228">
        <f t="shared" si="110"/>
        <v>73.197008165786031</v>
      </c>
      <c r="M228">
        <f t="shared" si="110"/>
        <v>75.111507582515614</v>
      </c>
      <c r="N228">
        <f t="shared" si="110"/>
        <v>0.44603033006243364</v>
      </c>
      <c r="O228">
        <f t="shared" si="110"/>
        <v>93.419313869275328</v>
      </c>
      <c r="P228">
        <f t="shared" si="110"/>
        <v>66.815343443354152</v>
      </c>
      <c r="Q228">
        <f t="shared" si="110"/>
        <v>40.54415700267618</v>
      </c>
      <c r="R228">
        <f t="shared" si="110"/>
        <v>50.223015165031214</v>
      </c>
      <c r="S228">
        <f t="shared" si="110"/>
        <v>-49.330954504906337</v>
      </c>
      <c r="T228">
        <f t="shared" si="110"/>
        <v>-89.473684210526329</v>
      </c>
      <c r="U228">
        <f t="shared" si="110"/>
        <v>-68.665816382952073</v>
      </c>
      <c r="V228">
        <f t="shared" si="110"/>
        <v>0.44603033006243947</v>
      </c>
      <c r="W228">
        <f t="shared" si="110"/>
        <v>30.613899927013215</v>
      </c>
      <c r="X228">
        <f t="shared" si="110"/>
        <v>54.052013998490352</v>
      </c>
      <c r="Y228">
        <f t="shared" si="110"/>
        <v>80.08920606601248</v>
      </c>
      <c r="Z228">
        <f t="shared" si="110"/>
        <v>87.508437265749279</v>
      </c>
      <c r="AA228">
        <f t="shared" si="110"/>
        <v>70.862252779530465</v>
      </c>
      <c r="AB228">
        <f t="shared" si="110"/>
        <v>0.44603033006242909</v>
      </c>
      <c r="AC228">
        <f t="shared" si="110"/>
        <v>87.892084769872454</v>
      </c>
      <c r="AD228">
        <f t="shared" si="110"/>
        <v>44.692239072256903</v>
      </c>
      <c r="AE228">
        <f t="shared" si="110"/>
        <v>38.371352109086267</v>
      </c>
      <c r="AF228">
        <f t="shared" si="110"/>
        <v>64.445010832165167</v>
      </c>
      <c r="AG228">
        <f t="shared" si="110"/>
        <v>-285.6670589734556</v>
      </c>
      <c r="AH228">
        <f t="shared" si="110"/>
        <v>0.44603033006243947</v>
      </c>
      <c r="AI228">
        <f t="shared" si="110"/>
        <v>-99.107939339875145</v>
      </c>
      <c r="AJ228">
        <f t="shared" si="110"/>
        <v>50.223015165031214</v>
      </c>
      <c r="AK228">
        <f t="shared" si="110"/>
        <v>0.44603033006244697</v>
      </c>
      <c r="AL228">
        <f t="shared" si="110"/>
        <v>91.703835860838552</v>
      </c>
      <c r="AM228">
        <f t="shared" si="110"/>
        <v>0.44603033006242909</v>
      </c>
      <c r="AN228">
        <f t="shared" si="110"/>
        <v>0.44603033006242909</v>
      </c>
      <c r="AO228">
        <f t="shared" si="110"/>
        <v>-47.487362473981563</v>
      </c>
      <c r="AP228">
        <f t="shared" si="110"/>
        <v>-347.99286351471898</v>
      </c>
      <c r="AQ228">
        <f t="shared" si="110"/>
        <v>15.762025663898974</v>
      </c>
      <c r="AR228">
        <f t="shared" si="110"/>
        <v>0.44603033006242909</v>
      </c>
      <c r="AS228">
        <f t="shared" si="110"/>
        <v>60.178412132024974</v>
      </c>
      <c r="AT228">
        <f t="shared" si="110"/>
        <v>0.44603033006242909</v>
      </c>
      <c r="AU228">
        <f t="shared" si="110"/>
        <v>74.532705433271786</v>
      </c>
      <c r="AV228">
        <f t="shared" si="110"/>
        <v>0.44603033006242909</v>
      </c>
    </row>
    <row r="229" spans="5:48">
      <c r="E229" s="6" t="s">
        <v>125</v>
      </c>
      <c r="H229">
        <f t="shared" si="108"/>
        <v>-1.0324630199543323</v>
      </c>
      <c r="I229">
        <f t="shared" si="110"/>
        <v>16.998826414201815</v>
      </c>
      <c r="J229">
        <f t="shared" si="110"/>
        <v>-405.16231509977166</v>
      </c>
      <c r="K229">
        <f t="shared" si="110"/>
        <v>49.483768490022833</v>
      </c>
      <c r="L229">
        <f t="shared" si="110"/>
        <v>56.700372991448148</v>
      </c>
      <c r="M229">
        <f t="shared" si="110"/>
        <v>66.322512326681888</v>
      </c>
      <c r="N229">
        <f t="shared" si="110"/>
        <v>-1.032463019954337</v>
      </c>
      <c r="O229">
        <f t="shared" si="110"/>
        <v>31.256262275082619</v>
      </c>
      <c r="P229">
        <f t="shared" si="110"/>
        <v>68.427355306264275</v>
      </c>
      <c r="Q229">
        <f t="shared" si="110"/>
        <v>37.290195366924891</v>
      </c>
      <c r="R229">
        <f t="shared" si="110"/>
        <v>49.483768490022833</v>
      </c>
      <c r="S229">
        <f t="shared" si="110"/>
        <v>-51.548694529931502</v>
      </c>
      <c r="T229">
        <f t="shared" si="110"/>
        <v>-31.342201925940632</v>
      </c>
      <c r="U229">
        <f t="shared" si="110"/>
        <v>-131.55286979214415</v>
      </c>
      <c r="V229">
        <f t="shared" si="110"/>
        <v>-1.0324630199543428</v>
      </c>
      <c r="W229">
        <f t="shared" si="110"/>
        <v>1.0870991413034614</v>
      </c>
      <c r="X229">
        <f t="shared" si="110"/>
        <v>46.116019722691014</v>
      </c>
      <c r="Y229">
        <f t="shared" si="110"/>
        <v>49.483768490022833</v>
      </c>
      <c r="Z229">
        <f t="shared" si="110"/>
        <v>51.680126381760971</v>
      </c>
      <c r="AA229">
        <f t="shared" si="110"/>
        <v>72.925941282234447</v>
      </c>
      <c r="AB229">
        <f t="shared" si="110"/>
        <v>-1.0324630199543323</v>
      </c>
      <c r="AC229">
        <f t="shared" si="110"/>
        <v>74.74188424501142</v>
      </c>
      <c r="AD229">
        <f t="shared" si="110"/>
        <v>-41.445448227936083</v>
      </c>
      <c r="AE229">
        <f t="shared" si="110"/>
        <v>-5.1204817548657733</v>
      </c>
      <c r="AF229">
        <f t="shared" si="110"/>
        <v>24.225652735034263</v>
      </c>
      <c r="AG229">
        <f t="shared" si="110"/>
        <v>-287.29110824315825</v>
      </c>
      <c r="AH229">
        <f t="shared" si="110"/>
        <v>-1.0324630199543428</v>
      </c>
      <c r="AI229">
        <f t="shared" si="110"/>
        <v>-1.0324630199543323</v>
      </c>
      <c r="AJ229">
        <f t="shared" si="110"/>
        <v>-1.0324630199543323</v>
      </c>
      <c r="AK229">
        <f t="shared" si="110"/>
        <v>-1.0324630199543403</v>
      </c>
      <c r="AL229">
        <f t="shared" si="110"/>
        <v>67.66961183361461</v>
      </c>
      <c r="AM229">
        <f t="shared" si="110"/>
        <v>-1.0324630199543323</v>
      </c>
      <c r="AN229">
        <f t="shared" si="110"/>
        <v>-1.0324630199543323</v>
      </c>
      <c r="AO229">
        <f t="shared" si="110"/>
        <v>-0.59884729883863619</v>
      </c>
      <c r="AP229">
        <f t="shared" si="110"/>
        <v>-102.06492603990867</v>
      </c>
      <c r="AQ229">
        <f t="shared" si="110"/>
        <v>17.911123796287111</v>
      </c>
      <c r="AR229">
        <f t="shared" si="110"/>
        <v>-1.0324630199543323</v>
      </c>
      <c r="AS229">
        <f t="shared" si="110"/>
        <v>34.328899037029679</v>
      </c>
      <c r="AT229">
        <f t="shared" si="110"/>
        <v>49.483768490022833</v>
      </c>
      <c r="AU229">
        <f t="shared" si="110"/>
        <v>59.040893370288792</v>
      </c>
      <c r="AV229">
        <f t="shared" si="110"/>
        <v>-1.0324630199543323</v>
      </c>
    </row>
    <row r="230" spans="5:48">
      <c r="E230" s="6" t="s">
        <v>125</v>
      </c>
      <c r="H230">
        <f t="shared" si="108"/>
        <v>0.88704908338261745</v>
      </c>
      <c r="I230">
        <f t="shared" si="110"/>
        <v>23.689108343340596</v>
      </c>
      <c r="J230">
        <f t="shared" si="110"/>
        <v>-296.45180366646952</v>
      </c>
      <c r="K230">
        <f t="shared" si="110"/>
        <v>0.88704908338261745</v>
      </c>
      <c r="L230">
        <f t="shared" si="110"/>
        <v>55.11866373587138</v>
      </c>
      <c r="M230">
        <f t="shared" si="110"/>
        <v>60.354819633353053</v>
      </c>
      <c r="N230">
        <f t="shared" si="110"/>
        <v>0.88704908338261301</v>
      </c>
      <c r="O230">
        <f t="shared" si="110"/>
        <v>28.384223871843751</v>
      </c>
      <c r="P230">
        <f t="shared" si="110"/>
        <v>13.276167947959799</v>
      </c>
      <c r="Q230">
        <f t="shared" si="110"/>
        <v>17.717550182430859</v>
      </c>
      <c r="R230">
        <f t="shared" si="110"/>
        <v>0.88704908338261745</v>
      </c>
      <c r="S230">
        <f t="shared" si="110"/>
        <v>-32.150601222156517</v>
      </c>
      <c r="T230">
        <f t="shared" si="110"/>
        <v>-76.200801629542042</v>
      </c>
      <c r="U230">
        <f t="shared" si="110"/>
        <v>-83.346349405549248</v>
      </c>
      <c r="V230">
        <f t="shared" si="110"/>
        <v>0.88704908338262445</v>
      </c>
      <c r="W230">
        <f t="shared" si="110"/>
        <v>27.317169327813918</v>
      </c>
      <c r="X230">
        <f t="shared" si="110"/>
        <v>26.582999321024154</v>
      </c>
      <c r="Y230">
        <f t="shared" si="110"/>
        <v>57.523021035735411</v>
      </c>
      <c r="Z230">
        <f t="shared" si="110"/>
        <v>51.875792618521047</v>
      </c>
      <c r="AA230">
        <f t="shared" si="110"/>
        <v>59.1072440274096</v>
      </c>
      <c r="AB230">
        <f t="shared" si="110"/>
        <v>0.88704908338261745</v>
      </c>
      <c r="AC230">
        <f t="shared" si="110"/>
        <v>80.93981713141973</v>
      </c>
      <c r="AD230">
        <f t="shared" si="110"/>
        <v>-38.758131283264355</v>
      </c>
      <c r="AE230">
        <f t="shared" si="110"/>
        <v>11.430980031958935</v>
      </c>
      <c r="AF230">
        <f t="shared" si="110"/>
        <v>-23.891188645771734</v>
      </c>
      <c r="AG230">
        <f t="shared" si="110"/>
        <v>-65.188251527695655</v>
      </c>
      <c r="AH230">
        <f t="shared" si="110"/>
        <v>0.88704908338262445</v>
      </c>
      <c r="AI230">
        <f t="shared" si="110"/>
        <v>0.88704908338261745</v>
      </c>
      <c r="AJ230">
        <f t="shared" si="110"/>
        <v>0.88704908338261745</v>
      </c>
      <c r="AK230">
        <f t="shared" si="110"/>
        <v>0.88704908338260968</v>
      </c>
      <c r="AL230">
        <f t="shared" si="110"/>
        <v>55.399172087522189</v>
      </c>
      <c r="AM230">
        <f t="shared" si="110"/>
        <v>0.88704908338261745</v>
      </c>
      <c r="AN230">
        <f t="shared" si="110"/>
        <v>0.88704908338261745</v>
      </c>
      <c r="AO230">
        <f t="shared" si="110"/>
        <v>28.586738422524594</v>
      </c>
      <c r="AP230">
        <f t="shared" si="110"/>
        <v>-230.37650305539131</v>
      </c>
      <c r="AQ230">
        <f t="shared" si="110"/>
        <v>29.205035059559016</v>
      </c>
      <c r="AR230">
        <f t="shared" si="110"/>
        <v>0.88704908338261745</v>
      </c>
      <c r="AS230">
        <f t="shared" si="110"/>
        <v>21.752933486881009</v>
      </c>
      <c r="AT230">
        <f t="shared" si="110"/>
        <v>0.88704908338261745</v>
      </c>
      <c r="AU230">
        <f t="shared" si="110"/>
        <v>57.952081429313829</v>
      </c>
      <c r="AV230">
        <f t="shared" si="110"/>
        <v>0.88704908338261745</v>
      </c>
    </row>
    <row r="231" spans="5:48">
      <c r="E231" s="6" t="s">
        <v>125</v>
      </c>
      <c r="H231">
        <f t="shared" si="108"/>
        <v>-0.68202036176729863</v>
      </c>
      <c r="I231">
        <f t="shared" si="110"/>
        <v>1.1998865608825464</v>
      </c>
      <c r="J231">
        <f t="shared" si="110"/>
        <v>-705.45616289413829</v>
      </c>
      <c r="K231">
        <f t="shared" si="110"/>
        <v>-0.6820203617673043</v>
      </c>
      <c r="L231">
        <f t="shared" si="110"/>
        <v>35.563506968468921</v>
      </c>
      <c r="M231">
        <f t="shared" si="110"/>
        <v>59.727191855293086</v>
      </c>
      <c r="N231">
        <f t="shared" si="110"/>
        <v>-0.68202036176730096</v>
      </c>
      <c r="O231">
        <f t="shared" si="110"/>
        <v>30.832270564476939</v>
      </c>
      <c r="P231">
        <f t="shared" si="110"/>
        <v>-11.868911513074789</v>
      </c>
      <c r="Q231">
        <f t="shared" si="110"/>
        <v>12.615604969032162</v>
      </c>
      <c r="R231">
        <f t="shared" si="110"/>
        <v>-0.68202036176729863</v>
      </c>
      <c r="S231">
        <f t="shared" si="110"/>
        <v>-34.242693815689748</v>
      </c>
      <c r="T231">
        <f t="shared" si="110"/>
        <v>-101.3640407235346</v>
      </c>
      <c r="U231">
        <f t="shared" si="110"/>
        <v>-134.26295441921064</v>
      </c>
      <c r="V231">
        <f t="shared" si="110"/>
        <v>-0.68202036176729508</v>
      </c>
      <c r="W231">
        <f t="shared" si="110"/>
        <v>2.7659940341836169</v>
      </c>
      <c r="X231">
        <f t="shared" si="110"/>
        <v>17.962798223745164</v>
      </c>
      <c r="Y231">
        <f t="shared" si="110"/>
        <v>42.467416936132977</v>
      </c>
      <c r="Z231">
        <f t="shared" si="110"/>
        <v>37.85060471495845</v>
      </c>
      <c r="AA231">
        <f t="shared" si="110"/>
        <v>56.640589771209719</v>
      </c>
      <c r="AB231">
        <f t="shared" si="110"/>
        <v>-0.68202036176729863</v>
      </c>
      <c r="AC231">
        <f t="shared" si="110"/>
        <v>69.020916811763911</v>
      </c>
      <c r="AD231">
        <f t="shared" si="110"/>
        <v>-40.954828506474229</v>
      </c>
      <c r="AE231">
        <f t="shared" si="110"/>
        <v>14.968034616745754</v>
      </c>
      <c r="AF231">
        <f t="shared" si="110"/>
        <v>-25.852525452209125</v>
      </c>
      <c r="AG231">
        <f t="shared" si="110"/>
        <v>-508.66857764159317</v>
      </c>
      <c r="AH231">
        <f t="shared" si="110"/>
        <v>-0.68202036176729508</v>
      </c>
      <c r="AI231">
        <f t="shared" si="110"/>
        <v>-0.68202036176729863</v>
      </c>
      <c r="AJ231">
        <f t="shared" si="110"/>
        <v>-0.68202036176729863</v>
      </c>
      <c r="AK231">
        <f t="shared" si="110"/>
        <v>-0.68202036176730263</v>
      </c>
      <c r="AL231">
        <f t="shared" si="110"/>
        <v>54.693090837204714</v>
      </c>
      <c r="AM231">
        <f t="shared" si="110"/>
        <v>-0.68202036176729863</v>
      </c>
      <c r="AN231">
        <f t="shared" si="110"/>
        <v>-0.68202036176729863</v>
      </c>
      <c r="AO231">
        <f t="shared" si="110"/>
        <v>3.8532057806546471</v>
      </c>
      <c r="AP231">
        <f t="shared" si="110"/>
        <v>-202.04606108530189</v>
      </c>
      <c r="AQ231">
        <f t="shared" si="110"/>
        <v>13.701125404199471</v>
      </c>
      <c r="AR231">
        <f t="shared" si="110"/>
        <v>-0.68202036176729863</v>
      </c>
      <c r="AS231">
        <f t="shared" si="110"/>
        <v>24.488484728674528</v>
      </c>
      <c r="AT231">
        <f t="shared" si="110"/>
        <v>-0.68202036176729863</v>
      </c>
      <c r="AU231">
        <f t="shared" si="110"/>
        <v>28.930338568164267</v>
      </c>
      <c r="AV231">
        <f t="shared" si="110"/>
        <v>-0.68202036176729863</v>
      </c>
    </row>
    <row r="232" spans="5:48">
      <c r="E232" s="6" t="s">
        <v>132</v>
      </c>
      <c r="H232">
        <f t="shared" si="108"/>
        <v>-2.1843207660083799</v>
      </c>
      <c r="I232">
        <f t="shared" si="110"/>
        <v>-11.637495814846156</v>
      </c>
      <c r="J232">
        <f t="shared" si="110"/>
        <v>-165.6792339916218</v>
      </c>
      <c r="K232">
        <f t="shared" si="110"/>
        <v>48.907839616995808</v>
      </c>
      <c r="L232">
        <f t="shared" si="110"/>
        <v>6.8523878731624288</v>
      </c>
      <c r="M232">
        <f t="shared" si="110"/>
        <v>59.126271693596657</v>
      </c>
      <c r="N232">
        <f t="shared" si="110"/>
        <v>-2.184320766008375</v>
      </c>
      <c r="O232">
        <f t="shared" si="110"/>
        <v>70.49839771432984</v>
      </c>
      <c r="P232">
        <f t="shared" si="110"/>
        <v>87.226959904248943</v>
      </c>
      <c r="Q232">
        <f t="shared" si="110"/>
        <v>-2.184320766008375</v>
      </c>
      <c r="R232">
        <f t="shared" si="110"/>
        <v>31.87711948932775</v>
      </c>
      <c r="S232">
        <f t="shared" si="110"/>
        <v>-83.93177737881507</v>
      </c>
      <c r="T232">
        <f t="shared" si="110"/>
        <v>11.144068899123154</v>
      </c>
      <c r="U232">
        <f t="shared" si="110"/>
        <v>-28.183881670969086</v>
      </c>
      <c r="V232">
        <f t="shared" si="110"/>
        <v>-2.1843207660083692</v>
      </c>
      <c r="W232">
        <f t="shared" si="110"/>
        <v>8.1822045290939371</v>
      </c>
      <c r="X232">
        <f t="shared" si="110"/>
        <v>9.1694926524369897</v>
      </c>
      <c r="Y232">
        <f t="shared" si="110"/>
        <v>48.907839616995815</v>
      </c>
      <c r="Z232">
        <f t="shared" si="110"/>
        <v>66.98660406021267</v>
      </c>
      <c r="AA232">
        <f t="shared" si="110"/>
        <v>80.28021879954224</v>
      </c>
      <c r="AB232">
        <f t="shared" si="110"/>
        <v>48.907839616995808</v>
      </c>
      <c r="AC232">
        <f t="shared" si="110"/>
        <v>76.419002900151909</v>
      </c>
      <c r="AD232">
        <f t="shared" si="110"/>
        <v>37.11734106707177</v>
      </c>
      <c r="AE232">
        <f t="shared" si="110"/>
        <v>-4.1245293881477787</v>
      </c>
      <c r="AF232">
        <f t="shared" si="110"/>
        <v>20.523306070882391</v>
      </c>
      <c r="AG232">
        <f t="shared" si="110"/>
        <v>-49.264007820504382</v>
      </c>
      <c r="AH232">
        <f t="shared" si="110"/>
        <v>-2.1843207660083692</v>
      </c>
      <c r="AI232">
        <f t="shared" si="110"/>
        <v>-308.73728306403353</v>
      </c>
      <c r="AJ232">
        <f t="shared" si="110"/>
        <v>-2.1843207660083799</v>
      </c>
      <c r="AK232">
        <f t="shared" si="110"/>
        <v>-2.1843207660083821</v>
      </c>
      <c r="AL232">
        <f t="shared" si="110"/>
        <v>70.333584293739506</v>
      </c>
      <c r="AM232">
        <f t="shared" ref="AM232:BZ232" si="111">((AM163-AM31)/AM163)*100</f>
        <v>-2.1843207660083799</v>
      </c>
      <c r="AN232">
        <f t="shared" si="111"/>
        <v>-2.1843207660083799</v>
      </c>
      <c r="AO232">
        <f t="shared" si="111"/>
        <v>-25.879235726242193</v>
      </c>
      <c r="AP232">
        <f t="shared" si="111"/>
        <v>-22.621184919210048</v>
      </c>
      <c r="AQ232">
        <f t="shared" si="111"/>
        <v>-23.47272092559345</v>
      </c>
      <c r="AR232">
        <f t="shared" si="111"/>
        <v>-2.1843207660083799</v>
      </c>
      <c r="AS232">
        <f t="shared" si="111"/>
        <v>20.168499401555952</v>
      </c>
      <c r="AT232">
        <f t="shared" si="111"/>
        <v>-2.184320766008375</v>
      </c>
      <c r="AU232">
        <f t="shared" si="111"/>
        <v>71.079909217167454</v>
      </c>
      <c r="AV232">
        <f t="shared" si="111"/>
        <v>-2.184320766008375</v>
      </c>
    </row>
    <row r="233" spans="5:48">
      <c r="E233" s="6" t="s">
        <v>132</v>
      </c>
      <c r="H233">
        <f t="shared" si="108"/>
        <v>-1.5972846161525203</v>
      </c>
      <c r="I233">
        <f t="shared" si="108"/>
        <v>-16.571941078850745</v>
      </c>
      <c r="J233">
        <f t="shared" si="108"/>
        <v>-86.26168846294631</v>
      </c>
      <c r="K233">
        <f t="shared" si="108"/>
        <v>-1.59728461615254</v>
      </c>
      <c r="L233">
        <f t="shared" si="108"/>
        <v>27.102513298014845</v>
      </c>
      <c r="M233">
        <f t="shared" si="108"/>
        <v>49.201357691923739</v>
      </c>
      <c r="N233">
        <f t="shared" si="108"/>
        <v>-1.597284616152532</v>
      </c>
      <c r="O233">
        <f t="shared" si="108"/>
        <v>54.079373012897932</v>
      </c>
      <c r="P233">
        <f t="shared" si="108"/>
        <v>64.440950384346621</v>
      </c>
      <c r="Q233">
        <f t="shared" si="108"/>
        <v>23.802036537885602</v>
      </c>
      <c r="R233">
        <f t="shared" si="108"/>
        <v>32.268476922564979</v>
      </c>
      <c r="S233">
        <f t="shared" si="108"/>
        <v>-82.875112309074552</v>
      </c>
      <c r="T233">
        <f t="shared" si="108"/>
        <v>27.11499147102101</v>
      </c>
      <c r="U233">
        <f t="shared" si="108"/>
        <v>-42.988770941251701</v>
      </c>
      <c r="V233">
        <f t="shared" si="108"/>
        <v>-1.5972846161525378</v>
      </c>
      <c r="W233">
        <f t="shared" si="108"/>
        <v>18.137439733747613</v>
      </c>
      <c r="X233">
        <f t="shared" ref="I233:BK239" si="112">((X164-X32)/X164)*100</f>
        <v>25.918646634055449</v>
      </c>
      <c r="Y233">
        <f t="shared" si="112"/>
        <v>49.201357691923739</v>
      </c>
      <c r="Z233">
        <f t="shared" si="112"/>
        <v>63.358356367944992</v>
      </c>
      <c r="AA233">
        <f t="shared" si="112"/>
        <v>77.608493193150593</v>
      </c>
      <c r="AB233">
        <f t="shared" si="112"/>
        <v>79.680543076769496</v>
      </c>
      <c r="AC233">
        <f t="shared" si="112"/>
        <v>79.680543076769496</v>
      </c>
      <c r="AD233">
        <f t="shared" si="112"/>
        <v>60.924121301479794</v>
      </c>
      <c r="AE233">
        <f t="shared" si="112"/>
        <v>-0.2604782396242234</v>
      </c>
      <c r="AF233">
        <f t="shared" si="112"/>
        <v>25.755830472811613</v>
      </c>
      <c r="AG233">
        <f t="shared" si="112"/>
        <v>5.6997579253390889</v>
      </c>
      <c r="AH233">
        <f t="shared" si="112"/>
        <v>-1.5972846161525378</v>
      </c>
      <c r="AI233">
        <f t="shared" si="112"/>
        <v>-103.19456923230503</v>
      </c>
      <c r="AJ233">
        <f t="shared" si="112"/>
        <v>49.201357691923739</v>
      </c>
      <c r="AK233">
        <f t="shared" si="112"/>
        <v>-1.5972846161525303</v>
      </c>
      <c r="AL233">
        <f t="shared" si="112"/>
        <v>72.907390769025994</v>
      </c>
      <c r="AM233">
        <f t="shared" si="112"/>
        <v>-1.5972846161525203</v>
      </c>
      <c r="AN233">
        <f t="shared" si="112"/>
        <v>-1.5972846161525203</v>
      </c>
      <c r="AO233">
        <f t="shared" si="112"/>
        <v>-38.816091851772768</v>
      </c>
      <c r="AP233">
        <f t="shared" si="112"/>
        <v>-1.5972846161525203</v>
      </c>
      <c r="AQ233">
        <f t="shared" si="112"/>
        <v>-35.463046154870071</v>
      </c>
      <c r="AR233">
        <f t="shared" si="112"/>
        <v>-1.5972846161525203</v>
      </c>
      <c r="AS233">
        <f t="shared" si="112"/>
        <v>30.151866826395139</v>
      </c>
      <c r="AT233">
        <f t="shared" si="112"/>
        <v>-1.5972846161525251</v>
      </c>
      <c r="AU233">
        <f t="shared" si="112"/>
        <v>74.600678845961866</v>
      </c>
      <c r="AV233">
        <f t="shared" si="112"/>
        <v>-103.19456923230503</v>
      </c>
    </row>
    <row r="234" spans="5:48">
      <c r="E234" s="6" t="s">
        <v>132</v>
      </c>
      <c r="H234">
        <f t="shared" si="108"/>
        <v>-0.49915144254764532</v>
      </c>
      <c r="I234">
        <f t="shared" si="112"/>
        <v>-4.0566435290095111</v>
      </c>
      <c r="J234">
        <f t="shared" si="112"/>
        <v>-43.570216346496657</v>
      </c>
      <c r="K234">
        <f t="shared" si="112"/>
        <v>49.750424278726172</v>
      </c>
      <c r="L234">
        <f t="shared" si="112"/>
        <v>39.332829312120623</v>
      </c>
      <c r="M234">
        <f t="shared" si="112"/>
        <v>59.80033942298094</v>
      </c>
      <c r="N234">
        <f t="shared" si="112"/>
        <v>-0.49915144254765698</v>
      </c>
      <c r="O234">
        <f t="shared" si="112"/>
        <v>62.965410101528704</v>
      </c>
      <c r="P234">
        <f t="shared" si="112"/>
        <v>69.850254567235709</v>
      </c>
      <c r="Q234">
        <f t="shared" si="112"/>
        <v>19.401670625283561</v>
      </c>
      <c r="R234">
        <f t="shared" si="112"/>
        <v>66.500282852484105</v>
      </c>
      <c r="S234">
        <f t="shared" si="112"/>
        <v>-80.898472596585762</v>
      </c>
      <c r="T234">
        <f t="shared" si="112"/>
        <v>23.303279162266264</v>
      </c>
      <c r="U234">
        <f t="shared" si="112"/>
        <v>-1.8391401284482931</v>
      </c>
      <c r="V234">
        <f t="shared" si="112"/>
        <v>-0.49915144254766286</v>
      </c>
      <c r="W234">
        <f t="shared" si="112"/>
        <v>24.447446433262055</v>
      </c>
      <c r="X234">
        <f t="shared" si="112"/>
        <v>20.883646736717793</v>
      </c>
      <c r="Y234">
        <f t="shared" si="112"/>
        <v>56.928935096051013</v>
      </c>
      <c r="Z234">
        <f t="shared" si="112"/>
        <v>71.082791330210341</v>
      </c>
      <c r="AA234">
        <f t="shared" si="112"/>
        <v>84.986407254009649</v>
      </c>
      <c r="AB234">
        <f t="shared" si="112"/>
        <v>-100.99830288509528</v>
      </c>
      <c r="AC234">
        <f t="shared" si="112"/>
        <v>81.961690766722214</v>
      </c>
      <c r="AD234">
        <f t="shared" si="112"/>
        <v>45.182281031337645</v>
      </c>
      <c r="AE234">
        <f t="shared" si="112"/>
        <v>7.4349920923903063</v>
      </c>
      <c r="AF234">
        <f t="shared" si="112"/>
        <v>27.640610961365692</v>
      </c>
      <c r="AG234">
        <f t="shared" si="112"/>
        <v>45.182281031337638</v>
      </c>
      <c r="AH234">
        <f t="shared" si="112"/>
        <v>-0.49915144254766286</v>
      </c>
      <c r="AI234">
        <f t="shared" si="112"/>
        <v>-100.99830288509528</v>
      </c>
      <c r="AJ234">
        <f t="shared" si="112"/>
        <v>-0.49915144254764532</v>
      </c>
      <c r="AK234">
        <f t="shared" si="112"/>
        <v>-0.49915144254764532</v>
      </c>
      <c r="AL234">
        <f t="shared" si="112"/>
        <v>76.550197996738873</v>
      </c>
      <c r="AM234">
        <f t="shared" si="112"/>
        <v>-0.49915144254764532</v>
      </c>
      <c r="AN234">
        <f t="shared" si="112"/>
        <v>-0.49915144254764532</v>
      </c>
      <c r="AO234">
        <f t="shared" si="112"/>
        <v>-25.022867823265038</v>
      </c>
      <c r="AP234">
        <f t="shared" si="112"/>
        <v>-25.623939303184574</v>
      </c>
      <c r="AQ234">
        <f t="shared" si="112"/>
        <v>-19.641846955413868</v>
      </c>
      <c r="AR234">
        <f t="shared" si="112"/>
        <v>-0.49915144254764532</v>
      </c>
      <c r="AS234">
        <f t="shared" si="112"/>
        <v>30.90683338324849</v>
      </c>
      <c r="AT234">
        <f t="shared" si="112"/>
        <v>-0.4991514425476547</v>
      </c>
      <c r="AU234">
        <f t="shared" si="112"/>
        <v>74.875212139363072</v>
      </c>
      <c r="AV234">
        <f t="shared" si="112"/>
        <v>-151.24787860636917</v>
      </c>
    </row>
    <row r="235" spans="5:48">
      <c r="E235" s="6" t="s">
        <v>140</v>
      </c>
      <c r="H235">
        <f t="shared" si="108"/>
        <v>-0.23964053919120881</v>
      </c>
      <c r="I235">
        <f t="shared" si="112"/>
        <v>18.121614170862983</v>
      </c>
      <c r="J235">
        <f t="shared" si="112"/>
        <v>-100.47928107838247</v>
      </c>
      <c r="K235">
        <f t="shared" si="112"/>
        <v>-0.23964053919121997</v>
      </c>
      <c r="L235">
        <f t="shared" si="112"/>
        <v>75.787526439808886</v>
      </c>
      <c r="M235">
        <f t="shared" si="112"/>
        <v>64.916125811283067</v>
      </c>
      <c r="N235">
        <f t="shared" si="112"/>
        <v>19.808287568647021</v>
      </c>
      <c r="O235">
        <f t="shared" si="112"/>
        <v>59.808067451538335</v>
      </c>
      <c r="P235">
        <f t="shared" si="112"/>
        <v>81.95686470294558</v>
      </c>
      <c r="Q235">
        <f t="shared" si="112"/>
        <v>36.992225946794086</v>
      </c>
      <c r="R235">
        <f t="shared" si="112"/>
        <v>74.940089865202197</v>
      </c>
      <c r="S235">
        <f t="shared" si="112"/>
        <v>16.466966217340641</v>
      </c>
      <c r="T235">
        <f t="shared" si="112"/>
        <v>52.428645167841445</v>
      </c>
      <c r="U235">
        <f t="shared" si="112"/>
        <v>2.4817976654927154</v>
      </c>
      <c r="V235">
        <f t="shared" si="112"/>
        <v>-0.23964053919122275</v>
      </c>
      <c r="W235">
        <f t="shared" si="112"/>
        <v>48.7146025148324</v>
      </c>
      <c r="X235">
        <f t="shared" si="112"/>
        <v>36.557189532157459</v>
      </c>
      <c r="Y235">
        <f t="shared" si="112"/>
        <v>57.040154054632339</v>
      </c>
      <c r="Z235">
        <f t="shared" si="112"/>
        <v>69.618487326924665</v>
      </c>
      <c r="AA235">
        <f t="shared" si="112"/>
        <v>80.22586757193497</v>
      </c>
      <c r="AB235">
        <f t="shared" si="112"/>
        <v>-0.23964053919120881</v>
      </c>
      <c r="AC235">
        <f t="shared" si="112"/>
        <v>88.705392615302401</v>
      </c>
      <c r="AD235">
        <f t="shared" si="112"/>
        <v>69.492283314159195</v>
      </c>
      <c r="AE235">
        <f t="shared" si="112"/>
        <v>25.771911752624238</v>
      </c>
      <c r="AF235">
        <f t="shared" si="112"/>
        <v>52.948740155073516</v>
      </c>
      <c r="AG235">
        <f t="shared" si="112"/>
        <v>-134.87523616535984</v>
      </c>
      <c r="AH235">
        <f t="shared" si="112"/>
        <v>-0.23964053919122275</v>
      </c>
      <c r="AI235">
        <f t="shared" si="112"/>
        <v>33.173572973872517</v>
      </c>
      <c r="AJ235">
        <f t="shared" si="112"/>
        <v>33.173572973872517</v>
      </c>
      <c r="AK235">
        <f t="shared" si="112"/>
        <v>-100.47928107838247</v>
      </c>
      <c r="AL235">
        <f t="shared" si="112"/>
        <v>73.269429189549001</v>
      </c>
      <c r="AM235">
        <f t="shared" si="112"/>
        <v>-0.23964053919120881</v>
      </c>
      <c r="AN235">
        <f t="shared" si="112"/>
        <v>66.586786486936262</v>
      </c>
      <c r="AO235">
        <f t="shared" si="112"/>
        <v>-9.7862729714951353</v>
      </c>
      <c r="AP235">
        <f t="shared" si="112"/>
        <v>-40.335496754867712</v>
      </c>
      <c r="AQ235">
        <f t="shared" si="112"/>
        <v>-19.332905403799071</v>
      </c>
      <c r="AR235">
        <f t="shared" si="112"/>
        <v>-0.23964053919120881</v>
      </c>
      <c r="AS235">
        <f t="shared" si="112"/>
        <v>37.628668108947686</v>
      </c>
      <c r="AT235">
        <f t="shared" si="112"/>
        <v>24.82026959560659</v>
      </c>
      <c r="AU235">
        <f t="shared" si="112"/>
        <v>55.738340541136346</v>
      </c>
      <c r="AV235">
        <f t="shared" si="112"/>
        <v>-0.23964053919120881</v>
      </c>
    </row>
    <row r="236" spans="5:48">
      <c r="E236" s="6" t="s">
        <v>140</v>
      </c>
      <c r="H236">
        <f t="shared" si="108"/>
        <v>1.0331595001475748</v>
      </c>
      <c r="I236">
        <f t="shared" si="112"/>
        <v>11.110168982983572</v>
      </c>
      <c r="J236">
        <f t="shared" si="112"/>
        <v>-64.94473416642073</v>
      </c>
      <c r="K236">
        <f t="shared" si="112"/>
        <v>1.0331595001475804</v>
      </c>
      <c r="L236">
        <f t="shared" si="112"/>
        <v>79.459712349087241</v>
      </c>
      <c r="M236">
        <f t="shared" si="112"/>
        <v>50.516579750073788</v>
      </c>
      <c r="N236">
        <f t="shared" si="112"/>
        <v>10.929843550132819</v>
      </c>
      <c r="O236">
        <f t="shared" si="112"/>
        <v>56.596191258229581</v>
      </c>
      <c r="P236">
        <f t="shared" si="112"/>
        <v>50.516579750073795</v>
      </c>
      <c r="Q236">
        <f t="shared" si="112"/>
        <v>18.564428388692868</v>
      </c>
      <c r="R236">
        <f t="shared" si="112"/>
        <v>42.269343041752748</v>
      </c>
      <c r="S236">
        <f t="shared" si="112"/>
        <v>9.280396208468602</v>
      </c>
      <c r="T236">
        <f t="shared" si="112"/>
        <v>-11.120663017378178</v>
      </c>
      <c r="U236">
        <f t="shared" si="112"/>
        <v>21.356707102795841</v>
      </c>
      <c r="V236">
        <f t="shared" si="112"/>
        <v>1.0331595001475888</v>
      </c>
      <c r="W236">
        <f t="shared" si="112"/>
        <v>46.465305577565211</v>
      </c>
      <c r="X236">
        <f t="shared" si="112"/>
        <v>19.824331746955</v>
      </c>
      <c r="Y236">
        <f t="shared" si="112"/>
        <v>50.516579750073795</v>
      </c>
      <c r="Z236">
        <f t="shared" si="112"/>
        <v>67.011053166715854</v>
      </c>
      <c r="AA236">
        <f t="shared" si="112"/>
        <v>78.769489661747826</v>
      </c>
      <c r="AB236">
        <f t="shared" si="112"/>
        <v>1.0331595001475748</v>
      </c>
      <c r="AC236">
        <f t="shared" si="112"/>
        <v>84.81461177515493</v>
      </c>
      <c r="AD236">
        <f t="shared" si="112"/>
        <v>44.062220587039938</v>
      </c>
      <c r="AE236">
        <f t="shared" si="112"/>
        <v>39.382810193840385</v>
      </c>
      <c r="AF236">
        <f t="shared" si="112"/>
        <v>30.723211650103309</v>
      </c>
      <c r="AG236">
        <f t="shared" si="112"/>
        <v>-243.63486284670972</v>
      </c>
      <c r="AH236">
        <f t="shared" si="112"/>
        <v>1.0331595001475888</v>
      </c>
      <c r="AI236">
        <f t="shared" si="112"/>
        <v>67.011053166715854</v>
      </c>
      <c r="AJ236">
        <f t="shared" si="112"/>
        <v>1.0331595001475748</v>
      </c>
      <c r="AK236">
        <f t="shared" si="112"/>
        <v>1.0331595001475589</v>
      </c>
      <c r="AL236">
        <f t="shared" si="112"/>
        <v>72.381346837250476</v>
      </c>
      <c r="AM236">
        <f t="shared" si="112"/>
        <v>1.0331595001475748</v>
      </c>
      <c r="AN236">
        <f t="shared" si="112"/>
        <v>67.011053166715854</v>
      </c>
      <c r="AO236">
        <f t="shared" si="112"/>
        <v>5.5090467589348799</v>
      </c>
      <c r="AP236">
        <f t="shared" si="112"/>
        <v>-117.72704909967533</v>
      </c>
      <c r="AQ236">
        <f t="shared" si="112"/>
        <v>1.0331595001475709</v>
      </c>
      <c r="AR236">
        <f t="shared" si="112"/>
        <v>1.0331595001475748</v>
      </c>
      <c r="AS236">
        <f t="shared" si="112"/>
        <v>24.195611532027918</v>
      </c>
      <c r="AT236">
        <f t="shared" si="112"/>
        <v>1.0331595001475748</v>
      </c>
      <c r="AU236">
        <f t="shared" si="112"/>
        <v>40.8769524286596</v>
      </c>
      <c r="AV236">
        <f t="shared" si="112"/>
        <v>25.774869625110679</v>
      </c>
    </row>
    <row r="237" spans="5:48">
      <c r="E237" s="6" t="s">
        <v>140</v>
      </c>
      <c r="H237">
        <f t="shared" si="108"/>
        <v>-0.14932802389248043</v>
      </c>
      <c r="I237">
        <f t="shared" si="112"/>
        <v>-1.9938985292079487</v>
      </c>
      <c r="J237">
        <f t="shared" si="112"/>
        <v>-80.268790443006438</v>
      </c>
      <c r="K237">
        <f t="shared" si="112"/>
        <v>-0.1493280238924776</v>
      </c>
      <c r="L237">
        <f t="shared" si="112"/>
        <v>79.316986603761336</v>
      </c>
      <c r="M237">
        <f t="shared" si="112"/>
        <v>49.92533598805376</v>
      </c>
      <c r="N237">
        <f t="shared" si="112"/>
        <v>19.88053758088601</v>
      </c>
      <c r="O237">
        <f t="shared" si="112"/>
        <v>38.396117813481965</v>
      </c>
      <c r="P237">
        <f t="shared" si="112"/>
        <v>74.962667994026873</v>
      </c>
      <c r="Q237">
        <f t="shared" si="112"/>
        <v>28.21666661871291</v>
      </c>
      <c r="R237">
        <f t="shared" si="112"/>
        <v>63.582062536766372</v>
      </c>
      <c r="S237">
        <f t="shared" si="112"/>
        <v>-0.14932802389248509</v>
      </c>
      <c r="T237">
        <f t="shared" si="112"/>
        <v>43.311701118551426</v>
      </c>
      <c r="U237">
        <f t="shared" si="112"/>
        <v>-23.795697140644869</v>
      </c>
      <c r="V237">
        <f t="shared" si="112"/>
        <v>-0.14932802389249089</v>
      </c>
      <c r="W237">
        <f t="shared" si="112"/>
        <v>46.000989278653591</v>
      </c>
      <c r="X237">
        <f t="shared" si="112"/>
        <v>26.813952597924732</v>
      </c>
      <c r="Y237">
        <f t="shared" si="112"/>
        <v>53.263646922183504</v>
      </c>
      <c r="Z237">
        <f t="shared" si="112"/>
        <v>56.96230506508897</v>
      </c>
      <c r="AA237">
        <f t="shared" si="112"/>
        <v>76.233219170449402</v>
      </c>
      <c r="AB237">
        <f t="shared" si="112"/>
        <v>-0.14932802389248043</v>
      </c>
      <c r="AC237">
        <f t="shared" si="112"/>
        <v>85.908637262969904</v>
      </c>
      <c r="AD237">
        <f t="shared" si="112"/>
        <v>57.078859418331795</v>
      </c>
      <c r="AE237">
        <f t="shared" si="112"/>
        <v>16.227291652970443</v>
      </c>
      <c r="AF237">
        <f t="shared" si="112"/>
        <v>55.703181835586015</v>
      </c>
      <c r="AG237">
        <f t="shared" si="112"/>
        <v>-151.37481333997013</v>
      </c>
      <c r="AH237">
        <f t="shared" si="112"/>
        <v>-0.14932802389249089</v>
      </c>
      <c r="AI237">
        <f t="shared" si="112"/>
        <v>-0.14932802389248043</v>
      </c>
      <c r="AJ237">
        <f t="shared" si="112"/>
        <v>-0.14932802389248043</v>
      </c>
      <c r="AK237">
        <f t="shared" si="112"/>
        <v>-0.14932802389247843</v>
      </c>
      <c r="AL237">
        <f t="shared" si="112"/>
        <v>67.393242038732666</v>
      </c>
      <c r="AM237">
        <f t="shared" si="112"/>
        <v>-0.14932802389248043</v>
      </c>
      <c r="AN237">
        <f t="shared" si="112"/>
        <v>-0.14932802389248043</v>
      </c>
      <c r="AO237">
        <f t="shared" si="112"/>
        <v>-25.121627998681234</v>
      </c>
      <c r="AP237">
        <f t="shared" si="112"/>
        <v>-80.268790443006438</v>
      </c>
      <c r="AQ237">
        <f t="shared" si="112"/>
        <v>-28.763421745004631</v>
      </c>
      <c r="AR237">
        <f t="shared" si="112"/>
        <v>-0.14932802389248043</v>
      </c>
      <c r="AS237">
        <f t="shared" si="112"/>
        <v>22.106078203639186</v>
      </c>
      <c r="AT237">
        <f t="shared" si="112"/>
        <v>-0.14932802389248043</v>
      </c>
      <c r="AU237">
        <f t="shared" si="112"/>
        <v>40.701055775326822</v>
      </c>
      <c r="AV237">
        <f t="shared" si="112"/>
        <v>-66.915546706487504</v>
      </c>
    </row>
    <row r="238" spans="5:48">
      <c r="E238" s="6" t="s">
        <v>147</v>
      </c>
      <c r="H238">
        <f t="shared" ref="H238:W253" si="113">((H169-H37)/H169)*100</f>
        <v>0.81910589164120129</v>
      </c>
      <c r="I238">
        <f t="shared" si="112"/>
        <v>-7.1981241405859775</v>
      </c>
      <c r="J238">
        <f t="shared" si="112"/>
        <v>-19.01707293003053</v>
      </c>
      <c r="K238">
        <f t="shared" si="112"/>
        <v>50.4095529458206</v>
      </c>
      <c r="L238">
        <f t="shared" si="112"/>
        <v>-59.55187313083804</v>
      </c>
      <c r="M238">
        <f t="shared" si="112"/>
        <v>0.81910589164120129</v>
      </c>
      <c r="N238">
        <f t="shared" si="112"/>
        <v>-10.200993453732009</v>
      </c>
      <c r="O238">
        <f t="shared" si="112"/>
        <v>43.325203366652111</v>
      </c>
      <c r="P238">
        <f t="shared" si="112"/>
        <v>-19.017072930030558</v>
      </c>
      <c r="Q238">
        <f t="shared" si="112"/>
        <v>-17.744163059121146</v>
      </c>
      <c r="R238">
        <f t="shared" si="112"/>
        <v>-19.01707293003053</v>
      </c>
      <c r="S238">
        <f t="shared" si="112"/>
        <v>0.81910589164121073</v>
      </c>
      <c r="T238">
        <f t="shared" si="112"/>
        <v>-37.327391842342948</v>
      </c>
      <c r="U238">
        <f t="shared" si="112"/>
        <v>-122.98601020224113</v>
      </c>
      <c r="V238">
        <f t="shared" si="112"/>
        <v>0.81910589164119441</v>
      </c>
      <c r="W238">
        <f t="shared" si="112"/>
        <v>14.450603186154986</v>
      </c>
      <c r="X238">
        <f t="shared" si="112"/>
        <v>-14.001027710757244</v>
      </c>
      <c r="Y238">
        <f t="shared" si="112"/>
        <v>33.879403927760812</v>
      </c>
      <c r="Z238">
        <f t="shared" si="112"/>
        <v>60.125232368680237</v>
      </c>
      <c r="AA238">
        <f t="shared" si="112"/>
        <v>50.21659400786659</v>
      </c>
      <c r="AB238">
        <f t="shared" si="112"/>
        <v>0.81910589164120129</v>
      </c>
      <c r="AC238">
        <f t="shared" si="112"/>
        <v>67.658404095100394</v>
      </c>
      <c r="AD238">
        <f t="shared" si="112"/>
        <v>-22.068792748749281</v>
      </c>
      <c r="AE238">
        <f t="shared" si="112"/>
        <v>4.6933595677489723</v>
      </c>
      <c r="AF238">
        <f t="shared" si="112"/>
        <v>-10.200993453732002</v>
      </c>
      <c r="AG238">
        <f t="shared" si="112"/>
        <v>-1189.3516234086644</v>
      </c>
      <c r="AH238">
        <f t="shared" si="112"/>
        <v>0.81910589164119441</v>
      </c>
      <c r="AI238">
        <f t="shared" si="112"/>
        <v>-296.72357643343526</v>
      </c>
      <c r="AJ238">
        <f t="shared" si="112"/>
        <v>0.81910589164121073</v>
      </c>
      <c r="AK238">
        <f t="shared" si="112"/>
        <v>0.81910589164120928</v>
      </c>
      <c r="AL238">
        <f t="shared" si="112"/>
        <v>59.264989919781222</v>
      </c>
      <c r="AM238">
        <f t="shared" si="112"/>
        <v>0.81910589164120129</v>
      </c>
      <c r="AN238">
        <f t="shared" si="112"/>
        <v>0.81910589164120129</v>
      </c>
      <c r="AO238">
        <f t="shared" si="112"/>
        <v>5.8114327762901334</v>
      </c>
      <c r="AP238">
        <f t="shared" si="112"/>
        <v>-147.95223527089701</v>
      </c>
      <c r="AQ238">
        <f t="shared" si="112"/>
        <v>-15.049837165696175</v>
      </c>
      <c r="AR238">
        <f t="shared" si="112"/>
        <v>0.81910589164120129</v>
      </c>
      <c r="AS238">
        <f t="shared" si="112"/>
        <v>-8.1973390273004938</v>
      </c>
      <c r="AT238">
        <f t="shared" si="112"/>
        <v>-19.01707293003053</v>
      </c>
      <c r="AU238">
        <f t="shared" si="112"/>
        <v>28.678907607472333</v>
      </c>
      <c r="AV238">
        <f t="shared" si="112"/>
        <v>-296.72357643343526</v>
      </c>
    </row>
    <row r="239" spans="5:48">
      <c r="E239" s="6" t="s">
        <v>147</v>
      </c>
      <c r="H239">
        <f t="shared" si="113"/>
        <v>-5.9659938351389587E-2</v>
      </c>
      <c r="I239">
        <f t="shared" si="112"/>
        <v>-16.713885216681028</v>
      </c>
      <c r="J239">
        <f t="shared" si="112"/>
        <v>-40.083523913691955</v>
      </c>
      <c r="K239">
        <f t="shared" si="112"/>
        <v>49.970170030824306</v>
      </c>
      <c r="L239">
        <f t="shared" si="112"/>
        <v>-60.965539900826151</v>
      </c>
      <c r="M239">
        <f t="shared" si="112"/>
        <v>-5.9659938351389587E-2</v>
      </c>
      <c r="N239">
        <f t="shared" si="112"/>
        <v>9.9463060554837579</v>
      </c>
      <c r="O239">
        <f t="shared" si="112"/>
        <v>35.675932896774114</v>
      </c>
      <c r="P239">
        <f t="shared" si="112"/>
        <v>-5.9659938351389587E-2</v>
      </c>
      <c r="Q239">
        <f t="shared" si="112"/>
        <v>-1.6648951245281227</v>
      </c>
      <c r="R239">
        <f t="shared" si="112"/>
        <v>-75.104404892114957</v>
      </c>
      <c r="S239">
        <f t="shared" si="112"/>
        <v>-5.9659938351385597E-2</v>
      </c>
      <c r="T239">
        <f t="shared" si="112"/>
        <v>-35.080540916774375</v>
      </c>
      <c r="U239">
        <f t="shared" si="112"/>
        <v>-247.7348072033366</v>
      </c>
      <c r="V239">
        <f t="shared" si="112"/>
        <v>-5.9659938351382599E-2</v>
      </c>
      <c r="W239">
        <f t="shared" si="112"/>
        <v>13.146183505288894</v>
      </c>
      <c r="X239">
        <f t="shared" si="112"/>
        <v>-5.965993835139826E-2</v>
      </c>
      <c r="Y239">
        <f t="shared" si="112"/>
        <v>44.411300034249223</v>
      </c>
      <c r="Z239">
        <f t="shared" si="112"/>
        <v>54.558058368608961</v>
      </c>
      <c r="AA239">
        <f t="shared" si="112"/>
        <v>49.39511451393723</v>
      </c>
      <c r="AB239">
        <f t="shared" si="112"/>
        <v>-5.9659938351389587E-2</v>
      </c>
      <c r="AC239">
        <f t="shared" si="112"/>
        <v>64.684825904111278</v>
      </c>
      <c r="AD239">
        <f t="shared" si="112"/>
        <v>-30.847247611690275</v>
      </c>
      <c r="AE239">
        <f t="shared" si="112"/>
        <v>0.71599634024048298</v>
      </c>
      <c r="AF239">
        <f t="shared" si="112"/>
        <v>9.9463060554837579</v>
      </c>
      <c r="AG239">
        <f t="shared" si="112"/>
        <v>-733.8304994862616</v>
      </c>
      <c r="AH239">
        <f t="shared" si="112"/>
        <v>-5.9659938351382599E-2</v>
      </c>
      <c r="AI239">
        <f t="shared" si="112"/>
        <v>-300.23863975340555</v>
      </c>
      <c r="AJ239">
        <f t="shared" si="112"/>
        <v>-5.9659938351380282E-2</v>
      </c>
      <c r="AK239">
        <f t="shared" si="112"/>
        <v>-128.70779414480313</v>
      </c>
      <c r="AL239">
        <f t="shared" si="112"/>
        <v>54.518336391658465</v>
      </c>
      <c r="AM239">
        <f t="shared" ref="AM239:BZ239" si="114">((AM170-AM38)/AM170)*100</f>
        <v>-5.9659938351389587E-2</v>
      </c>
      <c r="AN239">
        <f t="shared" si="114"/>
        <v>-100.11931987670278</v>
      </c>
      <c r="AO239">
        <f t="shared" si="114"/>
        <v>-8.9996982833587094</v>
      </c>
      <c r="AP239">
        <f t="shared" si="114"/>
        <v>-80.107387889032481</v>
      </c>
      <c r="AQ239">
        <f t="shared" si="114"/>
        <v>-16.069205528487608</v>
      </c>
      <c r="AR239">
        <f t="shared" si="114"/>
        <v>-5.9659938351389587E-2</v>
      </c>
      <c r="AS239">
        <f t="shared" si="114"/>
        <v>1.793296727173642</v>
      </c>
      <c r="AT239">
        <f t="shared" si="114"/>
        <v>-5.9659938351384001E-2</v>
      </c>
      <c r="AU239">
        <f t="shared" si="114"/>
        <v>31.070012042469042</v>
      </c>
      <c r="AV239">
        <f t="shared" si="114"/>
        <v>-250.20880978422989</v>
      </c>
    </row>
    <row r="240" spans="5:48">
      <c r="E240" s="6" t="s">
        <v>147</v>
      </c>
      <c r="H240">
        <f t="shared" si="113"/>
        <v>1.0235213069579938</v>
      </c>
      <c r="I240">
        <f t="shared" si="113"/>
        <v>-22.89579437719383</v>
      </c>
      <c r="J240">
        <f t="shared" si="113"/>
        <v>-97.952957386084037</v>
      </c>
      <c r="K240">
        <f t="shared" si="113"/>
        <v>50.511760653479001</v>
      </c>
      <c r="L240">
        <f t="shared" si="113"/>
        <v>-60.836777876193281</v>
      </c>
      <c r="M240">
        <f t="shared" si="113"/>
        <v>1.0235213069579938</v>
      </c>
      <c r="N240">
        <f t="shared" si="113"/>
        <v>1.0235213069579878</v>
      </c>
      <c r="O240">
        <f t="shared" si="113"/>
        <v>39.290120736404894</v>
      </c>
      <c r="P240">
        <f t="shared" si="113"/>
        <v>40.614112784174793</v>
      </c>
      <c r="Q240">
        <f t="shared" si="113"/>
        <v>-9.0329123570409156</v>
      </c>
      <c r="R240">
        <f t="shared" si="113"/>
        <v>1.0235213069579827</v>
      </c>
      <c r="S240">
        <f t="shared" si="113"/>
        <v>-31.968638257389358</v>
      </c>
      <c r="T240">
        <f t="shared" si="113"/>
        <v>-14.203629261202321</v>
      </c>
      <c r="U240">
        <f t="shared" si="113"/>
        <v>-331.0487421583245</v>
      </c>
      <c r="V240">
        <f t="shared" si="113"/>
        <v>1.02352130695798</v>
      </c>
      <c r="W240">
        <f t="shared" si="113"/>
        <v>28.111820738737904</v>
      </c>
      <c r="X240">
        <f t="shared" ref="I240:BK246" si="115">((X171-X39)/X171)*100</f>
        <v>-5.7248749675675947</v>
      </c>
      <c r="Y240">
        <f t="shared" si="115"/>
        <v>45.013067392754429</v>
      </c>
      <c r="Z240">
        <f t="shared" si="115"/>
        <v>56.346618567697625</v>
      </c>
      <c r="AA240">
        <f t="shared" si="115"/>
        <v>51.76993623008547</v>
      </c>
      <c r="AB240">
        <f t="shared" si="115"/>
        <v>1.0235213069579938</v>
      </c>
      <c r="AC240">
        <f t="shared" si="115"/>
        <v>64.651257609627848</v>
      </c>
      <c r="AD240">
        <f t="shared" si="115"/>
        <v>-20.185724127265285</v>
      </c>
      <c r="AE240">
        <f t="shared" si="115"/>
        <v>-12.768283101088857</v>
      </c>
      <c r="AF240">
        <f t="shared" si="115"/>
        <v>-4.6322774755015654</v>
      </c>
      <c r="AG240">
        <f t="shared" si="115"/>
        <v>-1115.5548789489221</v>
      </c>
      <c r="AH240">
        <f t="shared" si="115"/>
        <v>1.02352130695798</v>
      </c>
      <c r="AI240">
        <f t="shared" si="115"/>
        <v>-295.90591477216805</v>
      </c>
      <c r="AJ240">
        <f t="shared" si="115"/>
        <v>1.0235213069579756</v>
      </c>
      <c r="AK240">
        <f t="shared" si="115"/>
        <v>1.02352130695799</v>
      </c>
      <c r="AL240">
        <f t="shared" si="115"/>
        <v>58.609836182909703</v>
      </c>
      <c r="AM240">
        <f t="shared" si="115"/>
        <v>1.0235213069579938</v>
      </c>
      <c r="AN240">
        <f t="shared" si="115"/>
        <v>-97.952957386084023</v>
      </c>
      <c r="AO240">
        <f t="shared" si="115"/>
        <v>-8.0071793037210295</v>
      </c>
      <c r="AP240">
        <f t="shared" si="115"/>
        <v>-78.157661647475607</v>
      </c>
      <c r="AQ240">
        <f t="shared" si="115"/>
        <v>-30.648951874815459</v>
      </c>
      <c r="AR240">
        <f t="shared" si="115"/>
        <v>1.0235213069579938</v>
      </c>
      <c r="AS240">
        <f t="shared" si="115"/>
        <v>-0.77605103291550181</v>
      </c>
      <c r="AT240">
        <f t="shared" si="115"/>
        <v>-18.771774431650414</v>
      </c>
      <c r="AU240">
        <f t="shared" si="115"/>
        <v>40.614112784174786</v>
      </c>
      <c r="AV240">
        <f t="shared" si="115"/>
        <v>-246.41767542564708</v>
      </c>
    </row>
    <row r="241" spans="5:48">
      <c r="E241" s="6" t="s">
        <v>154</v>
      </c>
      <c r="H241">
        <f t="shared" si="113"/>
        <v>1.5574493094328552</v>
      </c>
      <c r="I241">
        <f t="shared" si="115"/>
        <v>-9.8745888352781677</v>
      </c>
      <c r="J241">
        <f t="shared" si="115"/>
        <v>-129.69928494465671</v>
      </c>
      <c r="K241">
        <f t="shared" si="115"/>
        <v>75.389362327358228</v>
      </c>
      <c r="L241">
        <f t="shared" si="115"/>
        <v>5.6592222548731428</v>
      </c>
      <c r="M241">
        <f t="shared" si="115"/>
        <v>31.090214516602995</v>
      </c>
      <c r="N241">
        <f t="shared" si="115"/>
        <v>-129.69928494465671</v>
      </c>
      <c r="O241">
        <f t="shared" si="115"/>
        <v>57.885539811522079</v>
      </c>
      <c r="P241">
        <f t="shared" si="115"/>
        <v>75.389362327358214</v>
      </c>
      <c r="Q241">
        <f t="shared" si="115"/>
        <v>20.160765975366807</v>
      </c>
      <c r="R241">
        <f t="shared" si="115"/>
        <v>34.371632872955232</v>
      </c>
      <c r="S241">
        <f t="shared" si="115"/>
        <v>-31.25673425408954</v>
      </c>
      <c r="T241">
        <f t="shared" si="115"/>
        <v>-10.02402724239856</v>
      </c>
      <c r="U241">
        <f t="shared" si="115"/>
        <v>-189.19324980314974</v>
      </c>
      <c r="V241">
        <f t="shared" si="115"/>
        <v>1.5574493094328483</v>
      </c>
      <c r="W241">
        <f t="shared" si="115"/>
        <v>38.002138288493889</v>
      </c>
      <c r="X241">
        <f t="shared" si="115"/>
        <v>27.3784462118767</v>
      </c>
      <c r="Y241">
        <f t="shared" si="115"/>
        <v>50.77872465471642</v>
      </c>
      <c r="Z241">
        <f t="shared" si="115"/>
        <v>70.568721958490229</v>
      </c>
      <c r="AA241">
        <f t="shared" si="115"/>
        <v>83.979370765560802</v>
      </c>
      <c r="AB241">
        <f t="shared" si="115"/>
        <v>1.5574493094328552</v>
      </c>
      <c r="AC241">
        <f t="shared" si="115"/>
        <v>94.160187670898551</v>
      </c>
      <c r="AD241">
        <f t="shared" si="115"/>
        <v>26.168086982074644</v>
      </c>
      <c r="AE241">
        <f t="shared" si="115"/>
        <v>21.366011338632344</v>
      </c>
      <c r="AF241">
        <f t="shared" si="115"/>
        <v>-54.695436799462605</v>
      </c>
      <c r="AG241">
        <f t="shared" si="115"/>
        <v>-134.38702545373127</v>
      </c>
      <c r="AH241">
        <f t="shared" si="115"/>
        <v>1.5574493094328483</v>
      </c>
      <c r="AI241">
        <f t="shared" si="115"/>
        <v>-96.885101381134291</v>
      </c>
      <c r="AJ241">
        <f t="shared" si="115"/>
        <v>1.5574493094328552</v>
      </c>
      <c r="AK241">
        <f t="shared" si="115"/>
        <v>1.5574493094328532</v>
      </c>
      <c r="AL241">
        <f t="shared" si="115"/>
        <v>85.681083535917509</v>
      </c>
      <c r="AM241">
        <f t="shared" si="115"/>
        <v>1.5574493094328552</v>
      </c>
      <c r="AN241">
        <f t="shared" si="115"/>
        <v>1.5574493094328552</v>
      </c>
      <c r="AO241">
        <f t="shared" si="115"/>
        <v>-18.329934668459479</v>
      </c>
      <c r="AP241">
        <f t="shared" si="115"/>
        <v>-121.49573905377606</v>
      </c>
      <c r="AQ241">
        <f t="shared" si="115"/>
        <v>-21.881253235940285</v>
      </c>
      <c r="AR241">
        <f t="shared" si="115"/>
        <v>1.5574493094328552</v>
      </c>
      <c r="AS241">
        <f t="shared" si="115"/>
        <v>30.824153568790653</v>
      </c>
      <c r="AT241">
        <f t="shared" si="115"/>
        <v>1.5574493094328508</v>
      </c>
      <c r="AU241">
        <f t="shared" si="115"/>
        <v>62.004629558026714</v>
      </c>
      <c r="AV241">
        <f t="shared" si="115"/>
        <v>-293.77020276226858</v>
      </c>
    </row>
    <row r="242" spans="5:48">
      <c r="E242" s="6" t="s">
        <v>154</v>
      </c>
      <c r="H242">
        <f t="shared" si="113"/>
        <v>0.92033646709548877</v>
      </c>
      <c r="I242">
        <f t="shared" si="115"/>
        <v>-20.733866726416668</v>
      </c>
      <c r="J242">
        <f t="shared" si="115"/>
        <v>-345.85848589807028</v>
      </c>
      <c r="K242">
        <f t="shared" si="115"/>
        <v>83.486722744515902</v>
      </c>
      <c r="L242">
        <f t="shared" si="115"/>
        <v>-1.6201677260559222</v>
      </c>
      <c r="M242">
        <f t="shared" si="115"/>
        <v>20.736269173676398</v>
      </c>
      <c r="N242">
        <f t="shared" si="115"/>
        <v>-131.18588157677718</v>
      </c>
      <c r="O242">
        <f t="shared" si="115"/>
        <v>65.763048203289529</v>
      </c>
      <c r="P242">
        <f t="shared" si="115"/>
        <v>75.230084116773867</v>
      </c>
      <c r="Q242">
        <f t="shared" si="115"/>
        <v>11.428785629676277</v>
      </c>
      <c r="R242">
        <f t="shared" si="115"/>
        <v>0.92033646709548877</v>
      </c>
      <c r="S242">
        <f t="shared" si="115"/>
        <v>-58.527461652647219</v>
      </c>
      <c r="T242">
        <f t="shared" si="115"/>
        <v>-134.1882956232289</v>
      </c>
      <c r="U242">
        <f t="shared" si="115"/>
        <v>-325.23460743735842</v>
      </c>
      <c r="V242">
        <f t="shared" si="115"/>
        <v>0.92033646709548178</v>
      </c>
      <c r="W242">
        <f t="shared" si="115"/>
        <v>28.985820557961144</v>
      </c>
      <c r="X242">
        <f t="shared" si="115"/>
        <v>20.097045537980232</v>
      </c>
      <c r="Y242">
        <f t="shared" si="115"/>
        <v>50.460168233547741</v>
      </c>
      <c r="Z242">
        <f t="shared" si="115"/>
        <v>74.183467952693888</v>
      </c>
      <c r="AA242">
        <f t="shared" si="115"/>
        <v>79.11556111806425</v>
      </c>
      <c r="AB242">
        <f t="shared" si="115"/>
        <v>0.92033646709548877</v>
      </c>
      <c r="AC242">
        <f t="shared" si="115"/>
        <v>92.465424826395093</v>
      </c>
      <c r="AD242">
        <f t="shared" si="115"/>
        <v>15.074574114653286</v>
      </c>
      <c r="AE242">
        <f t="shared" si="115"/>
        <v>5.7534907857737698</v>
      </c>
      <c r="AF242">
        <f t="shared" si="115"/>
        <v>-73.389411182582919</v>
      </c>
      <c r="AG242">
        <f t="shared" si="115"/>
        <v>-628.94323884922608</v>
      </c>
      <c r="AH242">
        <f t="shared" si="115"/>
        <v>0.92033646709548178</v>
      </c>
      <c r="AI242">
        <f t="shared" si="115"/>
        <v>-98.159327065809023</v>
      </c>
      <c r="AJ242">
        <f t="shared" si="115"/>
        <v>0.92033646709548877</v>
      </c>
      <c r="AK242">
        <f t="shared" si="115"/>
        <v>0.92033646709548667</v>
      </c>
      <c r="AL242">
        <f t="shared" si="115"/>
        <v>84.756974841091619</v>
      </c>
      <c r="AM242">
        <f t="shared" si="115"/>
        <v>0.92033646709548877</v>
      </c>
      <c r="AN242">
        <f t="shared" si="115"/>
        <v>0.92033646709548877</v>
      </c>
      <c r="AO242">
        <f t="shared" si="115"/>
        <v>-8.1695409212443622</v>
      </c>
      <c r="AP242">
        <f t="shared" si="115"/>
        <v>-296.31865413161808</v>
      </c>
      <c r="AQ242">
        <f t="shared" si="115"/>
        <v>-30.605011020646856</v>
      </c>
      <c r="AR242">
        <f t="shared" si="115"/>
        <v>0.92033646709548877</v>
      </c>
      <c r="AS242">
        <f t="shared" si="115"/>
        <v>19.665137676023367</v>
      </c>
      <c r="AT242">
        <f t="shared" si="115"/>
        <v>0.92033646709548877</v>
      </c>
      <c r="AU242">
        <f t="shared" si="115"/>
        <v>54.129785401433097</v>
      </c>
      <c r="AV242">
        <f t="shared" si="115"/>
        <v>-197.23899059871351</v>
      </c>
    </row>
    <row r="243" spans="5:48">
      <c r="E243" s="6" t="s">
        <v>154</v>
      </c>
      <c r="H243">
        <f t="shared" si="113"/>
        <v>0.42616451932607213</v>
      </c>
      <c r="I243">
        <f t="shared" si="115"/>
        <v>-21.701354476379244</v>
      </c>
      <c r="J243">
        <f t="shared" si="115"/>
        <v>-298.29534192269568</v>
      </c>
      <c r="K243">
        <f t="shared" si="115"/>
        <v>83.404360753221013</v>
      </c>
      <c r="L243">
        <f t="shared" si="115"/>
        <v>-45.530990317908035</v>
      </c>
      <c r="M243">
        <f t="shared" si="115"/>
        <v>0.42616451932607213</v>
      </c>
      <c r="N243">
        <f t="shared" si="115"/>
        <v>-132.33894945490584</v>
      </c>
      <c r="O243">
        <f t="shared" si="115"/>
        <v>26.484481950143678</v>
      </c>
      <c r="P243">
        <f t="shared" si="115"/>
        <v>25.319623389494549</v>
      </c>
      <c r="Q243">
        <f t="shared" si="115"/>
        <v>1.9699449143752701</v>
      </c>
      <c r="R243">
        <f t="shared" si="115"/>
        <v>-65.956392467789911</v>
      </c>
      <c r="S243">
        <f t="shared" si="115"/>
        <v>-49.36075322101091</v>
      </c>
      <c r="T243">
        <f t="shared" si="115"/>
        <v>-59.318136769078301</v>
      </c>
      <c r="U243">
        <f t="shared" si="115"/>
        <v>-418.24978700467727</v>
      </c>
      <c r="V243">
        <f t="shared" si="115"/>
        <v>0.42616451932605826</v>
      </c>
      <c r="W243">
        <f t="shared" si="115"/>
        <v>5.7132708280344318</v>
      </c>
      <c r="X243">
        <f t="shared" si="115"/>
        <v>3.6382237283800691</v>
      </c>
      <c r="Y243">
        <f t="shared" si="115"/>
        <v>37.766352824578789</v>
      </c>
      <c r="Z243">
        <f t="shared" si="115"/>
        <v>57.498972660687954</v>
      </c>
      <c r="AA243">
        <f t="shared" si="115"/>
        <v>39.53642947110319</v>
      </c>
      <c r="AB243">
        <f t="shared" si="115"/>
        <v>0.42616451932607213</v>
      </c>
      <c r="AC243">
        <f t="shared" si="115"/>
        <v>86.333002973240838</v>
      </c>
      <c r="AD243">
        <f t="shared" si="115"/>
        <v>-74.254212091179383</v>
      </c>
      <c r="AE243">
        <f t="shared" si="115"/>
        <v>-6.6862523007220762</v>
      </c>
      <c r="AF243">
        <f t="shared" si="115"/>
        <v>-82.552031714568912</v>
      </c>
      <c r="AG243">
        <f t="shared" si="115"/>
        <v>-934.21006396972712</v>
      </c>
      <c r="AH243">
        <f t="shared" si="115"/>
        <v>0.42616451932605826</v>
      </c>
      <c r="AI243">
        <f t="shared" si="115"/>
        <v>-99.147670961347856</v>
      </c>
      <c r="AJ243">
        <f t="shared" si="115"/>
        <v>0.42616451932607213</v>
      </c>
      <c r="AK243">
        <f t="shared" si="115"/>
        <v>0.42616451932605826</v>
      </c>
      <c r="AL243">
        <f t="shared" si="115"/>
        <v>63.120801673824467</v>
      </c>
      <c r="AM243">
        <f t="shared" si="115"/>
        <v>0.42616451932607213</v>
      </c>
      <c r="AN243">
        <f t="shared" si="115"/>
        <v>0.42616451932607213</v>
      </c>
      <c r="AO243">
        <f t="shared" si="115"/>
        <v>-6.0880116336152037</v>
      </c>
      <c r="AP243">
        <f t="shared" si="115"/>
        <v>-298.29534192269568</v>
      </c>
      <c r="AQ243">
        <f t="shared" si="115"/>
        <v>-74.254212091179397</v>
      </c>
      <c r="AR243">
        <f t="shared" si="115"/>
        <v>0.42616451932607213</v>
      </c>
      <c r="AS243">
        <f t="shared" si="115"/>
        <v>3.0465286109227545</v>
      </c>
      <c r="AT243">
        <f t="shared" si="115"/>
        <v>0.42616451932605837</v>
      </c>
      <c r="AU243">
        <f t="shared" si="115"/>
        <v>19.985310774458455</v>
      </c>
      <c r="AV243">
        <f t="shared" si="115"/>
        <v>-198.72150644202179</v>
      </c>
    </row>
    <row r="244" spans="5:48">
      <c r="E244" s="6" t="s">
        <v>161</v>
      </c>
      <c r="H244">
        <f t="shared" si="113"/>
        <v>9.0166093044796831</v>
      </c>
      <c r="I244">
        <f t="shared" si="115"/>
        <v>5.8756406958886576</v>
      </c>
      <c r="J244">
        <f t="shared" si="115"/>
        <v>-286.67941045596137</v>
      </c>
      <c r="K244">
        <f t="shared" si="115"/>
        <v>9.0166093044796991</v>
      </c>
      <c r="L244">
        <f t="shared" si="115"/>
        <v>51.243350440678107</v>
      </c>
      <c r="M244">
        <f t="shared" si="115"/>
        <v>54.508304652239836</v>
      </c>
      <c r="N244">
        <f t="shared" si="115"/>
        <v>18.114948374031723</v>
      </c>
      <c r="O244">
        <f t="shared" si="115"/>
        <v>53.835350579048125</v>
      </c>
      <c r="P244">
        <f t="shared" si="115"/>
        <v>54.50830465223985</v>
      </c>
      <c r="Q244">
        <f t="shared" si="115"/>
        <v>16.379427048625846</v>
      </c>
      <c r="R244">
        <f t="shared" si="115"/>
        <v>39.344406202986455</v>
      </c>
      <c r="S244">
        <f t="shared" si="115"/>
        <v>-9.1800688346243486</v>
      </c>
      <c r="T244">
        <f t="shared" si="115"/>
        <v>29.767207182405368</v>
      </c>
      <c r="U244">
        <f t="shared" si="115"/>
        <v>-97.789979772870197</v>
      </c>
      <c r="V244">
        <f t="shared" si="115"/>
        <v>9.0166093044796956</v>
      </c>
      <c r="W244">
        <f t="shared" si="115"/>
        <v>46.565310226440452</v>
      </c>
      <c r="X244">
        <f t="shared" si="115"/>
        <v>15.756119726370097</v>
      </c>
      <c r="Y244">
        <f t="shared" si="115"/>
        <v>54.50830465223985</v>
      </c>
      <c r="Z244">
        <f t="shared" si="115"/>
        <v>59.95254405491297</v>
      </c>
      <c r="AA244">
        <f t="shared" si="115"/>
        <v>59.108588451451539</v>
      </c>
      <c r="AB244">
        <f t="shared" si="115"/>
        <v>9.0166093044796831</v>
      </c>
      <c r="AC244">
        <f t="shared" si="115"/>
        <v>76.265202427255559</v>
      </c>
      <c r="AD244">
        <f t="shared" si="115"/>
        <v>1.4346600798529916</v>
      </c>
      <c r="AE244">
        <f t="shared" si="115"/>
        <v>40.582275464150001</v>
      </c>
      <c r="AF244">
        <f t="shared" si="115"/>
        <v>18.348239119404859</v>
      </c>
      <c r="AG244">
        <f t="shared" si="115"/>
        <v>-424.80274633068234</v>
      </c>
      <c r="AH244">
        <f t="shared" si="115"/>
        <v>9.0166093044796956</v>
      </c>
      <c r="AI244">
        <f t="shared" si="115"/>
        <v>9.0166093044796831</v>
      </c>
      <c r="AJ244">
        <f t="shared" si="115"/>
        <v>39.344406202986455</v>
      </c>
      <c r="AK244">
        <f t="shared" si="115"/>
        <v>54.508304652239858</v>
      </c>
      <c r="AL244">
        <f t="shared" si="115"/>
        <v>62.275179467711069</v>
      </c>
      <c r="AM244">
        <f t="shared" si="115"/>
        <v>9.0166093044796831</v>
      </c>
      <c r="AN244">
        <f t="shared" si="115"/>
        <v>63.606643721791876</v>
      </c>
      <c r="AO244">
        <f t="shared" si="115"/>
        <v>7.5443861540667347</v>
      </c>
      <c r="AP244">
        <f t="shared" si="115"/>
        <v>46.926355427613146</v>
      </c>
      <c r="AQ244">
        <f t="shared" si="115"/>
        <v>-36.475086043280456</v>
      </c>
      <c r="AR244">
        <f t="shared" si="115"/>
        <v>9.0166093044796831</v>
      </c>
      <c r="AS244">
        <f t="shared" si="115"/>
        <v>22.861907888580614</v>
      </c>
      <c r="AT244">
        <f t="shared" si="115"/>
        <v>9.0166093044796831</v>
      </c>
      <c r="AU244">
        <f t="shared" si="115"/>
        <v>45.160696019138442</v>
      </c>
      <c r="AV244">
        <f t="shared" si="115"/>
        <v>-13.729238369400393</v>
      </c>
    </row>
    <row r="245" spans="5:48">
      <c r="E245" s="6" t="s">
        <v>161</v>
      </c>
      <c r="H245">
        <f t="shared" si="113"/>
        <v>0.71407319250224144</v>
      </c>
      <c r="I245">
        <f t="shared" si="115"/>
        <v>-6.561671162049473</v>
      </c>
      <c r="J245">
        <f t="shared" si="115"/>
        <v>-173.03629872061884</v>
      </c>
      <c r="K245">
        <f t="shared" si="115"/>
        <v>0.71407319250222479</v>
      </c>
      <c r="L245">
        <f t="shared" si="115"/>
        <v>54.201441169605417</v>
      </c>
      <c r="M245">
        <f t="shared" si="115"/>
        <v>50.357036596251127</v>
      </c>
      <c r="N245">
        <f t="shared" si="115"/>
        <v>30.499851234751564</v>
      </c>
      <c r="O245">
        <f t="shared" si="115"/>
        <v>50.211456058410199</v>
      </c>
      <c r="P245">
        <f t="shared" si="115"/>
        <v>25.535554894376673</v>
      </c>
      <c r="Q245">
        <f t="shared" si="115"/>
        <v>10.00398447273593</v>
      </c>
      <c r="R245">
        <f t="shared" si="115"/>
        <v>17.261727660418519</v>
      </c>
      <c r="S245">
        <f t="shared" si="115"/>
        <v>0.71407319250222479</v>
      </c>
      <c r="T245">
        <f t="shared" si="115"/>
        <v>-0.968739126268919</v>
      </c>
      <c r="U245">
        <f t="shared" si="115"/>
        <v>-69.4164624096192</v>
      </c>
      <c r="V245">
        <f t="shared" si="115"/>
        <v>0.714073192502231</v>
      </c>
      <c r="W245">
        <f t="shared" si="115"/>
        <v>38.537283404882331</v>
      </c>
      <c r="X245">
        <f t="shared" si="115"/>
        <v>9.4015917881582904</v>
      </c>
      <c r="Y245">
        <f t="shared" si="115"/>
        <v>50.357036596251113</v>
      </c>
      <c r="Z245">
        <f t="shared" si="115"/>
        <v>61.191810355005828</v>
      </c>
      <c r="AA245">
        <f t="shared" si="115"/>
        <v>56.749418185226993</v>
      </c>
      <c r="AB245">
        <f t="shared" si="115"/>
        <v>0.71407319250224144</v>
      </c>
      <c r="AC245">
        <f t="shared" si="115"/>
        <v>72.110694716994999</v>
      </c>
      <c r="AD245">
        <f t="shared" si="115"/>
        <v>-6.9233057926899084</v>
      </c>
      <c r="AE245">
        <f t="shared" si="115"/>
        <v>21.444101866595169</v>
      </c>
      <c r="AF245">
        <f t="shared" si="115"/>
        <v>20.086936959818857</v>
      </c>
      <c r="AG245">
        <f t="shared" si="115"/>
        <v>-194.21426017267686</v>
      </c>
      <c r="AH245">
        <f t="shared" si="115"/>
        <v>0.714073192502231</v>
      </c>
      <c r="AI245">
        <f t="shared" si="115"/>
        <v>50.357036596251127</v>
      </c>
      <c r="AJ245">
        <f t="shared" si="115"/>
        <v>0.71407319250224144</v>
      </c>
      <c r="AK245">
        <f t="shared" si="115"/>
        <v>50.357036596251106</v>
      </c>
      <c r="AL245">
        <f t="shared" si="115"/>
        <v>59.863135971437075</v>
      </c>
      <c r="AM245">
        <f t="shared" si="115"/>
        <v>0.71407319250224144</v>
      </c>
      <c r="AN245">
        <f t="shared" si="115"/>
        <v>0.71407319250224144</v>
      </c>
      <c r="AO245">
        <f t="shared" si="115"/>
        <v>-3.6027062339107094</v>
      </c>
      <c r="AP245">
        <f t="shared" si="115"/>
        <v>-32.381235743330357</v>
      </c>
      <c r="AQ245">
        <f t="shared" si="115"/>
        <v>-9.214519488247559</v>
      </c>
      <c r="AR245">
        <f t="shared" si="115"/>
        <v>0.71407319250224144</v>
      </c>
      <c r="AS245">
        <f t="shared" si="115"/>
        <v>9.3476320453281367</v>
      </c>
      <c r="AT245">
        <f t="shared" si="115"/>
        <v>0.71407319250224144</v>
      </c>
      <c r="AU245">
        <f t="shared" si="115"/>
        <v>48.422895164936222</v>
      </c>
      <c r="AV245">
        <f t="shared" si="115"/>
        <v>-32.381235743330357</v>
      </c>
    </row>
    <row r="246" spans="5:48">
      <c r="E246" s="6" t="s">
        <v>161</v>
      </c>
      <c r="H246">
        <f t="shared" si="113"/>
        <v>0.91008012661981008</v>
      </c>
      <c r="I246">
        <f t="shared" si="115"/>
        <v>-5.8189177180127913</v>
      </c>
      <c r="J246">
        <f t="shared" si="115"/>
        <v>-263.32970620239405</v>
      </c>
      <c r="K246">
        <f t="shared" si="115"/>
        <v>0.91008012661982651</v>
      </c>
      <c r="L246">
        <f t="shared" si="115"/>
        <v>18.641960525014159</v>
      </c>
      <c r="M246">
        <f t="shared" si="115"/>
        <v>50.455040063309909</v>
      </c>
      <c r="N246">
        <f t="shared" si="115"/>
        <v>11.920071223662058</v>
      </c>
      <c r="O246">
        <f t="shared" si="115"/>
        <v>32.040099201885276</v>
      </c>
      <c r="P246">
        <f t="shared" si="115"/>
        <v>50.455040063309909</v>
      </c>
      <c r="Q246">
        <f t="shared" si="115"/>
        <v>12.251697461524783</v>
      </c>
      <c r="R246">
        <f t="shared" si="115"/>
        <v>17.425066772183172</v>
      </c>
      <c r="S246">
        <f t="shared" si="115"/>
        <v>-17.106268941267487</v>
      </c>
      <c r="T246">
        <f t="shared" si="115"/>
        <v>34.563260460975364</v>
      </c>
      <c r="U246">
        <f t="shared" si="115"/>
        <v>-94.615454139804228</v>
      </c>
      <c r="V246">
        <f t="shared" si="115"/>
        <v>0.9100801266198274</v>
      </c>
      <c r="W246">
        <f t="shared" si="115"/>
        <v>38.361388425220198</v>
      </c>
      <c r="X246">
        <f t="shared" si="115"/>
        <v>7.3444905080081497</v>
      </c>
      <c r="Y246">
        <f t="shared" si="115"/>
        <v>33.940053417746533</v>
      </c>
      <c r="Z246">
        <f t="shared" si="115"/>
        <v>45.342520745264963</v>
      </c>
      <c r="AA246">
        <f t="shared" si="115"/>
        <v>44.027585801252819</v>
      </c>
      <c r="AB246">
        <f t="shared" si="115"/>
        <v>0.91008012661981008</v>
      </c>
      <c r="AC246">
        <f t="shared" si="115"/>
        <v>66.970026708873277</v>
      </c>
      <c r="AD246">
        <f t="shared" si="115"/>
        <v>-6.1677712929073243</v>
      </c>
      <c r="AE246">
        <f t="shared" si="115"/>
        <v>8.3684611923581169</v>
      </c>
      <c r="AF246">
        <f t="shared" si="115"/>
        <v>0.91008012661981164</v>
      </c>
      <c r="AG246">
        <f t="shared" si="115"/>
        <v>-292.5485287291599</v>
      </c>
      <c r="AH246">
        <f t="shared" si="115"/>
        <v>0.9100801266198274</v>
      </c>
      <c r="AI246">
        <f t="shared" si="115"/>
        <v>0.91008012661981008</v>
      </c>
      <c r="AJ246">
        <f t="shared" si="115"/>
        <v>0.91008012661981008</v>
      </c>
      <c r="AK246">
        <f t="shared" si="115"/>
        <v>0.91008012661981008</v>
      </c>
      <c r="AL246">
        <f t="shared" si="115"/>
        <v>35.59155208230289</v>
      </c>
      <c r="AM246">
        <f t="shared" ref="AM246:BZ246" si="116">((AM177-AM45)/AM177)*100</f>
        <v>0.91008012661981008</v>
      </c>
      <c r="AN246">
        <f t="shared" si="116"/>
        <v>0.91008012661981008</v>
      </c>
      <c r="AO246">
        <f t="shared" si="116"/>
        <v>18.827709473587191</v>
      </c>
      <c r="AP246">
        <f t="shared" si="116"/>
        <v>-15.604906518943562</v>
      </c>
      <c r="AQ246">
        <f t="shared" si="116"/>
        <v>-39.459887229201726</v>
      </c>
      <c r="AR246">
        <f t="shared" si="116"/>
        <v>0.91008012661981008</v>
      </c>
      <c r="AS246">
        <f t="shared" si="116"/>
        <v>14.422341927535301</v>
      </c>
      <c r="AT246">
        <f t="shared" si="116"/>
        <v>0.91008012661981008</v>
      </c>
      <c r="AU246">
        <f t="shared" si="116"/>
        <v>46.739168068058156</v>
      </c>
      <c r="AV246">
        <f t="shared" si="116"/>
        <v>-65.149866455633656</v>
      </c>
    </row>
    <row r="247" spans="5:48">
      <c r="E247" s="6" t="s">
        <v>168</v>
      </c>
      <c r="H247">
        <f t="shared" si="113"/>
        <v>0.7403020432336187</v>
      </c>
      <c r="I247">
        <f t="shared" si="113"/>
        <v>-14.50546855796904</v>
      </c>
      <c r="J247">
        <f t="shared" si="113"/>
        <v>-330.12535781265433</v>
      </c>
      <c r="K247">
        <f t="shared" si="113"/>
        <v>90.976391094839414</v>
      </c>
      <c r="L247">
        <f t="shared" si="113"/>
        <v>16.129402501647007</v>
      </c>
      <c r="M247">
        <f t="shared" si="113"/>
        <v>20.592241634586898</v>
      </c>
      <c r="N247">
        <f t="shared" si="113"/>
        <v>0.74030204323361404</v>
      </c>
      <c r="O247">
        <f t="shared" si="113"/>
        <v>67.998673378738516</v>
      </c>
      <c r="P247">
        <f t="shared" si="113"/>
        <v>37.962688777021015</v>
      </c>
      <c r="Q247">
        <f t="shared" si="113"/>
        <v>-20.237262988866508</v>
      </c>
      <c r="R247">
        <f t="shared" si="113"/>
        <v>0.7403020432336187</v>
      </c>
      <c r="S247">
        <f t="shared" si="113"/>
        <v>-58.815516730826204</v>
      </c>
      <c r="T247">
        <f t="shared" si="113"/>
        <v>-33.333922628492139</v>
      </c>
      <c r="U247">
        <f t="shared" si="113"/>
        <v>-141.99678427476104</v>
      </c>
      <c r="V247">
        <f t="shared" si="113"/>
        <v>0.74030204323362558</v>
      </c>
      <c r="W247">
        <f t="shared" si="113"/>
        <v>18.953090659154046</v>
      </c>
      <c r="X247">
        <f t="shared" ref="I247:BK253" si="117">((X178-X46)/X178)*100</f>
        <v>-12.03569868387493</v>
      </c>
      <c r="Y247">
        <f t="shared" si="117"/>
        <v>66.913434014411209</v>
      </c>
      <c r="Z247">
        <f t="shared" si="117"/>
        <v>82.537645729828142</v>
      </c>
      <c r="AA247">
        <f t="shared" si="117"/>
        <v>49.556546940003962</v>
      </c>
      <c r="AB247">
        <f t="shared" si="117"/>
        <v>-297.03879182706549</v>
      </c>
      <c r="AC247">
        <f t="shared" si="117"/>
        <v>85.336635529114048</v>
      </c>
      <c r="AD247">
        <f t="shared" si="117"/>
        <v>-5.877011153884153</v>
      </c>
      <c r="AE247">
        <f t="shared" si="117"/>
        <v>-2.9022556799504833</v>
      </c>
      <c r="AF247">
        <f t="shared" si="117"/>
        <v>-3.5753369983649077</v>
      </c>
      <c r="AG247">
        <f t="shared" si="117"/>
        <v>-274.42265811539727</v>
      </c>
      <c r="AH247">
        <f t="shared" si="117"/>
        <v>0.74030204323362558</v>
      </c>
      <c r="AI247">
        <f t="shared" si="117"/>
        <v>-98.519395913532762</v>
      </c>
      <c r="AJ247">
        <f t="shared" si="117"/>
        <v>-32.346263942355179</v>
      </c>
      <c r="AK247">
        <f t="shared" si="117"/>
        <v>0.74030204323361071</v>
      </c>
      <c r="AL247">
        <f t="shared" si="117"/>
        <v>71.926550072833749</v>
      </c>
      <c r="AM247">
        <f t="shared" si="117"/>
        <v>0.7403020432336187</v>
      </c>
      <c r="AN247">
        <f t="shared" si="117"/>
        <v>0.7403020432336187</v>
      </c>
      <c r="AO247">
        <f t="shared" si="117"/>
        <v>-25.639527593925028</v>
      </c>
      <c r="AP247">
        <f t="shared" si="117"/>
        <v>-128.2973053005627</v>
      </c>
      <c r="AQ247">
        <f t="shared" si="117"/>
        <v>-12.067400918929799</v>
      </c>
      <c r="AR247">
        <f t="shared" si="117"/>
        <v>0.7403020432336187</v>
      </c>
      <c r="AS247">
        <f t="shared" si="117"/>
        <v>-0.94206571874549294</v>
      </c>
      <c r="AT247">
        <f t="shared" si="117"/>
        <v>0.74030204323362803</v>
      </c>
      <c r="AU247">
        <f t="shared" si="117"/>
        <v>50.370151021616813</v>
      </c>
      <c r="AV247">
        <f t="shared" si="117"/>
        <v>-131.60596189912158</v>
      </c>
    </row>
    <row r="248" spans="5:48">
      <c r="E248" s="6" t="s">
        <v>168</v>
      </c>
      <c r="H248">
        <f t="shared" si="113"/>
        <v>-0.44910179640717901</v>
      </c>
      <c r="I248">
        <f t="shared" si="117"/>
        <v>-33.4486262132774</v>
      </c>
      <c r="J248">
        <f t="shared" si="117"/>
        <v>-770.55888223552881</v>
      </c>
      <c r="K248">
        <f t="shared" si="117"/>
        <v>97.60835471913316</v>
      </c>
      <c r="L248">
        <f t="shared" si="117"/>
        <v>18.785832590138877</v>
      </c>
      <c r="M248">
        <f t="shared" si="117"/>
        <v>49.775449101796411</v>
      </c>
      <c r="N248">
        <f t="shared" si="117"/>
        <v>-0.44910179640717435</v>
      </c>
      <c r="O248">
        <f t="shared" si="117"/>
        <v>67.104387715796491</v>
      </c>
      <c r="P248">
        <f t="shared" si="117"/>
        <v>-14.798973481608199</v>
      </c>
      <c r="Q248">
        <f t="shared" si="117"/>
        <v>-104.41040994933211</v>
      </c>
      <c r="R248">
        <f t="shared" si="117"/>
        <v>-123.22022621423818</v>
      </c>
      <c r="S248">
        <f t="shared" si="117"/>
        <v>-335.27944111776441</v>
      </c>
      <c r="T248">
        <f t="shared" si="117"/>
        <v>-864.31137724550877</v>
      </c>
      <c r="U248">
        <f t="shared" si="117"/>
        <v>-619.14299479858016</v>
      </c>
      <c r="V248">
        <f t="shared" si="117"/>
        <v>-0.44910179640716852</v>
      </c>
      <c r="W248">
        <f t="shared" si="117"/>
        <v>62.796628964293632</v>
      </c>
      <c r="X248">
        <f t="shared" si="117"/>
        <v>-86.548331907613331</v>
      </c>
      <c r="Y248">
        <f t="shared" si="117"/>
        <v>83.258483033932137</v>
      </c>
      <c r="Z248">
        <f t="shared" si="117"/>
        <v>91.525041203899264</v>
      </c>
      <c r="AA248">
        <f t="shared" si="117"/>
        <v>32.610096263169872</v>
      </c>
      <c r="AB248">
        <f t="shared" si="117"/>
        <v>-402.24550898203597</v>
      </c>
      <c r="AC248">
        <f t="shared" si="117"/>
        <v>89.791757947519599</v>
      </c>
      <c r="AD248">
        <f t="shared" si="117"/>
        <v>6.7258340461933477</v>
      </c>
      <c r="AE248">
        <f t="shared" si="117"/>
        <v>-43.19340043317618</v>
      </c>
      <c r="AF248">
        <f t="shared" si="117"/>
        <v>-143.94781864841744</v>
      </c>
      <c r="AG248">
        <f t="shared" si="117"/>
        <v>-282.87121409355194</v>
      </c>
      <c r="AH248">
        <f t="shared" si="117"/>
        <v>-0.44910179640716852</v>
      </c>
      <c r="AI248">
        <f t="shared" si="117"/>
        <v>-301.79640718562871</v>
      </c>
      <c r="AJ248">
        <f t="shared" si="117"/>
        <v>-67.415169660678643</v>
      </c>
      <c r="AK248">
        <f t="shared" si="117"/>
        <v>-0.449101796407191</v>
      </c>
      <c r="AL248">
        <f t="shared" si="117"/>
        <v>77.450201637541241</v>
      </c>
      <c r="AM248">
        <f t="shared" si="117"/>
        <v>-0.44910179640717901</v>
      </c>
      <c r="AN248">
        <f t="shared" si="117"/>
        <v>-0.44910179640717901</v>
      </c>
      <c r="AO248">
        <f t="shared" si="117"/>
        <v>-78.505091727373269</v>
      </c>
      <c r="AP248">
        <f t="shared" si="117"/>
        <v>-703.59281437125742</v>
      </c>
      <c r="AQ248">
        <f t="shared" si="117"/>
        <v>-251.57185628742522</v>
      </c>
      <c r="AR248">
        <f t="shared" si="117"/>
        <v>-0.44910179640717901</v>
      </c>
      <c r="AS248">
        <f t="shared" si="117"/>
        <v>-44.04022144390462</v>
      </c>
      <c r="AT248">
        <f t="shared" si="117"/>
        <v>-60.718562874251468</v>
      </c>
      <c r="AU248">
        <f t="shared" si="117"/>
        <v>63.630497625438778</v>
      </c>
      <c r="AV248">
        <f t="shared" si="117"/>
        <v>-804.04191616766457</v>
      </c>
    </row>
    <row r="249" spans="5:48">
      <c r="E249" s="6" t="s">
        <v>168</v>
      </c>
      <c r="H249">
        <f t="shared" si="113"/>
        <v>0.80597601729900681</v>
      </c>
      <c r="I249">
        <f t="shared" si="117"/>
        <v>2.5888751411710977</v>
      </c>
      <c r="J249">
        <f t="shared" si="117"/>
        <v>-336.45370552388431</v>
      </c>
      <c r="K249">
        <f t="shared" si="117"/>
        <v>96.184845231434565</v>
      </c>
      <c r="L249">
        <f t="shared" si="117"/>
        <v>-3.6026472708210191</v>
      </c>
      <c r="M249">
        <f t="shared" si="117"/>
        <v>70.241792805189704</v>
      </c>
      <c r="N249">
        <f t="shared" si="117"/>
        <v>0.80597601729902069</v>
      </c>
      <c r="O249">
        <f t="shared" si="117"/>
        <v>71.383594520098498</v>
      </c>
      <c r="P249">
        <f t="shared" si="117"/>
        <v>60.322390406919602</v>
      </c>
      <c r="Q249">
        <f t="shared" si="117"/>
        <v>-22.959258895223094</v>
      </c>
      <c r="R249">
        <f t="shared" si="117"/>
        <v>-10.215582203001116</v>
      </c>
      <c r="S249">
        <f t="shared" si="117"/>
        <v>-197.58207194810294</v>
      </c>
      <c r="T249">
        <f t="shared" si="117"/>
        <v>-98.388047965401952</v>
      </c>
      <c r="U249">
        <f t="shared" si="117"/>
        <v>-254.3567479955681</v>
      </c>
      <c r="V249">
        <f t="shared" si="117"/>
        <v>0.80597601729900326</v>
      </c>
      <c r="W249">
        <f t="shared" si="117"/>
        <v>46.58783324008408</v>
      </c>
      <c r="X249">
        <f t="shared" si="117"/>
        <v>-7.9464378635275432</v>
      </c>
      <c r="Y249">
        <f t="shared" si="117"/>
        <v>75.201494004324744</v>
      </c>
      <c r="Z249">
        <f t="shared" si="117"/>
        <v>87.366798832391851</v>
      </c>
      <c r="AA249">
        <f t="shared" si="117"/>
        <v>59.974341199962758</v>
      </c>
      <c r="AB249">
        <f t="shared" si="117"/>
        <v>-98.388047965401981</v>
      </c>
      <c r="AC249">
        <f t="shared" si="117"/>
        <v>80.73902446937845</v>
      </c>
      <c r="AD249">
        <f t="shared" si="117"/>
        <v>41.650574127822949</v>
      </c>
      <c r="AE249">
        <f t="shared" si="117"/>
        <v>19.404855514055448</v>
      </c>
      <c r="AF249">
        <f t="shared" si="117"/>
        <v>-41.705748546715689</v>
      </c>
      <c r="AG249">
        <f t="shared" si="117"/>
        <v>-132.39742761661373</v>
      </c>
      <c r="AH249">
        <f t="shared" si="117"/>
        <v>0.80597601729900326</v>
      </c>
      <c r="AI249">
        <f t="shared" si="117"/>
        <v>-98.388047965401981</v>
      </c>
      <c r="AJ249">
        <f t="shared" si="117"/>
        <v>-65.323373304501658</v>
      </c>
      <c r="AK249">
        <f t="shared" si="117"/>
        <v>0.80597601729901069</v>
      </c>
      <c r="AL249">
        <f t="shared" si="117"/>
        <v>75.923780586723069</v>
      </c>
      <c r="AM249">
        <f t="shared" si="117"/>
        <v>0.80597601729900681</v>
      </c>
      <c r="AN249">
        <f t="shared" si="117"/>
        <v>0.80597601729900681</v>
      </c>
      <c r="AO249">
        <f t="shared" si="117"/>
        <v>-66.923276917125847</v>
      </c>
      <c r="AP249">
        <f t="shared" si="117"/>
        <v>-263.71142126990367</v>
      </c>
      <c r="AQ249">
        <f t="shared" si="117"/>
        <v>-43.831334774916414</v>
      </c>
      <c r="AR249">
        <f t="shared" si="117"/>
        <v>0.80597601729900681</v>
      </c>
      <c r="AS249">
        <f t="shared" si="117"/>
        <v>2.3804843344847439</v>
      </c>
      <c r="AT249">
        <f t="shared" si="117"/>
        <v>-15.726361313151171</v>
      </c>
      <c r="AU249">
        <f t="shared" si="117"/>
        <v>84.337785686941942</v>
      </c>
      <c r="AV249">
        <f t="shared" si="117"/>
        <v>-495.16414389620593</v>
      </c>
    </row>
    <row r="250" spans="5:48">
      <c r="E250" s="6" t="s">
        <v>176</v>
      </c>
      <c r="H250" t="e">
        <f t="shared" si="113"/>
        <v>#DIV/0!</v>
      </c>
      <c r="I250" t="e">
        <f t="shared" si="117"/>
        <v>#DIV/0!</v>
      </c>
      <c r="J250" t="e">
        <f t="shared" si="117"/>
        <v>#DIV/0!</v>
      </c>
      <c r="K250" t="e">
        <f t="shared" si="117"/>
        <v>#DIV/0!</v>
      </c>
      <c r="L250" t="e">
        <f t="shared" si="117"/>
        <v>#DIV/0!</v>
      </c>
      <c r="M250" t="e">
        <f t="shared" si="117"/>
        <v>#DIV/0!</v>
      </c>
      <c r="N250" t="e">
        <f t="shared" si="117"/>
        <v>#DIV/0!</v>
      </c>
      <c r="O250" t="e">
        <f t="shared" si="117"/>
        <v>#DIV/0!</v>
      </c>
      <c r="P250" t="e">
        <f t="shared" si="117"/>
        <v>#DIV/0!</v>
      </c>
      <c r="Q250" t="e">
        <f t="shared" si="117"/>
        <v>#DIV/0!</v>
      </c>
      <c r="R250" t="e">
        <f t="shared" si="117"/>
        <v>#DIV/0!</v>
      </c>
      <c r="S250" t="e">
        <f t="shared" si="117"/>
        <v>#DIV/0!</v>
      </c>
      <c r="T250" t="e">
        <f t="shared" si="117"/>
        <v>#DIV/0!</v>
      </c>
      <c r="U250" t="e">
        <f t="shared" si="117"/>
        <v>#DIV/0!</v>
      </c>
      <c r="V250" t="e">
        <f t="shared" si="117"/>
        <v>#DIV/0!</v>
      </c>
      <c r="W250" t="e">
        <f t="shared" si="117"/>
        <v>#DIV/0!</v>
      </c>
      <c r="X250" t="e">
        <f t="shared" si="117"/>
        <v>#DIV/0!</v>
      </c>
      <c r="Y250" t="e">
        <f t="shared" si="117"/>
        <v>#DIV/0!</v>
      </c>
      <c r="Z250" t="e">
        <f t="shared" si="117"/>
        <v>#DIV/0!</v>
      </c>
      <c r="AA250" t="e">
        <f t="shared" si="117"/>
        <v>#DIV/0!</v>
      </c>
      <c r="AB250" t="e">
        <f t="shared" si="117"/>
        <v>#DIV/0!</v>
      </c>
      <c r="AC250" t="e">
        <f t="shared" si="117"/>
        <v>#DIV/0!</v>
      </c>
      <c r="AD250" t="e">
        <f t="shared" si="117"/>
        <v>#DIV/0!</v>
      </c>
      <c r="AE250" t="e">
        <f t="shared" si="117"/>
        <v>#DIV/0!</v>
      </c>
      <c r="AF250" t="e">
        <f t="shared" si="117"/>
        <v>#DIV/0!</v>
      </c>
      <c r="AG250" t="e">
        <f t="shared" si="117"/>
        <v>#DIV/0!</v>
      </c>
      <c r="AH250" t="e">
        <f t="shared" si="117"/>
        <v>#DIV/0!</v>
      </c>
      <c r="AI250" t="e">
        <f t="shared" si="117"/>
        <v>#DIV/0!</v>
      </c>
      <c r="AJ250" t="e">
        <f t="shared" si="117"/>
        <v>#DIV/0!</v>
      </c>
      <c r="AK250" t="e">
        <f t="shared" si="117"/>
        <v>#DIV/0!</v>
      </c>
      <c r="AL250" t="e">
        <f t="shared" si="117"/>
        <v>#DIV/0!</v>
      </c>
      <c r="AM250" t="e">
        <f t="shared" si="117"/>
        <v>#DIV/0!</v>
      </c>
      <c r="AN250" t="e">
        <f t="shared" si="117"/>
        <v>#DIV/0!</v>
      </c>
      <c r="AO250" t="e">
        <f t="shared" si="117"/>
        <v>#DIV/0!</v>
      </c>
      <c r="AP250" t="e">
        <f t="shared" si="117"/>
        <v>#DIV/0!</v>
      </c>
      <c r="AQ250" t="e">
        <f t="shared" si="117"/>
        <v>#DIV/0!</v>
      </c>
      <c r="AR250" t="e">
        <f t="shared" si="117"/>
        <v>#DIV/0!</v>
      </c>
      <c r="AS250" t="e">
        <f t="shared" si="117"/>
        <v>#DIV/0!</v>
      </c>
      <c r="AT250" t="e">
        <f t="shared" si="117"/>
        <v>#DIV/0!</v>
      </c>
      <c r="AU250" t="e">
        <f t="shared" si="117"/>
        <v>#DIV/0!</v>
      </c>
      <c r="AV250" t="e">
        <f t="shared" si="117"/>
        <v>#DIV/0!</v>
      </c>
    </row>
    <row r="251" spans="5:48">
      <c r="E251" s="6" t="s">
        <v>176</v>
      </c>
      <c r="H251">
        <f t="shared" si="113"/>
        <v>5.0302609385851724</v>
      </c>
      <c r="I251">
        <f t="shared" si="117"/>
        <v>0.71345461761177975</v>
      </c>
      <c r="J251">
        <f t="shared" si="117"/>
        <v>-422.33356483778152</v>
      </c>
      <c r="K251">
        <f t="shared" si="117"/>
        <v>76.257565234646293</v>
      </c>
      <c r="L251">
        <f t="shared" si="117"/>
        <v>-17.893469179687379</v>
      </c>
      <c r="M251">
        <f t="shared" si="117"/>
        <v>52.515130469292593</v>
      </c>
      <c r="N251">
        <f t="shared" si="117"/>
        <v>5.0302609385851724</v>
      </c>
      <c r="O251">
        <f t="shared" si="117"/>
        <v>74.099162074159594</v>
      </c>
      <c r="P251">
        <f t="shared" si="117"/>
        <v>-216.56579687138279</v>
      </c>
      <c r="Q251">
        <f t="shared" si="117"/>
        <v>-4.9665536994585135</v>
      </c>
      <c r="R251">
        <f t="shared" si="117"/>
        <v>-279.87895624565931</v>
      </c>
      <c r="S251">
        <f t="shared" si="117"/>
        <v>5.0302609385851769</v>
      </c>
      <c r="T251">
        <f t="shared" si="117"/>
        <v>-42.454608592122241</v>
      </c>
      <c r="U251">
        <f t="shared" si="117"/>
        <v>-368.68182913425494</v>
      </c>
      <c r="V251">
        <f t="shared" si="117"/>
        <v>5.0302609385851644</v>
      </c>
      <c r="W251">
        <f t="shared" si="117"/>
        <v>-26.626318748553118</v>
      </c>
      <c r="X251">
        <f t="shared" si="117"/>
        <v>12.335625481770922</v>
      </c>
      <c r="Y251">
        <f t="shared" si="117"/>
        <v>5.0302609385851769</v>
      </c>
      <c r="Z251">
        <f t="shared" si="117"/>
        <v>78.744867924350018</v>
      </c>
      <c r="AA251">
        <f t="shared" si="117"/>
        <v>62.164462245586073</v>
      </c>
      <c r="AB251">
        <f t="shared" si="117"/>
        <v>-137.42434765353707</v>
      </c>
      <c r="AC251">
        <f t="shared" si="117"/>
        <v>58.84644640672024</v>
      </c>
      <c r="AD251">
        <f t="shared" si="117"/>
        <v>-100.49167135187578</v>
      </c>
      <c r="AE251">
        <f t="shared" si="117"/>
        <v>1.966720968862121</v>
      </c>
      <c r="AF251">
        <f t="shared" si="117"/>
        <v>-232.39408671495192</v>
      </c>
      <c r="AG251">
        <f t="shared" si="117"/>
        <v>-292.97823059895791</v>
      </c>
      <c r="AH251">
        <f t="shared" si="117"/>
        <v>5.0302609385851724</v>
      </c>
      <c r="AI251">
        <f t="shared" si="117"/>
        <v>-58.282898435691379</v>
      </c>
      <c r="AJ251">
        <f t="shared" si="117"/>
        <v>5.0302609385851635</v>
      </c>
      <c r="AK251">
        <f t="shared" si="117"/>
        <v>5.0302609385851769</v>
      </c>
      <c r="AL251">
        <f t="shared" si="117"/>
        <v>76.257565234646293</v>
      </c>
      <c r="AM251">
        <f t="shared" si="117"/>
        <v>5.0302609385851724</v>
      </c>
      <c r="AN251">
        <f t="shared" si="117"/>
        <v>-89.939478122829655</v>
      </c>
      <c r="AO251">
        <f t="shared" si="117"/>
        <v>-29.109187743622776</v>
      </c>
      <c r="AP251">
        <f t="shared" si="117"/>
        <v>-10.798028904983973</v>
      </c>
      <c r="AQ251">
        <f t="shared" si="117"/>
        <v>-3.6033517033616356</v>
      </c>
      <c r="AR251">
        <f t="shared" si="117"/>
        <v>5.0302609385851724</v>
      </c>
      <c r="AS251">
        <f t="shared" si="117"/>
        <v>20.85855078215431</v>
      </c>
      <c r="AT251">
        <f t="shared" si="117"/>
        <v>5.0302609385851698</v>
      </c>
      <c r="AU251">
        <f t="shared" si="117"/>
        <v>57.791227083815635</v>
      </c>
      <c r="AV251">
        <f t="shared" si="117"/>
        <v>-279.87895624565931</v>
      </c>
    </row>
    <row r="252" spans="5:48">
      <c r="E252" s="6" t="s">
        <v>176</v>
      </c>
      <c r="H252">
        <f t="shared" si="113"/>
        <v>-0.88818711141812789</v>
      </c>
      <c r="I252">
        <f t="shared" si="117"/>
        <v>-38.202996043038524</v>
      </c>
      <c r="J252">
        <f t="shared" si="117"/>
        <v>-51.332280667127172</v>
      </c>
      <c r="K252">
        <f t="shared" si="117"/>
        <v>49.55590644429094</v>
      </c>
      <c r="L252">
        <f t="shared" si="117"/>
        <v>-58.538579746514209</v>
      </c>
      <c r="M252">
        <f t="shared" si="117"/>
        <v>-34.517582815224181</v>
      </c>
      <c r="N252">
        <f t="shared" si="117"/>
        <v>-0.88818711141812789</v>
      </c>
      <c r="O252">
        <f t="shared" si="117"/>
        <v>43.135749082655245</v>
      </c>
      <c r="P252">
        <f t="shared" si="117"/>
        <v>-0.88818711141813034</v>
      </c>
      <c r="Q252">
        <f t="shared" si="117"/>
        <v>-48.930180973998169</v>
      </c>
      <c r="R252">
        <f t="shared" si="117"/>
        <v>-1110.6582453370172</v>
      </c>
      <c r="S252">
        <f t="shared" si="117"/>
        <v>-0.88818711141811624</v>
      </c>
      <c r="T252">
        <f t="shared" si="117"/>
        <v>-51.332280667127186</v>
      </c>
      <c r="U252">
        <f t="shared" si="117"/>
        <v>-219.47925918615735</v>
      </c>
      <c r="V252">
        <f t="shared" si="117"/>
        <v>-0.88818711141812212</v>
      </c>
      <c r="W252">
        <f t="shared" si="117"/>
        <v>22.393702221986057</v>
      </c>
      <c r="X252">
        <f t="shared" si="117"/>
        <v>-39.691336000425096</v>
      </c>
      <c r="Y252">
        <f t="shared" si="117"/>
        <v>-0.88818711141811624</v>
      </c>
      <c r="Z252">
        <f t="shared" si="117"/>
        <v>52.523206065215</v>
      </c>
      <c r="AA252">
        <f t="shared" si="117"/>
        <v>-0.88818711141812556</v>
      </c>
      <c r="AB252">
        <f t="shared" si="117"/>
        <v>-51.332280667127172</v>
      </c>
      <c r="AC252">
        <f t="shared" si="117"/>
        <v>57.692050566179496</v>
      </c>
      <c r="AD252">
        <f t="shared" si="117"/>
        <v>-101.77637422283622</v>
      </c>
      <c r="AE252">
        <f t="shared" si="117"/>
        <v>-4.9237145958748512</v>
      </c>
      <c r="AF252">
        <f t="shared" si="117"/>
        <v>-162.30928648968711</v>
      </c>
      <c r="AG252">
        <f t="shared" si="117"/>
        <v>-643.38664187360723</v>
      </c>
      <c r="AH252">
        <f t="shared" si="117"/>
        <v>-0.88818711141812789</v>
      </c>
      <c r="AI252">
        <f t="shared" si="117"/>
        <v>-68.146978519030228</v>
      </c>
      <c r="AJ252">
        <f t="shared" si="117"/>
        <v>-0.8881871114181199</v>
      </c>
      <c r="AK252">
        <f t="shared" si="117"/>
        <v>-0.88818711141811624</v>
      </c>
      <c r="AL252">
        <f t="shared" si="117"/>
        <v>37.914961777588843</v>
      </c>
      <c r="AM252">
        <f t="shared" si="117"/>
        <v>-0.88818711141812789</v>
      </c>
      <c r="AN252">
        <f t="shared" si="117"/>
        <v>-0.88818711141813034</v>
      </c>
      <c r="AO252">
        <f t="shared" si="117"/>
        <v>-20.558211013644289</v>
      </c>
      <c r="AP252">
        <f t="shared" si="117"/>
        <v>-39.691336000425068</v>
      </c>
      <c r="AQ252">
        <f t="shared" si="117"/>
        <v>6.8724426663832743</v>
      </c>
      <c r="AR252">
        <f t="shared" si="117"/>
        <v>-0.88818711141812789</v>
      </c>
      <c r="AS252">
        <f t="shared" si="117"/>
        <v>-24.17007644482231</v>
      </c>
      <c r="AT252">
        <f t="shared" si="117"/>
        <v>-28.403147232713987</v>
      </c>
      <c r="AU252">
        <f t="shared" si="117"/>
        <v>-61.421099378269005</v>
      </c>
      <c r="AV252">
        <f t="shared" si="117"/>
        <v>-169.03516563044835</v>
      </c>
    </row>
    <row r="253" spans="5:48">
      <c r="E253" s="6" t="s">
        <v>186</v>
      </c>
      <c r="H253">
        <f t="shared" si="113"/>
        <v>0.34812015118360362</v>
      </c>
      <c r="I253">
        <f t="shared" si="117"/>
        <v>-32.373392634994907</v>
      </c>
      <c r="J253">
        <f t="shared" si="117"/>
        <v>-423.17236920628608</v>
      </c>
      <c r="K253">
        <f t="shared" si="117"/>
        <v>94.250853085645204</v>
      </c>
      <c r="L253">
        <f t="shared" si="117"/>
        <v>-174.04266958424503</v>
      </c>
      <c r="M253">
        <f t="shared" si="117"/>
        <v>0.34812015118359901</v>
      </c>
      <c r="N253">
        <f t="shared" si="117"/>
        <v>0.34812015118360362</v>
      </c>
      <c r="O253">
        <f t="shared" si="117"/>
        <v>88.789163517008149</v>
      </c>
      <c r="P253">
        <f t="shared" si="117"/>
        <v>50.174060075591811</v>
      </c>
      <c r="Q253">
        <f t="shared" si="117"/>
        <v>-57.345073445499573</v>
      </c>
      <c r="R253">
        <f t="shared" si="117"/>
        <v>0.34812015118360823</v>
      </c>
      <c r="S253">
        <f t="shared" si="117"/>
        <v>-398.25939924408192</v>
      </c>
      <c r="T253">
        <f t="shared" si="117"/>
        <v>-32.869173131755211</v>
      </c>
      <c r="U253">
        <f t="shared" si="117"/>
        <v>-662.0437870791842</v>
      </c>
      <c r="V253">
        <f t="shared" si="117"/>
        <v>-165.73834626351041</v>
      </c>
      <c r="W253">
        <f t="shared" si="117"/>
        <v>71.637541889183026</v>
      </c>
      <c r="X253">
        <f t="shared" si="117"/>
        <v>-39.512631788342937</v>
      </c>
      <c r="Y253">
        <f t="shared" si="117"/>
        <v>0.34812015118359901</v>
      </c>
      <c r="Z253">
        <f t="shared" si="117"/>
        <v>93.628814239174034</v>
      </c>
      <c r="AA253">
        <f t="shared" si="117"/>
        <v>74.247267005362062</v>
      </c>
      <c r="AB253">
        <f t="shared" si="117"/>
        <v>-298.60751939526557</v>
      </c>
      <c r="AC253">
        <f t="shared" si="117"/>
        <v>78.076586433260388</v>
      </c>
      <c r="AD253">
        <f t="shared" si="117"/>
        <v>-21.450728565744978</v>
      </c>
      <c r="AE253">
        <f t="shared" si="117"/>
        <v>-123.93680864902556</v>
      </c>
      <c r="AF253">
        <f t="shared" si="117"/>
        <v>-108.36302150207064</v>
      </c>
      <c r="AG253">
        <f t="shared" si="117"/>
        <v>-91.922138968090806</v>
      </c>
      <c r="AH253">
        <f t="shared" si="117"/>
        <v>0.34812015118360362</v>
      </c>
      <c r="AI253">
        <f t="shared" si="117"/>
        <v>-564.34586565877589</v>
      </c>
      <c r="AJ253">
        <f t="shared" si="117"/>
        <v>0.34812015118361012</v>
      </c>
      <c r="AK253">
        <f t="shared" si="117"/>
        <v>0.34812015118359901</v>
      </c>
      <c r="AL253">
        <f t="shared" si="117"/>
        <v>88.927568905687053</v>
      </c>
      <c r="AM253">
        <f t="shared" ref="AM253:BZ253" si="118">((AM184-AM52)/AM184)*100</f>
        <v>0.34812015118360362</v>
      </c>
      <c r="AN253">
        <f t="shared" si="118"/>
        <v>-99.303759697632785</v>
      </c>
      <c r="AO253">
        <f t="shared" si="118"/>
        <v>-158.26445527484913</v>
      </c>
      <c r="AP253">
        <f t="shared" si="118"/>
        <v>-39.512631788342937</v>
      </c>
      <c r="AQ253">
        <f t="shared" si="118"/>
        <v>-114.87436592401032</v>
      </c>
      <c r="AR253">
        <f t="shared" si="118"/>
        <v>0.34812015118360362</v>
      </c>
      <c r="AS253">
        <f t="shared" si="118"/>
        <v>-37.021334792122524</v>
      </c>
      <c r="AT253">
        <f t="shared" si="118"/>
        <v>-70.831794026542383</v>
      </c>
      <c r="AU253">
        <f t="shared" si="118"/>
        <v>66.782706717061203</v>
      </c>
      <c r="AV253">
        <f t="shared" si="118"/>
        <v>-1494.4300775810625</v>
      </c>
    </row>
    <row r="254" spans="5:48">
      <c r="E254" s="6" t="s">
        <v>186</v>
      </c>
      <c r="H254">
        <f t="shared" ref="H254:AV260" si="119">((H185-H53)/H185)*100</f>
        <v>0.53170539582512499</v>
      </c>
      <c r="I254">
        <f t="shared" si="119"/>
        <v>20.206752680167412</v>
      </c>
      <c r="J254">
        <f t="shared" si="119"/>
        <v>-337.66049625836945</v>
      </c>
      <c r="K254">
        <f t="shared" si="119"/>
        <v>89.342682720981273</v>
      </c>
      <c r="L254">
        <f t="shared" si="119"/>
        <v>-38.652774296728623</v>
      </c>
      <c r="M254">
        <f t="shared" si="119"/>
        <v>0.53170539582512966</v>
      </c>
      <c r="N254">
        <f t="shared" si="119"/>
        <v>0.53170539582512499</v>
      </c>
      <c r="O254">
        <f t="shared" si="119"/>
        <v>79.395853260563769</v>
      </c>
      <c r="P254">
        <f t="shared" si="119"/>
        <v>90.05317053958251</v>
      </c>
      <c r="Q254">
        <f t="shared" si="119"/>
        <v>-19.361953525009838</v>
      </c>
      <c r="R254">
        <f t="shared" si="119"/>
        <v>50.265852697912571</v>
      </c>
      <c r="S254">
        <f t="shared" si="119"/>
        <v>-165.248785611133</v>
      </c>
      <c r="T254">
        <f t="shared" si="119"/>
        <v>-39.255612445844825</v>
      </c>
      <c r="U254">
        <f t="shared" si="119"/>
        <v>-450.00115839955521</v>
      </c>
      <c r="V254">
        <f t="shared" si="119"/>
        <v>-165.24878561113306</v>
      </c>
      <c r="W254">
        <f t="shared" si="119"/>
        <v>58.223316266246563</v>
      </c>
      <c r="X254">
        <f t="shared" si="119"/>
        <v>0.53170539582512266</v>
      </c>
      <c r="Y254">
        <f t="shared" si="119"/>
        <v>0.53170539582512966</v>
      </c>
      <c r="Z254">
        <f t="shared" si="119"/>
        <v>77.149175563905771</v>
      </c>
      <c r="AA254">
        <f t="shared" si="119"/>
        <v>81.817623566978796</v>
      </c>
      <c r="AB254">
        <f t="shared" si="119"/>
        <v>-198.40488381252459</v>
      </c>
      <c r="AC254">
        <f t="shared" si="119"/>
        <v>-2.3102458785798645</v>
      </c>
      <c r="AD254">
        <f t="shared" si="119"/>
        <v>14.251470168814759</v>
      </c>
      <c r="AE254">
        <f t="shared" si="119"/>
        <v>-77.135319158119628</v>
      </c>
      <c r="AF254">
        <f t="shared" si="119"/>
        <v>-62.766300261377047</v>
      </c>
      <c r="AG254">
        <f t="shared" si="119"/>
        <v>-198.40488381252459</v>
      </c>
      <c r="AH254">
        <f t="shared" si="119"/>
        <v>0.53170539582512499</v>
      </c>
      <c r="AI254">
        <f t="shared" si="119"/>
        <v>-98.93658920834973</v>
      </c>
      <c r="AJ254">
        <f t="shared" si="119"/>
        <v>0.53170539582513332</v>
      </c>
      <c r="AK254">
        <f t="shared" si="119"/>
        <v>0.53170539582512966</v>
      </c>
      <c r="AL254">
        <f t="shared" si="119"/>
        <v>75.132926348956275</v>
      </c>
      <c r="AM254">
        <f t="shared" si="119"/>
        <v>0.53170539582512499</v>
      </c>
      <c r="AN254">
        <f t="shared" si="119"/>
        <v>-98.93658920834973</v>
      </c>
      <c r="AO254">
        <f t="shared" si="119"/>
        <v>-59.549814834884543</v>
      </c>
      <c r="AP254">
        <f t="shared" si="119"/>
        <v>-26.5960113144044</v>
      </c>
      <c r="AQ254">
        <f t="shared" si="119"/>
        <v>-40.913417355914405</v>
      </c>
      <c r="AR254">
        <f t="shared" si="119"/>
        <v>0.53170539582512499</v>
      </c>
      <c r="AS254">
        <f t="shared" si="119"/>
        <v>0.53170539582513032</v>
      </c>
      <c r="AT254">
        <f t="shared" si="119"/>
        <v>-21.572360071769285</v>
      </c>
      <c r="AU254">
        <f t="shared" si="119"/>
        <v>71.580487255950032</v>
      </c>
      <c r="AV254">
        <f t="shared" si="119"/>
        <v>-347.60732571878685</v>
      </c>
    </row>
    <row r="255" spans="5:48">
      <c r="E255" s="6" t="s">
        <v>186</v>
      </c>
      <c r="H255" t="e">
        <f t="shared" si="119"/>
        <v>#DIV/0!</v>
      </c>
      <c r="I255" t="e">
        <f t="shared" si="119"/>
        <v>#DIV/0!</v>
      </c>
      <c r="J255" t="e">
        <f t="shared" si="119"/>
        <v>#DIV/0!</v>
      </c>
      <c r="K255" t="e">
        <f t="shared" si="119"/>
        <v>#DIV/0!</v>
      </c>
      <c r="L255" t="e">
        <f t="shared" si="119"/>
        <v>#DIV/0!</v>
      </c>
      <c r="M255" t="e">
        <f t="shared" si="119"/>
        <v>#DIV/0!</v>
      </c>
      <c r="N255" t="e">
        <f t="shared" si="119"/>
        <v>#DIV/0!</v>
      </c>
      <c r="O255" t="e">
        <f t="shared" si="119"/>
        <v>#DIV/0!</v>
      </c>
      <c r="P255" t="e">
        <f t="shared" si="119"/>
        <v>#DIV/0!</v>
      </c>
      <c r="Q255" t="e">
        <f t="shared" si="119"/>
        <v>#DIV/0!</v>
      </c>
      <c r="R255" t="e">
        <f t="shared" si="119"/>
        <v>#DIV/0!</v>
      </c>
      <c r="S255" t="e">
        <f t="shared" si="119"/>
        <v>#DIV/0!</v>
      </c>
      <c r="T255" t="e">
        <f t="shared" si="119"/>
        <v>#DIV/0!</v>
      </c>
      <c r="U255" t="e">
        <f t="shared" si="119"/>
        <v>#DIV/0!</v>
      </c>
      <c r="V255" t="e">
        <f t="shared" si="119"/>
        <v>#DIV/0!</v>
      </c>
      <c r="W255" t="e">
        <f t="shared" si="119"/>
        <v>#DIV/0!</v>
      </c>
      <c r="X255" t="e">
        <f t="shared" si="119"/>
        <v>#DIV/0!</v>
      </c>
      <c r="Y255" t="e">
        <f t="shared" si="119"/>
        <v>#DIV/0!</v>
      </c>
      <c r="Z255" t="e">
        <f t="shared" si="119"/>
        <v>#DIV/0!</v>
      </c>
      <c r="AA255" t="e">
        <f t="shared" si="119"/>
        <v>#DIV/0!</v>
      </c>
      <c r="AB255" t="e">
        <f t="shared" si="119"/>
        <v>#DIV/0!</v>
      </c>
      <c r="AC255" t="e">
        <f t="shared" si="119"/>
        <v>#DIV/0!</v>
      </c>
      <c r="AD255" t="e">
        <f t="shared" si="119"/>
        <v>#DIV/0!</v>
      </c>
      <c r="AE255" t="e">
        <f t="shared" si="119"/>
        <v>#DIV/0!</v>
      </c>
      <c r="AF255" t="e">
        <f t="shared" si="119"/>
        <v>#DIV/0!</v>
      </c>
      <c r="AG255" t="e">
        <f t="shared" si="119"/>
        <v>#DIV/0!</v>
      </c>
      <c r="AH255" t="e">
        <f t="shared" si="119"/>
        <v>#DIV/0!</v>
      </c>
      <c r="AI255" t="e">
        <f t="shared" si="119"/>
        <v>#DIV/0!</v>
      </c>
      <c r="AJ255" t="e">
        <f t="shared" si="119"/>
        <v>#DIV/0!</v>
      </c>
      <c r="AK255" t="e">
        <f t="shared" si="119"/>
        <v>#DIV/0!</v>
      </c>
      <c r="AL255" t="e">
        <f t="shared" si="119"/>
        <v>#DIV/0!</v>
      </c>
      <c r="AM255" t="e">
        <f t="shared" si="119"/>
        <v>#DIV/0!</v>
      </c>
      <c r="AN255" t="e">
        <f t="shared" si="119"/>
        <v>#DIV/0!</v>
      </c>
      <c r="AO255" t="e">
        <f t="shared" si="119"/>
        <v>#DIV/0!</v>
      </c>
      <c r="AP255" t="e">
        <f t="shared" si="119"/>
        <v>#DIV/0!</v>
      </c>
      <c r="AQ255" t="e">
        <f t="shared" si="119"/>
        <v>#DIV/0!</v>
      </c>
      <c r="AR255" t="e">
        <f t="shared" si="119"/>
        <v>#DIV/0!</v>
      </c>
      <c r="AS255" t="e">
        <f t="shared" si="119"/>
        <v>#DIV/0!</v>
      </c>
      <c r="AT255" t="e">
        <f t="shared" si="119"/>
        <v>#DIV/0!</v>
      </c>
      <c r="AU255" t="e">
        <f t="shared" si="119"/>
        <v>#DIV/0!</v>
      </c>
      <c r="AV255" t="e">
        <f t="shared" si="119"/>
        <v>#DIV/0!</v>
      </c>
    </row>
    <row r="256" spans="5:48">
      <c r="E256" s="6" t="s">
        <v>193</v>
      </c>
      <c r="H256">
        <f t="shared" si="119"/>
        <v>1.609736945426004</v>
      </c>
      <c r="I256">
        <f t="shared" si="119"/>
        <v>25.524036993412729</v>
      </c>
      <c r="J256">
        <f t="shared" si="119"/>
        <v>-195.17078916372202</v>
      </c>
      <c r="K256">
        <f t="shared" si="119"/>
        <v>1.6097369454259873</v>
      </c>
      <c r="L256">
        <f t="shared" si="119"/>
        <v>81.819190522524366</v>
      </c>
      <c r="M256">
        <f t="shared" si="119"/>
        <v>50.804868472713004</v>
      </c>
      <c r="N256">
        <f t="shared" si="119"/>
        <v>1.6097369454259947</v>
      </c>
      <c r="O256">
        <f t="shared" si="119"/>
        <v>89.281885433573891</v>
      </c>
      <c r="P256">
        <f t="shared" si="119"/>
        <v>34.406491296950662</v>
      </c>
      <c r="Q256">
        <f t="shared" si="119"/>
        <v>44.557867643851154</v>
      </c>
      <c r="R256">
        <f t="shared" si="119"/>
        <v>67.203245648475331</v>
      </c>
      <c r="S256">
        <f t="shared" si="119"/>
        <v>-47.585394581861003</v>
      </c>
      <c r="T256">
        <f t="shared" si="119"/>
        <v>-9.9655881198179994</v>
      </c>
      <c r="U256">
        <f t="shared" si="119"/>
        <v>-25.223971160366933</v>
      </c>
      <c r="V256">
        <f t="shared" si="119"/>
        <v>1.6097369454260004</v>
      </c>
      <c r="W256">
        <f t="shared" si="119"/>
        <v>78.887919263593446</v>
      </c>
      <c r="X256">
        <f t="shared" si="119"/>
        <v>45.53396152336083</v>
      </c>
      <c r="Y256">
        <f t="shared" si="119"/>
        <v>71.88849627012172</v>
      </c>
      <c r="Z256">
        <f t="shared" si="119"/>
        <v>69.78888188365778</v>
      </c>
      <c r="AA256">
        <f t="shared" si="119"/>
        <v>93.086958641590385</v>
      </c>
      <c r="AB256">
        <f t="shared" si="119"/>
        <v>1.609736945426004</v>
      </c>
      <c r="AC256">
        <f t="shared" si="119"/>
        <v>63.750955716735888</v>
      </c>
      <c r="AD256">
        <f t="shared" si="119"/>
        <v>-22.987828818217512</v>
      </c>
      <c r="AE256">
        <f t="shared" si="119"/>
        <v>19.914902164881617</v>
      </c>
      <c r="AF256">
        <f t="shared" si="119"/>
        <v>86.583145947103546</v>
      </c>
      <c r="AG256">
        <f t="shared" si="119"/>
        <v>-103.46724301576955</v>
      </c>
      <c r="AH256">
        <f t="shared" si="119"/>
        <v>1.6097369454260004</v>
      </c>
      <c r="AI256">
        <f t="shared" si="119"/>
        <v>75.402434236356498</v>
      </c>
      <c r="AJ256">
        <f t="shared" si="119"/>
        <v>50.804868472713004</v>
      </c>
      <c r="AK256">
        <f t="shared" si="119"/>
        <v>1.609736945425988</v>
      </c>
      <c r="AL256">
        <f t="shared" si="119"/>
        <v>85.241460541813893</v>
      </c>
      <c r="AM256">
        <f t="shared" si="119"/>
        <v>1.609736945426004</v>
      </c>
      <c r="AN256">
        <f t="shared" si="119"/>
        <v>76.849349869511997</v>
      </c>
      <c r="AO256">
        <f t="shared" si="119"/>
        <v>-127.63171028727717</v>
      </c>
      <c r="AP256">
        <f t="shared" si="119"/>
        <v>-96.780526109148013</v>
      </c>
      <c r="AQ256">
        <f t="shared" si="119"/>
        <v>-104.97971469702918</v>
      </c>
      <c r="AR256">
        <f t="shared" si="119"/>
        <v>1.609736945426004</v>
      </c>
      <c r="AS256">
        <f t="shared" si="119"/>
        <v>49.217928746026317</v>
      </c>
      <c r="AT256">
        <f t="shared" si="119"/>
        <v>34.406491296950662</v>
      </c>
      <c r="AU256">
        <f t="shared" si="119"/>
        <v>19.734259087058049</v>
      </c>
      <c r="AV256">
        <f t="shared" si="119"/>
        <v>71.88849627012172</v>
      </c>
    </row>
    <row r="257" spans="5:48">
      <c r="E257" s="6" t="s">
        <v>193</v>
      </c>
      <c r="H257">
        <f t="shared" si="119"/>
        <v>-1.055461515483421</v>
      </c>
      <c r="I257">
        <f t="shared" si="119"/>
        <v>-56.029632579906398</v>
      </c>
      <c r="J257">
        <f t="shared" si="119"/>
        <v>-270.53669222343927</v>
      </c>
      <c r="K257">
        <f t="shared" si="119"/>
        <v>-1.0554615154834097</v>
      </c>
      <c r="L257">
        <f t="shared" si="119"/>
        <v>6.2940265947335661</v>
      </c>
      <c r="M257">
        <f t="shared" si="119"/>
        <v>49.472269242258299</v>
      </c>
      <c r="N257">
        <f t="shared" si="119"/>
        <v>-1.0554615154834115</v>
      </c>
      <c r="O257">
        <f t="shared" si="119"/>
        <v>92.304684683447391</v>
      </c>
      <c r="P257">
        <f t="shared" si="119"/>
        <v>49.472269242258299</v>
      </c>
      <c r="Q257">
        <f t="shared" si="119"/>
        <v>29.53931123691066</v>
      </c>
      <c r="R257">
        <f t="shared" si="119"/>
        <v>59.577815393806631</v>
      </c>
      <c r="S257">
        <f t="shared" si="119"/>
        <v>-177.90251916757941</v>
      </c>
      <c r="T257">
        <f t="shared" si="119"/>
        <v>-75.517380526892254</v>
      </c>
      <c r="U257">
        <f t="shared" si="119"/>
        <v>-88.282280928848039</v>
      </c>
      <c r="V257">
        <f t="shared" si="119"/>
        <v>-1.0554615154833997</v>
      </c>
      <c r="W257">
        <f t="shared" si="119"/>
        <v>65.651099287840623</v>
      </c>
      <c r="X257">
        <f t="shared" si="119"/>
        <v>36.066952918775797</v>
      </c>
      <c r="Y257">
        <f t="shared" si="119"/>
        <v>32.629692323011042</v>
      </c>
      <c r="Z257">
        <f t="shared" si="119"/>
        <v>46.23849447376282</v>
      </c>
      <c r="AA257">
        <f t="shared" si="119"/>
        <v>90.681361130744364</v>
      </c>
      <c r="AB257">
        <f t="shared" si="119"/>
        <v>-1.055461515483421</v>
      </c>
      <c r="AC257">
        <f t="shared" si="119"/>
        <v>67.40146402726343</v>
      </c>
      <c r="AD257">
        <f t="shared" si="119"/>
        <v>-90.882538418135383</v>
      </c>
      <c r="AE257">
        <f t="shared" si="119"/>
        <v>42.502927068776671</v>
      </c>
      <c r="AF257">
        <f t="shared" si="119"/>
        <v>61.132514801737145</v>
      </c>
      <c r="AG257">
        <f t="shared" si="119"/>
        <v>-155.20786043740728</v>
      </c>
      <c r="AH257">
        <f t="shared" si="119"/>
        <v>-1.0554615154833997</v>
      </c>
      <c r="AI257">
        <f t="shared" si="119"/>
        <v>-1.055461515483421</v>
      </c>
      <c r="AJ257">
        <f t="shared" si="119"/>
        <v>-1.055461515483421</v>
      </c>
      <c r="AK257">
        <f t="shared" si="119"/>
        <v>-1.0554615154834048</v>
      </c>
      <c r="AL257">
        <f t="shared" si="119"/>
        <v>82.3152942347904</v>
      </c>
      <c r="AM257">
        <f t="shared" si="119"/>
        <v>-1.055461515483421</v>
      </c>
      <c r="AN257">
        <f t="shared" si="119"/>
        <v>46.103753858408844</v>
      </c>
      <c r="AO257">
        <f t="shared" si="119"/>
        <v>-252.85198645822956</v>
      </c>
      <c r="AP257">
        <f t="shared" si="119"/>
        <v>-270.53669222343927</v>
      </c>
      <c r="AQ257">
        <f t="shared" si="119"/>
        <v>-175.60580413313656</v>
      </c>
      <c r="AR257">
        <f t="shared" si="119"/>
        <v>-1.055461515483421</v>
      </c>
      <c r="AS257">
        <f t="shared" si="119"/>
        <v>42.254021991152335</v>
      </c>
      <c r="AT257">
        <f t="shared" si="119"/>
        <v>-1.055461515483421</v>
      </c>
      <c r="AU257">
        <f t="shared" si="119"/>
        <v>-27.134290293672674</v>
      </c>
      <c r="AV257">
        <f t="shared" si="119"/>
        <v>59.577815393806631</v>
      </c>
    </row>
    <row r="258" spans="5:48">
      <c r="E258" s="6" t="s">
        <v>193</v>
      </c>
      <c r="H258" t="e">
        <f t="shared" si="119"/>
        <v>#DIV/0!</v>
      </c>
      <c r="I258" t="e">
        <f t="shared" si="119"/>
        <v>#DIV/0!</v>
      </c>
      <c r="J258" t="e">
        <f t="shared" si="119"/>
        <v>#DIV/0!</v>
      </c>
      <c r="K258" t="e">
        <f t="shared" si="119"/>
        <v>#DIV/0!</v>
      </c>
      <c r="L258" t="e">
        <f t="shared" si="119"/>
        <v>#DIV/0!</v>
      </c>
      <c r="M258" t="e">
        <f t="shared" si="119"/>
        <v>#DIV/0!</v>
      </c>
      <c r="N258" t="e">
        <f t="shared" si="119"/>
        <v>#DIV/0!</v>
      </c>
      <c r="O258" t="e">
        <f t="shared" si="119"/>
        <v>#DIV/0!</v>
      </c>
      <c r="P258" t="e">
        <f t="shared" si="119"/>
        <v>#DIV/0!</v>
      </c>
      <c r="Q258" t="e">
        <f t="shared" si="119"/>
        <v>#DIV/0!</v>
      </c>
      <c r="R258" t="e">
        <f t="shared" si="119"/>
        <v>#DIV/0!</v>
      </c>
      <c r="S258" t="e">
        <f t="shared" si="119"/>
        <v>#DIV/0!</v>
      </c>
      <c r="T258" t="e">
        <f t="shared" si="119"/>
        <v>#DIV/0!</v>
      </c>
      <c r="U258" t="e">
        <f t="shared" si="119"/>
        <v>#DIV/0!</v>
      </c>
      <c r="V258" t="e">
        <f t="shared" si="119"/>
        <v>#DIV/0!</v>
      </c>
      <c r="W258" t="e">
        <f t="shared" si="119"/>
        <v>#DIV/0!</v>
      </c>
      <c r="X258" t="e">
        <f t="shared" si="119"/>
        <v>#DIV/0!</v>
      </c>
      <c r="Y258" t="e">
        <f t="shared" si="119"/>
        <v>#DIV/0!</v>
      </c>
      <c r="Z258" t="e">
        <f t="shared" si="119"/>
        <v>#DIV/0!</v>
      </c>
      <c r="AA258" t="e">
        <f t="shared" si="119"/>
        <v>#DIV/0!</v>
      </c>
      <c r="AB258" t="e">
        <f t="shared" si="119"/>
        <v>#DIV/0!</v>
      </c>
      <c r="AC258" t="e">
        <f t="shared" si="119"/>
        <v>#DIV/0!</v>
      </c>
      <c r="AD258" t="e">
        <f t="shared" si="119"/>
        <v>#DIV/0!</v>
      </c>
      <c r="AE258" t="e">
        <f t="shared" si="119"/>
        <v>#DIV/0!</v>
      </c>
      <c r="AF258" t="e">
        <f t="shared" si="119"/>
        <v>#DIV/0!</v>
      </c>
      <c r="AG258" t="e">
        <f t="shared" si="119"/>
        <v>#DIV/0!</v>
      </c>
      <c r="AH258" t="e">
        <f t="shared" si="119"/>
        <v>#DIV/0!</v>
      </c>
      <c r="AI258" t="e">
        <f t="shared" si="119"/>
        <v>#DIV/0!</v>
      </c>
      <c r="AJ258" t="e">
        <f t="shared" si="119"/>
        <v>#DIV/0!</v>
      </c>
      <c r="AK258" t="e">
        <f t="shared" si="119"/>
        <v>#DIV/0!</v>
      </c>
      <c r="AL258" t="e">
        <f t="shared" si="119"/>
        <v>#DIV/0!</v>
      </c>
      <c r="AM258" t="e">
        <f t="shared" si="119"/>
        <v>#DIV/0!</v>
      </c>
      <c r="AN258" t="e">
        <f t="shared" si="119"/>
        <v>#DIV/0!</v>
      </c>
      <c r="AO258" t="e">
        <f t="shared" si="119"/>
        <v>#DIV/0!</v>
      </c>
      <c r="AP258" t="e">
        <f t="shared" si="119"/>
        <v>#DIV/0!</v>
      </c>
      <c r="AQ258" t="e">
        <f t="shared" si="119"/>
        <v>#DIV/0!</v>
      </c>
      <c r="AR258" t="e">
        <f t="shared" si="119"/>
        <v>#DIV/0!</v>
      </c>
      <c r="AS258" t="e">
        <f t="shared" si="119"/>
        <v>#DIV/0!</v>
      </c>
      <c r="AT258" t="e">
        <f t="shared" si="119"/>
        <v>#DIV/0!</v>
      </c>
      <c r="AU258" t="e">
        <f t="shared" si="119"/>
        <v>#DIV/0!</v>
      </c>
      <c r="AV258" t="e">
        <f t="shared" si="119"/>
        <v>#DIV/0!</v>
      </c>
    </row>
    <row r="259" spans="5:48">
      <c r="E259" s="6" t="s">
        <v>200</v>
      </c>
      <c r="H259">
        <f t="shared" si="119"/>
        <v>1.4806824867621158</v>
      </c>
      <c r="I259">
        <f t="shared" si="119"/>
        <v>4.0767119337512545</v>
      </c>
      <c r="J259">
        <f t="shared" si="119"/>
        <v>-195.55795253971365</v>
      </c>
      <c r="K259">
        <f t="shared" si="119"/>
        <v>92.962905891911575</v>
      </c>
      <c r="L259">
        <f t="shared" si="119"/>
        <v>22.591964811027374</v>
      </c>
      <c r="M259">
        <f t="shared" si="119"/>
        <v>40.888409492057271</v>
      </c>
      <c r="N259">
        <f t="shared" si="119"/>
        <v>1.4806824867621136</v>
      </c>
      <c r="O259">
        <f t="shared" si="119"/>
        <v>54.217493626201218</v>
      </c>
      <c r="P259">
        <f t="shared" si="119"/>
        <v>34.320454991174735</v>
      </c>
      <c r="Q259">
        <f t="shared" si="119"/>
        <v>12.946292714595833</v>
      </c>
      <c r="R259">
        <f t="shared" si="119"/>
        <v>50.74034124338106</v>
      </c>
      <c r="S259">
        <f t="shared" si="119"/>
        <v>-31.359090017650537</v>
      </c>
      <c r="T259">
        <f t="shared" si="119"/>
        <v>-248.60681581607253</v>
      </c>
      <c r="U259">
        <f t="shared" si="119"/>
        <v>-248.15097166332188</v>
      </c>
      <c r="V259">
        <f t="shared" si="119"/>
        <v>1.480682486762102</v>
      </c>
      <c r="W259">
        <f t="shared" si="119"/>
        <v>49.269903668556616</v>
      </c>
      <c r="X259">
        <f t="shared" si="119"/>
        <v>19.163636912215058</v>
      </c>
      <c r="Y259">
        <f t="shared" si="119"/>
        <v>83.580113747793689</v>
      </c>
      <c r="Z259">
        <f t="shared" si="119"/>
        <v>85.340670479430685</v>
      </c>
      <c r="AA259">
        <f t="shared" si="119"/>
        <v>89.815513590403668</v>
      </c>
      <c r="AB259">
        <f t="shared" si="119"/>
        <v>-491.11590507942731</v>
      </c>
      <c r="AC259">
        <f t="shared" si="119"/>
        <v>86.316761456494746</v>
      </c>
      <c r="AD259">
        <f t="shared" si="119"/>
        <v>15.554870702938958</v>
      </c>
      <c r="AE259">
        <f t="shared" si="119"/>
        <v>13.969046678580993</v>
      </c>
      <c r="AF259">
        <f t="shared" si="119"/>
        <v>-107.98522586127999</v>
      </c>
      <c r="AG259">
        <f t="shared" si="119"/>
        <v>-72.408805648166293</v>
      </c>
      <c r="AH259">
        <f t="shared" si="119"/>
        <v>1.480682486762102</v>
      </c>
      <c r="AI259">
        <f t="shared" si="119"/>
        <v>-97.038635026475774</v>
      </c>
      <c r="AJ259">
        <f t="shared" si="119"/>
        <v>1.4806824867620929</v>
      </c>
      <c r="AK259">
        <f t="shared" si="119"/>
        <v>1.480682486762102</v>
      </c>
      <c r="AL259">
        <f t="shared" si="119"/>
        <v>77.753702497010792</v>
      </c>
      <c r="AM259">
        <f t="shared" si="119"/>
        <v>1.4806824867621158</v>
      </c>
      <c r="AN259">
        <f t="shared" si="119"/>
        <v>1.4806824867621158</v>
      </c>
      <c r="AO259">
        <f t="shared" si="119"/>
        <v>-8.4207564592919493</v>
      </c>
      <c r="AP259">
        <f t="shared" si="119"/>
        <v>-179.1380662875074</v>
      </c>
      <c r="AQ259">
        <f t="shared" si="119"/>
        <v>19.725000544769138</v>
      </c>
      <c r="AR259">
        <f t="shared" si="119"/>
        <v>1.4806824867621158</v>
      </c>
      <c r="AS259">
        <f t="shared" si="119"/>
        <v>28.472276326005357</v>
      </c>
      <c r="AT259">
        <f t="shared" si="119"/>
        <v>1.4806824867621138</v>
      </c>
      <c r="AU259">
        <f t="shared" si="119"/>
        <v>78.527841054807126</v>
      </c>
      <c r="AV259">
        <f t="shared" si="119"/>
        <v>-97.038635026475774</v>
      </c>
    </row>
    <row r="260" spans="5:48">
      <c r="E260" s="6" t="s">
        <v>200</v>
      </c>
      <c r="H260">
        <f t="shared" si="119"/>
        <v>0.9167981072555107</v>
      </c>
      <c r="I260">
        <f t="shared" si="119"/>
        <v>-2.1751599659932745</v>
      </c>
      <c r="J260">
        <f t="shared" si="119"/>
        <v>-222.02040615141962</v>
      </c>
      <c r="K260">
        <f t="shared" si="119"/>
        <v>83.486133017875915</v>
      </c>
      <c r="L260">
        <f t="shared" si="119"/>
        <v>27.786818959525196</v>
      </c>
      <c r="M260">
        <f t="shared" si="119"/>
        <v>30.641758675078851</v>
      </c>
      <c r="N260">
        <f t="shared" si="119"/>
        <v>0.91679810725550392</v>
      </c>
      <c r="O260">
        <f t="shared" si="119"/>
        <v>56.232784329496312</v>
      </c>
      <c r="P260">
        <f t="shared" si="119"/>
        <v>33.944532071503666</v>
      </c>
      <c r="Q260">
        <f t="shared" ref="I260:BD266" si="120">((Q191-Q59)/Q191)*100</f>
        <v>13.357738255223426</v>
      </c>
      <c r="R260">
        <f t="shared" si="120"/>
        <v>50.458399053627758</v>
      </c>
      <c r="S260">
        <f t="shared" si="120"/>
        <v>-48.62480283911674</v>
      </c>
      <c r="T260">
        <f t="shared" si="120"/>
        <v>-232.63646349707071</v>
      </c>
      <c r="U260">
        <f t="shared" si="120"/>
        <v>-218.99957682542129</v>
      </c>
      <c r="V260">
        <f t="shared" si="120"/>
        <v>0.91679810725550392</v>
      </c>
      <c r="W260">
        <f t="shared" si="120"/>
        <v>45.954617149412094</v>
      </c>
      <c r="X260">
        <f t="shared" si="120"/>
        <v>16.09170290163982</v>
      </c>
      <c r="Y260">
        <f t="shared" si="120"/>
        <v>83.486133017875915</v>
      </c>
      <c r="Z260">
        <f t="shared" si="120"/>
        <v>85.089421074392817</v>
      </c>
      <c r="AA260">
        <f t="shared" si="120"/>
        <v>86.00908491792265</v>
      </c>
      <c r="AB260">
        <f t="shared" si="120"/>
        <v>-395.41600946372245</v>
      </c>
      <c r="AC260">
        <f t="shared" si="120"/>
        <v>81.044952681388011</v>
      </c>
      <c r="AD260">
        <f t="shared" si="120"/>
        <v>-32.110935856992661</v>
      </c>
      <c r="AE260">
        <f t="shared" si="120"/>
        <v>19.069445782262139</v>
      </c>
      <c r="AF260">
        <f t="shared" si="120"/>
        <v>-78.349763406940056</v>
      </c>
      <c r="AG260">
        <f t="shared" si="120"/>
        <v>-104.71735928252994</v>
      </c>
      <c r="AH260">
        <f t="shared" si="120"/>
        <v>0.91679810725550392</v>
      </c>
      <c r="AI260">
        <f t="shared" si="120"/>
        <v>-98.166403785488981</v>
      </c>
      <c r="AJ260">
        <f t="shared" si="120"/>
        <v>0.91679810725549671</v>
      </c>
      <c r="AK260">
        <f t="shared" si="120"/>
        <v>0.91679810725550859</v>
      </c>
      <c r="AL260">
        <f t="shared" si="120"/>
        <v>73.577812828601466</v>
      </c>
      <c r="AM260">
        <f t="shared" si="120"/>
        <v>0.9167981072555107</v>
      </c>
      <c r="AN260">
        <f t="shared" si="120"/>
        <v>0.9167981072555107</v>
      </c>
      <c r="AO260">
        <f t="shared" si="120"/>
        <v>-12.944582468413421</v>
      </c>
      <c r="AP260">
        <f t="shared" si="120"/>
        <v>-140.63063316809377</v>
      </c>
      <c r="AQ260">
        <f t="shared" si="120"/>
        <v>23.78215239019654</v>
      </c>
      <c r="AR260">
        <f t="shared" si="120"/>
        <v>0.9167981072555107</v>
      </c>
      <c r="AS260">
        <f t="shared" si="120"/>
        <v>19.494898462145098</v>
      </c>
      <c r="AT260">
        <f t="shared" si="120"/>
        <v>15.071541234790436</v>
      </c>
      <c r="AU260">
        <f t="shared" si="120"/>
        <v>66.972266035751844</v>
      </c>
      <c r="AV260">
        <f t="shared" si="120"/>
        <v>-98.166403785488981</v>
      </c>
    </row>
    <row r="261" spans="5:48">
      <c r="E261" s="6" t="s">
        <v>200</v>
      </c>
      <c r="H261">
        <f t="shared" ref="H261:W270" si="121">((H192-H60)/H192)*100</f>
        <v>1.4364423455332576</v>
      </c>
      <c r="I261">
        <f t="shared" si="120"/>
        <v>-56.029942859367829</v>
      </c>
      <c r="J261">
        <f t="shared" si="120"/>
        <v>-327.10874983602264</v>
      </c>
      <c r="K261">
        <f t="shared" si="120"/>
        <v>90.143644234553321</v>
      </c>
      <c r="L261">
        <f t="shared" si="120"/>
        <v>30.611255411255421</v>
      </c>
      <c r="M261">
        <f t="shared" si="120"/>
        <v>40.861865407319961</v>
      </c>
      <c r="N261">
        <f t="shared" si="120"/>
        <v>1.4364423455332624</v>
      </c>
      <c r="O261">
        <f t="shared" si="120"/>
        <v>71.686519425372936</v>
      </c>
      <c r="P261">
        <f t="shared" si="120"/>
        <v>21.149153876426606</v>
      </c>
      <c r="Q261">
        <f t="shared" si="120"/>
        <v>-6.4094129901456975</v>
      </c>
      <c r="R261">
        <f t="shared" si="120"/>
        <v>-97.127115308933483</v>
      </c>
      <c r="S261">
        <f t="shared" si="120"/>
        <v>-97.127115308933483</v>
      </c>
      <c r="T261">
        <f t="shared" si="120"/>
        <v>-466.74045651318374</v>
      </c>
      <c r="U261">
        <f t="shared" si="120"/>
        <v>-337.17707024158636</v>
      </c>
      <c r="V261">
        <f t="shared" si="120"/>
        <v>1.4364423455332509</v>
      </c>
      <c r="W261">
        <f t="shared" si="120"/>
        <v>41.055127285073816</v>
      </c>
      <c r="X261">
        <f t="shared" si="120"/>
        <v>-2.5060999606454288</v>
      </c>
      <c r="Y261">
        <f t="shared" si="120"/>
        <v>83.57274039092222</v>
      </c>
      <c r="Z261">
        <f t="shared" si="120"/>
        <v>87.823150219844422</v>
      </c>
      <c r="AA261">
        <f t="shared" si="120"/>
        <v>81.685011291590541</v>
      </c>
      <c r="AB261">
        <f t="shared" si="120"/>
        <v>-294.25423061786699</v>
      </c>
      <c r="AC261">
        <f t="shared" si="120"/>
        <v>81.458340639258736</v>
      </c>
      <c r="AD261">
        <f t="shared" si="120"/>
        <v>-111.20762354528586</v>
      </c>
      <c r="AE261">
        <f t="shared" si="120"/>
        <v>-56.450091515026578</v>
      </c>
      <c r="AF261">
        <f t="shared" si="120"/>
        <v>-232.65200708382531</v>
      </c>
      <c r="AG261">
        <f t="shared" si="120"/>
        <v>-386.88022455820914</v>
      </c>
      <c r="AH261">
        <f t="shared" si="120"/>
        <v>1.4364423455332509</v>
      </c>
      <c r="AI261">
        <f t="shared" si="120"/>
        <v>1.4364423455332576</v>
      </c>
      <c r="AJ261">
        <f t="shared" si="120"/>
        <v>1.4364423455332578</v>
      </c>
      <c r="AK261">
        <f t="shared" si="120"/>
        <v>1.4364423455332656</v>
      </c>
      <c r="AL261">
        <f t="shared" si="120"/>
        <v>81.57690511131463</v>
      </c>
      <c r="AM261">
        <f t="shared" si="120"/>
        <v>1.4364423455332576</v>
      </c>
      <c r="AN261">
        <f t="shared" si="120"/>
        <v>1.4364423455332576</v>
      </c>
      <c r="AO261">
        <f t="shared" si="120"/>
        <v>1.4364423455332642</v>
      </c>
      <c r="AP261">
        <f t="shared" si="120"/>
        <v>-113.55437491801131</v>
      </c>
      <c r="AQ261">
        <f t="shared" si="120"/>
        <v>17.206611570247926</v>
      </c>
      <c r="AR261">
        <f t="shared" si="120"/>
        <v>1.4364423455332576</v>
      </c>
      <c r="AS261">
        <f t="shared" si="120"/>
        <v>8.0073461891643714</v>
      </c>
      <c r="AT261">
        <f t="shared" si="120"/>
        <v>-14.990817263544548</v>
      </c>
      <c r="AU261">
        <f t="shared" si="120"/>
        <v>73.716384625475527</v>
      </c>
      <c r="AV261">
        <f t="shared" si="120"/>
        <v>-97.127115308933483</v>
      </c>
    </row>
    <row r="262" spans="5:48">
      <c r="E262" s="6" t="s">
        <v>207</v>
      </c>
      <c r="H262">
        <f t="shared" si="121"/>
        <v>2.2436835430689728</v>
      </c>
      <c r="I262">
        <f t="shared" si="120"/>
        <v>-3.342391683041372</v>
      </c>
      <c r="J262">
        <f t="shared" si="120"/>
        <v>-339.90342405618958</v>
      </c>
      <c r="K262">
        <f t="shared" si="120"/>
        <v>89.138187060340996</v>
      </c>
      <c r="L262">
        <f t="shared" si="120"/>
        <v>53.525685618836064</v>
      </c>
      <c r="M262">
        <f t="shared" si="120"/>
        <v>51.121841771534484</v>
      </c>
      <c r="N262">
        <f t="shared" si="120"/>
        <v>2.2436835430689639</v>
      </c>
      <c r="O262">
        <f t="shared" si="120"/>
        <v>60.301398316880437</v>
      </c>
      <c r="P262">
        <f t="shared" si="120"/>
        <v>23.967309422386975</v>
      </c>
      <c r="Q262">
        <f t="shared" si="120"/>
        <v>8.3113169783267526</v>
      </c>
      <c r="R262">
        <f t="shared" si="120"/>
        <v>-62.927194094885053</v>
      </c>
      <c r="S262">
        <f t="shared" si="120"/>
        <v>-193.26894937079305</v>
      </c>
      <c r="T262">
        <f t="shared" si="120"/>
        <v>-104.13819024829716</v>
      </c>
      <c r="U262">
        <f t="shared" si="120"/>
        <v>-408.95765292490063</v>
      </c>
      <c r="V262">
        <f t="shared" si="120"/>
        <v>2.2436835430689692</v>
      </c>
      <c r="W262">
        <f t="shared" si="120"/>
        <v>48.608107919784828</v>
      </c>
      <c r="X262">
        <f t="shared" si="120"/>
        <v>19.789689060979672</v>
      </c>
      <c r="Y262">
        <f t="shared" si="120"/>
        <v>75.560920885767231</v>
      </c>
      <c r="Z262">
        <f t="shared" si="120"/>
        <v>88.10679829455735</v>
      </c>
      <c r="AA262">
        <f t="shared" si="120"/>
        <v>46.024119747706791</v>
      </c>
      <c r="AB262">
        <f t="shared" si="120"/>
        <v>-584.29421519851735</v>
      </c>
      <c r="AC262">
        <f t="shared" si="120"/>
        <v>85.238486532902698</v>
      </c>
      <c r="AD262">
        <f t="shared" si="120"/>
        <v>-10.790491984521852</v>
      </c>
      <c r="AE262">
        <f t="shared" si="120"/>
        <v>-70.64479802569538</v>
      </c>
      <c r="AF262">
        <f t="shared" si="120"/>
        <v>-59.96488147497805</v>
      </c>
      <c r="AG262">
        <f t="shared" si="120"/>
        <v>-98.399950277568919</v>
      </c>
      <c r="AH262">
        <f t="shared" si="120"/>
        <v>2.2436835430689692</v>
      </c>
      <c r="AI262">
        <f t="shared" si="120"/>
        <v>-95.512632913862049</v>
      </c>
      <c r="AJ262">
        <f t="shared" si="120"/>
        <v>2.2436835430689728</v>
      </c>
      <c r="AK262">
        <f t="shared" si="120"/>
        <v>2.2436835430689768</v>
      </c>
      <c r="AL262">
        <f t="shared" si="120"/>
        <v>78.019289790749227</v>
      </c>
      <c r="AM262">
        <f t="shared" si="120"/>
        <v>2.2436835430689728</v>
      </c>
      <c r="AN262">
        <f t="shared" si="120"/>
        <v>2.2436835430689728</v>
      </c>
      <c r="AO262">
        <f t="shared" si="120"/>
        <v>-52.686056180349418</v>
      </c>
      <c r="AP262">
        <f t="shared" si="120"/>
        <v>-349.67905570188276</v>
      </c>
      <c r="AQ262">
        <f t="shared" si="120"/>
        <v>-68.358100564714547</v>
      </c>
      <c r="AR262">
        <f t="shared" si="120"/>
        <v>2.2436835430689728</v>
      </c>
      <c r="AS262">
        <f t="shared" si="120"/>
        <v>21.445817132823279</v>
      </c>
      <c r="AT262">
        <f t="shared" si="120"/>
        <v>2.2436835430689728</v>
      </c>
      <c r="AU262">
        <f t="shared" si="120"/>
        <v>36.159140273024626</v>
      </c>
      <c r="AV262">
        <f t="shared" si="120"/>
        <v>-193.26894937079305</v>
      </c>
    </row>
    <row r="263" spans="5:48">
      <c r="E263" s="6" t="s">
        <v>207</v>
      </c>
      <c r="H263">
        <f t="shared" si="121"/>
        <v>-0.37939297124601695</v>
      </c>
      <c r="I263">
        <f t="shared" si="120"/>
        <v>-36.899132362375269</v>
      </c>
      <c r="J263">
        <f t="shared" si="120"/>
        <v>-468.81656017039404</v>
      </c>
      <c r="K263">
        <f t="shared" si="120"/>
        <v>86.616080937167212</v>
      </c>
      <c r="L263">
        <f t="shared" si="120"/>
        <v>48.289403620873273</v>
      </c>
      <c r="M263">
        <f t="shared" si="120"/>
        <v>29.73442492012779</v>
      </c>
      <c r="N263">
        <f t="shared" si="120"/>
        <v>-0.37939297124600535</v>
      </c>
      <c r="O263">
        <f t="shared" si="120"/>
        <v>63.512887316801056</v>
      </c>
      <c r="P263">
        <f t="shared" si="120"/>
        <v>-150.94848242811503</v>
      </c>
      <c r="Q263">
        <f t="shared" si="120"/>
        <v>-38.71874445331914</v>
      </c>
      <c r="R263">
        <f t="shared" si="120"/>
        <v>-401.89696485623</v>
      </c>
      <c r="S263">
        <f t="shared" si="120"/>
        <v>-401.89696485623011</v>
      </c>
      <c r="T263">
        <f t="shared" si="120"/>
        <v>-1586.3738019169325</v>
      </c>
      <c r="U263">
        <f t="shared" si="120"/>
        <v>-561.08895370930748</v>
      </c>
      <c r="V263">
        <f t="shared" si="120"/>
        <v>-0.37939297124599952</v>
      </c>
      <c r="W263">
        <f t="shared" si="120"/>
        <v>22.872330824353355</v>
      </c>
      <c r="X263">
        <f t="shared" si="120"/>
        <v>-24.830783566805927</v>
      </c>
      <c r="Y263">
        <f t="shared" si="120"/>
        <v>66.540202342917993</v>
      </c>
      <c r="Z263">
        <f t="shared" si="120"/>
        <v>86.459848418923997</v>
      </c>
      <c r="AA263">
        <f t="shared" si="120"/>
        <v>18.532666574061189</v>
      </c>
      <c r="AB263">
        <f t="shared" si="120"/>
        <v>-401.89696485623011</v>
      </c>
      <c r="AC263">
        <f t="shared" si="120"/>
        <v>80.743545021842607</v>
      </c>
      <c r="AD263">
        <f t="shared" si="120"/>
        <v>-134.21858359957406</v>
      </c>
      <c r="AE263">
        <f t="shared" si="120"/>
        <v>12.54072691614207</v>
      </c>
      <c r="AF263">
        <f t="shared" si="120"/>
        <v>-80.682907348242807</v>
      </c>
      <c r="AG263">
        <f t="shared" si="120"/>
        <v>-634.05194860030133</v>
      </c>
      <c r="AH263">
        <f t="shared" si="120"/>
        <v>-0.37939297124599952</v>
      </c>
      <c r="AI263">
        <f t="shared" si="120"/>
        <v>-100.75878594249204</v>
      </c>
      <c r="AJ263">
        <f t="shared" si="120"/>
        <v>-33.839190628328012</v>
      </c>
      <c r="AK263">
        <f t="shared" si="120"/>
        <v>-0.37939297124601695</v>
      </c>
      <c r="AL263">
        <f t="shared" si="120"/>
        <v>78.152720353317036</v>
      </c>
      <c r="AM263">
        <f t="shared" si="120"/>
        <v>-0.37939297124601695</v>
      </c>
      <c r="AN263">
        <f t="shared" si="120"/>
        <v>-0.37939297124601695</v>
      </c>
      <c r="AO263">
        <f t="shared" si="120"/>
        <v>-49.501223574196196</v>
      </c>
      <c r="AP263">
        <f t="shared" si="120"/>
        <v>-703.03514376996793</v>
      </c>
      <c r="AQ263">
        <f t="shared" si="120"/>
        <v>-29.902743845141888</v>
      </c>
      <c r="AR263">
        <f t="shared" si="120"/>
        <v>-0.37939297124601695</v>
      </c>
      <c r="AS263">
        <f t="shared" si="120"/>
        <v>-27.75559105431309</v>
      </c>
      <c r="AT263">
        <f t="shared" si="120"/>
        <v>-50.569089456869008</v>
      </c>
      <c r="AU263">
        <f t="shared" si="120"/>
        <v>36.344775188965933</v>
      </c>
      <c r="AV263">
        <f t="shared" si="120"/>
        <v>-0.37939297124601695</v>
      </c>
    </row>
    <row r="264" spans="5:48">
      <c r="E264" s="6" t="s">
        <v>207</v>
      </c>
      <c r="H264">
        <f t="shared" si="121"/>
        <v>0.26624593235381722</v>
      </c>
      <c r="I264">
        <f t="shared" si="120"/>
        <v>-7.5672481610819737</v>
      </c>
      <c r="J264">
        <f t="shared" si="120"/>
        <v>-498.40252440587716</v>
      </c>
      <c r="K264">
        <f t="shared" si="120"/>
        <v>86.243620128600526</v>
      </c>
      <c r="L264">
        <f t="shared" si="120"/>
        <v>56.049532105783037</v>
      </c>
      <c r="M264">
        <f t="shared" si="120"/>
        <v>40.159747559412281</v>
      </c>
      <c r="N264">
        <f t="shared" si="120"/>
        <v>0.26624593235381022</v>
      </c>
      <c r="O264">
        <f t="shared" si="120"/>
        <v>58.899195034227922</v>
      </c>
      <c r="P264">
        <f t="shared" si="120"/>
        <v>-24.667192584557711</v>
      </c>
      <c r="Q264">
        <f t="shared" si="120"/>
        <v>-5.1986173042295336</v>
      </c>
      <c r="R264">
        <f t="shared" si="120"/>
        <v>-232.44584689215392</v>
      </c>
      <c r="S264">
        <f t="shared" si="120"/>
        <v>-498.40252440587705</v>
      </c>
      <c r="T264">
        <f t="shared" si="120"/>
        <v>-922.27097919337325</v>
      </c>
      <c r="U264">
        <f t="shared" si="120"/>
        <v>-648.00315550734649</v>
      </c>
      <c r="V264">
        <f t="shared" si="120"/>
        <v>0.26624593235382771</v>
      </c>
      <c r="W264">
        <f t="shared" si="120"/>
        <v>38.415769346207554</v>
      </c>
      <c r="X264">
        <f t="shared" si="120"/>
        <v>5.31605626489287</v>
      </c>
      <c r="Y264">
        <f t="shared" si="120"/>
        <v>66.755415310784599</v>
      </c>
      <c r="Z264">
        <f t="shared" si="120"/>
        <v>88.529918887030874</v>
      </c>
      <c r="AA264">
        <f t="shared" si="120"/>
        <v>22.193525195453326</v>
      </c>
      <c r="AB264">
        <f t="shared" si="120"/>
        <v>-598.13627847352348</v>
      </c>
      <c r="AC264">
        <f t="shared" si="120"/>
        <v>80.304151712427114</v>
      </c>
      <c r="AD264">
        <f t="shared" si="120"/>
        <v>-107.13933537126516</v>
      </c>
      <c r="AE264">
        <f t="shared" si="120"/>
        <v>-2.6386206909756642</v>
      </c>
      <c r="AF264">
        <f t="shared" si="120"/>
        <v>-59.574006508233865</v>
      </c>
      <c r="AG264">
        <f t="shared" si="120"/>
        <v>-507.57344432014327</v>
      </c>
      <c r="AH264">
        <f t="shared" si="120"/>
        <v>0.26624593235382771</v>
      </c>
      <c r="AI264">
        <f t="shared" si="120"/>
        <v>-99.467508135292377</v>
      </c>
      <c r="AJ264">
        <f t="shared" si="120"/>
        <v>0.26624593235382188</v>
      </c>
      <c r="AK264">
        <f t="shared" si="120"/>
        <v>0.2662459323538352</v>
      </c>
      <c r="AL264">
        <f t="shared" si="120"/>
        <v>78.938213426708259</v>
      </c>
      <c r="AM264">
        <f t="shared" si="120"/>
        <v>0.26624593235381722</v>
      </c>
      <c r="AN264">
        <f t="shared" si="120"/>
        <v>0.26624593235381722</v>
      </c>
      <c r="AO264">
        <f t="shared" si="120"/>
        <v>-51.14290564890711</v>
      </c>
      <c r="AP264">
        <f t="shared" si="120"/>
        <v>-598.13627847352348</v>
      </c>
      <c r="AQ264">
        <f t="shared" si="120"/>
        <v>-52.533976809341212</v>
      </c>
      <c r="AR264">
        <f t="shared" si="120"/>
        <v>0.26624593235381722</v>
      </c>
      <c r="AS264">
        <f t="shared" si="120"/>
        <v>7.5196098645462648</v>
      </c>
      <c r="AT264">
        <f t="shared" si="120"/>
        <v>-16.356046412253907</v>
      </c>
      <c r="AU264">
        <f t="shared" si="120"/>
        <v>13.564079808039969</v>
      </c>
      <c r="AV264">
        <f t="shared" si="120"/>
        <v>-99.467508135292377</v>
      </c>
    </row>
    <row r="265" spans="5:48">
      <c r="E265" s="6" t="s">
        <v>215</v>
      </c>
      <c r="H265">
        <f t="shared" si="121"/>
        <v>-232.68356075373617</v>
      </c>
      <c r="I265">
        <f t="shared" si="120"/>
        <v>35.126705653021439</v>
      </c>
      <c r="J265">
        <f t="shared" si="120"/>
        <v>-1097.6608187134502</v>
      </c>
      <c r="K265">
        <f t="shared" si="120"/>
        <v>92.514619883040936</v>
      </c>
      <c r="L265">
        <f t="shared" si="120"/>
        <v>63.600504529297083</v>
      </c>
      <c r="M265">
        <f t="shared" si="120"/>
        <v>0.19493177387914784</v>
      </c>
      <c r="N265">
        <f t="shared" si="120"/>
        <v>0.19493177387914781</v>
      </c>
      <c r="O265">
        <f t="shared" si="120"/>
        <v>85.482899167109693</v>
      </c>
      <c r="P265">
        <f t="shared" si="120"/>
        <v>0.19493177387914781</v>
      </c>
      <c r="Q265">
        <f t="shared" si="120"/>
        <v>7.3238652186020756</v>
      </c>
      <c r="R265">
        <f t="shared" si="120"/>
        <v>-224.36647173489277</v>
      </c>
      <c r="S265">
        <f t="shared" si="120"/>
        <v>-365.75698505523076</v>
      </c>
      <c r="T265">
        <f t="shared" si="120"/>
        <v>-565.36712150747246</v>
      </c>
      <c r="U265">
        <f t="shared" si="120"/>
        <v>-764.16583464080247</v>
      </c>
      <c r="V265">
        <f t="shared" si="120"/>
        <v>-39.727095516569186</v>
      </c>
      <c r="W265">
        <f t="shared" si="120"/>
        <v>61.186917912064111</v>
      </c>
      <c r="X265">
        <f t="shared" si="120"/>
        <v>54.634059897217803</v>
      </c>
      <c r="Y265">
        <f t="shared" si="120"/>
        <v>70.058479532163759</v>
      </c>
      <c r="Z265">
        <f t="shared" si="120"/>
        <v>94.598784543056993</v>
      </c>
      <c r="AA265">
        <f t="shared" si="120"/>
        <v>70.357894736842113</v>
      </c>
      <c r="AB265">
        <f t="shared" si="120"/>
        <v>-565.36712150747235</v>
      </c>
      <c r="AC265">
        <f t="shared" si="120"/>
        <v>78.479532163742675</v>
      </c>
      <c r="AD265">
        <f t="shared" si="120"/>
        <v>-74.658869395711505</v>
      </c>
      <c r="AE265">
        <f t="shared" si="120"/>
        <v>-27.528698288932191</v>
      </c>
      <c r="AF265">
        <f t="shared" si="120"/>
        <v>-82.975958414554924</v>
      </c>
      <c r="AG265">
        <f t="shared" si="120"/>
        <v>-1064.3924626380765</v>
      </c>
      <c r="AH265">
        <f t="shared" si="120"/>
        <v>0.19493177387914781</v>
      </c>
      <c r="AI265">
        <f t="shared" si="120"/>
        <v>-598.63547758284597</v>
      </c>
      <c r="AJ265">
        <f t="shared" si="120"/>
        <v>0.19493177387914026</v>
      </c>
      <c r="AK265">
        <f t="shared" si="120"/>
        <v>0.19493177387914784</v>
      </c>
      <c r="AL265">
        <f t="shared" si="120"/>
        <v>92.322687059529173</v>
      </c>
      <c r="AM265">
        <f t="shared" si="120"/>
        <v>0.19493177387914781</v>
      </c>
      <c r="AN265">
        <f t="shared" si="120"/>
        <v>-498.830409356725</v>
      </c>
      <c r="AO265">
        <f t="shared" si="120"/>
        <v>-141.63332307376626</v>
      </c>
      <c r="AP265">
        <f t="shared" si="120"/>
        <v>-124.56140350877189</v>
      </c>
      <c r="AQ265">
        <f t="shared" si="120"/>
        <v>21.991440926710123</v>
      </c>
      <c r="AR265">
        <f t="shared" si="120"/>
        <v>0.19493177387914781</v>
      </c>
      <c r="AS265">
        <f t="shared" si="120"/>
        <v>50.721247563352833</v>
      </c>
      <c r="AT265">
        <f t="shared" si="120"/>
        <v>31.384015594541914</v>
      </c>
      <c r="AU265">
        <f t="shared" si="120"/>
        <v>68.482610033856574</v>
      </c>
      <c r="AV265">
        <f t="shared" si="120"/>
        <v>-432.29369720597799</v>
      </c>
    </row>
    <row r="266" spans="5:48">
      <c r="E266" s="6" t="s">
        <v>215</v>
      </c>
      <c r="H266">
        <f t="shared" si="121"/>
        <v>-4.2940536261996618</v>
      </c>
      <c r="I266">
        <f t="shared" si="120"/>
        <v>53.936792981761805</v>
      </c>
      <c r="J266">
        <f t="shared" si="120"/>
        <v>-1012.4699053461297</v>
      </c>
      <c r="K266">
        <f t="shared" si="120"/>
        <v>93.48162164836252</v>
      </c>
      <c r="L266">
        <f t="shared" si="120"/>
        <v>86.022446421230967</v>
      </c>
      <c r="M266">
        <f t="shared" si="120"/>
        <v>-4.29405362619966</v>
      </c>
      <c r="N266">
        <f t="shared" si="120"/>
        <v>-4.2940536261996618</v>
      </c>
      <c r="O266">
        <f t="shared" si="120"/>
        <v>88.663689823239167</v>
      </c>
      <c r="P266">
        <f t="shared" si="120"/>
        <v>68.711783912140092</v>
      </c>
      <c r="Q266">
        <f t="shared" si="120"/>
        <v>49.124851889658686</v>
      </c>
      <c r="R266">
        <f t="shared" si="120"/>
        <v>-160.73513406549921</v>
      </c>
      <c r="S266">
        <f t="shared" si="120"/>
        <v>-317.17621450479862</v>
      </c>
      <c r="T266">
        <f t="shared" si="120"/>
        <v>-346.97451554085569</v>
      </c>
      <c r="U266">
        <f t="shared" si="120"/>
        <v>-747.3891857128724</v>
      </c>
      <c r="V266">
        <f t="shared" si="120"/>
        <v>-4.2940536261996618</v>
      </c>
      <c r="W266">
        <f t="shared" si="120"/>
        <v>54.226498686279037</v>
      </c>
      <c r="X266">
        <f t="shared" si="120"/>
        <v>64.445208991068299</v>
      </c>
      <c r="Y266">
        <f t="shared" si="120"/>
        <v>60.889729890175126</v>
      </c>
      <c r="Z266">
        <f t="shared" si="120"/>
        <v>95.80673392636929</v>
      </c>
      <c r="AA266">
        <f t="shared" si="120"/>
        <v>88.092829759292187</v>
      </c>
      <c r="AB266">
        <f t="shared" si="120"/>
        <v>-595.293690841331</v>
      </c>
      <c r="AC266">
        <f t="shared" si="120"/>
        <v>79.141189274760066</v>
      </c>
      <c r="AD266">
        <f t="shared" si="120"/>
        <v>-39.058738168266231</v>
      </c>
      <c r="AE266">
        <f t="shared" si="120"/>
        <v>-4.2940536261996733</v>
      </c>
      <c r="AF266">
        <f t="shared" ref="I266:BS270" si="122">((AF197-AF65)/AF197)*100</f>
        <v>-19.193204144228183</v>
      </c>
      <c r="AG266">
        <f t="shared" si="122"/>
        <v>-480.13567329573573</v>
      </c>
      <c r="AH266">
        <f t="shared" si="122"/>
        <v>-4.2940536261996618</v>
      </c>
      <c r="AI266">
        <f t="shared" si="122"/>
        <v>-595.29369084133123</v>
      </c>
      <c r="AJ266">
        <f t="shared" si="122"/>
        <v>-4.2940536261996805</v>
      </c>
      <c r="AK266">
        <f t="shared" si="122"/>
        <v>-4.29405362619966</v>
      </c>
      <c r="AL266">
        <f t="shared" si="122"/>
        <v>93.047063091586693</v>
      </c>
      <c r="AM266">
        <f t="shared" si="122"/>
        <v>-4.2940536261996618</v>
      </c>
      <c r="AN266">
        <f t="shared" si="122"/>
        <v>-421.47026813099842</v>
      </c>
      <c r="AO266">
        <f t="shared" si="122"/>
        <v>-100.69558427528152</v>
      </c>
      <c r="AP266">
        <f t="shared" si="122"/>
        <v>-108.58810725239935</v>
      </c>
      <c r="AQ266">
        <f t="shared" si="122"/>
        <v>31.234689916791424</v>
      </c>
      <c r="AR266">
        <f t="shared" si="122"/>
        <v>-4.2940536261996618</v>
      </c>
      <c r="AS266">
        <f t="shared" si="122"/>
        <v>65.452594736321359</v>
      </c>
      <c r="AT266">
        <f t="shared" si="122"/>
        <v>44.376504732693505</v>
      </c>
      <c r="AU266">
        <f t="shared" si="122"/>
        <v>81.595167007141242</v>
      </c>
      <c r="AV266">
        <f t="shared" si="122"/>
        <v>-456.23495267306487</v>
      </c>
    </row>
    <row r="267" spans="5:48">
      <c r="E267" s="6" t="s">
        <v>215</v>
      </c>
      <c r="H267">
        <f t="shared" si="121"/>
        <v>1.1031604054859911</v>
      </c>
      <c r="I267">
        <f t="shared" si="122"/>
        <v>20.882528324388787</v>
      </c>
      <c r="J267">
        <f t="shared" si="122"/>
        <v>-823.03716954879746</v>
      </c>
      <c r="K267">
        <f t="shared" si="122"/>
        <v>92.582737030411437</v>
      </c>
      <c r="L267">
        <f t="shared" si="122"/>
        <v>64.254154363428668</v>
      </c>
      <c r="M267">
        <f t="shared" si="122"/>
        <v>1.1031604054859843</v>
      </c>
      <c r="N267">
        <f t="shared" si="122"/>
        <v>1.1031604054859911</v>
      </c>
      <c r="O267">
        <f t="shared" si="122"/>
        <v>83.988130732316776</v>
      </c>
      <c r="P267">
        <f t="shared" si="122"/>
        <v>1.1031604054859796</v>
      </c>
      <c r="Q267">
        <f t="shared" si="122"/>
        <v>14.115902457395741</v>
      </c>
      <c r="R267">
        <f t="shared" si="122"/>
        <v>-328.55297157622743</v>
      </c>
      <c r="S267">
        <f t="shared" si="122"/>
        <v>-295.58735837805608</v>
      </c>
      <c r="T267">
        <f t="shared" si="122"/>
        <v>-465.12479768293719</v>
      </c>
      <c r="U267">
        <f t="shared" si="122"/>
        <v>-705.82610039974384</v>
      </c>
      <c r="V267">
        <f t="shared" si="122"/>
        <v>-73.069469290399525</v>
      </c>
      <c r="W267">
        <f t="shared" si="122"/>
        <v>48.806341856957445</v>
      </c>
      <c r="X267">
        <f t="shared" si="122"/>
        <v>35.717054263565892</v>
      </c>
      <c r="Y267">
        <f t="shared" si="122"/>
        <v>62.913685152057241</v>
      </c>
      <c r="Z267">
        <f t="shared" si="122"/>
        <v>93.330213143625812</v>
      </c>
      <c r="AA267">
        <f t="shared" si="122"/>
        <v>70.539256409658321</v>
      </c>
      <c r="AB267">
        <f t="shared" si="122"/>
        <v>-559.31226396342686</v>
      </c>
      <c r="AC267">
        <f t="shared" si="122"/>
        <v>73.02813465604163</v>
      </c>
      <c r="AD267">
        <f t="shared" si="122"/>
        <v>-141.74783011992312</v>
      </c>
      <c r="AE267">
        <f t="shared" si="122"/>
        <v>1.1031604054859865</v>
      </c>
      <c r="AF267">
        <f t="shared" si="122"/>
        <v>-114.27648578811372</v>
      </c>
      <c r="AG267">
        <f t="shared" si="122"/>
        <v>-1074.3999701848538</v>
      </c>
      <c r="AH267">
        <f t="shared" si="122"/>
        <v>1.1031604054859911</v>
      </c>
      <c r="AI267">
        <f t="shared" si="122"/>
        <v>-449.42688663618907</v>
      </c>
      <c r="AJ267">
        <f t="shared" si="122"/>
        <v>1.1031604054859916</v>
      </c>
      <c r="AK267">
        <f t="shared" si="122"/>
        <v>1.1031604054859843</v>
      </c>
      <c r="AL267">
        <f t="shared" si="122"/>
        <v>88.588826200632994</v>
      </c>
      <c r="AM267">
        <f t="shared" si="122"/>
        <v>1.1031604054859911</v>
      </c>
      <c r="AN267">
        <f t="shared" si="122"/>
        <v>-394.48419797257003</v>
      </c>
      <c r="AO267">
        <f t="shared" si="122"/>
        <v>-80.570072293354258</v>
      </c>
      <c r="AP267">
        <f t="shared" si="122"/>
        <v>-168.43427889939517</v>
      </c>
      <c r="AQ267">
        <f t="shared" si="122"/>
        <v>16.593026848000232</v>
      </c>
      <c r="AR267">
        <f t="shared" si="122"/>
        <v>1.1031604054859911</v>
      </c>
      <c r="AS267">
        <f t="shared" si="122"/>
        <v>22.295340318596121</v>
      </c>
      <c r="AT267">
        <f t="shared" si="122"/>
        <v>-20.089019507624162</v>
      </c>
      <c r="AU267">
        <f t="shared" si="122"/>
        <v>69.094737626714362</v>
      </c>
      <c r="AV267">
        <f t="shared" si="122"/>
        <v>-295.58735837805608</v>
      </c>
    </row>
    <row r="268" spans="5:48">
      <c r="E268" s="6" t="s">
        <v>225</v>
      </c>
      <c r="H268" t="e">
        <f t="shared" si="121"/>
        <v>#DIV/0!</v>
      </c>
      <c r="I268" t="e">
        <f t="shared" si="122"/>
        <v>#DIV/0!</v>
      </c>
      <c r="J268" t="e">
        <f t="shared" si="122"/>
        <v>#DIV/0!</v>
      </c>
      <c r="K268" t="e">
        <f t="shared" si="122"/>
        <v>#DIV/0!</v>
      </c>
      <c r="L268" t="e">
        <f t="shared" si="122"/>
        <v>#DIV/0!</v>
      </c>
      <c r="M268" t="e">
        <f t="shared" si="122"/>
        <v>#DIV/0!</v>
      </c>
      <c r="N268" t="e">
        <f t="shared" si="122"/>
        <v>#DIV/0!</v>
      </c>
      <c r="O268" t="e">
        <f t="shared" si="122"/>
        <v>#DIV/0!</v>
      </c>
      <c r="P268" t="e">
        <f t="shared" si="122"/>
        <v>#DIV/0!</v>
      </c>
      <c r="Q268" t="e">
        <f t="shared" si="122"/>
        <v>#DIV/0!</v>
      </c>
      <c r="R268" t="e">
        <f t="shared" si="122"/>
        <v>#DIV/0!</v>
      </c>
      <c r="S268" t="e">
        <f t="shared" si="122"/>
        <v>#DIV/0!</v>
      </c>
      <c r="T268" t="e">
        <f t="shared" si="122"/>
        <v>#DIV/0!</v>
      </c>
      <c r="U268" t="e">
        <f t="shared" si="122"/>
        <v>#DIV/0!</v>
      </c>
      <c r="V268" t="e">
        <f t="shared" si="122"/>
        <v>#DIV/0!</v>
      </c>
      <c r="W268" t="e">
        <f t="shared" si="122"/>
        <v>#DIV/0!</v>
      </c>
      <c r="X268" t="e">
        <f t="shared" si="122"/>
        <v>#DIV/0!</v>
      </c>
      <c r="Y268" t="e">
        <f t="shared" si="122"/>
        <v>#DIV/0!</v>
      </c>
      <c r="Z268" t="e">
        <f t="shared" si="122"/>
        <v>#DIV/0!</v>
      </c>
      <c r="AA268" t="e">
        <f t="shared" si="122"/>
        <v>#DIV/0!</v>
      </c>
      <c r="AB268" t="e">
        <f t="shared" si="122"/>
        <v>#DIV/0!</v>
      </c>
      <c r="AC268" t="e">
        <f t="shared" si="122"/>
        <v>#DIV/0!</v>
      </c>
      <c r="AD268" t="e">
        <f t="shared" si="122"/>
        <v>#DIV/0!</v>
      </c>
      <c r="AE268" t="e">
        <f t="shared" si="122"/>
        <v>#DIV/0!</v>
      </c>
      <c r="AF268" t="e">
        <f t="shared" si="122"/>
        <v>#DIV/0!</v>
      </c>
      <c r="AG268" t="e">
        <f t="shared" si="122"/>
        <v>#DIV/0!</v>
      </c>
      <c r="AH268" t="e">
        <f t="shared" si="122"/>
        <v>#DIV/0!</v>
      </c>
      <c r="AI268" t="e">
        <f t="shared" si="122"/>
        <v>#DIV/0!</v>
      </c>
      <c r="AJ268" t="e">
        <f t="shared" si="122"/>
        <v>#DIV/0!</v>
      </c>
      <c r="AK268" t="e">
        <f t="shared" si="122"/>
        <v>#DIV/0!</v>
      </c>
      <c r="AL268" t="e">
        <f t="shared" si="122"/>
        <v>#DIV/0!</v>
      </c>
      <c r="AM268" t="e">
        <f t="shared" si="122"/>
        <v>#DIV/0!</v>
      </c>
      <c r="AN268" t="e">
        <f t="shared" si="122"/>
        <v>#DIV/0!</v>
      </c>
      <c r="AO268" t="e">
        <f t="shared" si="122"/>
        <v>#DIV/0!</v>
      </c>
      <c r="AP268" t="e">
        <f t="shared" si="122"/>
        <v>#DIV/0!</v>
      </c>
      <c r="AQ268" t="e">
        <f t="shared" si="122"/>
        <v>#DIV/0!</v>
      </c>
      <c r="AR268" t="e">
        <f t="shared" si="122"/>
        <v>#DIV/0!</v>
      </c>
      <c r="AS268" t="e">
        <f t="shared" si="122"/>
        <v>#DIV/0!</v>
      </c>
      <c r="AT268" t="e">
        <f t="shared" si="122"/>
        <v>#DIV/0!</v>
      </c>
      <c r="AU268" t="e">
        <f t="shared" si="122"/>
        <v>#DIV/0!</v>
      </c>
      <c r="AV268" t="e">
        <f t="shared" si="122"/>
        <v>#DIV/0!</v>
      </c>
    </row>
    <row r="269" spans="5:48">
      <c r="E269" s="6" t="s">
        <v>225</v>
      </c>
      <c r="H269" t="e">
        <f t="shared" si="121"/>
        <v>#DIV/0!</v>
      </c>
      <c r="I269" t="e">
        <f t="shared" si="122"/>
        <v>#DIV/0!</v>
      </c>
      <c r="J269" t="e">
        <f t="shared" si="122"/>
        <v>#DIV/0!</v>
      </c>
      <c r="K269" t="e">
        <f t="shared" si="122"/>
        <v>#DIV/0!</v>
      </c>
      <c r="L269" t="e">
        <f t="shared" si="122"/>
        <v>#DIV/0!</v>
      </c>
      <c r="M269" t="e">
        <f t="shared" si="122"/>
        <v>#DIV/0!</v>
      </c>
      <c r="N269" t="e">
        <f t="shared" si="122"/>
        <v>#DIV/0!</v>
      </c>
      <c r="O269" t="e">
        <f t="shared" si="122"/>
        <v>#DIV/0!</v>
      </c>
      <c r="P269" t="e">
        <f t="shared" si="122"/>
        <v>#DIV/0!</v>
      </c>
      <c r="Q269" t="e">
        <f t="shared" si="122"/>
        <v>#DIV/0!</v>
      </c>
      <c r="R269" t="e">
        <f t="shared" si="122"/>
        <v>#DIV/0!</v>
      </c>
      <c r="S269" t="e">
        <f t="shared" si="122"/>
        <v>#DIV/0!</v>
      </c>
      <c r="T269" t="e">
        <f t="shared" si="122"/>
        <v>#DIV/0!</v>
      </c>
      <c r="U269" t="e">
        <f t="shared" si="122"/>
        <v>#DIV/0!</v>
      </c>
      <c r="V269" t="e">
        <f t="shared" si="122"/>
        <v>#DIV/0!</v>
      </c>
      <c r="W269" t="e">
        <f t="shared" si="122"/>
        <v>#DIV/0!</v>
      </c>
      <c r="X269" t="e">
        <f t="shared" si="122"/>
        <v>#DIV/0!</v>
      </c>
      <c r="Y269" t="e">
        <f t="shared" si="122"/>
        <v>#DIV/0!</v>
      </c>
      <c r="Z269" t="e">
        <f t="shared" si="122"/>
        <v>#DIV/0!</v>
      </c>
      <c r="AA269" t="e">
        <f t="shared" si="122"/>
        <v>#DIV/0!</v>
      </c>
      <c r="AB269" t="e">
        <f t="shared" si="122"/>
        <v>#DIV/0!</v>
      </c>
      <c r="AC269" t="e">
        <f t="shared" si="122"/>
        <v>#DIV/0!</v>
      </c>
      <c r="AD269" t="e">
        <f t="shared" si="122"/>
        <v>#DIV/0!</v>
      </c>
      <c r="AE269" t="e">
        <f t="shared" si="122"/>
        <v>#DIV/0!</v>
      </c>
      <c r="AF269" t="e">
        <f t="shared" si="122"/>
        <v>#DIV/0!</v>
      </c>
      <c r="AG269" t="e">
        <f t="shared" si="122"/>
        <v>#DIV/0!</v>
      </c>
      <c r="AH269" t="e">
        <f t="shared" si="122"/>
        <v>#DIV/0!</v>
      </c>
      <c r="AI269" t="e">
        <f t="shared" si="122"/>
        <v>#DIV/0!</v>
      </c>
      <c r="AJ269" t="e">
        <f t="shared" si="122"/>
        <v>#DIV/0!</v>
      </c>
      <c r="AK269" t="e">
        <f t="shared" si="122"/>
        <v>#DIV/0!</v>
      </c>
      <c r="AL269" t="e">
        <f t="shared" si="122"/>
        <v>#DIV/0!</v>
      </c>
      <c r="AM269" t="e">
        <f t="shared" si="122"/>
        <v>#DIV/0!</v>
      </c>
      <c r="AN269" t="e">
        <f t="shared" si="122"/>
        <v>#DIV/0!</v>
      </c>
      <c r="AO269" t="e">
        <f t="shared" si="122"/>
        <v>#DIV/0!</v>
      </c>
      <c r="AP269" t="e">
        <f t="shared" si="122"/>
        <v>#DIV/0!</v>
      </c>
      <c r="AQ269" t="e">
        <f t="shared" si="122"/>
        <v>#DIV/0!</v>
      </c>
      <c r="AR269" t="e">
        <f t="shared" si="122"/>
        <v>#DIV/0!</v>
      </c>
      <c r="AS269" t="e">
        <f t="shared" si="122"/>
        <v>#DIV/0!</v>
      </c>
      <c r="AT269" t="e">
        <f t="shared" si="122"/>
        <v>#DIV/0!</v>
      </c>
      <c r="AU269" t="e">
        <f t="shared" si="122"/>
        <v>#DIV/0!</v>
      </c>
      <c r="AV269" t="e">
        <f t="shared" si="122"/>
        <v>#DIV/0!</v>
      </c>
    </row>
    <row r="270" spans="5:48">
      <c r="E270" s="6" t="s">
        <v>225</v>
      </c>
      <c r="H270" t="e">
        <f t="shared" si="121"/>
        <v>#DIV/0!</v>
      </c>
      <c r="I270" t="e">
        <f t="shared" si="121"/>
        <v>#DIV/0!</v>
      </c>
      <c r="J270" t="e">
        <f t="shared" si="121"/>
        <v>#DIV/0!</v>
      </c>
      <c r="K270" t="e">
        <f t="shared" si="121"/>
        <v>#DIV/0!</v>
      </c>
      <c r="L270" t="e">
        <f t="shared" si="121"/>
        <v>#DIV/0!</v>
      </c>
      <c r="M270" t="e">
        <f t="shared" si="121"/>
        <v>#DIV/0!</v>
      </c>
      <c r="N270" t="e">
        <f t="shared" si="121"/>
        <v>#DIV/0!</v>
      </c>
      <c r="O270" t="e">
        <f t="shared" si="121"/>
        <v>#DIV/0!</v>
      </c>
      <c r="P270" t="e">
        <f t="shared" si="121"/>
        <v>#DIV/0!</v>
      </c>
      <c r="Q270" t="e">
        <f t="shared" si="121"/>
        <v>#DIV/0!</v>
      </c>
      <c r="R270" t="e">
        <f t="shared" si="121"/>
        <v>#DIV/0!</v>
      </c>
      <c r="S270" t="e">
        <f t="shared" si="121"/>
        <v>#DIV/0!</v>
      </c>
      <c r="T270" t="e">
        <f t="shared" si="121"/>
        <v>#DIV/0!</v>
      </c>
      <c r="U270" t="e">
        <f t="shared" si="121"/>
        <v>#DIV/0!</v>
      </c>
      <c r="V270" t="e">
        <f t="shared" si="121"/>
        <v>#DIV/0!</v>
      </c>
      <c r="W270" t="e">
        <f t="shared" si="121"/>
        <v>#DIV/0!</v>
      </c>
      <c r="X270" t="e">
        <f t="shared" si="122"/>
        <v>#DIV/0!</v>
      </c>
      <c r="Y270" t="e">
        <f t="shared" si="122"/>
        <v>#DIV/0!</v>
      </c>
      <c r="Z270" t="e">
        <f t="shared" si="122"/>
        <v>#DIV/0!</v>
      </c>
      <c r="AA270" t="e">
        <f t="shared" si="122"/>
        <v>#DIV/0!</v>
      </c>
      <c r="AB270" t="e">
        <f t="shared" si="122"/>
        <v>#DIV/0!</v>
      </c>
      <c r="AC270" t="e">
        <f t="shared" si="122"/>
        <v>#DIV/0!</v>
      </c>
      <c r="AD270" t="e">
        <f t="shared" si="122"/>
        <v>#DIV/0!</v>
      </c>
      <c r="AE270" t="e">
        <f t="shared" si="122"/>
        <v>#DIV/0!</v>
      </c>
      <c r="AF270" t="e">
        <f t="shared" si="122"/>
        <v>#DIV/0!</v>
      </c>
      <c r="AG270" t="e">
        <f t="shared" si="122"/>
        <v>#DIV/0!</v>
      </c>
      <c r="AH270" t="e">
        <f t="shared" si="122"/>
        <v>#DIV/0!</v>
      </c>
      <c r="AI270" t="e">
        <f t="shared" si="122"/>
        <v>#DIV/0!</v>
      </c>
      <c r="AJ270" t="e">
        <f t="shared" si="122"/>
        <v>#DIV/0!</v>
      </c>
      <c r="AK270" t="e">
        <f t="shared" si="122"/>
        <v>#DIV/0!</v>
      </c>
      <c r="AL270" t="e">
        <f t="shared" si="122"/>
        <v>#DIV/0!</v>
      </c>
      <c r="AM270" t="e">
        <f t="shared" si="122"/>
        <v>#DIV/0!</v>
      </c>
      <c r="AN270" t="e">
        <f t="shared" si="122"/>
        <v>#DIV/0!</v>
      </c>
      <c r="AO270" t="e">
        <f t="shared" si="122"/>
        <v>#DIV/0!</v>
      </c>
      <c r="AP270" t="e">
        <f t="shared" si="122"/>
        <v>#DIV/0!</v>
      </c>
      <c r="AQ270" t="e">
        <f t="shared" si="122"/>
        <v>#DIV/0!</v>
      </c>
      <c r="AR270" t="e">
        <f t="shared" si="122"/>
        <v>#DIV/0!</v>
      </c>
      <c r="AS270" t="e">
        <f t="shared" si="122"/>
        <v>#DIV/0!</v>
      </c>
      <c r="AT270" t="e">
        <f t="shared" si="122"/>
        <v>#DIV/0!</v>
      </c>
      <c r="AU270" t="e">
        <f t="shared" si="122"/>
        <v>#DIV/0!</v>
      </c>
      <c r="AV270" t="e">
        <f t="shared" si="122"/>
        <v>#DIV/0!</v>
      </c>
    </row>
  </sheetData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5:M2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5:P2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4"/>
  <sheetViews>
    <sheetView tabSelected="1" topLeftCell="A200" workbookViewId="0">
      <selection activeCell="B219" sqref="B219"/>
    </sheetView>
  </sheetViews>
  <sheetFormatPr defaultRowHeight="14.4"/>
  <cols>
    <col min="1" max="1" width="8.88671875" style="6"/>
    <col min="2" max="2" width="12.6640625" style="6" bestFit="1" customWidth="1"/>
    <col min="3" max="3" width="23.6640625" style="6" bestFit="1" customWidth="1"/>
    <col min="4" max="5" width="8.88671875" style="6"/>
    <col min="6" max="7" width="23.88671875" style="2" customWidth="1"/>
    <col min="8" max="9" width="8.88671875" style="6"/>
    <col min="10" max="22" width="8.88671875" style="6" customWidth="1"/>
    <col min="23" max="23" width="8.88671875" style="90" customWidth="1"/>
    <col min="24" max="28" width="8.88671875" style="6" customWidth="1"/>
    <col min="29" max="29" width="8.88671875" style="98" customWidth="1"/>
    <col min="30" max="34" width="8.88671875" style="6" customWidth="1"/>
    <col min="35" max="35" width="8.88671875" style="90"/>
    <col min="36" max="42" width="8.88671875" style="6" customWidth="1"/>
    <col min="43" max="43" width="8.88671875" style="98" customWidth="1"/>
    <col min="44" max="50" width="8.88671875" style="6" customWidth="1"/>
    <col min="51" max="51" width="14.77734375" style="6" bestFit="1" customWidth="1"/>
    <col min="52" max="52" width="14.77734375" style="6" customWidth="1"/>
    <col min="53" max="53" width="7.21875" style="6" customWidth="1"/>
    <col min="54" max="54" width="33.109375" style="6" customWidth="1"/>
    <col min="55" max="55" width="11.44140625" style="6" bestFit="1" customWidth="1"/>
    <col min="56" max="16384" width="8.88671875" style="6"/>
  </cols>
  <sheetData>
    <row r="1" spans="1:57" s="23" customFormat="1">
      <c r="B1" s="24" t="s">
        <v>0</v>
      </c>
      <c r="C1" s="24"/>
      <c r="D1" s="24"/>
      <c r="E1" s="24"/>
      <c r="F1" s="24"/>
      <c r="G1" s="24"/>
      <c r="H1" s="24"/>
      <c r="I1" s="24"/>
      <c r="J1" s="13" t="s">
        <v>1</v>
      </c>
      <c r="K1" s="13" t="s">
        <v>2</v>
      </c>
      <c r="L1" s="13" t="s">
        <v>3</v>
      </c>
      <c r="M1" s="13" t="s">
        <v>4</v>
      </c>
      <c r="N1" s="13" t="s">
        <v>5</v>
      </c>
      <c r="O1" s="13" t="s">
        <v>6</v>
      </c>
      <c r="P1" s="13" t="s">
        <v>7</v>
      </c>
      <c r="Q1" s="13" t="s">
        <v>8</v>
      </c>
      <c r="R1" s="13" t="s">
        <v>9</v>
      </c>
      <c r="S1" s="13" t="s">
        <v>10</v>
      </c>
      <c r="T1" s="13" t="s">
        <v>11</v>
      </c>
      <c r="U1" s="13" t="s">
        <v>12</v>
      </c>
      <c r="V1" s="13" t="s">
        <v>13</v>
      </c>
      <c r="W1" s="13" t="s">
        <v>14</v>
      </c>
      <c r="X1" s="13" t="s">
        <v>15</v>
      </c>
      <c r="Y1" s="13" t="s">
        <v>16</v>
      </c>
      <c r="Z1" s="13" t="s">
        <v>17</v>
      </c>
      <c r="AA1" s="13" t="s">
        <v>18</v>
      </c>
      <c r="AB1" s="13" t="s">
        <v>19</v>
      </c>
      <c r="AC1" s="25" t="s">
        <v>20</v>
      </c>
      <c r="AD1" s="13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25" t="s">
        <v>34</v>
      </c>
      <c r="AR1" s="13" t="s">
        <v>35</v>
      </c>
      <c r="AS1" s="13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26" t="s">
        <v>362</v>
      </c>
      <c r="AZ1" s="26"/>
      <c r="BA1" s="26" t="s">
        <v>363</v>
      </c>
      <c r="BC1" s="23" t="s">
        <v>364</v>
      </c>
    </row>
    <row r="2" spans="1:57" s="23" customFormat="1" ht="12" customHeight="1">
      <c r="B2" s="24" t="s">
        <v>42</v>
      </c>
      <c r="C2" s="24"/>
      <c r="D2" s="24"/>
      <c r="E2" s="24"/>
      <c r="F2" s="24"/>
      <c r="G2" s="24"/>
      <c r="H2" s="24"/>
      <c r="I2" s="24"/>
      <c r="J2" s="27" t="s">
        <v>43</v>
      </c>
      <c r="K2" s="27" t="s">
        <v>173</v>
      </c>
      <c r="L2" s="27" t="s">
        <v>49</v>
      </c>
      <c r="M2" s="27" t="s">
        <v>295</v>
      </c>
      <c r="N2" s="27" t="s">
        <v>354</v>
      </c>
      <c r="O2" s="27" t="s">
        <v>55</v>
      </c>
      <c r="P2" s="27" t="s">
        <v>43</v>
      </c>
      <c r="Q2" s="27" t="s">
        <v>365</v>
      </c>
      <c r="R2" s="27" t="s">
        <v>43</v>
      </c>
      <c r="S2" s="27" t="s">
        <v>55</v>
      </c>
      <c r="T2" s="27" t="s">
        <v>354</v>
      </c>
      <c r="U2" s="27" t="s">
        <v>354</v>
      </c>
      <c r="V2" s="27" t="s">
        <v>354</v>
      </c>
      <c r="W2" s="28" t="s">
        <v>365</v>
      </c>
      <c r="X2" s="27" t="s">
        <v>43</v>
      </c>
      <c r="Y2" s="27" t="s">
        <v>366</v>
      </c>
      <c r="Z2" s="27" t="s">
        <v>354</v>
      </c>
      <c r="AA2" s="27" t="s">
        <v>354</v>
      </c>
      <c r="AB2" s="27" t="s">
        <v>365</v>
      </c>
      <c r="AC2" s="29" t="s">
        <v>354</v>
      </c>
      <c r="AD2" s="27" t="s">
        <v>367</v>
      </c>
      <c r="AE2" s="27" t="s">
        <v>365</v>
      </c>
      <c r="AF2" s="27" t="s">
        <v>356</v>
      </c>
      <c r="AG2" s="27" t="s">
        <v>365</v>
      </c>
      <c r="AH2" s="27" t="s">
        <v>368</v>
      </c>
      <c r="AI2" s="28" t="s">
        <v>173</v>
      </c>
      <c r="AJ2" s="27" t="s">
        <v>367</v>
      </c>
      <c r="AK2" s="27" t="s">
        <v>49</v>
      </c>
      <c r="AL2" s="27" t="s">
        <v>368</v>
      </c>
      <c r="AM2" s="27" t="s">
        <v>43</v>
      </c>
      <c r="AN2" s="27" t="s">
        <v>49</v>
      </c>
      <c r="AO2" s="27" t="s">
        <v>47</v>
      </c>
      <c r="AP2" s="27" t="s">
        <v>368</v>
      </c>
      <c r="AQ2" s="29" t="s">
        <v>354</v>
      </c>
      <c r="AR2" s="27" t="s">
        <v>43</v>
      </c>
      <c r="AS2" s="27" t="s">
        <v>354</v>
      </c>
      <c r="AT2" s="27" t="s">
        <v>368</v>
      </c>
      <c r="AU2" s="27" t="s">
        <v>49</v>
      </c>
      <c r="AV2" s="27" t="s">
        <v>55</v>
      </c>
      <c r="AW2" s="27" t="s">
        <v>354</v>
      </c>
      <c r="AX2" s="27" t="s">
        <v>354</v>
      </c>
      <c r="BC2" s="23" t="s">
        <v>369</v>
      </c>
    </row>
    <row r="3" spans="1:57" s="23" customFormat="1" ht="24" customHeight="1">
      <c r="B3" s="5" t="s">
        <v>370</v>
      </c>
      <c r="C3" s="5" t="s">
        <v>371</v>
      </c>
      <c r="D3" s="5"/>
      <c r="E3" s="5" t="s">
        <v>62</v>
      </c>
      <c r="F3" s="2"/>
      <c r="G3" s="2"/>
      <c r="H3" s="5"/>
      <c r="I3" s="5" t="s">
        <v>372</v>
      </c>
      <c r="J3" s="5" t="s">
        <v>65</v>
      </c>
      <c r="K3" s="5" t="s">
        <v>65</v>
      </c>
      <c r="L3" s="5" t="s">
        <v>65</v>
      </c>
      <c r="M3" s="5" t="s">
        <v>65</v>
      </c>
      <c r="N3" s="5" t="s">
        <v>65</v>
      </c>
      <c r="O3" s="5" t="s">
        <v>65</v>
      </c>
      <c r="P3" s="5" t="s">
        <v>65</v>
      </c>
      <c r="Q3" s="5" t="s">
        <v>65</v>
      </c>
      <c r="R3" s="5" t="s">
        <v>65</v>
      </c>
      <c r="S3" s="5" t="s">
        <v>65</v>
      </c>
      <c r="T3" s="5" t="s">
        <v>65</v>
      </c>
      <c r="U3" s="5" t="s">
        <v>65</v>
      </c>
      <c r="V3" s="5" t="s">
        <v>65</v>
      </c>
      <c r="W3" s="30" t="s">
        <v>65</v>
      </c>
      <c r="X3" s="5" t="s">
        <v>65</v>
      </c>
      <c r="Y3" s="5" t="s">
        <v>65</v>
      </c>
      <c r="Z3" s="5" t="s">
        <v>65</v>
      </c>
      <c r="AA3" s="5" t="s">
        <v>65</v>
      </c>
      <c r="AB3" s="5" t="s">
        <v>65</v>
      </c>
      <c r="AC3" s="31" t="s">
        <v>65</v>
      </c>
      <c r="AD3" s="5" t="s">
        <v>65</v>
      </c>
      <c r="AE3" s="5" t="s">
        <v>65</v>
      </c>
      <c r="AF3" s="5" t="s">
        <v>65</v>
      </c>
      <c r="AG3" s="5" t="s">
        <v>65</v>
      </c>
      <c r="AH3" s="5" t="s">
        <v>65</v>
      </c>
      <c r="AI3" s="30" t="s">
        <v>65</v>
      </c>
      <c r="AJ3" s="5" t="s">
        <v>65</v>
      </c>
      <c r="AK3" s="5" t="s">
        <v>65</v>
      </c>
      <c r="AL3" s="5" t="s">
        <v>65</v>
      </c>
      <c r="AM3" s="5" t="s">
        <v>65</v>
      </c>
      <c r="AN3" s="5" t="s">
        <v>65</v>
      </c>
      <c r="AO3" s="5" t="s">
        <v>65</v>
      </c>
      <c r="AP3" s="5" t="s">
        <v>65</v>
      </c>
      <c r="AQ3" s="31" t="s">
        <v>65</v>
      </c>
      <c r="AR3" s="5" t="s">
        <v>65</v>
      </c>
      <c r="AS3" s="5" t="s">
        <v>65</v>
      </c>
      <c r="AT3" s="5" t="s">
        <v>65</v>
      </c>
      <c r="AU3" s="5" t="s">
        <v>65</v>
      </c>
      <c r="AV3" s="5" t="s">
        <v>65</v>
      </c>
      <c r="AW3" s="5" t="s">
        <v>65</v>
      </c>
      <c r="AX3" s="5" t="s">
        <v>65</v>
      </c>
      <c r="AY3" s="5" t="s">
        <v>373</v>
      </c>
      <c r="AZ3" s="5"/>
      <c r="BC3" s="23" t="s">
        <v>374</v>
      </c>
      <c r="BD3" s="23">
        <v>1.148356937</v>
      </c>
    </row>
    <row r="4" spans="1:57" s="23" customFormat="1" ht="12" customHeight="1">
      <c r="A4" s="23">
        <v>1</v>
      </c>
      <c r="B4" s="5" t="s">
        <v>375</v>
      </c>
      <c r="C4" s="6" t="s">
        <v>66</v>
      </c>
      <c r="D4" s="6" t="s">
        <v>376</v>
      </c>
      <c r="E4" s="6" t="s">
        <v>69</v>
      </c>
      <c r="F4" s="4" t="s">
        <v>377</v>
      </c>
      <c r="G4" s="4" t="s">
        <v>378</v>
      </c>
      <c r="H4" s="6" t="s">
        <v>68</v>
      </c>
      <c r="I4" s="23">
        <v>1</v>
      </c>
      <c r="J4" s="5">
        <v>0.05</v>
      </c>
      <c r="K4" s="5">
        <v>14400</v>
      </c>
      <c r="L4" s="5">
        <v>16.399999999999999</v>
      </c>
      <c r="M4" s="5">
        <f>M$2/2</f>
        <v>2.5</v>
      </c>
      <c r="N4" s="5">
        <v>52</v>
      </c>
      <c r="O4" s="5">
        <v>0.4</v>
      </c>
      <c r="P4" s="5">
        <v>0.15</v>
      </c>
      <c r="Q4" s="5">
        <v>2890</v>
      </c>
      <c r="R4" s="5">
        <v>7.0000000000000007E-2</v>
      </c>
      <c r="S4" s="5">
        <v>50.3</v>
      </c>
      <c r="T4" s="5">
        <v>9.9</v>
      </c>
      <c r="U4" s="5">
        <v>63.7</v>
      </c>
      <c r="V4" s="5">
        <v>28.2</v>
      </c>
      <c r="W4" s="30">
        <v>80300</v>
      </c>
      <c r="X4" s="5">
        <v>0.03</v>
      </c>
      <c r="Y4" s="5">
        <v>3300</v>
      </c>
      <c r="Z4" s="5">
        <v>23.7</v>
      </c>
      <c r="AA4" s="5">
        <v>14</v>
      </c>
      <c r="AB4" s="5">
        <v>7300</v>
      </c>
      <c r="AC4" s="31">
        <v>204</v>
      </c>
      <c r="AD4" s="5">
        <v>2.67</v>
      </c>
      <c r="AE4" s="5">
        <v>545</v>
      </c>
      <c r="AF4" s="5">
        <v>20.7</v>
      </c>
      <c r="AG4" s="5">
        <v>2020</v>
      </c>
      <c r="AH4" s="5">
        <v>5.18</v>
      </c>
      <c r="AI4" s="30">
        <v>5640</v>
      </c>
      <c r="AJ4" s="5">
        <v>0.22</v>
      </c>
      <c r="AK4" s="5">
        <v>7.12</v>
      </c>
      <c r="AL4" s="5">
        <v>0.98</v>
      </c>
      <c r="AM4" s="5">
        <v>0.99</v>
      </c>
      <c r="AN4" s="5">
        <v>14.6</v>
      </c>
      <c r="AO4" s="5">
        <v>0.04</v>
      </c>
      <c r="AP4" s="5">
        <v>13.8</v>
      </c>
      <c r="AQ4" s="31">
        <v>1780</v>
      </c>
      <c r="AR4" s="5">
        <v>3.81</v>
      </c>
      <c r="AS4" s="5">
        <v>85.6</v>
      </c>
      <c r="AT4" s="5">
        <v>0.37</v>
      </c>
      <c r="AU4" s="5">
        <v>10.7</v>
      </c>
      <c r="AV4" s="5">
        <v>1.42</v>
      </c>
      <c r="AW4" s="5">
        <v>40</v>
      </c>
      <c r="AX4" s="5">
        <v>9</v>
      </c>
      <c r="AY4" s="23">
        <f t="shared" ref="AY4:AY67" si="0">W4/AI4</f>
        <v>14.23758865248227</v>
      </c>
      <c r="BA4" s="32">
        <f t="shared" ref="BA4:BA67" si="1">$BD$7/AY4*100</f>
        <v>0</v>
      </c>
    </row>
    <row r="5" spans="1:57" s="23" customFormat="1" ht="12" customHeight="1">
      <c r="A5" s="23">
        <v>2</v>
      </c>
      <c r="B5" s="5" t="s">
        <v>379</v>
      </c>
      <c r="C5" s="6" t="s">
        <v>70</v>
      </c>
      <c r="D5" s="6" t="s">
        <v>376</v>
      </c>
      <c r="E5" s="6" t="s">
        <v>69</v>
      </c>
      <c r="F5" s="4" t="s">
        <v>377</v>
      </c>
      <c r="G5" s="4" t="s">
        <v>378</v>
      </c>
      <c r="H5" s="6" t="s">
        <v>68</v>
      </c>
      <c r="I5" s="23">
        <v>1</v>
      </c>
      <c r="J5" s="5">
        <v>0.06</v>
      </c>
      <c r="K5" s="5">
        <v>14500</v>
      </c>
      <c r="L5" s="5">
        <v>14.1</v>
      </c>
      <c r="M5" s="5">
        <f>M$2/2</f>
        <v>2.5</v>
      </c>
      <c r="N5" s="5">
        <v>65</v>
      </c>
      <c r="O5" s="5">
        <v>0.39</v>
      </c>
      <c r="P5" s="5">
        <v>0.14000000000000001</v>
      </c>
      <c r="Q5" s="5">
        <v>2910</v>
      </c>
      <c r="R5" s="5">
        <v>0.01</v>
      </c>
      <c r="S5" s="5">
        <v>46.6</v>
      </c>
      <c r="T5" s="5">
        <v>6.7</v>
      </c>
      <c r="U5" s="5">
        <v>59.7</v>
      </c>
      <c r="V5" s="5">
        <v>21.7</v>
      </c>
      <c r="W5" s="30">
        <v>69100</v>
      </c>
      <c r="X5" s="5">
        <v>0.03</v>
      </c>
      <c r="Y5" s="5">
        <v>3410</v>
      </c>
      <c r="Z5" s="5">
        <v>22.5</v>
      </c>
      <c r="AA5" s="5">
        <v>15.3</v>
      </c>
      <c r="AB5" s="5">
        <v>7320</v>
      </c>
      <c r="AC5" s="31">
        <v>202</v>
      </c>
      <c r="AD5" s="5">
        <v>2.57</v>
      </c>
      <c r="AE5" s="5">
        <v>537</v>
      </c>
      <c r="AF5" s="5">
        <v>19.3</v>
      </c>
      <c r="AG5" s="5">
        <v>1830</v>
      </c>
      <c r="AH5" s="5">
        <v>7.05</v>
      </c>
      <c r="AI5" s="30">
        <v>3160</v>
      </c>
      <c r="AJ5" s="5">
        <v>0.19</v>
      </c>
      <c r="AK5" s="5">
        <v>7</v>
      </c>
      <c r="AL5" s="5">
        <v>0.82</v>
      </c>
      <c r="AM5" s="5">
        <v>0.99</v>
      </c>
      <c r="AN5" s="5">
        <v>15.6</v>
      </c>
      <c r="AO5" s="5">
        <v>0.03</v>
      </c>
      <c r="AP5" s="5">
        <v>13.3</v>
      </c>
      <c r="AQ5" s="31">
        <v>1790</v>
      </c>
      <c r="AR5" s="5">
        <v>2.98</v>
      </c>
      <c r="AS5" s="5">
        <v>79</v>
      </c>
      <c r="AT5" s="5">
        <v>0.39</v>
      </c>
      <c r="AU5" s="5">
        <v>9.8000000000000007</v>
      </c>
      <c r="AV5" s="5">
        <v>1.31</v>
      </c>
      <c r="AW5" s="5">
        <v>41</v>
      </c>
      <c r="AX5" s="5">
        <v>9</v>
      </c>
      <c r="AY5" s="23">
        <f t="shared" si="0"/>
        <v>21.867088607594937</v>
      </c>
      <c r="BA5" s="32">
        <f t="shared" si="1"/>
        <v>0</v>
      </c>
      <c r="BE5" s="23" t="s">
        <v>380</v>
      </c>
    </row>
    <row r="6" spans="1:57" s="23" customFormat="1" ht="12" customHeight="1">
      <c r="A6" s="23">
        <v>3</v>
      </c>
      <c r="B6" s="5" t="s">
        <v>381</v>
      </c>
      <c r="C6" s="6" t="s">
        <v>72</v>
      </c>
      <c r="D6" s="6" t="s">
        <v>376</v>
      </c>
      <c r="E6" s="6" t="s">
        <v>69</v>
      </c>
      <c r="F6" s="4" t="s">
        <v>377</v>
      </c>
      <c r="G6" s="4" t="s">
        <v>378</v>
      </c>
      <c r="H6" s="6" t="s">
        <v>68</v>
      </c>
      <c r="I6" s="23">
        <v>1</v>
      </c>
      <c r="J6" s="5">
        <v>0.06</v>
      </c>
      <c r="K6" s="5">
        <v>14800</v>
      </c>
      <c r="L6" s="5">
        <v>14.1</v>
      </c>
      <c r="M6" s="5">
        <v>5</v>
      </c>
      <c r="N6" s="5">
        <v>86</v>
      </c>
      <c r="O6" s="5">
        <v>0.42</v>
      </c>
      <c r="P6" s="5">
        <v>0.13</v>
      </c>
      <c r="Q6" s="5">
        <v>2910</v>
      </c>
      <c r="R6" s="5">
        <v>0.02</v>
      </c>
      <c r="S6" s="5">
        <v>43.3</v>
      </c>
      <c r="T6" s="5">
        <v>6.9</v>
      </c>
      <c r="U6" s="5">
        <v>59.3</v>
      </c>
      <c r="V6" s="5">
        <v>24.3</v>
      </c>
      <c r="W6" s="30">
        <v>106000</v>
      </c>
      <c r="X6" s="5">
        <v>0.03</v>
      </c>
      <c r="Y6" s="5">
        <v>3740</v>
      </c>
      <c r="Z6" s="5">
        <v>21.7</v>
      </c>
      <c r="AA6" s="5">
        <v>16.2</v>
      </c>
      <c r="AB6" s="5">
        <v>7320</v>
      </c>
      <c r="AC6" s="31">
        <v>207</v>
      </c>
      <c r="AD6" s="5">
        <v>2.14</v>
      </c>
      <c r="AE6" s="5">
        <v>599</v>
      </c>
      <c r="AF6" s="5">
        <v>18.7</v>
      </c>
      <c r="AG6" s="5">
        <v>2360</v>
      </c>
      <c r="AH6" s="5">
        <v>8.49</v>
      </c>
      <c r="AI6" s="30">
        <v>6300</v>
      </c>
      <c r="AJ6" s="5">
        <v>0.18</v>
      </c>
      <c r="AK6" s="5">
        <v>6.79</v>
      </c>
      <c r="AL6" s="5">
        <v>0.79</v>
      </c>
      <c r="AM6" s="5">
        <v>0.9</v>
      </c>
      <c r="AN6" s="5">
        <v>19.2</v>
      </c>
      <c r="AO6" s="5">
        <v>0.03</v>
      </c>
      <c r="AP6" s="5">
        <v>13.2</v>
      </c>
      <c r="AQ6" s="31">
        <v>1680</v>
      </c>
      <c r="AR6" s="5">
        <v>2.57</v>
      </c>
      <c r="AS6" s="5">
        <v>87</v>
      </c>
      <c r="AT6" s="5">
        <v>0.35</v>
      </c>
      <c r="AU6" s="5">
        <v>9.6</v>
      </c>
      <c r="AV6" s="5">
        <v>1.17</v>
      </c>
      <c r="AW6" s="5">
        <v>41</v>
      </c>
      <c r="AX6" s="5">
        <v>9</v>
      </c>
      <c r="AY6" s="23">
        <f t="shared" si="0"/>
        <v>16.825396825396826</v>
      </c>
      <c r="BA6" s="32">
        <f t="shared" si="1"/>
        <v>0</v>
      </c>
    </row>
    <row r="7" spans="1:57" s="23" customFormat="1" ht="12" customHeight="1" thickBot="1">
      <c r="A7" s="23">
        <v>5</v>
      </c>
      <c r="B7" s="5" t="s">
        <v>382</v>
      </c>
      <c r="C7" s="6" t="s">
        <v>74</v>
      </c>
      <c r="D7" s="6" t="s">
        <v>383</v>
      </c>
      <c r="E7" s="6" t="s">
        <v>76</v>
      </c>
      <c r="F7" s="4" t="s">
        <v>377</v>
      </c>
      <c r="G7" s="4" t="s">
        <v>378</v>
      </c>
      <c r="H7" s="6" t="s">
        <v>68</v>
      </c>
      <c r="I7" s="23">
        <v>1</v>
      </c>
      <c r="J7" s="5">
        <v>7.0000000000000007E-2</v>
      </c>
      <c r="K7" s="5">
        <v>16500</v>
      </c>
      <c r="L7" s="5">
        <v>15.2</v>
      </c>
      <c r="M7" s="5">
        <f>M$2/2</f>
        <v>2.5</v>
      </c>
      <c r="N7" s="5">
        <v>134</v>
      </c>
      <c r="O7" s="5">
        <v>0.45</v>
      </c>
      <c r="P7" s="5">
        <v>0.12</v>
      </c>
      <c r="Q7" s="5">
        <v>3870</v>
      </c>
      <c r="R7" s="5">
        <v>0.04</v>
      </c>
      <c r="S7" s="5">
        <v>51.4</v>
      </c>
      <c r="T7" s="5">
        <v>8.6</v>
      </c>
      <c r="U7" s="5">
        <v>53.4</v>
      </c>
      <c r="V7" s="5">
        <v>27</v>
      </c>
      <c r="W7" s="33">
        <v>92700</v>
      </c>
      <c r="X7" s="5">
        <v>0.02</v>
      </c>
      <c r="Y7" s="5">
        <v>3200</v>
      </c>
      <c r="Z7" s="5">
        <v>27.4</v>
      </c>
      <c r="AA7" s="5">
        <v>19.2</v>
      </c>
      <c r="AB7" s="5">
        <v>7890</v>
      </c>
      <c r="AC7" s="31">
        <v>299</v>
      </c>
      <c r="AD7" s="5">
        <v>5.96</v>
      </c>
      <c r="AE7" s="5">
        <v>631</v>
      </c>
      <c r="AF7" s="5">
        <v>21.4</v>
      </c>
      <c r="AG7" s="5">
        <v>1730</v>
      </c>
      <c r="AH7" s="5">
        <v>7.01</v>
      </c>
      <c r="AI7" s="33">
        <v>3640</v>
      </c>
      <c r="AJ7" s="5">
        <v>0.22</v>
      </c>
      <c r="AK7" s="5">
        <v>6.62</v>
      </c>
      <c r="AL7" s="5">
        <v>0.92</v>
      </c>
      <c r="AM7" s="5">
        <v>0.95</v>
      </c>
      <c r="AN7" s="5">
        <v>22</v>
      </c>
      <c r="AO7" s="5">
        <v>0.03</v>
      </c>
      <c r="AP7" s="5">
        <v>12.2</v>
      </c>
      <c r="AQ7" s="31">
        <v>1850</v>
      </c>
      <c r="AR7" s="5">
        <v>4.74</v>
      </c>
      <c r="AS7" s="5">
        <v>80</v>
      </c>
      <c r="AT7" s="5">
        <v>0.4</v>
      </c>
      <c r="AU7" s="5">
        <v>12.6</v>
      </c>
      <c r="AV7" s="5">
        <v>1.42</v>
      </c>
      <c r="AW7" s="5">
        <v>51</v>
      </c>
      <c r="AX7" s="5">
        <v>7</v>
      </c>
      <c r="AY7" s="23">
        <f t="shared" si="0"/>
        <v>25.467032967032967</v>
      </c>
      <c r="BA7" s="32">
        <f t="shared" si="1"/>
        <v>0</v>
      </c>
    </row>
    <row r="8" spans="1:57" s="23" customFormat="1" ht="12" customHeight="1">
      <c r="A8" s="23">
        <v>8</v>
      </c>
      <c r="B8" s="5" t="s">
        <v>384</v>
      </c>
      <c r="C8" s="6" t="s">
        <v>77</v>
      </c>
      <c r="D8" s="6" t="s">
        <v>383</v>
      </c>
      <c r="E8" s="6" t="s">
        <v>76</v>
      </c>
      <c r="F8" s="4" t="s">
        <v>377</v>
      </c>
      <c r="G8" s="4" t="s">
        <v>378</v>
      </c>
      <c r="H8" s="6" t="s">
        <v>68</v>
      </c>
      <c r="I8" s="23">
        <v>1</v>
      </c>
      <c r="J8" s="5">
        <v>0.06</v>
      </c>
      <c r="K8" s="5">
        <v>14800</v>
      </c>
      <c r="L8" s="5">
        <v>15.4</v>
      </c>
      <c r="M8" s="5">
        <f>M$2/2</f>
        <v>2.5</v>
      </c>
      <c r="N8" s="5">
        <v>88</v>
      </c>
      <c r="O8" s="5">
        <v>0.5</v>
      </c>
      <c r="P8" s="5">
        <v>0.11</v>
      </c>
      <c r="Q8" s="5">
        <v>3690</v>
      </c>
      <c r="R8" s="5">
        <v>0.03</v>
      </c>
      <c r="S8" s="5">
        <v>55.1</v>
      </c>
      <c r="T8" s="5">
        <v>7.6</v>
      </c>
      <c r="U8" s="5">
        <v>48.4</v>
      </c>
      <c r="V8" s="5">
        <v>20</v>
      </c>
      <c r="W8" s="34">
        <v>68800</v>
      </c>
      <c r="X8" s="5">
        <v>0.02</v>
      </c>
      <c r="Y8" s="5">
        <v>2920</v>
      </c>
      <c r="Z8" s="5">
        <v>27.9</v>
      </c>
      <c r="AA8" s="5">
        <v>16.100000000000001</v>
      </c>
      <c r="AB8" s="5">
        <v>7090</v>
      </c>
      <c r="AC8" s="31">
        <v>257</v>
      </c>
      <c r="AD8" s="5">
        <v>5.17</v>
      </c>
      <c r="AE8" s="5">
        <v>596</v>
      </c>
      <c r="AF8" s="5">
        <v>16.600000000000001</v>
      </c>
      <c r="AG8" s="5">
        <v>1740</v>
      </c>
      <c r="AH8" s="5">
        <v>8.91</v>
      </c>
      <c r="AI8" s="34">
        <v>2820</v>
      </c>
      <c r="AJ8" s="5">
        <v>0.18</v>
      </c>
      <c r="AK8" s="5">
        <v>6.62</v>
      </c>
      <c r="AL8" s="5">
        <v>0.91</v>
      </c>
      <c r="AM8" s="5">
        <v>0.91</v>
      </c>
      <c r="AN8" s="5">
        <v>19.899999999999999</v>
      </c>
      <c r="AO8" s="5">
        <v>0.02</v>
      </c>
      <c r="AP8" s="5">
        <v>12.8</v>
      </c>
      <c r="AQ8" s="31">
        <v>1760</v>
      </c>
      <c r="AR8" s="5">
        <v>5.45</v>
      </c>
      <c r="AS8" s="5">
        <v>71.8</v>
      </c>
      <c r="AT8" s="5">
        <v>0.42</v>
      </c>
      <c r="AU8" s="5">
        <v>13.5</v>
      </c>
      <c r="AV8" s="5">
        <v>1.51</v>
      </c>
      <c r="AW8" s="5">
        <v>45</v>
      </c>
      <c r="AX8" s="5">
        <v>8</v>
      </c>
      <c r="AY8" s="23">
        <f t="shared" si="0"/>
        <v>24.397163120567377</v>
      </c>
      <c r="BA8" s="32">
        <f t="shared" si="1"/>
        <v>0</v>
      </c>
    </row>
    <row r="9" spans="1:57" s="23" customFormat="1" ht="12" customHeight="1">
      <c r="A9" s="23">
        <v>10</v>
      </c>
      <c r="B9" s="5" t="s">
        <v>385</v>
      </c>
      <c r="C9" s="6" t="s">
        <v>79</v>
      </c>
      <c r="D9" s="6" t="s">
        <v>383</v>
      </c>
      <c r="E9" s="6" t="s">
        <v>76</v>
      </c>
      <c r="F9" s="4" t="s">
        <v>377</v>
      </c>
      <c r="G9" s="4" t="s">
        <v>378</v>
      </c>
      <c r="H9" s="6" t="s">
        <v>68</v>
      </c>
      <c r="I9" s="23">
        <v>1</v>
      </c>
      <c r="J9" s="5">
        <v>7.0000000000000007E-2</v>
      </c>
      <c r="K9" s="5">
        <v>15600</v>
      </c>
      <c r="L9" s="5">
        <v>16.899999999999999</v>
      </c>
      <c r="M9" s="5">
        <v>7</v>
      </c>
      <c r="N9" s="5">
        <v>90</v>
      </c>
      <c r="O9" s="5">
        <v>0.47</v>
      </c>
      <c r="P9" s="5">
        <v>0.12</v>
      </c>
      <c r="Q9" s="5">
        <v>3610</v>
      </c>
      <c r="R9" s="5">
        <v>0.04</v>
      </c>
      <c r="S9" s="5">
        <v>52.1</v>
      </c>
      <c r="T9" s="5">
        <v>7.5</v>
      </c>
      <c r="U9" s="5">
        <v>51.8</v>
      </c>
      <c r="V9" s="5">
        <v>23.6</v>
      </c>
      <c r="W9" s="30">
        <v>82300</v>
      </c>
      <c r="X9" s="5">
        <v>0.03</v>
      </c>
      <c r="Y9" s="5">
        <v>3040</v>
      </c>
      <c r="Z9" s="5">
        <v>27.9</v>
      </c>
      <c r="AA9" s="5">
        <v>16</v>
      </c>
      <c r="AB9" s="5">
        <v>7300</v>
      </c>
      <c r="AC9" s="31">
        <v>264</v>
      </c>
      <c r="AD9" s="5">
        <v>7.32</v>
      </c>
      <c r="AE9" s="5">
        <v>627</v>
      </c>
      <c r="AF9" s="5">
        <v>17.899999999999999</v>
      </c>
      <c r="AG9" s="5">
        <v>1810</v>
      </c>
      <c r="AH9" s="5">
        <v>8.01</v>
      </c>
      <c r="AI9" s="30">
        <v>3040</v>
      </c>
      <c r="AJ9" s="5">
        <v>0.23</v>
      </c>
      <c r="AK9" s="5">
        <v>6.96</v>
      </c>
      <c r="AL9" s="5">
        <v>0.97</v>
      </c>
      <c r="AM9" s="5">
        <v>0.97</v>
      </c>
      <c r="AN9" s="5">
        <v>19.899999999999999</v>
      </c>
      <c r="AO9" s="5">
        <v>0.02</v>
      </c>
      <c r="AP9" s="5">
        <v>13.6</v>
      </c>
      <c r="AQ9" s="31">
        <v>1860</v>
      </c>
      <c r="AR9" s="5">
        <v>5.38</v>
      </c>
      <c r="AS9" s="5">
        <v>79.3</v>
      </c>
      <c r="AT9" s="5">
        <v>0.43</v>
      </c>
      <c r="AU9" s="5">
        <v>13.3</v>
      </c>
      <c r="AV9" s="5">
        <v>1.48</v>
      </c>
      <c r="AW9" s="5">
        <v>45</v>
      </c>
      <c r="AX9" s="5">
        <v>7</v>
      </c>
      <c r="AY9" s="23">
        <f t="shared" si="0"/>
        <v>27.07236842105263</v>
      </c>
      <c r="BA9" s="32">
        <f t="shared" si="1"/>
        <v>0</v>
      </c>
    </row>
    <row r="10" spans="1:57" s="23" customFormat="1" ht="12" customHeight="1">
      <c r="A10" s="23">
        <v>12</v>
      </c>
      <c r="B10" s="5" t="s">
        <v>386</v>
      </c>
      <c r="C10" s="6" t="s">
        <v>81</v>
      </c>
      <c r="D10" s="6" t="s">
        <v>387</v>
      </c>
      <c r="E10" s="6" t="s">
        <v>83</v>
      </c>
      <c r="F10" s="4" t="s">
        <v>377</v>
      </c>
      <c r="G10" s="4" t="s">
        <v>378</v>
      </c>
      <c r="H10" s="6" t="s">
        <v>68</v>
      </c>
      <c r="I10" s="23">
        <v>1</v>
      </c>
      <c r="J10" s="5">
        <v>0.06</v>
      </c>
      <c r="K10" s="5">
        <v>13300</v>
      </c>
      <c r="L10" s="5">
        <v>15.7</v>
      </c>
      <c r="M10" s="5">
        <f>M$2/2</f>
        <v>2.5</v>
      </c>
      <c r="N10" s="5">
        <v>161</v>
      </c>
      <c r="O10" s="5">
        <v>0.44</v>
      </c>
      <c r="P10" s="5">
        <v>0.16</v>
      </c>
      <c r="Q10" s="5">
        <v>2830</v>
      </c>
      <c r="R10" s="5">
        <v>0.03</v>
      </c>
      <c r="S10" s="5">
        <v>50.9</v>
      </c>
      <c r="T10" s="5">
        <v>5.7</v>
      </c>
      <c r="U10" s="5">
        <v>49.4</v>
      </c>
      <c r="V10" s="5">
        <v>22.6</v>
      </c>
      <c r="W10" s="30">
        <v>33800</v>
      </c>
      <c r="X10" s="5">
        <v>0.03</v>
      </c>
      <c r="Y10" s="5">
        <v>3700</v>
      </c>
      <c r="Z10" s="5">
        <v>24.9</v>
      </c>
      <c r="AA10" s="5">
        <v>14.3</v>
      </c>
      <c r="AB10" s="5">
        <v>6140</v>
      </c>
      <c r="AC10" s="31">
        <v>192</v>
      </c>
      <c r="AD10" s="5">
        <v>10.1</v>
      </c>
      <c r="AE10" s="5">
        <v>460</v>
      </c>
      <c r="AF10" s="5">
        <v>15.6</v>
      </c>
      <c r="AG10" s="5">
        <v>1470</v>
      </c>
      <c r="AH10" s="5">
        <v>8.0299999999999994</v>
      </c>
      <c r="AI10" s="30">
        <v>1990</v>
      </c>
      <c r="AJ10" s="5">
        <v>0.49</v>
      </c>
      <c r="AK10" s="5">
        <v>6.84</v>
      </c>
      <c r="AL10" s="5">
        <v>0.89</v>
      </c>
      <c r="AM10" s="5">
        <v>1.1499999999999999</v>
      </c>
      <c r="AN10" s="5">
        <v>23.1</v>
      </c>
      <c r="AO10" s="5">
        <v>0.03</v>
      </c>
      <c r="AP10" s="5">
        <v>13.6</v>
      </c>
      <c r="AQ10" s="31">
        <v>1870</v>
      </c>
      <c r="AR10" s="5">
        <v>3.77</v>
      </c>
      <c r="AS10" s="5">
        <v>64.900000000000006</v>
      </c>
      <c r="AT10" s="5">
        <v>0.38</v>
      </c>
      <c r="AU10" s="5">
        <v>12</v>
      </c>
      <c r="AV10" s="5">
        <v>1.56</v>
      </c>
      <c r="AW10" s="5">
        <v>38</v>
      </c>
      <c r="AX10" s="5">
        <v>7</v>
      </c>
      <c r="AY10" s="23">
        <f t="shared" si="0"/>
        <v>16.984924623115578</v>
      </c>
      <c r="BA10" s="32">
        <f t="shared" si="1"/>
        <v>0</v>
      </c>
    </row>
    <row r="11" spans="1:57" s="23" customFormat="1" ht="12" customHeight="1">
      <c r="A11" s="23">
        <v>15</v>
      </c>
      <c r="B11" s="5" t="s">
        <v>388</v>
      </c>
      <c r="C11" s="6" t="s">
        <v>84</v>
      </c>
      <c r="D11" s="6" t="s">
        <v>387</v>
      </c>
      <c r="E11" s="6" t="s">
        <v>83</v>
      </c>
      <c r="F11" s="4" t="s">
        <v>377</v>
      </c>
      <c r="G11" s="4" t="s">
        <v>378</v>
      </c>
      <c r="H11" s="6" t="s">
        <v>68</v>
      </c>
      <c r="I11" s="23">
        <v>1</v>
      </c>
      <c r="J11" s="5">
        <v>0.06</v>
      </c>
      <c r="K11" s="5">
        <v>17200</v>
      </c>
      <c r="L11" s="5">
        <v>16.399999999999999</v>
      </c>
      <c r="M11" s="5">
        <f>M$2/2</f>
        <v>2.5</v>
      </c>
      <c r="N11" s="5">
        <v>154</v>
      </c>
      <c r="O11" s="5">
        <v>0.55000000000000004</v>
      </c>
      <c r="P11" s="5">
        <v>0.18</v>
      </c>
      <c r="Q11" s="5">
        <v>3600</v>
      </c>
      <c r="R11" s="5">
        <v>0.06</v>
      </c>
      <c r="S11" s="5">
        <v>57.7</v>
      </c>
      <c r="T11" s="5">
        <v>8.5</v>
      </c>
      <c r="U11" s="5">
        <v>55.8</v>
      </c>
      <c r="V11" s="5">
        <v>31.2</v>
      </c>
      <c r="W11" s="30">
        <v>32100</v>
      </c>
      <c r="X11" s="5">
        <v>0.03</v>
      </c>
      <c r="Y11" s="5">
        <v>4570</v>
      </c>
      <c r="Z11" s="5">
        <v>28.3</v>
      </c>
      <c r="AA11" s="5">
        <v>20.2</v>
      </c>
      <c r="AB11" s="5">
        <v>8260</v>
      </c>
      <c r="AC11" s="31">
        <v>280</v>
      </c>
      <c r="AD11" s="5">
        <v>5.82</v>
      </c>
      <c r="AE11" s="5">
        <v>565</v>
      </c>
      <c r="AF11" s="5">
        <v>22.2</v>
      </c>
      <c r="AG11" s="5">
        <v>895</v>
      </c>
      <c r="AH11" s="5">
        <v>10</v>
      </c>
      <c r="AI11" s="30">
        <v>3100</v>
      </c>
      <c r="AJ11" s="5">
        <v>0.32</v>
      </c>
      <c r="AK11" s="5">
        <v>7.51</v>
      </c>
      <c r="AL11" s="5">
        <v>0.93</v>
      </c>
      <c r="AM11" s="5">
        <v>1.31</v>
      </c>
      <c r="AN11" s="5">
        <v>23.5</v>
      </c>
      <c r="AO11" s="5">
        <v>0.03</v>
      </c>
      <c r="AP11" s="5">
        <v>13.9</v>
      </c>
      <c r="AQ11" s="31">
        <v>2220</v>
      </c>
      <c r="AR11" s="5">
        <v>3.04</v>
      </c>
      <c r="AS11" s="5">
        <v>66.5</v>
      </c>
      <c r="AT11" s="5">
        <v>0.32</v>
      </c>
      <c r="AU11" s="5">
        <v>14.6</v>
      </c>
      <c r="AV11" s="5">
        <v>1.8</v>
      </c>
      <c r="AW11" s="5">
        <v>50</v>
      </c>
      <c r="AX11" s="5">
        <v>11</v>
      </c>
      <c r="AY11" s="23">
        <f t="shared" si="0"/>
        <v>10.35483870967742</v>
      </c>
      <c r="BA11" s="32">
        <f t="shared" si="1"/>
        <v>0</v>
      </c>
    </row>
    <row r="12" spans="1:57" s="23" customFormat="1" ht="12" customHeight="1">
      <c r="A12" s="23">
        <v>18</v>
      </c>
      <c r="B12" s="5" t="s">
        <v>389</v>
      </c>
      <c r="C12" s="6" t="s">
        <v>86</v>
      </c>
      <c r="D12" s="6" t="s">
        <v>387</v>
      </c>
      <c r="E12" s="6" t="s">
        <v>83</v>
      </c>
      <c r="F12" s="4" t="s">
        <v>377</v>
      </c>
      <c r="G12" s="4" t="s">
        <v>378</v>
      </c>
      <c r="H12" s="6" t="s">
        <v>68</v>
      </c>
      <c r="I12" s="23">
        <v>1</v>
      </c>
      <c r="J12" s="5">
        <v>7.0000000000000007E-2</v>
      </c>
      <c r="K12" s="5">
        <v>18300</v>
      </c>
      <c r="L12" s="5">
        <v>10.8</v>
      </c>
      <c r="M12" s="5">
        <f>M$2/2</f>
        <v>2.5</v>
      </c>
      <c r="N12" s="5">
        <v>165</v>
      </c>
      <c r="O12" s="5">
        <v>0.7</v>
      </c>
      <c r="P12" s="5">
        <v>0.18</v>
      </c>
      <c r="Q12" s="5">
        <v>3550</v>
      </c>
      <c r="R12" s="5">
        <v>0.04</v>
      </c>
      <c r="S12" s="5">
        <v>68.5</v>
      </c>
      <c r="T12" s="5">
        <v>8.3000000000000007</v>
      </c>
      <c r="U12" s="5">
        <v>58.5</v>
      </c>
      <c r="V12" s="5">
        <v>29.8</v>
      </c>
      <c r="W12" s="30">
        <v>54600</v>
      </c>
      <c r="X12" s="5">
        <v>0.04</v>
      </c>
      <c r="Y12" s="5">
        <v>6540</v>
      </c>
      <c r="Z12" s="5">
        <v>36.9</v>
      </c>
      <c r="AA12" s="5">
        <v>21.2</v>
      </c>
      <c r="AB12" s="5">
        <v>8860</v>
      </c>
      <c r="AC12" s="31">
        <v>269</v>
      </c>
      <c r="AD12" s="5">
        <v>5.12</v>
      </c>
      <c r="AE12" s="5">
        <v>600</v>
      </c>
      <c r="AF12" s="5">
        <v>21.2</v>
      </c>
      <c r="AG12" s="5">
        <v>917</v>
      </c>
      <c r="AH12" s="5">
        <v>10.6</v>
      </c>
      <c r="AI12" s="30">
        <v>5770</v>
      </c>
      <c r="AJ12" s="5">
        <v>0.28999999999999998</v>
      </c>
      <c r="AK12" s="5">
        <v>7.4</v>
      </c>
      <c r="AL12" s="5">
        <v>0.99</v>
      </c>
      <c r="AM12" s="5">
        <v>1.29</v>
      </c>
      <c r="AN12" s="5">
        <v>39.6</v>
      </c>
      <c r="AO12" s="5">
        <v>0.04</v>
      </c>
      <c r="AP12" s="5">
        <v>14.8</v>
      </c>
      <c r="AQ12" s="31">
        <v>2090</v>
      </c>
      <c r="AR12" s="5">
        <v>2.71</v>
      </c>
      <c r="AS12" s="5">
        <v>77.3</v>
      </c>
      <c r="AT12" s="5">
        <v>0.53</v>
      </c>
      <c r="AU12" s="5">
        <v>16.399999999999999</v>
      </c>
      <c r="AV12" s="5">
        <v>1.83</v>
      </c>
      <c r="AW12" s="5">
        <v>57</v>
      </c>
      <c r="AX12" s="5">
        <v>10</v>
      </c>
      <c r="AY12" s="23">
        <f t="shared" si="0"/>
        <v>9.4627383015597921</v>
      </c>
      <c r="BA12" s="32">
        <f t="shared" si="1"/>
        <v>0</v>
      </c>
    </row>
    <row r="13" spans="1:57" s="23" customFormat="1" ht="12" customHeight="1">
      <c r="A13" s="35">
        <v>21</v>
      </c>
      <c r="B13" s="36" t="s">
        <v>390</v>
      </c>
      <c r="C13" s="21" t="s">
        <v>88</v>
      </c>
      <c r="D13" s="21" t="s">
        <v>391</v>
      </c>
      <c r="E13" s="21" t="s">
        <v>90</v>
      </c>
      <c r="F13" s="4" t="s">
        <v>377</v>
      </c>
      <c r="G13" s="4" t="s">
        <v>378</v>
      </c>
      <c r="H13" s="21" t="s">
        <v>68</v>
      </c>
      <c r="I13" s="35">
        <v>1</v>
      </c>
      <c r="J13" s="36">
        <v>0.03</v>
      </c>
      <c r="K13" s="36">
        <v>12900</v>
      </c>
      <c r="L13" s="36">
        <v>15</v>
      </c>
      <c r="M13" s="36">
        <v>5</v>
      </c>
      <c r="N13" s="36">
        <v>118</v>
      </c>
      <c r="O13" s="36">
        <v>0.39</v>
      </c>
      <c r="P13" s="36">
        <v>0.12</v>
      </c>
      <c r="Q13" s="36">
        <v>3170</v>
      </c>
      <c r="R13" s="36">
        <v>0.02</v>
      </c>
      <c r="S13" s="36">
        <v>41.5</v>
      </c>
      <c r="T13" s="36">
        <v>5.5</v>
      </c>
      <c r="U13" s="36">
        <v>55.6</v>
      </c>
      <c r="V13" s="36">
        <v>15.7</v>
      </c>
      <c r="W13" s="37">
        <v>70800</v>
      </c>
      <c r="X13" s="36">
        <v>0.03</v>
      </c>
      <c r="Y13" s="36">
        <v>3790</v>
      </c>
      <c r="Z13" s="36">
        <v>22.9</v>
      </c>
      <c r="AA13" s="36">
        <v>13.4</v>
      </c>
      <c r="AB13" s="36">
        <v>5690</v>
      </c>
      <c r="AC13" s="31">
        <v>197</v>
      </c>
      <c r="AD13" s="36">
        <v>7.04</v>
      </c>
      <c r="AE13" s="36">
        <v>668</v>
      </c>
      <c r="AF13" s="36">
        <v>14.1</v>
      </c>
      <c r="AG13" s="36">
        <v>1550</v>
      </c>
      <c r="AH13" s="36">
        <v>9.06</v>
      </c>
      <c r="AI13" s="37">
        <v>5610</v>
      </c>
      <c r="AJ13" s="36">
        <v>0.4</v>
      </c>
      <c r="AK13" s="36">
        <v>5.98</v>
      </c>
      <c r="AL13" s="36">
        <v>0.67</v>
      </c>
      <c r="AM13" s="36">
        <v>1.06</v>
      </c>
      <c r="AN13" s="36">
        <v>26.2</v>
      </c>
      <c r="AO13" s="36">
        <v>0.04</v>
      </c>
      <c r="AP13" s="36">
        <v>12.9</v>
      </c>
      <c r="AQ13" s="31">
        <v>1790</v>
      </c>
      <c r="AR13" s="36">
        <v>2.31</v>
      </c>
      <c r="AS13" s="36">
        <v>90.1</v>
      </c>
      <c r="AT13" s="36">
        <v>0.87</v>
      </c>
      <c r="AU13" s="36">
        <v>9.8000000000000007</v>
      </c>
      <c r="AV13" s="36">
        <v>1.19</v>
      </c>
      <c r="AW13" s="36">
        <v>37</v>
      </c>
      <c r="AX13" s="36">
        <v>9</v>
      </c>
      <c r="AY13" s="35">
        <f t="shared" si="0"/>
        <v>12.620320855614974</v>
      </c>
      <c r="AZ13" s="35"/>
      <c r="BA13" s="38">
        <f t="shared" si="1"/>
        <v>0</v>
      </c>
      <c r="BB13" s="35"/>
      <c r="BC13" s="35"/>
      <c r="BD13" s="35"/>
    </row>
    <row r="14" spans="1:57" s="23" customFormat="1" ht="12" customHeight="1">
      <c r="A14" s="35">
        <v>24</v>
      </c>
      <c r="B14" s="36" t="s">
        <v>392</v>
      </c>
      <c r="C14" s="21" t="s">
        <v>91</v>
      </c>
      <c r="D14" s="21" t="s">
        <v>391</v>
      </c>
      <c r="E14" s="21" t="s">
        <v>90</v>
      </c>
      <c r="F14" s="4" t="s">
        <v>377</v>
      </c>
      <c r="G14" s="4" t="s">
        <v>378</v>
      </c>
      <c r="H14" s="21" t="s">
        <v>68</v>
      </c>
      <c r="I14" s="35">
        <v>1</v>
      </c>
      <c r="J14" s="36">
        <v>0.04</v>
      </c>
      <c r="K14" s="36">
        <v>13300</v>
      </c>
      <c r="L14" s="36">
        <v>10.199999999999999</v>
      </c>
      <c r="M14" s="36">
        <f t="shared" ref="M14:M33" si="2">M$2/2</f>
        <v>2.5</v>
      </c>
      <c r="N14" s="36">
        <v>103</v>
      </c>
      <c r="O14" s="36">
        <v>0.47</v>
      </c>
      <c r="P14" s="36">
        <v>0.13</v>
      </c>
      <c r="Q14" s="36">
        <v>3320</v>
      </c>
      <c r="R14" s="36">
        <v>0.35</v>
      </c>
      <c r="S14" s="36">
        <v>59.7</v>
      </c>
      <c r="T14" s="36">
        <v>15.3</v>
      </c>
      <c r="U14" s="36">
        <v>45.1</v>
      </c>
      <c r="V14" s="36">
        <v>29.9</v>
      </c>
      <c r="W14" s="37">
        <v>27400</v>
      </c>
      <c r="X14" s="36">
        <v>0.03</v>
      </c>
      <c r="Y14" s="36">
        <v>3500</v>
      </c>
      <c r="Z14" s="36">
        <v>26.1</v>
      </c>
      <c r="AA14" s="36">
        <v>15.8</v>
      </c>
      <c r="AB14" s="36">
        <v>6150</v>
      </c>
      <c r="AC14" s="31">
        <v>549</v>
      </c>
      <c r="AD14" s="36">
        <v>4.41</v>
      </c>
      <c r="AE14" s="36">
        <v>603</v>
      </c>
      <c r="AF14" s="36">
        <v>27.9</v>
      </c>
      <c r="AG14" s="36">
        <v>459</v>
      </c>
      <c r="AH14" s="36">
        <v>9.7200000000000006</v>
      </c>
      <c r="AI14" s="37">
        <v>14000</v>
      </c>
      <c r="AJ14" s="36">
        <v>0.3</v>
      </c>
      <c r="AK14" s="36">
        <v>6.5</v>
      </c>
      <c r="AL14" s="36">
        <v>0.98</v>
      </c>
      <c r="AM14" s="36">
        <v>1.19</v>
      </c>
      <c r="AN14" s="36">
        <v>18</v>
      </c>
      <c r="AO14" s="36">
        <v>0.03</v>
      </c>
      <c r="AP14" s="36">
        <v>13.5</v>
      </c>
      <c r="AQ14" s="31">
        <v>1900</v>
      </c>
      <c r="AR14" s="36">
        <v>4.18</v>
      </c>
      <c r="AS14" s="36">
        <v>42.6</v>
      </c>
      <c r="AT14" s="36">
        <v>0.33</v>
      </c>
      <c r="AU14" s="36">
        <v>15.9</v>
      </c>
      <c r="AV14" s="36">
        <v>2.38</v>
      </c>
      <c r="AW14" s="36">
        <v>73</v>
      </c>
      <c r="AX14" s="36">
        <v>12</v>
      </c>
      <c r="AY14" s="35">
        <f t="shared" si="0"/>
        <v>1.9571428571428571</v>
      </c>
      <c r="AZ14" s="35"/>
      <c r="BA14" s="38">
        <f t="shared" si="1"/>
        <v>0</v>
      </c>
      <c r="BB14" s="35"/>
      <c r="BC14" s="35"/>
      <c r="BD14" s="35"/>
    </row>
    <row r="15" spans="1:57" s="23" customFormat="1" ht="13.8" customHeight="1" thickBot="1">
      <c r="A15" s="35">
        <v>27</v>
      </c>
      <c r="B15" s="36" t="s">
        <v>393</v>
      </c>
      <c r="C15" s="21" t="s">
        <v>93</v>
      </c>
      <c r="D15" s="21" t="s">
        <v>391</v>
      </c>
      <c r="E15" s="21" t="s">
        <v>90</v>
      </c>
      <c r="F15" s="4" t="s">
        <v>377</v>
      </c>
      <c r="G15" s="4" t="s">
        <v>378</v>
      </c>
      <c r="H15" s="21" t="s">
        <v>68</v>
      </c>
      <c r="I15" s="35">
        <v>1</v>
      </c>
      <c r="J15" s="36">
        <v>0.05</v>
      </c>
      <c r="K15" s="36">
        <v>11000</v>
      </c>
      <c r="L15" s="36">
        <v>7.44</v>
      </c>
      <c r="M15" s="36">
        <f t="shared" si="2"/>
        <v>2.5</v>
      </c>
      <c r="N15" s="36">
        <v>92</v>
      </c>
      <c r="O15" s="36">
        <v>0.38</v>
      </c>
      <c r="P15" s="36">
        <v>0.13</v>
      </c>
      <c r="Q15" s="36">
        <v>3300</v>
      </c>
      <c r="R15" s="36">
        <v>0.02</v>
      </c>
      <c r="S15" s="36">
        <v>41.3</v>
      </c>
      <c r="T15" s="36">
        <v>4.8</v>
      </c>
      <c r="U15" s="36">
        <v>41.2</v>
      </c>
      <c r="V15" s="36">
        <v>16</v>
      </c>
      <c r="W15" s="39">
        <v>23900</v>
      </c>
      <c r="X15" s="36">
        <v>0.03</v>
      </c>
      <c r="Y15" s="36">
        <v>3670</v>
      </c>
      <c r="Z15" s="36">
        <v>21.6</v>
      </c>
      <c r="AA15" s="36">
        <v>12.5</v>
      </c>
      <c r="AB15" s="36">
        <v>5440</v>
      </c>
      <c r="AC15" s="31">
        <v>188</v>
      </c>
      <c r="AD15" s="36">
        <v>3.81</v>
      </c>
      <c r="AE15" s="36">
        <v>576</v>
      </c>
      <c r="AF15" s="36">
        <v>14.5</v>
      </c>
      <c r="AG15" s="36">
        <v>614</v>
      </c>
      <c r="AH15" s="36">
        <v>7.12</v>
      </c>
      <c r="AI15" s="39">
        <v>1970</v>
      </c>
      <c r="AJ15" s="36">
        <v>0.23</v>
      </c>
      <c r="AK15" s="36">
        <v>6.03</v>
      </c>
      <c r="AL15" s="36">
        <v>0.75</v>
      </c>
      <c r="AM15" s="36">
        <v>1.22</v>
      </c>
      <c r="AN15" s="36">
        <v>22.5</v>
      </c>
      <c r="AO15" s="36">
        <v>0.01</v>
      </c>
      <c r="AP15" s="36">
        <v>13.9</v>
      </c>
      <c r="AQ15" s="31">
        <v>1880</v>
      </c>
      <c r="AR15" s="36">
        <v>2.59</v>
      </c>
      <c r="AS15" s="36">
        <v>44.1</v>
      </c>
      <c r="AT15" s="36">
        <v>0.31</v>
      </c>
      <c r="AU15" s="36">
        <v>10.4</v>
      </c>
      <c r="AV15" s="36">
        <v>1.28</v>
      </c>
      <c r="AW15" s="36">
        <v>38</v>
      </c>
      <c r="AX15" s="36">
        <v>9</v>
      </c>
      <c r="AY15" s="35">
        <f t="shared" si="0"/>
        <v>12.131979695431472</v>
      </c>
      <c r="AZ15" s="35"/>
      <c r="BA15" s="38">
        <f t="shared" si="1"/>
        <v>0</v>
      </c>
      <c r="BB15" s="35"/>
      <c r="BC15" s="35"/>
      <c r="BD15" s="35"/>
    </row>
    <row r="16" spans="1:57" s="23" customFormat="1" ht="12" customHeight="1">
      <c r="A16" s="23">
        <v>30</v>
      </c>
      <c r="B16" s="5" t="s">
        <v>394</v>
      </c>
      <c r="C16" s="6" t="s">
        <v>95</v>
      </c>
      <c r="D16" s="6" t="s">
        <v>395</v>
      </c>
      <c r="E16" s="6" t="s">
        <v>97</v>
      </c>
      <c r="F16" s="4" t="s">
        <v>377</v>
      </c>
      <c r="G16" s="4" t="s">
        <v>378</v>
      </c>
      <c r="H16" s="6" t="s">
        <v>68</v>
      </c>
      <c r="I16" s="23">
        <v>1</v>
      </c>
      <c r="J16" s="5">
        <v>0.06</v>
      </c>
      <c r="K16" s="5">
        <v>15200</v>
      </c>
      <c r="L16" s="5">
        <v>16.600000000000001</v>
      </c>
      <c r="M16" s="5">
        <f t="shared" si="2"/>
        <v>2.5</v>
      </c>
      <c r="N16" s="5">
        <v>82</v>
      </c>
      <c r="O16" s="5">
        <v>0.68</v>
      </c>
      <c r="P16" s="5">
        <v>0.15</v>
      </c>
      <c r="Q16" s="5">
        <v>4760</v>
      </c>
      <c r="R16" s="5">
        <v>0.04</v>
      </c>
      <c r="S16" s="5">
        <v>73.3</v>
      </c>
      <c r="T16" s="5">
        <v>7.2</v>
      </c>
      <c r="U16" s="5">
        <v>41.2</v>
      </c>
      <c r="V16" s="5">
        <v>20.399999999999999</v>
      </c>
      <c r="W16" s="34">
        <v>39100</v>
      </c>
      <c r="X16" s="5">
        <v>0.03</v>
      </c>
      <c r="Y16" s="5">
        <v>3390</v>
      </c>
      <c r="Z16" s="5">
        <v>37.299999999999997</v>
      </c>
      <c r="AA16" s="5">
        <v>20.8</v>
      </c>
      <c r="AB16" s="5">
        <v>7410</v>
      </c>
      <c r="AC16" s="31">
        <v>360</v>
      </c>
      <c r="AD16" s="5">
        <v>3.75</v>
      </c>
      <c r="AE16" s="5">
        <v>653</v>
      </c>
      <c r="AF16" s="5">
        <v>16.8</v>
      </c>
      <c r="AG16" s="5">
        <v>1300</v>
      </c>
      <c r="AH16" s="5">
        <v>8.01</v>
      </c>
      <c r="AI16" s="34">
        <v>1430</v>
      </c>
      <c r="AJ16" s="5">
        <v>0.34</v>
      </c>
      <c r="AK16" s="5">
        <v>6.25</v>
      </c>
      <c r="AL16" s="5">
        <v>1.22</v>
      </c>
      <c r="AM16" s="5">
        <v>1.44</v>
      </c>
      <c r="AN16" s="5">
        <v>23.1</v>
      </c>
      <c r="AO16" s="5">
        <v>0.02</v>
      </c>
      <c r="AP16" s="5">
        <v>17.399999999999999</v>
      </c>
      <c r="AQ16" s="31">
        <v>1860</v>
      </c>
      <c r="AR16" s="5">
        <v>4.1900000000000004</v>
      </c>
      <c r="AS16" s="5">
        <v>54.7</v>
      </c>
      <c r="AT16" s="5">
        <v>0.73</v>
      </c>
      <c r="AU16" s="5">
        <v>22.1</v>
      </c>
      <c r="AV16" s="5">
        <v>2.62</v>
      </c>
      <c r="AW16" s="5">
        <v>60</v>
      </c>
      <c r="AX16" s="5">
        <v>9</v>
      </c>
      <c r="AY16" s="23">
        <f t="shared" si="0"/>
        <v>27.342657342657343</v>
      </c>
      <c r="BA16" s="32">
        <f t="shared" si="1"/>
        <v>0</v>
      </c>
      <c r="BE16" s="35"/>
    </row>
    <row r="17" spans="1:57" s="23" customFormat="1" ht="12" customHeight="1">
      <c r="A17" s="23">
        <v>31</v>
      </c>
      <c r="B17" s="5" t="s">
        <v>396</v>
      </c>
      <c r="C17" s="6" t="s">
        <v>98</v>
      </c>
      <c r="D17" s="6" t="s">
        <v>395</v>
      </c>
      <c r="E17" s="6" t="s">
        <v>97</v>
      </c>
      <c r="F17" s="4" t="s">
        <v>377</v>
      </c>
      <c r="G17" s="4" t="s">
        <v>378</v>
      </c>
      <c r="H17" s="6" t="s">
        <v>68</v>
      </c>
      <c r="I17" s="23">
        <v>1</v>
      </c>
      <c r="J17" s="5">
        <v>0.08</v>
      </c>
      <c r="K17" s="5">
        <v>15500</v>
      </c>
      <c r="L17" s="5">
        <v>29</v>
      </c>
      <c r="M17" s="5">
        <f t="shared" si="2"/>
        <v>2.5</v>
      </c>
      <c r="N17" s="5">
        <v>104</v>
      </c>
      <c r="O17" s="5">
        <v>0.71</v>
      </c>
      <c r="P17" s="5">
        <v>0.16</v>
      </c>
      <c r="Q17" s="5">
        <v>4690</v>
      </c>
      <c r="R17" s="5">
        <v>0.13</v>
      </c>
      <c r="S17" s="5">
        <v>75.2</v>
      </c>
      <c r="T17" s="5">
        <v>8.4</v>
      </c>
      <c r="U17" s="5">
        <v>43.1</v>
      </c>
      <c r="V17" s="5">
        <v>22.3</v>
      </c>
      <c r="W17" s="30">
        <v>52600</v>
      </c>
      <c r="X17" s="5">
        <v>0.03</v>
      </c>
      <c r="Y17" s="5">
        <v>3500</v>
      </c>
      <c r="Z17" s="5">
        <v>39.1</v>
      </c>
      <c r="AA17" s="5">
        <v>20</v>
      </c>
      <c r="AB17" s="5">
        <v>7480</v>
      </c>
      <c r="AC17" s="31">
        <v>359</v>
      </c>
      <c r="AD17" s="5">
        <v>6.24</v>
      </c>
      <c r="AE17" s="5">
        <v>661</v>
      </c>
      <c r="AF17" s="5">
        <v>17.8</v>
      </c>
      <c r="AG17" s="5">
        <v>2370</v>
      </c>
      <c r="AH17" s="5">
        <v>11</v>
      </c>
      <c r="AI17" s="30">
        <v>2770</v>
      </c>
      <c r="AJ17" s="5">
        <v>0.44</v>
      </c>
      <c r="AK17" s="5">
        <v>6.77</v>
      </c>
      <c r="AL17" s="5">
        <v>1.22</v>
      </c>
      <c r="AM17" s="5">
        <v>1.4</v>
      </c>
      <c r="AN17" s="5">
        <v>24.3</v>
      </c>
      <c r="AO17" s="5">
        <v>0.03</v>
      </c>
      <c r="AP17" s="5">
        <v>18.100000000000001</v>
      </c>
      <c r="AQ17" s="31">
        <v>1830</v>
      </c>
      <c r="AR17" s="5">
        <v>5.39</v>
      </c>
      <c r="AS17" s="5">
        <v>69.900000000000006</v>
      </c>
      <c r="AT17" s="5">
        <v>0.82</v>
      </c>
      <c r="AU17" s="5">
        <v>22.7</v>
      </c>
      <c r="AV17" s="5">
        <v>2.81</v>
      </c>
      <c r="AW17" s="5">
        <v>69</v>
      </c>
      <c r="AX17" s="5">
        <v>9</v>
      </c>
      <c r="AY17" s="23">
        <f t="shared" si="0"/>
        <v>18.989169675090253</v>
      </c>
      <c r="BA17" s="32">
        <f t="shared" si="1"/>
        <v>0</v>
      </c>
      <c r="BE17" s="35"/>
    </row>
    <row r="18" spans="1:57" s="23" customFormat="1" ht="12" customHeight="1">
      <c r="A18" s="23">
        <v>32</v>
      </c>
      <c r="B18" s="5" t="s">
        <v>397</v>
      </c>
      <c r="C18" s="6" t="s">
        <v>100</v>
      </c>
      <c r="D18" s="6" t="s">
        <v>395</v>
      </c>
      <c r="E18" s="6" t="s">
        <v>97</v>
      </c>
      <c r="F18" s="4" t="s">
        <v>377</v>
      </c>
      <c r="G18" s="4" t="s">
        <v>378</v>
      </c>
      <c r="H18" s="6" t="s">
        <v>68</v>
      </c>
      <c r="I18" s="23">
        <v>1</v>
      </c>
      <c r="J18" s="5">
        <v>7.0000000000000007E-2</v>
      </c>
      <c r="K18" s="5">
        <v>15600</v>
      </c>
      <c r="L18" s="5">
        <v>19.899999999999999</v>
      </c>
      <c r="M18" s="5">
        <f t="shared" si="2"/>
        <v>2.5</v>
      </c>
      <c r="N18" s="5">
        <v>98</v>
      </c>
      <c r="O18" s="5">
        <v>0.61</v>
      </c>
      <c r="P18" s="5">
        <v>0.24</v>
      </c>
      <c r="Q18" s="5">
        <v>4510</v>
      </c>
      <c r="R18" s="5">
        <v>0.04</v>
      </c>
      <c r="S18" s="5">
        <v>68.3</v>
      </c>
      <c r="T18" s="5">
        <v>6.9</v>
      </c>
      <c r="U18" s="5">
        <v>44</v>
      </c>
      <c r="V18" s="5">
        <v>23.8</v>
      </c>
      <c r="W18" s="30">
        <v>52600</v>
      </c>
      <c r="X18" s="5">
        <v>0.04</v>
      </c>
      <c r="Y18" s="5">
        <v>3610</v>
      </c>
      <c r="Z18" s="5">
        <v>36.9</v>
      </c>
      <c r="AA18" s="5">
        <v>18.8</v>
      </c>
      <c r="AB18" s="5">
        <v>7530</v>
      </c>
      <c r="AC18" s="31">
        <v>371</v>
      </c>
      <c r="AD18" s="5">
        <v>5.42</v>
      </c>
      <c r="AE18" s="5">
        <v>645</v>
      </c>
      <c r="AF18" s="5">
        <v>15.7</v>
      </c>
      <c r="AG18" s="5">
        <v>1490</v>
      </c>
      <c r="AH18" s="5">
        <v>8.75</v>
      </c>
      <c r="AI18" s="30">
        <v>2270</v>
      </c>
      <c r="AJ18" s="5">
        <v>0.4</v>
      </c>
      <c r="AK18" s="5">
        <v>6.76</v>
      </c>
      <c r="AL18" s="5">
        <v>1.1599999999999999</v>
      </c>
      <c r="AM18" s="5">
        <v>1.46</v>
      </c>
      <c r="AN18" s="5">
        <v>24.1</v>
      </c>
      <c r="AO18" s="5">
        <v>0.03</v>
      </c>
      <c r="AP18" s="5">
        <v>17.600000000000001</v>
      </c>
      <c r="AQ18" s="31">
        <v>1920</v>
      </c>
      <c r="AR18" s="5">
        <v>5.07</v>
      </c>
      <c r="AS18" s="5">
        <v>63.6</v>
      </c>
      <c r="AT18" s="5">
        <v>0.8</v>
      </c>
      <c r="AU18" s="5">
        <v>21.3</v>
      </c>
      <c r="AV18" s="5">
        <v>2.5299999999999998</v>
      </c>
      <c r="AW18" s="5">
        <v>59</v>
      </c>
      <c r="AX18" s="5">
        <v>10</v>
      </c>
      <c r="AY18" s="23">
        <f t="shared" si="0"/>
        <v>23.171806167400881</v>
      </c>
      <c r="BA18" s="32">
        <f t="shared" si="1"/>
        <v>0</v>
      </c>
      <c r="BE18" s="35"/>
    </row>
    <row r="19" spans="1:57" s="23" customFormat="1" ht="12" customHeight="1">
      <c r="A19" s="35">
        <v>33</v>
      </c>
      <c r="B19" s="36" t="s">
        <v>398</v>
      </c>
      <c r="C19" s="21" t="s">
        <v>102</v>
      </c>
      <c r="D19" s="21" t="s">
        <v>399</v>
      </c>
      <c r="E19" s="21" t="s">
        <v>104</v>
      </c>
      <c r="F19" s="4" t="s">
        <v>377</v>
      </c>
      <c r="G19" s="4" t="s">
        <v>400</v>
      </c>
      <c r="H19" s="21" t="s">
        <v>68</v>
      </c>
      <c r="I19" s="35">
        <v>1</v>
      </c>
      <c r="J19" s="36">
        <v>0.06</v>
      </c>
      <c r="K19" s="36">
        <v>14400</v>
      </c>
      <c r="L19" s="36">
        <v>13</v>
      </c>
      <c r="M19" s="36">
        <f t="shared" si="2"/>
        <v>2.5</v>
      </c>
      <c r="N19" s="36">
        <v>86</v>
      </c>
      <c r="O19" s="36">
        <v>0.46</v>
      </c>
      <c r="P19" s="36">
        <v>0.18</v>
      </c>
      <c r="Q19" s="36">
        <v>3720</v>
      </c>
      <c r="R19" s="36">
        <v>0.04</v>
      </c>
      <c r="S19" s="36">
        <v>58.1</v>
      </c>
      <c r="T19" s="36">
        <v>5.5</v>
      </c>
      <c r="U19" s="36">
        <v>43.9</v>
      </c>
      <c r="V19" s="36">
        <v>21.9</v>
      </c>
      <c r="W19" s="37">
        <v>24800</v>
      </c>
      <c r="X19" s="36">
        <v>0.03</v>
      </c>
      <c r="Y19" s="36">
        <v>3700</v>
      </c>
      <c r="Z19" s="36">
        <v>31.1</v>
      </c>
      <c r="AA19" s="36">
        <v>15.9</v>
      </c>
      <c r="AB19" s="36">
        <v>6380</v>
      </c>
      <c r="AC19" s="31">
        <v>241</v>
      </c>
      <c r="AD19" s="36">
        <v>7.65</v>
      </c>
      <c r="AE19" s="36">
        <v>591</v>
      </c>
      <c r="AF19" s="36">
        <v>15.2</v>
      </c>
      <c r="AG19" s="36">
        <v>741</v>
      </c>
      <c r="AH19" s="36">
        <v>9.49</v>
      </c>
      <c r="AI19" s="37">
        <v>1530</v>
      </c>
      <c r="AJ19" s="36">
        <v>0.35</v>
      </c>
      <c r="AK19" s="36">
        <v>6.61</v>
      </c>
      <c r="AL19" s="36">
        <v>0.97</v>
      </c>
      <c r="AM19" s="36">
        <v>1.24</v>
      </c>
      <c r="AN19" s="36">
        <v>26.8</v>
      </c>
      <c r="AO19" s="36">
        <v>0.02</v>
      </c>
      <c r="AP19" s="36">
        <v>11.5</v>
      </c>
      <c r="AQ19" s="31">
        <v>1840</v>
      </c>
      <c r="AR19" s="36">
        <v>4.55</v>
      </c>
      <c r="AS19" s="36">
        <v>51</v>
      </c>
      <c r="AT19" s="36">
        <v>0.53</v>
      </c>
      <c r="AU19" s="36">
        <v>15.9</v>
      </c>
      <c r="AV19" s="36">
        <v>2.0099999999999998</v>
      </c>
      <c r="AW19" s="36">
        <v>50</v>
      </c>
      <c r="AX19" s="36">
        <v>9</v>
      </c>
      <c r="AY19" s="35">
        <f t="shared" si="0"/>
        <v>16.209150326797385</v>
      </c>
      <c r="AZ19" s="35"/>
      <c r="BA19" s="38">
        <f t="shared" si="1"/>
        <v>0</v>
      </c>
      <c r="BB19" s="35"/>
      <c r="BC19" s="35"/>
      <c r="BD19" s="35"/>
    </row>
    <row r="20" spans="1:57" s="23" customFormat="1" ht="12" customHeight="1">
      <c r="A20" s="35">
        <v>36</v>
      </c>
      <c r="B20" s="36" t="s">
        <v>401</v>
      </c>
      <c r="C20" s="21" t="s">
        <v>105</v>
      </c>
      <c r="D20" s="21" t="s">
        <v>399</v>
      </c>
      <c r="E20" s="21" t="s">
        <v>104</v>
      </c>
      <c r="F20" s="4" t="s">
        <v>377</v>
      </c>
      <c r="G20" s="4" t="s">
        <v>400</v>
      </c>
      <c r="H20" s="21" t="s">
        <v>68</v>
      </c>
      <c r="I20" s="35">
        <v>1</v>
      </c>
      <c r="J20" s="36">
        <v>0.06</v>
      </c>
      <c r="K20" s="36">
        <v>13500</v>
      </c>
      <c r="L20" s="36">
        <v>13.1</v>
      </c>
      <c r="M20" s="36">
        <f t="shared" si="2"/>
        <v>2.5</v>
      </c>
      <c r="N20" s="36">
        <v>94</v>
      </c>
      <c r="O20" s="36">
        <v>0.56999999999999995</v>
      </c>
      <c r="P20" s="36">
        <v>0.17</v>
      </c>
      <c r="Q20" s="36">
        <v>3260</v>
      </c>
      <c r="R20" s="36">
        <v>0.12</v>
      </c>
      <c r="S20" s="36">
        <v>53.3</v>
      </c>
      <c r="T20" s="36">
        <v>6.3</v>
      </c>
      <c r="U20" s="36">
        <v>45.4</v>
      </c>
      <c r="V20" s="36">
        <v>20.2</v>
      </c>
      <c r="W20" s="37">
        <v>37600</v>
      </c>
      <c r="X20" s="36">
        <v>0.03</v>
      </c>
      <c r="Y20" s="36">
        <v>3360</v>
      </c>
      <c r="Z20" s="36">
        <v>25.7</v>
      </c>
      <c r="AA20" s="36">
        <v>16.399999999999999</v>
      </c>
      <c r="AB20" s="36">
        <v>6130</v>
      </c>
      <c r="AC20" s="31">
        <v>247</v>
      </c>
      <c r="AD20" s="36">
        <v>6.06</v>
      </c>
      <c r="AE20" s="36">
        <v>585</v>
      </c>
      <c r="AF20" s="36">
        <v>16.8</v>
      </c>
      <c r="AG20" s="36">
        <v>1020</v>
      </c>
      <c r="AH20" s="36">
        <v>9.81</v>
      </c>
      <c r="AI20" s="37">
        <v>2910</v>
      </c>
      <c r="AJ20" s="36">
        <v>0.35</v>
      </c>
      <c r="AK20" s="36">
        <v>6.23</v>
      </c>
      <c r="AL20" s="36">
        <v>0.87</v>
      </c>
      <c r="AM20" s="36">
        <v>1.22</v>
      </c>
      <c r="AN20" s="36">
        <v>23.5</v>
      </c>
      <c r="AO20" s="36">
        <v>0.03</v>
      </c>
      <c r="AP20" s="36">
        <v>12.7</v>
      </c>
      <c r="AQ20" s="31">
        <v>1750</v>
      </c>
      <c r="AR20" s="36">
        <v>3.67</v>
      </c>
      <c r="AS20" s="36">
        <v>52.6</v>
      </c>
      <c r="AT20" s="36">
        <v>0.46</v>
      </c>
      <c r="AU20" s="36">
        <v>13.6</v>
      </c>
      <c r="AV20" s="36">
        <v>1.79</v>
      </c>
      <c r="AW20" s="36">
        <v>53</v>
      </c>
      <c r="AX20" s="36">
        <v>9</v>
      </c>
      <c r="AY20" s="35">
        <f t="shared" si="0"/>
        <v>12.920962199312715</v>
      </c>
      <c r="AZ20" s="35"/>
      <c r="BA20" s="38">
        <f t="shared" si="1"/>
        <v>0</v>
      </c>
      <c r="BB20" s="35"/>
      <c r="BC20" s="35"/>
      <c r="BD20" s="35"/>
    </row>
    <row r="21" spans="1:57" s="23" customFormat="1" ht="12" customHeight="1">
      <c r="A21" s="35">
        <v>39</v>
      </c>
      <c r="B21" s="36" t="s">
        <v>402</v>
      </c>
      <c r="C21" s="21" t="s">
        <v>107</v>
      </c>
      <c r="D21" s="21" t="s">
        <v>399</v>
      </c>
      <c r="E21" s="21" t="s">
        <v>104</v>
      </c>
      <c r="F21" s="4" t="s">
        <v>377</v>
      </c>
      <c r="G21" s="4" t="s">
        <v>400</v>
      </c>
      <c r="H21" s="21" t="s">
        <v>68</v>
      </c>
      <c r="I21" s="35">
        <v>1</v>
      </c>
      <c r="J21" s="36">
        <v>7.0000000000000007E-2</v>
      </c>
      <c r="K21" s="36">
        <v>13200</v>
      </c>
      <c r="L21" s="36">
        <v>12.6</v>
      </c>
      <c r="M21" s="36">
        <f t="shared" si="2"/>
        <v>2.5</v>
      </c>
      <c r="N21" s="36">
        <v>106</v>
      </c>
      <c r="O21" s="36">
        <v>0.44</v>
      </c>
      <c r="P21" s="36">
        <v>0.16</v>
      </c>
      <c r="Q21" s="36">
        <v>2880</v>
      </c>
      <c r="R21" s="36">
        <v>0.09</v>
      </c>
      <c r="S21" s="36">
        <v>60.1</v>
      </c>
      <c r="T21" s="36">
        <v>5.7</v>
      </c>
      <c r="U21" s="36">
        <v>43.8</v>
      </c>
      <c r="V21" s="36">
        <v>34.5</v>
      </c>
      <c r="W21" s="37">
        <v>39700</v>
      </c>
      <c r="X21" s="36">
        <v>0.03</v>
      </c>
      <c r="Y21" s="36">
        <v>4350</v>
      </c>
      <c r="Z21" s="36">
        <v>38.5</v>
      </c>
      <c r="AA21" s="36">
        <v>15.3</v>
      </c>
      <c r="AB21" s="36">
        <v>5980</v>
      </c>
      <c r="AC21" s="31">
        <v>234</v>
      </c>
      <c r="AD21" s="36">
        <v>5.43</v>
      </c>
      <c r="AE21" s="36">
        <v>525</v>
      </c>
      <c r="AF21" s="36">
        <v>16.100000000000001</v>
      </c>
      <c r="AG21" s="36">
        <v>1210</v>
      </c>
      <c r="AH21" s="36">
        <v>11.5</v>
      </c>
      <c r="AI21" s="37">
        <v>4350</v>
      </c>
      <c r="AJ21" s="36">
        <v>0.3</v>
      </c>
      <c r="AK21" s="36">
        <v>6.33</v>
      </c>
      <c r="AL21" s="36">
        <v>0.82</v>
      </c>
      <c r="AM21" s="36">
        <v>1.23</v>
      </c>
      <c r="AN21" s="36">
        <v>53.9</v>
      </c>
      <c r="AO21" s="36">
        <v>0.02</v>
      </c>
      <c r="AP21" s="36">
        <v>12.4</v>
      </c>
      <c r="AQ21" s="31">
        <v>1770</v>
      </c>
      <c r="AR21" s="36">
        <v>4.6100000000000003</v>
      </c>
      <c r="AS21" s="36">
        <v>57</v>
      </c>
      <c r="AT21" s="36">
        <v>0.46</v>
      </c>
      <c r="AU21" s="36">
        <v>11.9</v>
      </c>
      <c r="AV21" s="36">
        <v>1.63</v>
      </c>
      <c r="AW21" s="36">
        <v>45</v>
      </c>
      <c r="AX21" s="36">
        <v>8</v>
      </c>
      <c r="AY21" s="35">
        <f t="shared" si="0"/>
        <v>9.1264367816091951</v>
      </c>
      <c r="AZ21" s="35"/>
      <c r="BA21" s="38">
        <f t="shared" si="1"/>
        <v>0</v>
      </c>
      <c r="BB21" s="35"/>
      <c r="BC21" s="35"/>
      <c r="BD21" s="35"/>
    </row>
    <row r="22" spans="1:57" s="23" customFormat="1" ht="12" customHeight="1">
      <c r="A22" s="23">
        <v>42</v>
      </c>
      <c r="B22" s="5" t="s">
        <v>403</v>
      </c>
      <c r="C22" s="6" t="s">
        <v>109</v>
      </c>
      <c r="D22" s="6" t="s">
        <v>404</v>
      </c>
      <c r="E22" s="6" t="s">
        <v>111</v>
      </c>
      <c r="F22" s="4" t="s">
        <v>377</v>
      </c>
      <c r="G22" s="4" t="s">
        <v>400</v>
      </c>
      <c r="H22" s="6" t="s">
        <v>68</v>
      </c>
      <c r="I22" s="23">
        <v>1</v>
      </c>
      <c r="J22" s="5">
        <v>0.06</v>
      </c>
      <c r="K22" s="5">
        <v>11200</v>
      </c>
      <c r="L22" s="5">
        <v>6.57</v>
      </c>
      <c r="M22" s="5">
        <f t="shared" si="2"/>
        <v>2.5</v>
      </c>
      <c r="N22" s="5">
        <v>107</v>
      </c>
      <c r="O22" s="5">
        <v>0.37</v>
      </c>
      <c r="P22" s="5">
        <v>0.11</v>
      </c>
      <c r="Q22" s="5">
        <v>3310</v>
      </c>
      <c r="R22" s="5">
        <v>0.03</v>
      </c>
      <c r="S22" s="5">
        <v>39.1</v>
      </c>
      <c r="T22" s="5">
        <v>4.0999999999999996</v>
      </c>
      <c r="U22" s="5">
        <v>44.3</v>
      </c>
      <c r="V22" s="5">
        <v>18.100000000000001</v>
      </c>
      <c r="W22" s="30">
        <v>40500</v>
      </c>
      <c r="X22" s="5">
        <v>0.02</v>
      </c>
      <c r="Y22" s="5">
        <v>3510</v>
      </c>
      <c r="Z22" s="5">
        <v>19.8</v>
      </c>
      <c r="AA22" s="5">
        <v>14.6</v>
      </c>
      <c r="AB22" s="5">
        <v>5900</v>
      </c>
      <c r="AC22" s="31">
        <v>201</v>
      </c>
      <c r="AD22" s="5">
        <v>1.99</v>
      </c>
      <c r="AE22" s="5">
        <v>471</v>
      </c>
      <c r="AF22" s="5">
        <v>16.3</v>
      </c>
      <c r="AG22" s="5">
        <v>829</v>
      </c>
      <c r="AH22" s="5">
        <v>5.71</v>
      </c>
      <c r="AI22" s="30">
        <v>1910</v>
      </c>
      <c r="AJ22" s="5">
        <v>0.2</v>
      </c>
      <c r="AK22" s="5">
        <v>5.39</v>
      </c>
      <c r="AL22" s="5">
        <v>0.62</v>
      </c>
      <c r="AM22" s="5">
        <v>0.98</v>
      </c>
      <c r="AN22" s="5">
        <v>18.5</v>
      </c>
      <c r="AO22" s="5">
        <v>0.01</v>
      </c>
      <c r="AP22" s="5">
        <v>10.7</v>
      </c>
      <c r="AQ22" s="31">
        <v>1600</v>
      </c>
      <c r="AR22" s="5">
        <v>1.71</v>
      </c>
      <c r="AS22" s="5">
        <v>47.1</v>
      </c>
      <c r="AT22" s="5">
        <v>0.4</v>
      </c>
      <c r="AU22" s="5">
        <v>10.8</v>
      </c>
      <c r="AV22" s="5">
        <v>1.17</v>
      </c>
      <c r="AW22" s="5">
        <v>40</v>
      </c>
      <c r="AX22" s="5">
        <v>13</v>
      </c>
      <c r="AY22" s="23">
        <f t="shared" si="0"/>
        <v>21.204188481675391</v>
      </c>
      <c r="BA22" s="32">
        <f t="shared" si="1"/>
        <v>0</v>
      </c>
      <c r="BE22" s="35"/>
    </row>
    <row r="23" spans="1:57" s="23" customFormat="1" ht="12" customHeight="1">
      <c r="A23" s="23">
        <v>45</v>
      </c>
      <c r="B23" s="5" t="s">
        <v>405</v>
      </c>
      <c r="C23" s="6" t="s">
        <v>112</v>
      </c>
      <c r="D23" s="6" t="s">
        <v>404</v>
      </c>
      <c r="E23" s="6" t="s">
        <v>111</v>
      </c>
      <c r="F23" s="4" t="s">
        <v>377</v>
      </c>
      <c r="G23" s="4" t="s">
        <v>400</v>
      </c>
      <c r="H23" s="6" t="s">
        <v>68</v>
      </c>
      <c r="I23" s="23">
        <v>1</v>
      </c>
      <c r="J23" s="5">
        <v>7.0000000000000007E-2</v>
      </c>
      <c r="K23" s="5">
        <v>11500</v>
      </c>
      <c r="L23" s="5">
        <v>6.39</v>
      </c>
      <c r="M23" s="5">
        <f t="shared" si="2"/>
        <v>2.5</v>
      </c>
      <c r="N23" s="5">
        <v>91</v>
      </c>
      <c r="O23" s="5">
        <v>0.34</v>
      </c>
      <c r="P23" s="5">
        <v>0.12</v>
      </c>
      <c r="Q23" s="5">
        <v>3450</v>
      </c>
      <c r="R23" s="5">
        <v>0.06</v>
      </c>
      <c r="S23" s="5">
        <v>48.3</v>
      </c>
      <c r="T23" s="5">
        <v>5.4</v>
      </c>
      <c r="U23" s="5">
        <v>41.2</v>
      </c>
      <c r="V23" s="5">
        <v>20.399999999999999</v>
      </c>
      <c r="W23" s="30">
        <v>34600</v>
      </c>
      <c r="X23" s="5">
        <v>0.03</v>
      </c>
      <c r="Y23" s="5">
        <v>3540</v>
      </c>
      <c r="Z23" s="5">
        <v>22.5</v>
      </c>
      <c r="AA23" s="5">
        <v>13.8</v>
      </c>
      <c r="AB23" s="5">
        <v>5870</v>
      </c>
      <c r="AC23" s="31">
        <v>214</v>
      </c>
      <c r="AD23" s="5">
        <v>1.47</v>
      </c>
      <c r="AE23" s="5">
        <v>518</v>
      </c>
      <c r="AF23" s="5">
        <v>13.6</v>
      </c>
      <c r="AG23" s="5">
        <v>788</v>
      </c>
      <c r="AH23" s="5">
        <v>7.68</v>
      </c>
      <c r="AI23" s="30">
        <v>2500</v>
      </c>
      <c r="AJ23" s="5">
        <v>0.2</v>
      </c>
      <c r="AK23" s="5">
        <v>5.48</v>
      </c>
      <c r="AL23" s="5">
        <v>0.77</v>
      </c>
      <c r="AM23" s="5">
        <v>0.99</v>
      </c>
      <c r="AN23" s="5">
        <v>18.399999999999999</v>
      </c>
      <c r="AO23" s="5">
        <v>0.02</v>
      </c>
      <c r="AP23" s="5">
        <v>12.1</v>
      </c>
      <c r="AQ23" s="31">
        <v>1580</v>
      </c>
      <c r="AR23" s="5">
        <v>2.1</v>
      </c>
      <c r="AS23" s="5">
        <v>42.8</v>
      </c>
      <c r="AT23" s="5">
        <v>0.42</v>
      </c>
      <c r="AU23" s="5">
        <v>12.7</v>
      </c>
      <c r="AV23" s="5">
        <v>1.47</v>
      </c>
      <c r="AW23" s="5">
        <v>46</v>
      </c>
      <c r="AX23" s="5">
        <v>13</v>
      </c>
      <c r="AY23" s="23">
        <f t="shared" si="0"/>
        <v>13.84</v>
      </c>
      <c r="BA23" s="32">
        <f t="shared" si="1"/>
        <v>0</v>
      </c>
      <c r="BE23" s="35"/>
    </row>
    <row r="24" spans="1:57" s="23" customFormat="1" ht="12" customHeight="1" thickBot="1">
      <c r="A24" s="23">
        <v>48</v>
      </c>
      <c r="B24" s="5" t="s">
        <v>406</v>
      </c>
      <c r="C24" s="6" t="s">
        <v>114</v>
      </c>
      <c r="D24" s="6" t="s">
        <v>404</v>
      </c>
      <c r="E24" s="6" t="s">
        <v>111</v>
      </c>
      <c r="F24" s="4" t="s">
        <v>377</v>
      </c>
      <c r="G24" s="4" t="s">
        <v>400</v>
      </c>
      <c r="H24" s="6" t="s">
        <v>68</v>
      </c>
      <c r="I24" s="23">
        <v>1</v>
      </c>
      <c r="J24" s="5">
        <v>7.0000000000000007E-2</v>
      </c>
      <c r="K24" s="5">
        <v>11500</v>
      </c>
      <c r="L24" s="5">
        <v>7.42</v>
      </c>
      <c r="M24" s="5">
        <f t="shared" si="2"/>
        <v>2.5</v>
      </c>
      <c r="N24" s="5">
        <v>98</v>
      </c>
      <c r="O24" s="5">
        <v>0.38</v>
      </c>
      <c r="P24" s="5">
        <v>0.13</v>
      </c>
      <c r="Q24" s="5">
        <v>3440</v>
      </c>
      <c r="R24" s="5">
        <v>0.03</v>
      </c>
      <c r="S24" s="5">
        <v>45.6</v>
      </c>
      <c r="T24" s="5">
        <v>5.0999999999999996</v>
      </c>
      <c r="U24" s="5">
        <v>41.3</v>
      </c>
      <c r="V24" s="5">
        <v>19.899999999999999</v>
      </c>
      <c r="W24" s="33">
        <v>26900</v>
      </c>
      <c r="X24" s="5">
        <v>0.03</v>
      </c>
      <c r="Y24" s="5">
        <v>3620</v>
      </c>
      <c r="Z24" s="5">
        <v>21.9</v>
      </c>
      <c r="AA24" s="5">
        <v>14</v>
      </c>
      <c r="AB24" s="5">
        <v>6010</v>
      </c>
      <c r="AC24" s="31">
        <v>203</v>
      </c>
      <c r="AD24" s="5">
        <v>1.59</v>
      </c>
      <c r="AE24" s="5">
        <v>494</v>
      </c>
      <c r="AF24" s="5">
        <v>11.9</v>
      </c>
      <c r="AG24" s="5">
        <v>700</v>
      </c>
      <c r="AH24" s="5">
        <v>8.14</v>
      </c>
      <c r="AI24" s="33">
        <v>1270</v>
      </c>
      <c r="AJ24" s="5">
        <v>0.22</v>
      </c>
      <c r="AK24" s="5">
        <v>5.76</v>
      </c>
      <c r="AL24" s="5">
        <v>0.75</v>
      </c>
      <c r="AM24" s="5">
        <v>1.06</v>
      </c>
      <c r="AN24" s="5">
        <v>17.8</v>
      </c>
      <c r="AO24" s="5">
        <v>0.03</v>
      </c>
      <c r="AP24" s="5">
        <v>12</v>
      </c>
      <c r="AQ24" s="31">
        <v>1660</v>
      </c>
      <c r="AR24" s="5">
        <v>2.1800000000000002</v>
      </c>
      <c r="AS24" s="5">
        <v>43.9</v>
      </c>
      <c r="AT24" s="5">
        <v>0.55000000000000004</v>
      </c>
      <c r="AU24" s="5">
        <v>11.7</v>
      </c>
      <c r="AV24" s="5">
        <v>1.37</v>
      </c>
      <c r="AW24" s="5">
        <v>43</v>
      </c>
      <c r="AX24" s="5">
        <v>13</v>
      </c>
      <c r="AY24" s="23">
        <f t="shared" si="0"/>
        <v>21.181102362204726</v>
      </c>
      <c r="BA24" s="32">
        <f t="shared" si="1"/>
        <v>0</v>
      </c>
      <c r="BE24" s="35"/>
    </row>
    <row r="25" spans="1:57" s="23" customFormat="1" ht="12" customHeight="1">
      <c r="A25" s="23">
        <v>51</v>
      </c>
      <c r="B25" s="5" t="s">
        <v>407</v>
      </c>
      <c r="C25" s="6" t="s">
        <v>116</v>
      </c>
      <c r="D25" s="6" t="s">
        <v>408</v>
      </c>
      <c r="E25" s="6" t="s">
        <v>118</v>
      </c>
      <c r="F25" s="4" t="s">
        <v>377</v>
      </c>
      <c r="G25" s="4" t="s">
        <v>400</v>
      </c>
      <c r="H25" s="6" t="s">
        <v>68</v>
      </c>
      <c r="I25" s="23">
        <v>1</v>
      </c>
      <c r="J25" s="5">
        <v>0.1</v>
      </c>
      <c r="K25" s="5">
        <v>11500</v>
      </c>
      <c r="L25" s="5">
        <v>7.74</v>
      </c>
      <c r="M25" s="5">
        <f t="shared" si="2"/>
        <v>2.5</v>
      </c>
      <c r="N25" s="5">
        <v>73</v>
      </c>
      <c r="O25" s="5">
        <v>0.35</v>
      </c>
      <c r="P25" s="5">
        <v>0.17</v>
      </c>
      <c r="Q25" s="5">
        <v>2120</v>
      </c>
      <c r="R25" s="5">
        <v>0.14000000000000001</v>
      </c>
      <c r="S25" s="5">
        <v>51.4</v>
      </c>
      <c r="T25" s="5">
        <v>4.5</v>
      </c>
      <c r="U25" s="5">
        <v>44.6</v>
      </c>
      <c r="V25" s="5">
        <v>48</v>
      </c>
      <c r="W25" s="34">
        <v>34300</v>
      </c>
      <c r="X25" s="5">
        <v>0.03</v>
      </c>
      <c r="Y25" s="5">
        <v>4400</v>
      </c>
      <c r="Z25" s="5">
        <v>25.1</v>
      </c>
      <c r="AA25" s="5">
        <v>14.4</v>
      </c>
      <c r="AB25" s="5">
        <v>5060</v>
      </c>
      <c r="AC25" s="31">
        <v>161</v>
      </c>
      <c r="AD25" s="5">
        <v>2.79</v>
      </c>
      <c r="AE25" s="5">
        <v>507</v>
      </c>
      <c r="AF25" s="5">
        <v>13.8</v>
      </c>
      <c r="AG25" s="5">
        <v>812</v>
      </c>
      <c r="AH25" s="5">
        <v>7.95</v>
      </c>
      <c r="AI25" s="34">
        <v>6680</v>
      </c>
      <c r="AJ25" s="5">
        <v>0.19</v>
      </c>
      <c r="AK25" s="5">
        <v>5.82</v>
      </c>
      <c r="AL25" s="5">
        <v>1.01</v>
      </c>
      <c r="AM25" s="5">
        <v>0.95</v>
      </c>
      <c r="AN25" s="5">
        <v>22.2</v>
      </c>
      <c r="AO25" s="5">
        <v>0.02</v>
      </c>
      <c r="AP25" s="5">
        <v>12.2</v>
      </c>
      <c r="AQ25" s="31">
        <v>1520</v>
      </c>
      <c r="AR25" s="5">
        <v>5.6</v>
      </c>
      <c r="AS25" s="5">
        <v>46.9</v>
      </c>
      <c r="AT25" s="5">
        <v>0.39</v>
      </c>
      <c r="AU25" s="5">
        <v>11.7</v>
      </c>
      <c r="AV25" s="5">
        <v>1.36</v>
      </c>
      <c r="AW25" s="5">
        <v>41</v>
      </c>
      <c r="AX25" s="5">
        <v>8</v>
      </c>
      <c r="AY25" s="23">
        <f t="shared" si="0"/>
        <v>5.134730538922156</v>
      </c>
      <c r="BA25" s="32">
        <f t="shared" si="1"/>
        <v>0</v>
      </c>
    </row>
    <row r="26" spans="1:57" s="23" customFormat="1" ht="12" customHeight="1">
      <c r="A26" s="23">
        <v>54</v>
      </c>
      <c r="B26" s="5" t="s">
        <v>409</v>
      </c>
      <c r="C26" s="6" t="s">
        <v>119</v>
      </c>
      <c r="D26" s="6" t="s">
        <v>408</v>
      </c>
      <c r="E26" s="6" t="s">
        <v>118</v>
      </c>
      <c r="F26" s="4" t="s">
        <v>377</v>
      </c>
      <c r="G26" s="4" t="s">
        <v>400</v>
      </c>
      <c r="H26" s="6" t="s">
        <v>68</v>
      </c>
      <c r="I26" s="23">
        <v>1</v>
      </c>
      <c r="J26" s="5">
        <v>0.1</v>
      </c>
      <c r="K26" s="5">
        <v>11700</v>
      </c>
      <c r="L26" s="5">
        <v>8.1999999999999993</v>
      </c>
      <c r="M26" s="5">
        <f t="shared" si="2"/>
        <v>2.5</v>
      </c>
      <c r="N26" s="5">
        <v>70</v>
      </c>
      <c r="O26" s="5">
        <v>0.37</v>
      </c>
      <c r="P26" s="5">
        <v>0.16</v>
      </c>
      <c r="Q26" s="5">
        <v>2190</v>
      </c>
      <c r="R26" s="5">
        <v>0.15</v>
      </c>
      <c r="S26" s="5">
        <v>48.7</v>
      </c>
      <c r="T26" s="5">
        <v>5.2</v>
      </c>
      <c r="U26" s="5">
        <v>45.7</v>
      </c>
      <c r="V26" s="5">
        <v>28.5</v>
      </c>
      <c r="W26" s="30">
        <v>30600</v>
      </c>
      <c r="X26" s="5">
        <v>0.03</v>
      </c>
      <c r="Y26" s="5">
        <v>4550</v>
      </c>
      <c r="Z26" s="5">
        <v>25.3</v>
      </c>
      <c r="AA26" s="5">
        <v>14.1</v>
      </c>
      <c r="AB26" s="5">
        <v>5250</v>
      </c>
      <c r="AC26" s="31">
        <v>161</v>
      </c>
      <c r="AD26" s="5">
        <v>2.89</v>
      </c>
      <c r="AE26" s="5">
        <v>533</v>
      </c>
      <c r="AF26" s="5">
        <v>15.6</v>
      </c>
      <c r="AG26" s="5">
        <v>602</v>
      </c>
      <c r="AH26" s="5">
        <v>6.97</v>
      </c>
      <c r="AI26" s="30">
        <v>5430</v>
      </c>
      <c r="AJ26" s="5">
        <v>0.16</v>
      </c>
      <c r="AK26" s="5">
        <v>6.07</v>
      </c>
      <c r="AL26" s="5">
        <v>1.02</v>
      </c>
      <c r="AM26" s="5">
        <v>0.97</v>
      </c>
      <c r="AN26" s="5">
        <v>23.1</v>
      </c>
      <c r="AO26" s="5">
        <v>0.02</v>
      </c>
      <c r="AP26" s="5">
        <v>12.9</v>
      </c>
      <c r="AQ26" s="31">
        <v>1610</v>
      </c>
      <c r="AR26" s="5">
        <v>3.69</v>
      </c>
      <c r="AS26" s="5">
        <v>46.6</v>
      </c>
      <c r="AT26" s="5">
        <v>0.39</v>
      </c>
      <c r="AU26" s="5">
        <v>11.6</v>
      </c>
      <c r="AV26" s="5">
        <v>1.22</v>
      </c>
      <c r="AW26" s="5">
        <v>41</v>
      </c>
      <c r="AX26" s="5">
        <v>8</v>
      </c>
      <c r="AY26" s="23">
        <f t="shared" si="0"/>
        <v>5.6353591160220997</v>
      </c>
      <c r="BA26" s="32">
        <f t="shared" si="1"/>
        <v>0</v>
      </c>
    </row>
    <row r="27" spans="1:57" s="23" customFormat="1" ht="12" customHeight="1">
      <c r="A27" s="23">
        <v>57</v>
      </c>
      <c r="B27" s="5" t="s">
        <v>410</v>
      </c>
      <c r="C27" s="6" t="s">
        <v>121</v>
      </c>
      <c r="D27" s="6" t="s">
        <v>408</v>
      </c>
      <c r="E27" s="6" t="s">
        <v>118</v>
      </c>
      <c r="F27" s="4" t="s">
        <v>377</v>
      </c>
      <c r="G27" s="4" t="s">
        <v>400</v>
      </c>
      <c r="H27" s="6" t="s">
        <v>68</v>
      </c>
      <c r="I27" s="23">
        <v>1</v>
      </c>
      <c r="J27" s="5">
        <v>0.1</v>
      </c>
      <c r="K27" s="5">
        <v>11900</v>
      </c>
      <c r="L27" s="5">
        <v>7.43</v>
      </c>
      <c r="M27" s="5">
        <f t="shared" si="2"/>
        <v>2.5</v>
      </c>
      <c r="N27" s="5">
        <v>68</v>
      </c>
      <c r="O27" s="5">
        <v>0.34</v>
      </c>
      <c r="P27" s="5">
        <v>0.19</v>
      </c>
      <c r="Q27" s="5">
        <v>2230</v>
      </c>
      <c r="R27" s="5">
        <v>0.05</v>
      </c>
      <c r="S27" s="5">
        <v>51.1</v>
      </c>
      <c r="T27" s="5">
        <v>4.5</v>
      </c>
      <c r="U27" s="5">
        <v>44.9</v>
      </c>
      <c r="V27" s="5">
        <v>37.5</v>
      </c>
      <c r="W27" s="30">
        <v>24300</v>
      </c>
      <c r="X27" s="5">
        <v>0.03</v>
      </c>
      <c r="Y27" s="5">
        <v>4350</v>
      </c>
      <c r="Z27" s="5">
        <v>25</v>
      </c>
      <c r="AA27" s="5">
        <v>14.3</v>
      </c>
      <c r="AB27" s="5">
        <v>5210</v>
      </c>
      <c r="AC27" s="31">
        <v>164</v>
      </c>
      <c r="AD27" s="5">
        <v>2.77</v>
      </c>
      <c r="AE27" s="5">
        <v>553</v>
      </c>
      <c r="AF27" s="5">
        <v>13.4</v>
      </c>
      <c r="AG27" s="5">
        <v>614</v>
      </c>
      <c r="AH27" s="5">
        <v>6.4</v>
      </c>
      <c r="AI27" s="30">
        <v>3780</v>
      </c>
      <c r="AJ27" s="5">
        <v>0.17</v>
      </c>
      <c r="AK27" s="5">
        <v>6.36</v>
      </c>
      <c r="AL27" s="5">
        <v>0.96</v>
      </c>
      <c r="AM27" s="5">
        <v>1.02</v>
      </c>
      <c r="AN27" s="5">
        <v>20.6</v>
      </c>
      <c r="AO27" s="5">
        <v>0.02</v>
      </c>
      <c r="AP27" s="5">
        <v>13.2</v>
      </c>
      <c r="AQ27" s="31">
        <v>1640</v>
      </c>
      <c r="AR27" s="5">
        <v>5.0599999999999996</v>
      </c>
      <c r="AS27" s="5">
        <v>40.799999999999997</v>
      </c>
      <c r="AT27" s="5">
        <v>0.33</v>
      </c>
      <c r="AU27" s="5">
        <v>10.9</v>
      </c>
      <c r="AV27" s="5">
        <v>1.3</v>
      </c>
      <c r="AW27" s="5">
        <v>36</v>
      </c>
      <c r="AX27" s="5">
        <v>9</v>
      </c>
      <c r="AY27" s="23">
        <f t="shared" si="0"/>
        <v>6.4285714285714288</v>
      </c>
      <c r="BA27" s="32">
        <f t="shared" si="1"/>
        <v>0</v>
      </c>
    </row>
    <row r="28" spans="1:57" s="23" customFormat="1" ht="12" customHeight="1">
      <c r="A28" s="23">
        <v>60</v>
      </c>
      <c r="B28" s="5" t="s">
        <v>411</v>
      </c>
      <c r="C28" s="6" t="s">
        <v>123</v>
      </c>
      <c r="D28" s="6" t="s">
        <v>412</v>
      </c>
      <c r="E28" s="6" t="s">
        <v>125</v>
      </c>
      <c r="F28" s="4" t="s">
        <v>377</v>
      </c>
      <c r="G28" s="4" t="s">
        <v>400</v>
      </c>
      <c r="H28" s="6" t="s">
        <v>68</v>
      </c>
      <c r="I28" s="23">
        <v>1</v>
      </c>
      <c r="J28" s="5">
        <v>0.04</v>
      </c>
      <c r="K28" s="5">
        <v>8620</v>
      </c>
      <c r="L28" s="5">
        <v>5.05</v>
      </c>
      <c r="M28" s="5">
        <f t="shared" si="2"/>
        <v>2.5</v>
      </c>
      <c r="N28" s="5">
        <v>51</v>
      </c>
      <c r="O28" s="5">
        <v>0.32</v>
      </c>
      <c r="P28" s="5">
        <v>0.1</v>
      </c>
      <c r="Q28" s="5">
        <v>2980</v>
      </c>
      <c r="R28" s="5">
        <v>0.03</v>
      </c>
      <c r="S28" s="5">
        <v>53</v>
      </c>
      <c r="T28" s="5">
        <v>3.8</v>
      </c>
      <c r="U28" s="5">
        <v>29.8</v>
      </c>
      <c r="V28" s="5">
        <v>11.4</v>
      </c>
      <c r="W28" s="30">
        <v>14900</v>
      </c>
      <c r="X28" s="5">
        <v>0.02</v>
      </c>
      <c r="Y28" s="5">
        <v>3220</v>
      </c>
      <c r="Z28" s="5">
        <v>26.9</v>
      </c>
      <c r="AA28" s="5">
        <v>12.3</v>
      </c>
      <c r="AB28" s="5">
        <v>4190</v>
      </c>
      <c r="AC28" s="31">
        <v>147</v>
      </c>
      <c r="AD28" s="5">
        <v>2.0499999999999998</v>
      </c>
      <c r="AE28" s="5">
        <v>456</v>
      </c>
      <c r="AF28" s="5">
        <v>10.9</v>
      </c>
      <c r="AG28" s="5">
        <v>810</v>
      </c>
      <c r="AH28" s="5">
        <v>5.03</v>
      </c>
      <c r="AI28" s="30">
        <v>742</v>
      </c>
      <c r="AJ28" s="5">
        <v>0.11</v>
      </c>
      <c r="AK28" s="5">
        <v>3.74</v>
      </c>
      <c r="AL28" s="5">
        <v>0.67</v>
      </c>
      <c r="AM28" s="5">
        <v>0.74</v>
      </c>
      <c r="AN28" s="5">
        <v>15.9</v>
      </c>
      <c r="AO28" s="5">
        <v>0.01</v>
      </c>
      <c r="AP28" s="5">
        <v>12.8</v>
      </c>
      <c r="AQ28" s="31">
        <v>1210</v>
      </c>
      <c r="AR28" s="5">
        <v>2.5099999999999998</v>
      </c>
      <c r="AS28" s="5">
        <v>27.1</v>
      </c>
      <c r="AT28" s="5">
        <v>0.34</v>
      </c>
      <c r="AU28" s="5">
        <v>12.3</v>
      </c>
      <c r="AV28" s="5">
        <v>1.1200000000000001</v>
      </c>
      <c r="AW28" s="5">
        <v>33</v>
      </c>
      <c r="AX28" s="5">
        <v>10</v>
      </c>
      <c r="AY28" s="23">
        <f t="shared" si="0"/>
        <v>20.080862533692724</v>
      </c>
      <c r="AZ28" s="23" t="s">
        <v>380</v>
      </c>
      <c r="BA28" s="32">
        <f t="shared" si="1"/>
        <v>0</v>
      </c>
      <c r="BC28" s="23" t="s">
        <v>413</v>
      </c>
    </row>
    <row r="29" spans="1:57" s="23" customFormat="1" ht="12" customHeight="1">
      <c r="A29" s="23">
        <v>63</v>
      </c>
      <c r="B29" s="5" t="s">
        <v>414</v>
      </c>
      <c r="C29" s="6" t="s">
        <v>126</v>
      </c>
      <c r="D29" s="6" t="s">
        <v>412</v>
      </c>
      <c r="E29" s="6" t="s">
        <v>125</v>
      </c>
      <c r="F29" s="4" t="s">
        <v>377</v>
      </c>
      <c r="G29" s="4" t="s">
        <v>400</v>
      </c>
      <c r="H29" s="6" t="s">
        <v>68</v>
      </c>
      <c r="I29" s="23">
        <v>1</v>
      </c>
      <c r="J29" s="5">
        <v>0.03</v>
      </c>
      <c r="K29" s="5">
        <v>8600</v>
      </c>
      <c r="L29" s="5">
        <v>4.8099999999999996</v>
      </c>
      <c r="M29" s="5">
        <f t="shared" si="2"/>
        <v>2.5</v>
      </c>
      <c r="N29" s="5">
        <v>50</v>
      </c>
      <c r="O29" s="5">
        <v>0.32</v>
      </c>
      <c r="P29" s="5">
        <v>0.08</v>
      </c>
      <c r="Q29" s="5">
        <v>3080</v>
      </c>
      <c r="R29" s="5">
        <v>0.04</v>
      </c>
      <c r="S29" s="5">
        <v>55</v>
      </c>
      <c r="T29" s="5">
        <v>3.6</v>
      </c>
      <c r="U29" s="5">
        <v>28.4</v>
      </c>
      <c r="V29" s="5">
        <v>11.6</v>
      </c>
      <c r="W29" s="30">
        <v>14600</v>
      </c>
      <c r="X29" s="5">
        <v>0.02</v>
      </c>
      <c r="Y29" s="5">
        <v>2910</v>
      </c>
      <c r="Z29" s="5">
        <v>27.8</v>
      </c>
      <c r="AA29" s="5">
        <v>12.6</v>
      </c>
      <c r="AB29" s="5">
        <v>4060</v>
      </c>
      <c r="AC29" s="31">
        <v>158</v>
      </c>
      <c r="AD29" s="5">
        <v>1.56</v>
      </c>
      <c r="AE29" s="5">
        <v>382</v>
      </c>
      <c r="AF29" s="5">
        <v>13.1</v>
      </c>
      <c r="AG29" s="5">
        <v>825</v>
      </c>
      <c r="AH29" s="5">
        <v>5.21</v>
      </c>
      <c r="AI29" s="30">
        <v>384</v>
      </c>
      <c r="AJ29" s="5">
        <v>0.11</v>
      </c>
      <c r="AK29" s="5">
        <v>3.58</v>
      </c>
      <c r="AL29" s="5">
        <v>0.65</v>
      </c>
      <c r="AM29" s="5">
        <v>0.7</v>
      </c>
      <c r="AN29" s="5">
        <v>15.6</v>
      </c>
      <c r="AO29" s="5">
        <v>0.02</v>
      </c>
      <c r="AP29" s="5">
        <v>12</v>
      </c>
      <c r="AQ29" s="31">
        <v>1190</v>
      </c>
      <c r="AR29" s="5">
        <v>2.4500000000000002</v>
      </c>
      <c r="AS29" s="5">
        <v>27</v>
      </c>
      <c r="AT29" s="5">
        <v>0.26</v>
      </c>
      <c r="AU29" s="5">
        <v>13.4</v>
      </c>
      <c r="AV29" s="5">
        <v>1.17</v>
      </c>
      <c r="AW29" s="5">
        <v>35</v>
      </c>
      <c r="AX29" s="5">
        <v>8</v>
      </c>
      <c r="AY29" s="23">
        <f t="shared" si="0"/>
        <v>38.020833333333336</v>
      </c>
      <c r="BA29" s="32">
        <f t="shared" si="1"/>
        <v>0</v>
      </c>
      <c r="BC29" s="23" t="s">
        <v>415</v>
      </c>
      <c r="BD29" s="23">
        <v>0.87080938699999999</v>
      </c>
    </row>
    <row r="30" spans="1:57" s="23" customFormat="1" ht="12" customHeight="1">
      <c r="A30" s="23">
        <v>66</v>
      </c>
      <c r="B30" s="5" t="s">
        <v>416</v>
      </c>
      <c r="C30" s="6" t="s">
        <v>128</v>
      </c>
      <c r="D30" s="6" t="s">
        <v>412</v>
      </c>
      <c r="E30" s="6" t="s">
        <v>125</v>
      </c>
      <c r="F30" s="4" t="s">
        <v>377</v>
      </c>
      <c r="G30" s="4" t="s">
        <v>400</v>
      </c>
      <c r="H30" s="6" t="s">
        <v>68</v>
      </c>
      <c r="I30" s="23">
        <v>1</v>
      </c>
      <c r="J30" s="5">
        <v>0.04</v>
      </c>
      <c r="K30" s="5">
        <v>8920</v>
      </c>
      <c r="L30" s="5">
        <v>5</v>
      </c>
      <c r="M30" s="5">
        <f t="shared" si="2"/>
        <v>2.5</v>
      </c>
      <c r="N30" s="5">
        <v>51</v>
      </c>
      <c r="O30" s="5">
        <v>0.34</v>
      </c>
      <c r="P30" s="5">
        <v>0.1</v>
      </c>
      <c r="Q30" s="5">
        <v>2950</v>
      </c>
      <c r="R30" s="5">
        <v>7.0000000000000007E-2</v>
      </c>
      <c r="S30" s="5">
        <v>60.4</v>
      </c>
      <c r="T30" s="5">
        <v>4.2</v>
      </c>
      <c r="U30" s="5">
        <v>29.7</v>
      </c>
      <c r="V30" s="5">
        <v>14.7</v>
      </c>
      <c r="W30" s="30">
        <v>15200</v>
      </c>
      <c r="X30" s="5">
        <v>0.02</v>
      </c>
      <c r="Y30" s="5">
        <v>3060</v>
      </c>
      <c r="Z30" s="5">
        <v>29.7</v>
      </c>
      <c r="AA30" s="5">
        <v>13.1</v>
      </c>
      <c r="AB30" s="5">
        <v>4270</v>
      </c>
      <c r="AC30" s="31">
        <v>157</v>
      </c>
      <c r="AD30" s="5">
        <v>1.56</v>
      </c>
      <c r="AE30" s="5">
        <v>397</v>
      </c>
      <c r="AF30" s="5">
        <v>12.6</v>
      </c>
      <c r="AG30" s="5">
        <v>781</v>
      </c>
      <c r="AH30" s="5">
        <v>5.92</v>
      </c>
      <c r="AI30" s="30">
        <v>1200</v>
      </c>
      <c r="AJ30" s="5">
        <v>0.11</v>
      </c>
      <c r="AK30" s="5">
        <v>3.74</v>
      </c>
      <c r="AL30" s="5">
        <v>0.74</v>
      </c>
      <c r="AM30" s="5">
        <v>0.72</v>
      </c>
      <c r="AN30" s="5">
        <v>15.3</v>
      </c>
      <c r="AO30" s="5">
        <v>0.02</v>
      </c>
      <c r="AP30" s="5">
        <v>13.5</v>
      </c>
      <c r="AQ30" s="31">
        <v>1180</v>
      </c>
      <c r="AR30" s="5">
        <v>2.89</v>
      </c>
      <c r="AS30" s="5">
        <v>28.1</v>
      </c>
      <c r="AT30" s="5">
        <v>0.28999999999999998</v>
      </c>
      <c r="AU30" s="5">
        <v>13.7</v>
      </c>
      <c r="AV30" s="5">
        <v>1.25</v>
      </c>
      <c r="AW30" s="5">
        <v>42</v>
      </c>
      <c r="AX30" s="5">
        <v>8</v>
      </c>
      <c r="AY30" s="23">
        <f t="shared" si="0"/>
        <v>12.666666666666666</v>
      </c>
      <c r="BA30" s="32">
        <f t="shared" si="1"/>
        <v>0</v>
      </c>
    </row>
    <row r="31" spans="1:57" s="23" customFormat="1" ht="12" customHeight="1">
      <c r="A31" s="23">
        <v>68</v>
      </c>
      <c r="B31" s="5" t="s">
        <v>417</v>
      </c>
      <c r="C31" s="6" t="s">
        <v>130</v>
      </c>
      <c r="D31" s="6" t="s">
        <v>418</v>
      </c>
      <c r="E31" s="6" t="s">
        <v>132</v>
      </c>
      <c r="F31" s="4" t="s">
        <v>419</v>
      </c>
      <c r="G31" s="4" t="s">
        <v>419</v>
      </c>
      <c r="H31" s="6"/>
      <c r="I31" s="23">
        <v>1</v>
      </c>
      <c r="J31" s="5">
        <v>7.0000000000000007E-2</v>
      </c>
      <c r="K31" s="5">
        <v>16700</v>
      </c>
      <c r="L31" s="5">
        <v>7.75</v>
      </c>
      <c r="M31" s="5">
        <f t="shared" si="2"/>
        <v>2.5</v>
      </c>
      <c r="N31" s="5">
        <v>140</v>
      </c>
      <c r="O31" s="5">
        <v>0.74</v>
      </c>
      <c r="P31" s="5">
        <v>0.35</v>
      </c>
      <c r="Q31" s="5">
        <v>3400</v>
      </c>
      <c r="R31" s="5">
        <v>0.03</v>
      </c>
      <c r="S31" s="5">
        <v>75</v>
      </c>
      <c r="T31" s="5">
        <v>6.5</v>
      </c>
      <c r="U31" s="5">
        <v>43.4</v>
      </c>
      <c r="V31" s="5">
        <v>32</v>
      </c>
      <c r="W31" s="30">
        <v>29300</v>
      </c>
      <c r="X31" s="5">
        <v>0.04</v>
      </c>
      <c r="Y31" s="5">
        <v>4380</v>
      </c>
      <c r="Z31" s="5">
        <v>34.799999999999997</v>
      </c>
      <c r="AA31" s="5">
        <v>22.5</v>
      </c>
      <c r="AB31" s="5">
        <v>6630</v>
      </c>
      <c r="AC31" s="31">
        <v>230</v>
      </c>
      <c r="AD31" s="5">
        <v>2.87</v>
      </c>
      <c r="AE31" s="5">
        <v>481</v>
      </c>
      <c r="AF31" s="5">
        <v>18.899999999999999</v>
      </c>
      <c r="AG31" s="5">
        <v>843</v>
      </c>
      <c r="AH31" s="5">
        <v>13.2</v>
      </c>
      <c r="AI31" s="30">
        <v>2040</v>
      </c>
      <c r="AJ31" s="5">
        <v>0.2</v>
      </c>
      <c r="AK31" s="5">
        <v>7.46</v>
      </c>
      <c r="AL31" s="5">
        <v>1.23</v>
      </c>
      <c r="AM31" s="5">
        <v>1.61</v>
      </c>
      <c r="AN31" s="5">
        <v>20.3</v>
      </c>
      <c r="AO31" s="5">
        <v>0.03</v>
      </c>
      <c r="AP31" s="5">
        <v>24.2</v>
      </c>
      <c r="AQ31" s="31">
        <v>1870</v>
      </c>
      <c r="AR31" s="5">
        <v>3.63</v>
      </c>
      <c r="AS31" s="5">
        <v>48.9</v>
      </c>
      <c r="AT31" s="5">
        <v>0.36</v>
      </c>
      <c r="AU31" s="5">
        <v>18.5</v>
      </c>
      <c r="AV31" s="5">
        <v>2.09</v>
      </c>
      <c r="AW31" s="5">
        <v>51</v>
      </c>
      <c r="AX31" s="5">
        <v>14</v>
      </c>
      <c r="AY31" s="23">
        <f t="shared" si="0"/>
        <v>14.362745098039216</v>
      </c>
      <c r="BA31" s="32">
        <f t="shared" si="1"/>
        <v>0</v>
      </c>
    </row>
    <row r="32" spans="1:57" s="23" customFormat="1" ht="12" customHeight="1">
      <c r="A32" s="23">
        <v>71</v>
      </c>
      <c r="B32" s="5" t="s">
        <v>420</v>
      </c>
      <c r="C32" s="6" t="s">
        <v>133</v>
      </c>
      <c r="D32" s="6" t="s">
        <v>418</v>
      </c>
      <c r="E32" s="6" t="s">
        <v>132</v>
      </c>
      <c r="F32" s="4" t="s">
        <v>419</v>
      </c>
      <c r="G32" s="4" t="s">
        <v>419</v>
      </c>
      <c r="H32" s="6"/>
      <c r="I32" s="23">
        <v>1</v>
      </c>
      <c r="J32" s="5">
        <v>0.08</v>
      </c>
      <c r="K32" s="5">
        <v>17600</v>
      </c>
      <c r="L32" s="5">
        <v>6.21</v>
      </c>
      <c r="M32" s="5">
        <f t="shared" si="2"/>
        <v>2.5</v>
      </c>
      <c r="N32" s="5">
        <v>123</v>
      </c>
      <c r="O32" s="5">
        <v>0.74</v>
      </c>
      <c r="P32" s="5">
        <v>0.37</v>
      </c>
      <c r="Q32" s="5">
        <v>3730</v>
      </c>
      <c r="R32" s="5">
        <v>0.04</v>
      </c>
      <c r="S32" s="5">
        <v>70.7</v>
      </c>
      <c r="T32" s="5">
        <v>6</v>
      </c>
      <c r="U32" s="5">
        <v>41.7</v>
      </c>
      <c r="V32" s="5">
        <v>27.2</v>
      </c>
      <c r="W32" s="30">
        <v>28300</v>
      </c>
      <c r="X32" s="5">
        <v>0.04</v>
      </c>
      <c r="Y32" s="5">
        <v>4310</v>
      </c>
      <c r="Z32" s="5">
        <v>34</v>
      </c>
      <c r="AA32" s="5">
        <v>23.6</v>
      </c>
      <c r="AB32" s="5">
        <v>6500</v>
      </c>
      <c r="AC32" s="31">
        <v>230</v>
      </c>
      <c r="AD32" s="5">
        <v>2.39</v>
      </c>
      <c r="AE32" s="5">
        <v>452</v>
      </c>
      <c r="AF32" s="5">
        <v>16.2</v>
      </c>
      <c r="AG32" s="5">
        <v>762</v>
      </c>
      <c r="AH32" s="5">
        <v>13.1</v>
      </c>
      <c r="AI32" s="30">
        <v>1400</v>
      </c>
      <c r="AJ32" s="5">
        <v>0.21</v>
      </c>
      <c r="AK32" s="5">
        <v>6.86</v>
      </c>
      <c r="AL32" s="5">
        <v>1.05</v>
      </c>
      <c r="AM32" s="5">
        <v>1.69</v>
      </c>
      <c r="AN32" s="5">
        <v>20.7</v>
      </c>
      <c r="AO32" s="5">
        <v>0.02</v>
      </c>
      <c r="AP32" s="5">
        <v>15.4</v>
      </c>
      <c r="AQ32" s="31">
        <v>1860</v>
      </c>
      <c r="AR32" s="5">
        <v>3.49</v>
      </c>
      <c r="AS32" s="5">
        <v>47.6</v>
      </c>
      <c r="AT32" s="5">
        <v>0.37</v>
      </c>
      <c r="AU32" s="5">
        <v>17.600000000000001</v>
      </c>
      <c r="AV32" s="5">
        <v>1.92</v>
      </c>
      <c r="AW32" s="5">
        <v>54</v>
      </c>
      <c r="AX32" s="5">
        <v>8</v>
      </c>
      <c r="AY32" s="23">
        <f t="shared" si="0"/>
        <v>20.214285714285715</v>
      </c>
      <c r="BA32" s="32">
        <f t="shared" si="1"/>
        <v>0</v>
      </c>
    </row>
    <row r="33" spans="1:57" s="23" customFormat="1" ht="12" customHeight="1" thickBot="1">
      <c r="A33" s="23">
        <v>74</v>
      </c>
      <c r="B33" s="5" t="s">
        <v>421</v>
      </c>
      <c r="C33" s="6" t="s">
        <v>135</v>
      </c>
      <c r="D33" s="6" t="s">
        <v>418</v>
      </c>
      <c r="E33" s="6" t="s">
        <v>132</v>
      </c>
      <c r="F33" s="4" t="s">
        <v>419</v>
      </c>
      <c r="G33" s="4" t="s">
        <v>419</v>
      </c>
      <c r="H33" s="6"/>
      <c r="I33" s="23">
        <v>1</v>
      </c>
      <c r="J33" s="5">
        <v>7.0000000000000007E-2</v>
      </c>
      <c r="K33" s="5">
        <v>15900</v>
      </c>
      <c r="L33" s="5">
        <v>5.78</v>
      </c>
      <c r="M33" s="5">
        <f t="shared" si="2"/>
        <v>2.5</v>
      </c>
      <c r="N33" s="5">
        <v>117</v>
      </c>
      <c r="O33" s="5">
        <v>0.68</v>
      </c>
      <c r="P33" s="5">
        <v>0.35</v>
      </c>
      <c r="Q33" s="5">
        <v>3340</v>
      </c>
      <c r="R33" s="5">
        <v>0.04</v>
      </c>
      <c r="S33" s="5">
        <v>72.2</v>
      </c>
      <c r="T33" s="5">
        <v>5.7</v>
      </c>
      <c r="U33" s="5">
        <v>40.1</v>
      </c>
      <c r="V33" s="5">
        <v>23.1</v>
      </c>
      <c r="W33" s="33">
        <v>23700</v>
      </c>
      <c r="X33" s="5">
        <v>0.04</v>
      </c>
      <c r="Y33" s="5">
        <v>4060</v>
      </c>
      <c r="Z33" s="5">
        <v>33.799999999999997</v>
      </c>
      <c r="AA33" s="5">
        <v>22.1</v>
      </c>
      <c r="AB33" s="5">
        <v>6170</v>
      </c>
      <c r="AC33" s="31">
        <v>208</v>
      </c>
      <c r="AD33" s="5">
        <v>2.71</v>
      </c>
      <c r="AE33" s="5">
        <v>416</v>
      </c>
      <c r="AF33" s="5">
        <v>15.7</v>
      </c>
      <c r="AG33" s="5">
        <v>694</v>
      </c>
      <c r="AH33" s="5">
        <v>15</v>
      </c>
      <c r="AI33" s="33">
        <v>886</v>
      </c>
      <c r="AJ33" s="5">
        <v>0.2</v>
      </c>
      <c r="AK33" s="5">
        <v>6.76</v>
      </c>
      <c r="AL33" s="5">
        <v>1.06</v>
      </c>
      <c r="AM33" s="5">
        <v>1.66</v>
      </c>
      <c r="AN33" s="5">
        <v>19.5</v>
      </c>
      <c r="AO33" s="5">
        <v>0.03</v>
      </c>
      <c r="AP33" s="5">
        <v>16.2</v>
      </c>
      <c r="AQ33" s="31">
        <v>1790</v>
      </c>
      <c r="AR33" s="5">
        <v>3.55</v>
      </c>
      <c r="AS33" s="5">
        <v>43.4</v>
      </c>
      <c r="AT33" s="5">
        <v>0.66</v>
      </c>
      <c r="AU33" s="5">
        <v>16.899999999999999</v>
      </c>
      <c r="AV33" s="5">
        <v>1.93</v>
      </c>
      <c r="AW33" s="5">
        <v>50</v>
      </c>
      <c r="AX33" s="5">
        <v>9</v>
      </c>
      <c r="AY33" s="23">
        <f t="shared" si="0"/>
        <v>26.74943566591422</v>
      </c>
      <c r="BA33" s="32">
        <f t="shared" si="1"/>
        <v>0</v>
      </c>
    </row>
    <row r="34" spans="1:57" s="23" customFormat="1" ht="12" customHeight="1">
      <c r="A34" s="23">
        <v>77</v>
      </c>
      <c r="B34" s="5" t="s">
        <v>422</v>
      </c>
      <c r="C34" s="6" t="s">
        <v>137</v>
      </c>
      <c r="D34" s="6" t="s">
        <v>423</v>
      </c>
      <c r="E34" s="6" t="s">
        <v>140</v>
      </c>
      <c r="F34" s="4" t="s">
        <v>424</v>
      </c>
      <c r="G34" s="4" t="s">
        <v>424</v>
      </c>
      <c r="H34" s="6" t="s">
        <v>139</v>
      </c>
      <c r="I34" s="23">
        <v>1</v>
      </c>
      <c r="J34" s="5">
        <v>0.09</v>
      </c>
      <c r="K34" s="5">
        <v>29000</v>
      </c>
      <c r="L34" s="5">
        <v>8.74</v>
      </c>
      <c r="M34" s="5">
        <v>13</v>
      </c>
      <c r="N34" s="5">
        <v>124</v>
      </c>
      <c r="O34" s="5">
        <v>1.3</v>
      </c>
      <c r="P34" s="5">
        <v>0.61</v>
      </c>
      <c r="Q34" s="5">
        <v>4220</v>
      </c>
      <c r="R34" s="5">
        <v>0.05</v>
      </c>
      <c r="S34" s="5">
        <v>82.5</v>
      </c>
      <c r="T34" s="5">
        <v>12</v>
      </c>
      <c r="U34" s="5">
        <v>60.1</v>
      </c>
      <c r="V34" s="5">
        <v>33.5</v>
      </c>
      <c r="W34" s="34">
        <v>44400</v>
      </c>
      <c r="X34" s="5">
        <v>0.05</v>
      </c>
      <c r="Y34" s="5">
        <v>8250</v>
      </c>
      <c r="Z34" s="5">
        <v>40.799999999999997</v>
      </c>
      <c r="AA34" s="5">
        <v>36.6</v>
      </c>
      <c r="AB34" s="5">
        <v>11100</v>
      </c>
      <c r="AC34" s="31">
        <v>400</v>
      </c>
      <c r="AD34" s="5">
        <v>3.47</v>
      </c>
      <c r="AE34" s="5">
        <v>664</v>
      </c>
      <c r="AF34" s="5">
        <v>27.9</v>
      </c>
      <c r="AG34" s="5">
        <v>703</v>
      </c>
      <c r="AH34" s="5">
        <v>20.7</v>
      </c>
      <c r="AI34" s="34">
        <v>2190</v>
      </c>
      <c r="AJ34" s="5">
        <v>0.18</v>
      </c>
      <c r="AK34" s="5">
        <v>11.3</v>
      </c>
      <c r="AL34" s="5">
        <v>1.05</v>
      </c>
      <c r="AM34" s="5">
        <v>2.4500000000000002</v>
      </c>
      <c r="AN34" s="5">
        <v>27.6</v>
      </c>
      <c r="AO34" s="5">
        <v>0.04</v>
      </c>
      <c r="AP34" s="5">
        <v>28.5</v>
      </c>
      <c r="AQ34" s="31">
        <v>2490</v>
      </c>
      <c r="AR34" s="5">
        <v>4.9800000000000004</v>
      </c>
      <c r="AS34" s="5">
        <v>70.400000000000006</v>
      </c>
      <c r="AT34" s="5">
        <v>0.3</v>
      </c>
      <c r="AU34" s="5">
        <v>20.399999999999999</v>
      </c>
      <c r="AV34" s="5">
        <v>2.2400000000000002</v>
      </c>
      <c r="AW34" s="5">
        <v>100</v>
      </c>
      <c r="AX34" s="5">
        <v>24</v>
      </c>
      <c r="AY34" s="23">
        <f t="shared" si="0"/>
        <v>20.273972602739725</v>
      </c>
      <c r="BA34" s="32">
        <f t="shared" si="1"/>
        <v>0</v>
      </c>
    </row>
    <row r="35" spans="1:57" s="23" customFormat="1" ht="12" customHeight="1">
      <c r="A35" s="23">
        <v>80</v>
      </c>
      <c r="B35" s="5" t="s">
        <v>425</v>
      </c>
      <c r="C35" s="6" t="s">
        <v>141</v>
      </c>
      <c r="D35" s="6" t="s">
        <v>423</v>
      </c>
      <c r="E35" s="6" t="s">
        <v>140</v>
      </c>
      <c r="F35" s="4" t="s">
        <v>424</v>
      </c>
      <c r="G35" s="4" t="s">
        <v>424</v>
      </c>
      <c r="H35" s="6" t="s">
        <v>139</v>
      </c>
      <c r="I35" s="23">
        <v>1</v>
      </c>
      <c r="J35" s="5">
        <v>0.1</v>
      </c>
      <c r="K35" s="5">
        <v>29700</v>
      </c>
      <c r="L35" s="5">
        <v>7.78</v>
      </c>
      <c r="M35" s="5">
        <v>12</v>
      </c>
      <c r="N35" s="5">
        <v>97</v>
      </c>
      <c r="O35" s="5">
        <v>1.36</v>
      </c>
      <c r="P35" s="5">
        <v>0.59</v>
      </c>
      <c r="Q35" s="5">
        <v>4310</v>
      </c>
      <c r="R35" s="5">
        <v>0.1</v>
      </c>
      <c r="S35" s="5">
        <v>93.1</v>
      </c>
      <c r="T35" s="5">
        <v>14.2</v>
      </c>
      <c r="U35" s="5">
        <v>61.1</v>
      </c>
      <c r="V35" s="5">
        <v>52.3</v>
      </c>
      <c r="W35" s="30">
        <v>46000</v>
      </c>
      <c r="X35" s="5">
        <v>0.06</v>
      </c>
      <c r="Y35" s="5">
        <v>8100</v>
      </c>
      <c r="Z35" s="5">
        <v>45.8</v>
      </c>
      <c r="AA35" s="5">
        <v>39.9</v>
      </c>
      <c r="AB35" s="5">
        <v>11500</v>
      </c>
      <c r="AC35" s="31">
        <v>414</v>
      </c>
      <c r="AD35" s="5">
        <v>2.2999999999999998</v>
      </c>
      <c r="AE35" s="5">
        <v>665</v>
      </c>
      <c r="AF35" s="5">
        <v>31.9</v>
      </c>
      <c r="AG35" s="5">
        <v>631</v>
      </c>
      <c r="AH35" s="5">
        <v>23.3</v>
      </c>
      <c r="AI35" s="30">
        <v>7110</v>
      </c>
      <c r="AJ35" s="5">
        <v>0.17</v>
      </c>
      <c r="AK35" s="5">
        <v>11.4</v>
      </c>
      <c r="AL35" s="5">
        <v>1.23</v>
      </c>
      <c r="AM35" s="5">
        <v>2.42</v>
      </c>
      <c r="AN35" s="5">
        <v>24.9</v>
      </c>
      <c r="AO35" s="5">
        <v>0.03</v>
      </c>
      <c r="AP35" s="5">
        <v>26.7</v>
      </c>
      <c r="AQ35" s="31">
        <v>2450</v>
      </c>
      <c r="AR35" s="5">
        <v>6.06</v>
      </c>
      <c r="AS35" s="5">
        <v>69.099999999999994</v>
      </c>
      <c r="AT35" s="5">
        <v>0.28000000000000003</v>
      </c>
      <c r="AU35" s="5">
        <v>23.5</v>
      </c>
      <c r="AV35" s="5">
        <v>2.59</v>
      </c>
      <c r="AW35" s="5">
        <v>110</v>
      </c>
      <c r="AX35" s="5">
        <v>22</v>
      </c>
      <c r="AY35" s="23">
        <f t="shared" si="0"/>
        <v>6.4697609001406473</v>
      </c>
      <c r="BA35" s="32">
        <f t="shared" si="1"/>
        <v>0</v>
      </c>
    </row>
    <row r="36" spans="1:57" s="23" customFormat="1" ht="12" customHeight="1" thickBot="1">
      <c r="A36" s="23">
        <v>83</v>
      </c>
      <c r="B36" s="5" t="s">
        <v>426</v>
      </c>
      <c r="C36" s="6" t="s">
        <v>143</v>
      </c>
      <c r="D36" s="6" t="s">
        <v>423</v>
      </c>
      <c r="E36" s="6" t="s">
        <v>140</v>
      </c>
      <c r="F36" s="4" t="s">
        <v>424</v>
      </c>
      <c r="G36" s="4" t="s">
        <v>424</v>
      </c>
      <c r="H36" s="6" t="s">
        <v>139</v>
      </c>
      <c r="I36" s="23">
        <v>1</v>
      </c>
      <c r="J36" s="5">
        <v>0.08</v>
      </c>
      <c r="K36" s="5">
        <v>27800</v>
      </c>
      <c r="L36" s="5">
        <v>9.32</v>
      </c>
      <c r="M36" s="5">
        <v>10</v>
      </c>
      <c r="N36" s="5">
        <v>94</v>
      </c>
      <c r="O36" s="5">
        <v>1.36</v>
      </c>
      <c r="P36" s="5">
        <v>0.54</v>
      </c>
      <c r="Q36" s="5">
        <v>4380</v>
      </c>
      <c r="R36" s="5">
        <v>0.06</v>
      </c>
      <c r="S36" s="5">
        <v>81.5</v>
      </c>
      <c r="T36" s="5">
        <v>12.1</v>
      </c>
      <c r="U36" s="5">
        <v>56.1</v>
      </c>
      <c r="V36" s="5">
        <v>32.1</v>
      </c>
      <c r="W36" s="33">
        <v>50400</v>
      </c>
      <c r="X36" s="5">
        <v>0.05</v>
      </c>
      <c r="Y36" s="5">
        <v>7040</v>
      </c>
      <c r="Z36" s="5">
        <v>41.8</v>
      </c>
      <c r="AA36" s="5">
        <v>37.299999999999997</v>
      </c>
      <c r="AB36" s="5">
        <v>11100</v>
      </c>
      <c r="AC36" s="31">
        <v>416</v>
      </c>
      <c r="AD36" s="5">
        <v>3.51</v>
      </c>
      <c r="AE36" s="5">
        <v>594</v>
      </c>
      <c r="AF36" s="5">
        <v>27.2</v>
      </c>
      <c r="AG36" s="5">
        <v>860</v>
      </c>
      <c r="AH36" s="5">
        <v>25.4</v>
      </c>
      <c r="AI36" s="33">
        <v>1780</v>
      </c>
      <c r="AJ36" s="5">
        <v>0.18</v>
      </c>
      <c r="AK36" s="5">
        <v>10.199999999999999</v>
      </c>
      <c r="AL36" s="5">
        <v>1.1200000000000001</v>
      </c>
      <c r="AM36" s="5">
        <v>2.23</v>
      </c>
      <c r="AN36" s="5">
        <v>24.2</v>
      </c>
      <c r="AO36" s="5">
        <v>0.05</v>
      </c>
      <c r="AP36" s="5">
        <v>25.5</v>
      </c>
      <c r="AQ36" s="31">
        <v>2280</v>
      </c>
      <c r="AR36" s="5">
        <v>5.41</v>
      </c>
      <c r="AS36" s="5">
        <v>70.2</v>
      </c>
      <c r="AT36" s="5">
        <v>0.33</v>
      </c>
      <c r="AU36" s="5">
        <v>22</v>
      </c>
      <c r="AV36" s="5">
        <v>2.2200000000000002</v>
      </c>
      <c r="AW36" s="5">
        <v>105</v>
      </c>
      <c r="AX36" s="5">
        <v>20</v>
      </c>
      <c r="AY36" s="23">
        <f t="shared" si="0"/>
        <v>28.314606741573034</v>
      </c>
      <c r="BA36" s="32">
        <f t="shared" si="1"/>
        <v>0</v>
      </c>
    </row>
    <row r="37" spans="1:57" s="23" customFormat="1" ht="12" customHeight="1">
      <c r="A37" s="23">
        <v>86</v>
      </c>
      <c r="B37" s="5" t="s">
        <v>427</v>
      </c>
      <c r="C37" s="6" t="s">
        <v>145</v>
      </c>
      <c r="D37" s="6" t="s">
        <v>428</v>
      </c>
      <c r="E37" s="6" t="s">
        <v>147</v>
      </c>
      <c r="F37" s="4" t="s">
        <v>424</v>
      </c>
      <c r="G37" s="4" t="s">
        <v>424</v>
      </c>
      <c r="H37" s="6" t="s">
        <v>139</v>
      </c>
      <c r="I37" s="23">
        <v>1</v>
      </c>
      <c r="J37" s="5">
        <v>0.12</v>
      </c>
      <c r="K37" s="5">
        <v>33200</v>
      </c>
      <c r="L37" s="5">
        <v>5.22</v>
      </c>
      <c r="M37" s="5">
        <v>9</v>
      </c>
      <c r="N37" s="5">
        <v>112</v>
      </c>
      <c r="O37" s="5">
        <v>1.79</v>
      </c>
      <c r="P37" s="5">
        <v>0.51</v>
      </c>
      <c r="Q37" s="5">
        <v>5130</v>
      </c>
      <c r="R37" s="5">
        <v>0.22</v>
      </c>
      <c r="S37" s="5">
        <v>126</v>
      </c>
      <c r="T37" s="5">
        <v>14.2</v>
      </c>
      <c r="U37" s="5">
        <v>63.4</v>
      </c>
      <c r="V37" s="5">
        <v>41</v>
      </c>
      <c r="W37" s="34">
        <v>47100</v>
      </c>
      <c r="X37" s="5">
        <v>0.06</v>
      </c>
      <c r="Y37" s="5">
        <v>7520</v>
      </c>
      <c r="Z37" s="5">
        <v>64.099999999999994</v>
      </c>
      <c r="AA37" s="5">
        <v>41.8</v>
      </c>
      <c r="AB37" s="5">
        <v>12300</v>
      </c>
      <c r="AC37" s="31">
        <v>470</v>
      </c>
      <c r="AD37" s="5">
        <v>1.2</v>
      </c>
      <c r="AE37" s="5">
        <v>724</v>
      </c>
      <c r="AF37" s="5">
        <v>38.1</v>
      </c>
      <c r="AG37" s="5">
        <v>756</v>
      </c>
      <c r="AH37" s="5">
        <v>21</v>
      </c>
      <c r="AI37" s="34">
        <v>8700</v>
      </c>
      <c r="AJ37" s="5">
        <v>0.09</v>
      </c>
      <c r="AK37" s="5">
        <v>11.8</v>
      </c>
      <c r="AL37" s="5">
        <v>1.69</v>
      </c>
      <c r="AM37" s="5">
        <v>2.5299999999999998</v>
      </c>
      <c r="AN37" s="5">
        <v>32.200000000000003</v>
      </c>
      <c r="AO37" s="5">
        <v>0.03</v>
      </c>
      <c r="AP37" s="5">
        <v>31.4</v>
      </c>
      <c r="AQ37" s="31">
        <v>2470</v>
      </c>
      <c r="AR37" s="5">
        <v>6.47</v>
      </c>
      <c r="AS37" s="5">
        <v>73.8</v>
      </c>
      <c r="AT37" s="5">
        <v>0.44</v>
      </c>
      <c r="AU37" s="5">
        <v>36.9</v>
      </c>
      <c r="AV37" s="5">
        <v>3.67</v>
      </c>
      <c r="AW37" s="5">
        <v>125</v>
      </c>
      <c r="AX37" s="5">
        <v>32</v>
      </c>
      <c r="AY37" s="23">
        <f t="shared" si="0"/>
        <v>5.4137931034482758</v>
      </c>
      <c r="BA37" s="32">
        <f t="shared" si="1"/>
        <v>0</v>
      </c>
    </row>
    <row r="38" spans="1:57" s="23" customFormat="1" ht="12" customHeight="1">
      <c r="A38" s="23">
        <v>89</v>
      </c>
      <c r="B38" s="5" t="s">
        <v>429</v>
      </c>
      <c r="C38" s="6" t="s">
        <v>148</v>
      </c>
      <c r="D38" s="6" t="s">
        <v>428</v>
      </c>
      <c r="E38" s="6" t="s">
        <v>147</v>
      </c>
      <c r="F38" s="4" t="s">
        <v>424</v>
      </c>
      <c r="G38" s="4" t="s">
        <v>424</v>
      </c>
      <c r="H38" s="6" t="s">
        <v>139</v>
      </c>
      <c r="I38" s="23">
        <v>1</v>
      </c>
      <c r="J38" s="5">
        <v>0.1</v>
      </c>
      <c r="K38" s="5">
        <v>29600</v>
      </c>
      <c r="L38" s="5">
        <v>5.38</v>
      </c>
      <c r="M38" s="5">
        <v>8</v>
      </c>
      <c r="N38" s="5">
        <v>101</v>
      </c>
      <c r="O38" s="5">
        <v>1.65</v>
      </c>
      <c r="P38" s="5">
        <v>0.43</v>
      </c>
      <c r="Q38" s="5">
        <v>4860</v>
      </c>
      <c r="R38" s="5">
        <v>0.17</v>
      </c>
      <c r="S38" s="5">
        <v>103</v>
      </c>
      <c r="T38" s="5">
        <v>13</v>
      </c>
      <c r="U38" s="5">
        <v>57.8</v>
      </c>
      <c r="V38" s="5">
        <v>38.5</v>
      </c>
      <c r="W38" s="30">
        <v>46700</v>
      </c>
      <c r="X38" s="5">
        <v>0.05</v>
      </c>
      <c r="Y38" s="5">
        <v>6430</v>
      </c>
      <c r="Z38" s="5">
        <v>54.6</v>
      </c>
      <c r="AA38" s="5">
        <v>37.1</v>
      </c>
      <c r="AB38" s="5">
        <v>11300</v>
      </c>
      <c r="AC38" s="31">
        <v>410</v>
      </c>
      <c r="AD38" s="5">
        <v>1.05</v>
      </c>
      <c r="AE38" s="5">
        <v>591</v>
      </c>
      <c r="AF38" s="5">
        <v>33.4</v>
      </c>
      <c r="AG38" s="5">
        <v>750</v>
      </c>
      <c r="AH38" s="5">
        <v>17.5</v>
      </c>
      <c r="AI38" s="30">
        <v>6550</v>
      </c>
      <c r="AJ38" s="5">
        <v>0.1</v>
      </c>
      <c r="AK38" s="5">
        <v>10.7</v>
      </c>
      <c r="AL38" s="5">
        <v>1.51</v>
      </c>
      <c r="AM38" s="5">
        <v>2.2000000000000002</v>
      </c>
      <c r="AN38" s="5">
        <v>29.3</v>
      </c>
      <c r="AO38" s="5">
        <v>0.02</v>
      </c>
      <c r="AP38" s="5">
        <v>28.2</v>
      </c>
      <c r="AQ38" s="31">
        <v>2230</v>
      </c>
      <c r="AR38" s="5">
        <v>4.92</v>
      </c>
      <c r="AS38" s="5">
        <v>67</v>
      </c>
      <c r="AT38" s="5">
        <v>0.31</v>
      </c>
      <c r="AU38" s="5">
        <v>31.5</v>
      </c>
      <c r="AV38" s="5">
        <v>2.82</v>
      </c>
      <c r="AW38" s="5">
        <v>112</v>
      </c>
      <c r="AX38" s="5">
        <v>24</v>
      </c>
      <c r="AY38" s="23">
        <f t="shared" si="0"/>
        <v>7.1297709923664119</v>
      </c>
      <c r="BA38" s="32">
        <f t="shared" si="1"/>
        <v>0</v>
      </c>
    </row>
    <row r="39" spans="1:57" s="23" customFormat="1" ht="12" customHeight="1">
      <c r="A39" s="23">
        <v>92</v>
      </c>
      <c r="B39" s="5" t="s">
        <v>430</v>
      </c>
      <c r="C39" s="6" t="s">
        <v>150</v>
      </c>
      <c r="D39" s="6" t="s">
        <v>428</v>
      </c>
      <c r="E39" s="6" t="s">
        <v>147</v>
      </c>
      <c r="F39" s="4" t="s">
        <v>424</v>
      </c>
      <c r="G39" s="4" t="s">
        <v>424</v>
      </c>
      <c r="H39" s="6" t="s">
        <v>139</v>
      </c>
      <c r="I39" s="23">
        <v>1</v>
      </c>
      <c r="J39" s="5">
        <v>0.11</v>
      </c>
      <c r="K39" s="5">
        <v>30100</v>
      </c>
      <c r="L39" s="5">
        <v>6.39</v>
      </c>
      <c r="M39" s="5">
        <v>8</v>
      </c>
      <c r="N39" s="5">
        <v>110</v>
      </c>
      <c r="O39" s="5">
        <v>1.63</v>
      </c>
      <c r="P39" s="5">
        <v>0.48</v>
      </c>
      <c r="Q39" s="5">
        <v>4680</v>
      </c>
      <c r="R39" s="5">
        <v>0.12</v>
      </c>
      <c r="S39" s="5">
        <v>115</v>
      </c>
      <c r="T39" s="5">
        <v>11.4</v>
      </c>
      <c r="U39" s="5">
        <v>58.5</v>
      </c>
      <c r="V39" s="5">
        <v>36.9</v>
      </c>
      <c r="W39" s="30">
        <v>47500</v>
      </c>
      <c r="X39" s="5">
        <v>0.05</v>
      </c>
      <c r="Y39" s="5">
        <v>6480</v>
      </c>
      <c r="Z39" s="5">
        <v>58.2</v>
      </c>
      <c r="AA39" s="5">
        <v>37.200000000000003</v>
      </c>
      <c r="AB39" s="5">
        <v>11100</v>
      </c>
      <c r="AC39" s="31">
        <v>388</v>
      </c>
      <c r="AD39" s="5">
        <v>1.32</v>
      </c>
      <c r="AE39" s="5">
        <v>648</v>
      </c>
      <c r="AF39" s="5">
        <v>33.4</v>
      </c>
      <c r="AG39" s="5">
        <v>880</v>
      </c>
      <c r="AH39" s="5">
        <v>20</v>
      </c>
      <c r="AI39" s="30">
        <v>3380</v>
      </c>
      <c r="AJ39" s="5">
        <v>0.12</v>
      </c>
      <c r="AK39" s="5">
        <v>10.4</v>
      </c>
      <c r="AL39" s="5">
        <v>1.54</v>
      </c>
      <c r="AM39" s="5">
        <v>2.33</v>
      </c>
      <c r="AN39" s="5">
        <v>29.5</v>
      </c>
      <c r="AO39" s="5">
        <v>0.05</v>
      </c>
      <c r="AP39" s="5">
        <v>25.8</v>
      </c>
      <c r="AQ39" s="31">
        <v>2210</v>
      </c>
      <c r="AR39" s="5">
        <v>5.91</v>
      </c>
      <c r="AS39" s="5">
        <v>68.599999999999994</v>
      </c>
      <c r="AT39" s="5">
        <v>0.34</v>
      </c>
      <c r="AU39" s="5">
        <v>33.5</v>
      </c>
      <c r="AV39" s="5">
        <v>3.25</v>
      </c>
      <c r="AW39" s="5">
        <v>107</v>
      </c>
      <c r="AX39" s="5">
        <v>21</v>
      </c>
      <c r="AY39" s="23">
        <f t="shared" si="0"/>
        <v>14.053254437869823</v>
      </c>
      <c r="BA39" s="32">
        <f t="shared" si="1"/>
        <v>0</v>
      </c>
    </row>
    <row r="40" spans="1:57" s="40" customFormat="1" ht="12" customHeight="1">
      <c r="A40" s="23">
        <v>95</v>
      </c>
      <c r="B40" s="5" t="s">
        <v>431</v>
      </c>
      <c r="C40" s="6" t="s">
        <v>152</v>
      </c>
      <c r="D40" s="6" t="s">
        <v>432</v>
      </c>
      <c r="E40" s="6" t="s">
        <v>154</v>
      </c>
      <c r="F40" s="4" t="s">
        <v>424</v>
      </c>
      <c r="G40" s="4" t="s">
        <v>424</v>
      </c>
      <c r="H40" s="6" t="s">
        <v>139</v>
      </c>
      <c r="I40" s="23">
        <v>1</v>
      </c>
      <c r="J40" s="5">
        <v>7.0000000000000007E-2</v>
      </c>
      <c r="K40" s="5">
        <v>23800</v>
      </c>
      <c r="L40" s="5">
        <v>4.5</v>
      </c>
      <c r="M40" s="5">
        <v>6</v>
      </c>
      <c r="N40" s="5">
        <v>79</v>
      </c>
      <c r="O40" s="5">
        <v>1.07</v>
      </c>
      <c r="P40" s="5">
        <v>0.42</v>
      </c>
      <c r="Q40" s="5">
        <v>3580</v>
      </c>
      <c r="R40" s="5">
        <v>0.06</v>
      </c>
      <c r="S40" s="5">
        <v>80.900000000000006</v>
      </c>
      <c r="T40" s="5">
        <v>8</v>
      </c>
      <c r="U40" s="5">
        <v>48.3</v>
      </c>
      <c r="V40" s="5">
        <v>17.600000000000001</v>
      </c>
      <c r="W40" s="30">
        <v>36100</v>
      </c>
      <c r="X40" s="5">
        <v>0.05</v>
      </c>
      <c r="Y40" s="5">
        <v>5960</v>
      </c>
      <c r="Z40" s="5">
        <v>38.299999999999997</v>
      </c>
      <c r="AA40" s="5">
        <v>27</v>
      </c>
      <c r="AB40" s="5">
        <v>9450</v>
      </c>
      <c r="AC40" s="31">
        <v>308</v>
      </c>
      <c r="AD40" s="5">
        <v>1.6</v>
      </c>
      <c r="AE40" s="5">
        <v>546</v>
      </c>
      <c r="AF40" s="5">
        <v>19.5</v>
      </c>
      <c r="AG40" s="5">
        <v>726</v>
      </c>
      <c r="AH40" s="5">
        <v>13.7</v>
      </c>
      <c r="AI40" s="30">
        <v>979</v>
      </c>
      <c r="AJ40" s="5">
        <v>0.09</v>
      </c>
      <c r="AK40" s="5">
        <v>9.3000000000000007</v>
      </c>
      <c r="AL40" s="5">
        <v>1.08</v>
      </c>
      <c r="AM40" s="5">
        <v>2.34</v>
      </c>
      <c r="AN40" s="5">
        <v>19.2</v>
      </c>
      <c r="AO40" s="5">
        <v>0.02</v>
      </c>
      <c r="AP40" s="5">
        <v>23.3</v>
      </c>
      <c r="AQ40" s="31">
        <v>1780</v>
      </c>
      <c r="AR40" s="5">
        <v>5.85</v>
      </c>
      <c r="AS40" s="5">
        <v>55.4</v>
      </c>
      <c r="AT40" s="5">
        <v>0.41</v>
      </c>
      <c r="AU40" s="5">
        <v>19.7</v>
      </c>
      <c r="AV40" s="5">
        <v>2.17</v>
      </c>
      <c r="AW40" s="5">
        <v>77</v>
      </c>
      <c r="AX40" s="5">
        <v>14</v>
      </c>
      <c r="AY40" s="23">
        <f t="shared" si="0"/>
        <v>36.874361593462716</v>
      </c>
      <c r="AZ40" s="23"/>
      <c r="BA40" s="32">
        <f t="shared" si="1"/>
        <v>0</v>
      </c>
      <c r="BB40" s="23"/>
      <c r="BC40" s="23"/>
      <c r="BD40" s="23"/>
      <c r="BE40" s="23"/>
    </row>
    <row r="41" spans="1:57" s="40" customFormat="1" ht="12" customHeight="1">
      <c r="A41" s="23">
        <v>98</v>
      </c>
      <c r="B41" s="5" t="s">
        <v>433</v>
      </c>
      <c r="C41" s="6" t="s">
        <v>155</v>
      </c>
      <c r="D41" s="6" t="s">
        <v>432</v>
      </c>
      <c r="E41" s="6" t="s">
        <v>154</v>
      </c>
      <c r="F41" s="4" t="s">
        <v>424</v>
      </c>
      <c r="G41" s="4" t="s">
        <v>424</v>
      </c>
      <c r="H41" s="6" t="s">
        <v>139</v>
      </c>
      <c r="I41" s="23">
        <v>1</v>
      </c>
      <c r="J41" s="5">
        <v>7.0000000000000007E-2</v>
      </c>
      <c r="K41" s="5">
        <v>23800</v>
      </c>
      <c r="L41" s="5">
        <v>5.23</v>
      </c>
      <c r="M41" s="5">
        <v>7</v>
      </c>
      <c r="N41" s="5">
        <v>77</v>
      </c>
      <c r="O41" s="5">
        <v>1.1200000000000001</v>
      </c>
      <c r="P41" s="5">
        <v>0.42</v>
      </c>
      <c r="Q41" s="5">
        <v>3360</v>
      </c>
      <c r="R41" s="5">
        <v>7.0000000000000007E-2</v>
      </c>
      <c r="S41" s="5">
        <v>85.3</v>
      </c>
      <c r="T41" s="5">
        <v>7.5</v>
      </c>
      <c r="U41" s="5">
        <v>49.4</v>
      </c>
      <c r="V41" s="5">
        <v>20.3</v>
      </c>
      <c r="W41" s="30">
        <v>34100</v>
      </c>
      <c r="X41" s="5">
        <v>0.05</v>
      </c>
      <c r="Y41" s="5">
        <v>6070</v>
      </c>
      <c r="Z41" s="5">
        <v>39.9</v>
      </c>
      <c r="AA41" s="5">
        <v>26.6</v>
      </c>
      <c r="AB41" s="5">
        <v>9400</v>
      </c>
      <c r="AC41" s="31">
        <v>305</v>
      </c>
      <c r="AD41" s="5">
        <v>2.12</v>
      </c>
      <c r="AE41" s="5">
        <v>570</v>
      </c>
      <c r="AF41" s="5">
        <v>18.100000000000001</v>
      </c>
      <c r="AG41" s="5">
        <v>633</v>
      </c>
      <c r="AH41" s="5">
        <v>13.2</v>
      </c>
      <c r="AI41" s="30">
        <v>1720</v>
      </c>
      <c r="AJ41" s="5">
        <v>0.11</v>
      </c>
      <c r="AK41" s="5">
        <v>9.5500000000000007</v>
      </c>
      <c r="AL41" s="5">
        <v>1.1399999999999999</v>
      </c>
      <c r="AM41" s="5">
        <v>2.34</v>
      </c>
      <c r="AN41" s="5">
        <v>18.7</v>
      </c>
      <c r="AO41" s="5">
        <v>0.02</v>
      </c>
      <c r="AP41" s="5">
        <v>23.9</v>
      </c>
      <c r="AQ41" s="31">
        <v>1810</v>
      </c>
      <c r="AR41" s="5">
        <v>5.74</v>
      </c>
      <c r="AS41" s="5">
        <v>55.7</v>
      </c>
      <c r="AT41" s="5">
        <v>0.4</v>
      </c>
      <c r="AU41" s="5">
        <v>21</v>
      </c>
      <c r="AV41" s="5">
        <v>2.37</v>
      </c>
      <c r="AW41" s="5">
        <v>75</v>
      </c>
      <c r="AX41" s="5">
        <v>15</v>
      </c>
      <c r="AY41" s="23">
        <f t="shared" si="0"/>
        <v>19.825581395348838</v>
      </c>
      <c r="AZ41" s="23"/>
      <c r="BA41" s="32">
        <f t="shared" si="1"/>
        <v>0</v>
      </c>
      <c r="BB41" s="23"/>
      <c r="BC41" s="23"/>
      <c r="BD41" s="23"/>
      <c r="BE41" s="23"/>
    </row>
    <row r="42" spans="1:57" s="40" customFormat="1" ht="12" customHeight="1">
      <c r="A42" s="23">
        <v>101</v>
      </c>
      <c r="B42" s="5" t="s">
        <v>434</v>
      </c>
      <c r="C42" s="6" t="s">
        <v>157</v>
      </c>
      <c r="D42" s="6" t="s">
        <v>432</v>
      </c>
      <c r="E42" s="6" t="s">
        <v>154</v>
      </c>
      <c r="F42" s="4" t="s">
        <v>424</v>
      </c>
      <c r="G42" s="4" t="s">
        <v>424</v>
      </c>
      <c r="H42" s="6" t="s">
        <v>139</v>
      </c>
      <c r="I42" s="23">
        <v>1</v>
      </c>
      <c r="J42" s="5">
        <v>7.0000000000000007E-2</v>
      </c>
      <c r="K42" s="5">
        <v>23000</v>
      </c>
      <c r="L42" s="5">
        <v>4.93</v>
      </c>
      <c r="M42" s="5">
        <v>9</v>
      </c>
      <c r="N42" s="5">
        <v>78</v>
      </c>
      <c r="O42" s="5">
        <v>1.35</v>
      </c>
      <c r="P42" s="5">
        <v>0.61</v>
      </c>
      <c r="Q42" s="5">
        <v>4290</v>
      </c>
      <c r="R42" s="5">
        <v>0.13</v>
      </c>
      <c r="S42" s="5">
        <v>87.7</v>
      </c>
      <c r="T42" s="5">
        <v>9.6</v>
      </c>
      <c r="U42" s="5">
        <v>47.4</v>
      </c>
      <c r="V42" s="5">
        <v>18.3</v>
      </c>
      <c r="W42" s="30">
        <v>36600</v>
      </c>
      <c r="X42" s="5">
        <v>0.05</v>
      </c>
      <c r="Y42" s="5">
        <v>5750</v>
      </c>
      <c r="Z42" s="5">
        <v>42.4</v>
      </c>
      <c r="AA42" s="5">
        <v>27.6</v>
      </c>
      <c r="AB42" s="5">
        <v>9470</v>
      </c>
      <c r="AC42" s="31">
        <v>406</v>
      </c>
      <c r="AD42" s="5">
        <v>1.73</v>
      </c>
      <c r="AE42" s="5">
        <v>553</v>
      </c>
      <c r="AF42" s="5">
        <v>21.7</v>
      </c>
      <c r="AG42" s="5">
        <v>685</v>
      </c>
      <c r="AH42" s="5">
        <v>13.4</v>
      </c>
      <c r="AI42" s="30">
        <v>4120</v>
      </c>
      <c r="AJ42" s="5">
        <v>0.1</v>
      </c>
      <c r="AK42" s="5">
        <v>8.69</v>
      </c>
      <c r="AL42" s="5">
        <v>1.1599999999999999</v>
      </c>
      <c r="AM42" s="5">
        <v>2.3199999999999998</v>
      </c>
      <c r="AN42" s="5">
        <v>22.6</v>
      </c>
      <c r="AO42" s="5">
        <v>0.02</v>
      </c>
      <c r="AP42" s="5">
        <v>21.6</v>
      </c>
      <c r="AQ42" s="31">
        <v>1690</v>
      </c>
      <c r="AR42" s="5">
        <v>5.54</v>
      </c>
      <c r="AS42" s="5">
        <v>59.2</v>
      </c>
      <c r="AT42" s="5">
        <v>0.41</v>
      </c>
      <c r="AU42" s="5">
        <v>22.8</v>
      </c>
      <c r="AV42" s="5">
        <v>2.27</v>
      </c>
      <c r="AW42" s="5">
        <v>85</v>
      </c>
      <c r="AX42" s="5">
        <v>11</v>
      </c>
      <c r="AY42" s="23">
        <f t="shared" si="0"/>
        <v>8.883495145631068</v>
      </c>
      <c r="AZ42" s="23"/>
      <c r="BA42" s="32">
        <f t="shared" si="1"/>
        <v>0</v>
      </c>
      <c r="BB42" s="23"/>
      <c r="BC42" s="23"/>
      <c r="BD42" s="23"/>
      <c r="BE42" s="23"/>
    </row>
    <row r="43" spans="1:57" s="40" customFormat="1" ht="12" customHeight="1">
      <c r="A43" s="23">
        <v>104</v>
      </c>
      <c r="B43" s="5" t="s">
        <v>435</v>
      </c>
      <c r="C43" s="6" t="s">
        <v>159</v>
      </c>
      <c r="D43" s="6" t="s">
        <v>436</v>
      </c>
      <c r="E43" s="6" t="s">
        <v>161</v>
      </c>
      <c r="F43" s="4" t="s">
        <v>437</v>
      </c>
      <c r="G43" s="4" t="s">
        <v>438</v>
      </c>
      <c r="H43" s="6" t="s">
        <v>139</v>
      </c>
      <c r="I43" s="23">
        <v>1</v>
      </c>
      <c r="J43" s="5">
        <v>0.1</v>
      </c>
      <c r="K43" s="5">
        <v>32800</v>
      </c>
      <c r="L43" s="5">
        <v>10.3</v>
      </c>
      <c r="M43" s="5">
        <v>12</v>
      </c>
      <c r="N43" s="5">
        <v>148</v>
      </c>
      <c r="O43" s="5">
        <v>1.43</v>
      </c>
      <c r="P43" s="5">
        <v>0.47</v>
      </c>
      <c r="Q43" s="5">
        <v>4190</v>
      </c>
      <c r="R43" s="5">
        <v>0.09</v>
      </c>
      <c r="S43" s="5">
        <v>95.3</v>
      </c>
      <c r="T43" s="5">
        <v>11.6</v>
      </c>
      <c r="U43" s="5">
        <v>67</v>
      </c>
      <c r="V43" s="5">
        <v>37.200000000000003</v>
      </c>
      <c r="W43" s="30">
        <v>47200</v>
      </c>
      <c r="X43" s="5">
        <v>0.06</v>
      </c>
      <c r="Y43" s="5">
        <v>7790</v>
      </c>
      <c r="Z43" s="5">
        <v>48.8</v>
      </c>
      <c r="AA43" s="5">
        <v>37.299999999999997</v>
      </c>
      <c r="AB43" s="5">
        <v>12100</v>
      </c>
      <c r="AC43" s="31">
        <v>419</v>
      </c>
      <c r="AD43" s="5">
        <v>1.61</v>
      </c>
      <c r="AE43" s="5">
        <v>625</v>
      </c>
      <c r="AF43" s="5">
        <v>30.6</v>
      </c>
      <c r="AG43" s="5">
        <v>465</v>
      </c>
      <c r="AH43" s="5">
        <v>18.100000000000001</v>
      </c>
      <c r="AI43" s="30">
        <v>4780</v>
      </c>
      <c r="AJ43" s="5">
        <v>0.13</v>
      </c>
      <c r="AK43" s="5">
        <v>11.1</v>
      </c>
      <c r="AL43" s="5">
        <v>1.43</v>
      </c>
      <c r="AM43" s="5">
        <v>2.35</v>
      </c>
      <c r="AN43" s="5">
        <v>26.2</v>
      </c>
      <c r="AO43" s="5">
        <v>0.02</v>
      </c>
      <c r="AP43" s="5">
        <v>24.7</v>
      </c>
      <c r="AQ43" s="31">
        <v>2170</v>
      </c>
      <c r="AR43" s="5">
        <v>4.7699999999999996</v>
      </c>
      <c r="AS43" s="5">
        <v>76.400000000000006</v>
      </c>
      <c r="AT43" s="5">
        <v>0.24</v>
      </c>
      <c r="AU43" s="5">
        <v>25.1</v>
      </c>
      <c r="AV43" s="5">
        <v>2.46</v>
      </c>
      <c r="AW43" s="5">
        <v>103</v>
      </c>
      <c r="AX43" s="5">
        <v>21</v>
      </c>
      <c r="AY43" s="23">
        <f t="shared" si="0"/>
        <v>9.8744769874476983</v>
      </c>
      <c r="AZ43" s="23"/>
      <c r="BA43" s="32">
        <f t="shared" si="1"/>
        <v>0</v>
      </c>
      <c r="BB43" s="23"/>
      <c r="BC43" s="23"/>
      <c r="BD43" s="23"/>
      <c r="BE43" s="23"/>
    </row>
    <row r="44" spans="1:57" s="40" customFormat="1" ht="12" customHeight="1">
      <c r="A44" s="23">
        <v>107</v>
      </c>
      <c r="B44" s="5" t="s">
        <v>439</v>
      </c>
      <c r="C44" s="6" t="s">
        <v>162</v>
      </c>
      <c r="D44" s="6" t="s">
        <v>436</v>
      </c>
      <c r="E44" s="6" t="s">
        <v>161</v>
      </c>
      <c r="F44" s="4" t="s">
        <v>437</v>
      </c>
      <c r="G44" s="4" t="s">
        <v>438</v>
      </c>
      <c r="H44" s="6" t="s">
        <v>139</v>
      </c>
      <c r="I44" s="23">
        <v>1</v>
      </c>
      <c r="J44" s="5">
        <v>0.13</v>
      </c>
      <c r="K44" s="5">
        <v>30300</v>
      </c>
      <c r="L44" s="5">
        <v>7.76</v>
      </c>
      <c r="M44" s="5">
        <v>10</v>
      </c>
      <c r="N44" s="5">
        <v>163</v>
      </c>
      <c r="O44" s="5">
        <v>1.64</v>
      </c>
      <c r="P44" s="5">
        <v>0.47</v>
      </c>
      <c r="Q44" s="5">
        <v>3740</v>
      </c>
      <c r="R44" s="5">
        <v>0.13</v>
      </c>
      <c r="S44" s="5">
        <v>94.2</v>
      </c>
      <c r="T44" s="5">
        <v>11</v>
      </c>
      <c r="U44" s="5">
        <v>63.9</v>
      </c>
      <c r="V44" s="5">
        <v>44.3</v>
      </c>
      <c r="W44" s="30">
        <v>41800</v>
      </c>
      <c r="X44" s="5">
        <v>0.05</v>
      </c>
      <c r="Y44" s="5">
        <v>7140</v>
      </c>
      <c r="Z44" s="5">
        <v>47.1</v>
      </c>
      <c r="AA44" s="5">
        <v>33.5</v>
      </c>
      <c r="AB44" s="5">
        <v>10900</v>
      </c>
      <c r="AC44" s="31">
        <v>371</v>
      </c>
      <c r="AD44" s="5">
        <v>2.2000000000000002</v>
      </c>
      <c r="AE44" s="5">
        <v>517</v>
      </c>
      <c r="AF44" s="5">
        <v>27.2</v>
      </c>
      <c r="AG44" s="5">
        <v>489</v>
      </c>
      <c r="AH44" s="5">
        <v>18.399999999999999</v>
      </c>
      <c r="AI44" s="30">
        <v>4400</v>
      </c>
      <c r="AJ44" s="5">
        <v>0.15</v>
      </c>
      <c r="AK44" s="5">
        <v>10.4</v>
      </c>
      <c r="AL44" s="5">
        <v>1.43</v>
      </c>
      <c r="AM44" s="5">
        <v>2.34</v>
      </c>
      <c r="AN44" s="5">
        <v>25.6</v>
      </c>
      <c r="AO44" s="5">
        <v>0.02</v>
      </c>
      <c r="AP44" s="5">
        <v>23.1</v>
      </c>
      <c r="AQ44" s="31">
        <v>2010</v>
      </c>
      <c r="AR44" s="5">
        <v>5.26</v>
      </c>
      <c r="AS44" s="5">
        <v>67.400000000000006</v>
      </c>
      <c r="AT44" s="5">
        <v>0.34</v>
      </c>
      <c r="AU44" s="5">
        <v>24.5</v>
      </c>
      <c r="AV44" s="5">
        <v>2.5099999999999998</v>
      </c>
      <c r="AW44" s="5">
        <v>93</v>
      </c>
      <c r="AX44" s="5">
        <v>16</v>
      </c>
      <c r="AY44" s="23">
        <f t="shared" si="0"/>
        <v>9.5</v>
      </c>
      <c r="AZ44" s="23"/>
      <c r="BA44" s="32">
        <f t="shared" si="1"/>
        <v>0</v>
      </c>
      <c r="BB44" s="23"/>
      <c r="BC44" s="23"/>
      <c r="BD44" s="23"/>
      <c r="BE44" s="23"/>
    </row>
    <row r="45" spans="1:57" s="40" customFormat="1" ht="12" customHeight="1" thickBot="1">
      <c r="A45" s="23">
        <v>110</v>
      </c>
      <c r="B45" s="5" t="s">
        <v>440</v>
      </c>
      <c r="C45" s="6" t="s">
        <v>164</v>
      </c>
      <c r="D45" s="6" t="s">
        <v>436</v>
      </c>
      <c r="E45" s="6" t="s">
        <v>161</v>
      </c>
      <c r="F45" s="4" t="s">
        <v>437</v>
      </c>
      <c r="G45" s="4" t="s">
        <v>438</v>
      </c>
      <c r="H45" s="6" t="s">
        <v>139</v>
      </c>
      <c r="I45" s="23">
        <v>1</v>
      </c>
      <c r="J45" s="5">
        <v>0.1</v>
      </c>
      <c r="K45" s="5">
        <v>31200</v>
      </c>
      <c r="L45" s="5">
        <v>8.48</v>
      </c>
      <c r="M45" s="5">
        <v>11</v>
      </c>
      <c r="N45" s="5">
        <v>154</v>
      </c>
      <c r="O45" s="5">
        <v>1.6</v>
      </c>
      <c r="P45" s="5">
        <v>0.48</v>
      </c>
      <c r="Q45" s="5">
        <v>4430</v>
      </c>
      <c r="R45" s="5">
        <v>0.09</v>
      </c>
      <c r="S45" s="5">
        <v>90.5</v>
      </c>
      <c r="T45" s="5">
        <v>11.3</v>
      </c>
      <c r="U45" s="5">
        <v>63.4</v>
      </c>
      <c r="V45" s="5">
        <v>29.5</v>
      </c>
      <c r="W45" s="33">
        <v>46600</v>
      </c>
      <c r="X45" s="5">
        <v>0.05</v>
      </c>
      <c r="Y45" s="5">
        <v>7030</v>
      </c>
      <c r="Z45" s="5">
        <v>45.6</v>
      </c>
      <c r="AA45" s="5">
        <v>36.1</v>
      </c>
      <c r="AB45" s="5">
        <v>11700</v>
      </c>
      <c r="AC45" s="31">
        <v>402</v>
      </c>
      <c r="AD45" s="5">
        <v>1.25</v>
      </c>
      <c r="AE45" s="5">
        <v>584</v>
      </c>
      <c r="AF45" s="5">
        <v>30.6</v>
      </c>
      <c r="AG45" s="5">
        <v>544</v>
      </c>
      <c r="AH45" s="5">
        <v>19</v>
      </c>
      <c r="AI45" s="33">
        <v>3140</v>
      </c>
      <c r="AJ45" s="5">
        <v>0.13</v>
      </c>
      <c r="AK45" s="5">
        <v>10.3</v>
      </c>
      <c r="AL45" s="5">
        <v>1.28</v>
      </c>
      <c r="AM45" s="5">
        <v>2.39</v>
      </c>
      <c r="AN45" s="5">
        <v>27.5</v>
      </c>
      <c r="AO45" s="5">
        <v>0.03</v>
      </c>
      <c r="AP45" s="5">
        <v>23.5</v>
      </c>
      <c r="AQ45" s="31">
        <v>2000</v>
      </c>
      <c r="AR45" s="5">
        <v>4.6500000000000004</v>
      </c>
      <c r="AS45" s="5">
        <v>74.3</v>
      </c>
      <c r="AT45" s="5">
        <v>0.24</v>
      </c>
      <c r="AU45" s="5">
        <v>23.1</v>
      </c>
      <c r="AV45" s="5">
        <v>2.2799999999999998</v>
      </c>
      <c r="AW45" s="5">
        <v>96</v>
      </c>
      <c r="AX45" s="5">
        <v>15</v>
      </c>
      <c r="AY45" s="23">
        <f t="shared" si="0"/>
        <v>14.840764331210192</v>
      </c>
      <c r="AZ45" s="23"/>
      <c r="BA45" s="32">
        <f t="shared" si="1"/>
        <v>0</v>
      </c>
      <c r="BB45" s="23"/>
      <c r="BC45" s="23"/>
      <c r="BD45" s="23"/>
      <c r="BE45" s="23"/>
    </row>
    <row r="46" spans="1:57" s="40" customFormat="1" ht="12" customHeight="1">
      <c r="A46" s="23">
        <v>113</v>
      </c>
      <c r="B46" s="5" t="s">
        <v>441</v>
      </c>
      <c r="C46" s="6" t="s">
        <v>166</v>
      </c>
      <c r="D46" s="6" t="s">
        <v>442</v>
      </c>
      <c r="E46" s="6" t="s">
        <v>168</v>
      </c>
      <c r="F46" s="4" t="s">
        <v>437</v>
      </c>
      <c r="G46" s="4" t="s">
        <v>443</v>
      </c>
      <c r="H46" s="6" t="s">
        <v>139</v>
      </c>
      <c r="I46" s="23">
        <v>1</v>
      </c>
      <c r="J46" s="5">
        <v>0.13</v>
      </c>
      <c r="K46" s="5">
        <v>17500</v>
      </c>
      <c r="L46" s="5">
        <v>12.6</v>
      </c>
      <c r="M46" s="5">
        <v>16</v>
      </c>
      <c r="N46" s="5">
        <v>90</v>
      </c>
      <c r="O46" s="5">
        <v>0.81</v>
      </c>
      <c r="P46" s="5">
        <v>0.22</v>
      </c>
      <c r="Q46" s="5">
        <v>2590</v>
      </c>
      <c r="R46" s="5">
        <v>0.2</v>
      </c>
      <c r="S46" s="5">
        <v>111</v>
      </c>
      <c r="T46" s="5">
        <v>4.2</v>
      </c>
      <c r="U46" s="5">
        <v>41.7</v>
      </c>
      <c r="V46" s="5">
        <v>63.7</v>
      </c>
      <c r="W46" s="34">
        <v>26500</v>
      </c>
      <c r="X46" s="5">
        <v>0.03</v>
      </c>
      <c r="Y46" s="5">
        <v>3080</v>
      </c>
      <c r="Z46" s="5">
        <v>57.8</v>
      </c>
      <c r="AA46" s="5">
        <v>14.5</v>
      </c>
      <c r="AB46" s="5">
        <v>4290</v>
      </c>
      <c r="AC46" s="31">
        <v>136</v>
      </c>
      <c r="AD46" s="5">
        <v>9.8800000000000008</v>
      </c>
      <c r="AE46" s="5">
        <v>434</v>
      </c>
      <c r="AF46" s="5">
        <v>20.2</v>
      </c>
      <c r="AG46" s="5">
        <v>792</v>
      </c>
      <c r="AH46" s="5">
        <v>13</v>
      </c>
      <c r="AI46" s="34">
        <v>5040</v>
      </c>
      <c r="AJ46" s="5">
        <v>0.22</v>
      </c>
      <c r="AK46" s="5">
        <v>5.46</v>
      </c>
      <c r="AL46" s="5">
        <v>2.4900000000000002</v>
      </c>
      <c r="AM46" s="5">
        <v>1.27</v>
      </c>
      <c r="AN46" s="5">
        <v>23</v>
      </c>
      <c r="AO46" s="5">
        <v>0.03</v>
      </c>
      <c r="AP46" s="5">
        <v>7.1</v>
      </c>
      <c r="AQ46" s="31">
        <v>1020</v>
      </c>
      <c r="AR46" s="5">
        <v>10.9</v>
      </c>
      <c r="AS46" s="5">
        <v>43.4</v>
      </c>
      <c r="AT46" s="5">
        <v>0.4</v>
      </c>
      <c r="AU46" s="5">
        <v>29.6</v>
      </c>
      <c r="AV46" s="5">
        <v>2.9</v>
      </c>
      <c r="AW46" s="5">
        <v>46</v>
      </c>
      <c r="AX46" s="5">
        <v>5</v>
      </c>
      <c r="AY46" s="23">
        <f t="shared" si="0"/>
        <v>5.2579365079365079</v>
      </c>
      <c r="AZ46" s="23"/>
      <c r="BA46" s="32">
        <f t="shared" si="1"/>
        <v>0</v>
      </c>
      <c r="BB46" s="23"/>
      <c r="BC46" s="23"/>
      <c r="BD46" s="23"/>
      <c r="BE46" s="21"/>
    </row>
    <row r="47" spans="1:57" s="40" customFormat="1" ht="12" customHeight="1">
      <c r="A47" s="23">
        <v>116</v>
      </c>
      <c r="B47" s="5" t="s">
        <v>444</v>
      </c>
      <c r="C47" s="6" t="s">
        <v>169</v>
      </c>
      <c r="D47" s="6" t="s">
        <v>442</v>
      </c>
      <c r="E47" s="6" t="s">
        <v>168</v>
      </c>
      <c r="F47" s="4" t="s">
        <v>437</v>
      </c>
      <c r="G47" s="4" t="s">
        <v>443</v>
      </c>
      <c r="H47" s="6" t="s">
        <v>139</v>
      </c>
      <c r="I47" s="23">
        <v>1</v>
      </c>
      <c r="J47" s="5">
        <v>0.12</v>
      </c>
      <c r="K47" s="5">
        <v>19200</v>
      </c>
      <c r="L47" s="5">
        <v>19.8</v>
      </c>
      <c r="M47" s="5">
        <v>8</v>
      </c>
      <c r="N47" s="5">
        <v>97</v>
      </c>
      <c r="O47" s="5">
        <v>0.87</v>
      </c>
      <c r="P47" s="5">
        <v>0.25</v>
      </c>
      <c r="Q47" s="5">
        <v>3330</v>
      </c>
      <c r="R47" s="5">
        <v>0.28000000000000003</v>
      </c>
      <c r="S47" s="5">
        <v>136</v>
      </c>
      <c r="T47" s="5">
        <v>4.8</v>
      </c>
      <c r="U47" s="5">
        <v>42.7</v>
      </c>
      <c r="V47" s="5">
        <v>68.2</v>
      </c>
      <c r="W47" s="30">
        <v>44800</v>
      </c>
      <c r="X47" s="5">
        <v>0.03</v>
      </c>
      <c r="Y47" s="5">
        <v>2840</v>
      </c>
      <c r="Z47" s="5">
        <v>71</v>
      </c>
      <c r="AA47" s="5">
        <v>14.9</v>
      </c>
      <c r="AB47" s="5">
        <v>3960</v>
      </c>
      <c r="AC47" s="31">
        <v>168</v>
      </c>
      <c r="AD47" s="5">
        <v>12.8</v>
      </c>
      <c r="AE47" s="5">
        <v>439</v>
      </c>
      <c r="AF47" s="5">
        <v>18.2</v>
      </c>
      <c r="AG47" s="5">
        <v>1060</v>
      </c>
      <c r="AH47" s="5">
        <v>18.399999999999999</v>
      </c>
      <c r="AI47" s="30">
        <v>3980</v>
      </c>
      <c r="AJ47" s="5">
        <v>0.39</v>
      </c>
      <c r="AK47" s="5">
        <v>5.31</v>
      </c>
      <c r="AL47" s="5">
        <v>2.68</v>
      </c>
      <c r="AM47" s="5">
        <v>1.59</v>
      </c>
      <c r="AN47" s="5">
        <v>25.5</v>
      </c>
      <c r="AO47" s="5">
        <v>0.03</v>
      </c>
      <c r="AP47" s="5">
        <v>5.53</v>
      </c>
      <c r="AQ47" s="31">
        <v>1010</v>
      </c>
      <c r="AR47" s="5">
        <v>11.4</v>
      </c>
      <c r="AS47" s="5">
        <v>57.3</v>
      </c>
      <c r="AT47" s="5">
        <v>0.52</v>
      </c>
      <c r="AU47" s="5">
        <v>36.6</v>
      </c>
      <c r="AV47" s="5">
        <v>3.46</v>
      </c>
      <c r="AW47" s="5">
        <v>47</v>
      </c>
      <c r="AX47" s="5">
        <v>3</v>
      </c>
      <c r="AY47" s="23">
        <f t="shared" si="0"/>
        <v>11.256281407035177</v>
      </c>
      <c r="AZ47" s="23"/>
      <c r="BA47" s="32">
        <f t="shared" si="1"/>
        <v>0</v>
      </c>
      <c r="BB47" s="23"/>
      <c r="BC47" s="23"/>
      <c r="BD47" s="23"/>
      <c r="BE47" s="21"/>
    </row>
    <row r="48" spans="1:57" s="40" customFormat="1" ht="12" customHeight="1">
      <c r="A48" s="23">
        <v>119</v>
      </c>
      <c r="B48" s="5" t="s">
        <v>445</v>
      </c>
      <c r="C48" s="6" t="s">
        <v>171</v>
      </c>
      <c r="D48" s="6" t="s">
        <v>442</v>
      </c>
      <c r="E48" s="6" t="s">
        <v>168</v>
      </c>
      <c r="F48" s="4" t="s">
        <v>437</v>
      </c>
      <c r="G48" s="4" t="s">
        <v>443</v>
      </c>
      <c r="H48" s="6" t="s">
        <v>139</v>
      </c>
      <c r="I48" s="23">
        <v>1</v>
      </c>
      <c r="J48" s="5">
        <v>0.13</v>
      </c>
      <c r="K48" s="5">
        <v>15600</v>
      </c>
      <c r="L48" s="5">
        <v>11.8</v>
      </c>
      <c r="M48" s="5">
        <v>13</v>
      </c>
      <c r="N48" s="5">
        <v>88</v>
      </c>
      <c r="O48" s="5">
        <v>0.66</v>
      </c>
      <c r="P48" s="5">
        <v>0.24</v>
      </c>
      <c r="Q48" s="5">
        <v>2680</v>
      </c>
      <c r="R48" s="5">
        <v>0.13</v>
      </c>
      <c r="S48" s="5">
        <v>111</v>
      </c>
      <c r="T48" s="5">
        <v>4</v>
      </c>
      <c r="U48" s="5">
        <v>41.7</v>
      </c>
      <c r="V48" s="5">
        <v>72.2</v>
      </c>
      <c r="W48" s="30">
        <v>26300</v>
      </c>
      <c r="X48" s="5">
        <v>0.03</v>
      </c>
      <c r="Y48" s="5">
        <v>3080</v>
      </c>
      <c r="Z48" s="5">
        <v>57.7</v>
      </c>
      <c r="AA48" s="5">
        <v>11.5</v>
      </c>
      <c r="AB48" s="5">
        <v>3870</v>
      </c>
      <c r="AC48" s="31">
        <v>119</v>
      </c>
      <c r="AD48" s="5">
        <v>7.39</v>
      </c>
      <c r="AE48" s="5">
        <v>527</v>
      </c>
      <c r="AF48" s="5">
        <v>15.8</v>
      </c>
      <c r="AG48" s="5">
        <v>704</v>
      </c>
      <c r="AH48" s="5">
        <v>10.9</v>
      </c>
      <c r="AI48" s="30">
        <v>6200</v>
      </c>
      <c r="AJ48" s="5">
        <v>0.16</v>
      </c>
      <c r="AK48" s="5">
        <v>5.87</v>
      </c>
      <c r="AL48" s="5">
        <v>2.61</v>
      </c>
      <c r="AM48" s="5">
        <v>1.2</v>
      </c>
      <c r="AN48" s="5">
        <v>21.7</v>
      </c>
      <c r="AO48" s="5">
        <v>0.03</v>
      </c>
      <c r="AP48" s="5">
        <v>8.83</v>
      </c>
      <c r="AQ48" s="31">
        <v>1020</v>
      </c>
      <c r="AR48" s="5">
        <v>10.9</v>
      </c>
      <c r="AS48" s="5">
        <v>38.1</v>
      </c>
      <c r="AT48" s="5">
        <v>0.41</v>
      </c>
      <c r="AU48" s="5">
        <v>29.9</v>
      </c>
      <c r="AV48" s="5">
        <v>3.2</v>
      </c>
      <c r="AW48" s="5">
        <v>37</v>
      </c>
      <c r="AX48" s="5">
        <v>5</v>
      </c>
      <c r="AY48" s="23">
        <f t="shared" si="0"/>
        <v>4.241935483870968</v>
      </c>
      <c r="AZ48" s="23"/>
      <c r="BA48" s="32">
        <f t="shared" si="1"/>
        <v>0</v>
      </c>
      <c r="BB48" s="23"/>
      <c r="BC48" s="23"/>
      <c r="BD48" s="23"/>
      <c r="BE48" s="21"/>
    </row>
    <row r="49" spans="1:57" s="23" customFormat="1" ht="12" customHeight="1">
      <c r="A49" s="16" t="s">
        <v>180</v>
      </c>
      <c r="B49" s="21" t="s">
        <v>181</v>
      </c>
      <c r="C49" s="21" t="s">
        <v>182</v>
      </c>
      <c r="D49" s="21"/>
      <c r="E49" s="21" t="s">
        <v>176</v>
      </c>
      <c r="F49" s="4" t="s">
        <v>437</v>
      </c>
      <c r="G49" s="4" t="s">
        <v>443</v>
      </c>
      <c r="H49" s="41" t="s">
        <v>139</v>
      </c>
      <c r="I49" s="16">
        <v>1</v>
      </c>
      <c r="J49" s="42">
        <v>0.10199999999999999</v>
      </c>
      <c r="K49" s="42">
        <v>8970</v>
      </c>
      <c r="L49" s="42">
        <v>4.6100000000000003</v>
      </c>
      <c r="M49" s="43">
        <v>6.4</v>
      </c>
      <c r="N49" s="42">
        <v>53.7</v>
      </c>
      <c r="O49" s="42">
        <v>1.96</v>
      </c>
      <c r="P49" s="42">
        <v>0.123</v>
      </c>
      <c r="Q49" s="42">
        <v>2870</v>
      </c>
      <c r="R49" s="42">
        <v>0.51800000000000002</v>
      </c>
      <c r="S49" s="42">
        <v>128</v>
      </c>
      <c r="T49" s="43">
        <v>7</v>
      </c>
      <c r="U49" s="42">
        <v>15.3</v>
      </c>
      <c r="V49" s="42">
        <v>31.8</v>
      </c>
      <c r="W49" s="44">
        <v>43900</v>
      </c>
      <c r="X49" s="42">
        <v>1.2999999999999999E-2</v>
      </c>
      <c r="Y49" s="42">
        <v>776</v>
      </c>
      <c r="Z49" s="42">
        <v>76.5</v>
      </c>
      <c r="AA49" s="43">
        <v>5.2</v>
      </c>
      <c r="AB49" s="42">
        <v>1630</v>
      </c>
      <c r="AC49" s="45">
        <v>562</v>
      </c>
      <c r="AD49" s="42">
        <v>11.6</v>
      </c>
      <c r="AE49" s="42">
        <v>214</v>
      </c>
      <c r="AF49" s="42">
        <v>20.8</v>
      </c>
      <c r="AG49" s="42">
        <v>336</v>
      </c>
      <c r="AH49" s="42">
        <v>5.88</v>
      </c>
      <c r="AI49" s="44">
        <v>51500</v>
      </c>
      <c r="AJ49" s="42">
        <v>0.126</v>
      </c>
      <c r="AK49" s="42">
        <v>2.81</v>
      </c>
      <c r="AL49" s="42">
        <v>2.08</v>
      </c>
      <c r="AM49" s="42">
        <v>0.41</v>
      </c>
      <c r="AN49" s="42">
        <v>31.1</v>
      </c>
      <c r="AO49" s="42">
        <v>3.2000000000000001E-2</v>
      </c>
      <c r="AP49" s="42">
        <v>3.16</v>
      </c>
      <c r="AQ49" s="45">
        <v>282</v>
      </c>
      <c r="AR49" s="42">
        <v>8.98</v>
      </c>
      <c r="AS49" s="42">
        <v>20.2</v>
      </c>
      <c r="AT49" s="42">
        <v>0.33600000000000002</v>
      </c>
      <c r="AU49" s="42">
        <v>63.8</v>
      </c>
      <c r="AV49" s="42">
        <v>5.73</v>
      </c>
      <c r="AW49" s="42">
        <v>75.900000000000006</v>
      </c>
      <c r="AX49" s="43">
        <v>2.7</v>
      </c>
      <c r="AY49" s="35">
        <f t="shared" si="0"/>
        <v>0.85242718446601939</v>
      </c>
      <c r="AZ49" s="35"/>
      <c r="BA49" s="38">
        <f t="shared" si="1"/>
        <v>0</v>
      </c>
      <c r="BB49" s="21"/>
      <c r="BC49" s="21"/>
      <c r="BD49" s="21"/>
      <c r="BE49" s="21"/>
    </row>
    <row r="50" spans="1:57" s="23" customFormat="1" ht="12" customHeight="1">
      <c r="A50" s="16" t="s">
        <v>177</v>
      </c>
      <c r="B50" s="21" t="s">
        <v>178</v>
      </c>
      <c r="C50" s="21" t="s">
        <v>179</v>
      </c>
      <c r="D50" s="21"/>
      <c r="E50" s="21" t="s">
        <v>176</v>
      </c>
      <c r="F50" s="4" t="s">
        <v>437</v>
      </c>
      <c r="G50" s="4" t="s">
        <v>443</v>
      </c>
      <c r="H50" s="41" t="s">
        <v>139</v>
      </c>
      <c r="I50" s="21">
        <v>1</v>
      </c>
      <c r="J50" s="42">
        <v>0.114</v>
      </c>
      <c r="K50" s="42">
        <v>7410</v>
      </c>
      <c r="L50" s="43">
        <v>7.3</v>
      </c>
      <c r="M50" s="46">
        <v>2.86</v>
      </c>
      <c r="N50" s="42">
        <v>33.1</v>
      </c>
      <c r="O50" s="42">
        <v>1.1299999999999999</v>
      </c>
      <c r="P50" s="42">
        <v>0.13400000000000001</v>
      </c>
      <c r="Q50" s="42">
        <v>1510</v>
      </c>
      <c r="R50" s="42">
        <v>0.32900000000000001</v>
      </c>
      <c r="S50" s="42">
        <v>92.2</v>
      </c>
      <c r="T50" s="43">
        <v>2.4</v>
      </c>
      <c r="U50" s="42">
        <v>18.399999999999999</v>
      </c>
      <c r="V50" s="42">
        <v>25.9</v>
      </c>
      <c r="W50" s="44">
        <v>25800</v>
      </c>
      <c r="X50" s="42">
        <v>1.2E-2</v>
      </c>
      <c r="Y50" s="42">
        <v>940</v>
      </c>
      <c r="Z50" s="42">
        <v>53.2</v>
      </c>
      <c r="AA50" s="43">
        <v>5</v>
      </c>
      <c r="AB50" s="42">
        <v>1200</v>
      </c>
      <c r="AC50" s="45">
        <v>133</v>
      </c>
      <c r="AD50" s="42">
        <v>13.2</v>
      </c>
      <c r="AE50" s="42">
        <v>165</v>
      </c>
      <c r="AF50" s="42">
        <v>16.8</v>
      </c>
      <c r="AG50" s="42">
        <v>401</v>
      </c>
      <c r="AH50" s="42">
        <v>6.45</v>
      </c>
      <c r="AI50" s="44">
        <v>22000</v>
      </c>
      <c r="AJ50" s="42">
        <v>0.18099999999999999</v>
      </c>
      <c r="AK50" s="42">
        <v>2.76</v>
      </c>
      <c r="AL50" s="42">
        <v>1.77</v>
      </c>
      <c r="AM50" s="42">
        <v>0.47</v>
      </c>
      <c r="AN50" s="42">
        <v>15.4</v>
      </c>
      <c r="AO50" s="47">
        <v>0.03</v>
      </c>
      <c r="AP50" s="42">
        <v>2.91</v>
      </c>
      <c r="AQ50" s="45">
        <v>305</v>
      </c>
      <c r="AR50" s="42">
        <v>7.64</v>
      </c>
      <c r="AS50" s="42">
        <v>24.1</v>
      </c>
      <c r="AT50" s="42">
        <v>0.36499999999999999</v>
      </c>
      <c r="AU50" s="42">
        <v>40.5</v>
      </c>
      <c r="AV50" s="42">
        <v>4.1399999999999997</v>
      </c>
      <c r="AW50" s="42">
        <v>23.8</v>
      </c>
      <c r="AX50" s="43">
        <v>2.5</v>
      </c>
      <c r="AY50" s="35">
        <f t="shared" si="0"/>
        <v>1.1727272727272726</v>
      </c>
      <c r="AZ50" s="35"/>
      <c r="BA50" s="38">
        <f t="shared" si="1"/>
        <v>0</v>
      </c>
      <c r="BB50" s="21"/>
      <c r="BC50" s="21"/>
      <c r="BD50" s="21"/>
      <c r="BE50" s="21"/>
    </row>
    <row r="51" spans="1:57" s="23" customFormat="1" ht="12" customHeight="1">
      <c r="A51" s="16" t="s">
        <v>173</v>
      </c>
      <c r="B51" s="21" t="s">
        <v>174</v>
      </c>
      <c r="C51" s="21" t="s">
        <v>175</v>
      </c>
      <c r="D51" s="21"/>
      <c r="E51" s="21" t="s">
        <v>176</v>
      </c>
      <c r="F51" s="4" t="s">
        <v>437</v>
      </c>
      <c r="G51" s="4" t="s">
        <v>443</v>
      </c>
      <c r="H51" s="41" t="s">
        <v>139</v>
      </c>
      <c r="I51" s="16">
        <v>1</v>
      </c>
      <c r="J51" s="42">
        <v>0.112</v>
      </c>
      <c r="K51" s="42">
        <v>8810</v>
      </c>
      <c r="L51" s="42">
        <v>9.69</v>
      </c>
      <c r="M51" s="46">
        <v>4.5</v>
      </c>
      <c r="N51" s="42">
        <v>38.9</v>
      </c>
      <c r="O51" s="42">
        <v>1.34</v>
      </c>
      <c r="P51" s="42">
        <v>0.13100000000000001</v>
      </c>
      <c r="Q51" s="42">
        <v>1620</v>
      </c>
      <c r="R51" s="42">
        <v>0.63400000000000001</v>
      </c>
      <c r="S51" s="42">
        <v>111</v>
      </c>
      <c r="T51" s="43">
        <v>5.9</v>
      </c>
      <c r="U51" s="42">
        <v>19.2</v>
      </c>
      <c r="V51" s="42">
        <v>42.4</v>
      </c>
      <c r="W51" s="44">
        <v>35100</v>
      </c>
      <c r="X51" s="42">
        <v>1.4E-2</v>
      </c>
      <c r="Y51" s="42">
        <v>956</v>
      </c>
      <c r="Z51" s="42">
        <v>67.599999999999994</v>
      </c>
      <c r="AA51" s="43">
        <v>4.5999999999999996</v>
      </c>
      <c r="AB51" s="42">
        <v>1220</v>
      </c>
      <c r="AC51" s="45">
        <v>273</v>
      </c>
      <c r="AD51" s="42">
        <v>14.4</v>
      </c>
      <c r="AE51" s="42">
        <v>241</v>
      </c>
      <c r="AF51" s="42">
        <v>23.3</v>
      </c>
      <c r="AG51" s="42">
        <v>325</v>
      </c>
      <c r="AH51" s="42">
        <v>6.34</v>
      </c>
      <c r="AI51" s="44">
        <v>45500</v>
      </c>
      <c r="AJ51" s="42">
        <v>0.20699999999999999</v>
      </c>
      <c r="AK51" s="42">
        <v>3.47</v>
      </c>
      <c r="AL51" s="42">
        <v>1.97</v>
      </c>
      <c r="AM51" s="42">
        <v>0.48</v>
      </c>
      <c r="AN51" s="42">
        <v>17.100000000000001</v>
      </c>
      <c r="AO51" s="47">
        <v>0.05</v>
      </c>
      <c r="AP51" s="42">
        <v>5.32</v>
      </c>
      <c r="AQ51" s="45">
        <v>333</v>
      </c>
      <c r="AR51" s="46">
        <v>10</v>
      </c>
      <c r="AS51" s="42">
        <v>25.9</v>
      </c>
      <c r="AT51" s="42">
        <v>0.45300000000000001</v>
      </c>
      <c r="AU51" s="42">
        <v>58.3</v>
      </c>
      <c r="AV51" s="42">
        <v>5.91</v>
      </c>
      <c r="AW51" s="42">
        <v>59.1</v>
      </c>
      <c r="AX51" s="43">
        <v>6</v>
      </c>
      <c r="AY51" s="35">
        <f t="shared" si="0"/>
        <v>0.77142857142857146</v>
      </c>
      <c r="AZ51" s="35"/>
      <c r="BA51" s="38">
        <f t="shared" si="1"/>
        <v>0</v>
      </c>
      <c r="BB51" s="21"/>
      <c r="BC51" s="21"/>
      <c r="BD51" s="21"/>
      <c r="BE51" s="21"/>
    </row>
    <row r="52" spans="1:57" s="23" customFormat="1" ht="12" customHeight="1">
      <c r="A52" s="16" t="s">
        <v>183</v>
      </c>
      <c r="B52" s="16" t="s">
        <v>184</v>
      </c>
      <c r="C52" s="21" t="s">
        <v>185</v>
      </c>
      <c r="D52" s="21"/>
      <c r="E52" s="21" t="s">
        <v>186</v>
      </c>
      <c r="F52" s="4" t="s">
        <v>437</v>
      </c>
      <c r="G52" s="4" t="s">
        <v>443</v>
      </c>
      <c r="H52" s="41" t="s">
        <v>139</v>
      </c>
      <c r="I52" s="16">
        <v>1</v>
      </c>
      <c r="J52" s="42">
        <v>0.17299999999999999</v>
      </c>
      <c r="K52" s="42">
        <v>9060</v>
      </c>
      <c r="L52" s="42">
        <v>11.9</v>
      </c>
      <c r="M52" s="43">
        <v>7.9</v>
      </c>
      <c r="N52" s="42">
        <v>43.3</v>
      </c>
      <c r="O52" s="42">
        <v>1.27</v>
      </c>
      <c r="P52" s="42">
        <v>0.21199999999999999</v>
      </c>
      <c r="Q52" s="42">
        <v>1130</v>
      </c>
      <c r="R52" s="42">
        <v>0.35699999999999998</v>
      </c>
      <c r="S52" s="42">
        <v>135</v>
      </c>
      <c r="T52" s="43">
        <v>1.3</v>
      </c>
      <c r="U52" s="42">
        <v>29.8</v>
      </c>
      <c r="V52" s="42">
        <v>55.3</v>
      </c>
      <c r="W52" s="44">
        <v>33200</v>
      </c>
      <c r="X52" s="42">
        <v>2.5999999999999999E-2</v>
      </c>
      <c r="Y52" s="42">
        <v>1370</v>
      </c>
      <c r="Z52" s="42">
        <v>62.6</v>
      </c>
      <c r="AA52" s="43">
        <v>6.2</v>
      </c>
      <c r="AB52" s="42">
        <v>1440</v>
      </c>
      <c r="AC52" s="45">
        <v>49.2</v>
      </c>
      <c r="AD52" s="42">
        <v>10.3</v>
      </c>
      <c r="AE52" s="42">
        <v>585</v>
      </c>
      <c r="AF52" s="42">
        <v>23.3</v>
      </c>
      <c r="AG52" s="42">
        <v>1350</v>
      </c>
      <c r="AH52" s="42">
        <v>13.2</v>
      </c>
      <c r="AI52" s="44">
        <v>7310</v>
      </c>
      <c r="AJ52" s="42">
        <v>0.34</v>
      </c>
      <c r="AK52" s="42">
        <v>2.2400000000000002</v>
      </c>
      <c r="AL52" s="42">
        <v>2.16</v>
      </c>
      <c r="AM52" s="42">
        <v>0.92</v>
      </c>
      <c r="AN52" s="46">
        <v>13</v>
      </c>
      <c r="AO52" s="42">
        <v>3.2000000000000001E-2</v>
      </c>
      <c r="AP52" s="42">
        <v>1.1399999999999999</v>
      </c>
      <c r="AQ52" s="45">
        <v>356</v>
      </c>
      <c r="AR52" s="42">
        <v>7.49</v>
      </c>
      <c r="AS52" s="42">
        <v>36.5</v>
      </c>
      <c r="AT52" s="42">
        <v>0.79700000000000004</v>
      </c>
      <c r="AU52" s="42">
        <v>40.9</v>
      </c>
      <c r="AV52" s="42">
        <v>4.87</v>
      </c>
      <c r="AW52" s="42">
        <v>19.5</v>
      </c>
      <c r="AX52" s="43">
        <v>1.7</v>
      </c>
      <c r="AY52" s="35">
        <f t="shared" si="0"/>
        <v>4.5417236662106699</v>
      </c>
      <c r="AZ52" s="35"/>
      <c r="BA52" s="38">
        <f t="shared" si="1"/>
        <v>0</v>
      </c>
      <c r="BB52" s="21"/>
      <c r="BC52" s="21"/>
      <c r="BD52" s="21"/>
    </row>
    <row r="53" spans="1:57" s="23" customFormat="1" ht="12" customHeight="1">
      <c r="A53" s="16" t="s">
        <v>187</v>
      </c>
      <c r="B53" s="21" t="s">
        <v>188</v>
      </c>
      <c r="C53" s="21" t="s">
        <v>189</v>
      </c>
      <c r="D53" s="21"/>
      <c r="E53" s="21" t="s">
        <v>186</v>
      </c>
      <c r="F53" s="4" t="s">
        <v>437</v>
      </c>
      <c r="G53" s="4" t="s">
        <v>443</v>
      </c>
      <c r="H53" s="41" t="s">
        <v>139</v>
      </c>
      <c r="I53" s="21">
        <v>1</v>
      </c>
      <c r="J53" s="42">
        <v>0.13400000000000001</v>
      </c>
      <c r="K53" s="42">
        <v>9170</v>
      </c>
      <c r="L53" s="42">
        <v>13.3</v>
      </c>
      <c r="M53" s="43">
        <v>8.1</v>
      </c>
      <c r="N53" s="42">
        <v>39.200000000000003</v>
      </c>
      <c r="O53" s="42">
        <v>0.96899999999999997</v>
      </c>
      <c r="P53" s="42">
        <v>0.17499999999999999</v>
      </c>
      <c r="Q53" s="42">
        <v>1760</v>
      </c>
      <c r="R53" s="42">
        <v>0.25800000000000001</v>
      </c>
      <c r="S53" s="42">
        <v>137</v>
      </c>
      <c r="T53" s="43">
        <v>1.7</v>
      </c>
      <c r="U53" s="42">
        <v>24.4</v>
      </c>
      <c r="V53" s="42">
        <v>49.4</v>
      </c>
      <c r="W53" s="44">
        <v>24300</v>
      </c>
      <c r="X53" s="42">
        <v>2.5000000000000001E-2</v>
      </c>
      <c r="Y53" s="42">
        <v>1570</v>
      </c>
      <c r="Z53" s="46">
        <v>63</v>
      </c>
      <c r="AA53" s="43">
        <v>7</v>
      </c>
      <c r="AB53" s="42">
        <v>1720</v>
      </c>
      <c r="AC53" s="45">
        <v>58.8</v>
      </c>
      <c r="AD53" s="42">
        <v>7.82</v>
      </c>
      <c r="AE53" s="42">
        <v>1710</v>
      </c>
      <c r="AF53" s="42">
        <v>18.7</v>
      </c>
      <c r="AG53" s="42">
        <v>978</v>
      </c>
      <c r="AH53" s="42">
        <v>9.8699999999999992</v>
      </c>
      <c r="AI53" s="44">
        <v>8580</v>
      </c>
      <c r="AJ53" s="42">
        <v>0.28000000000000003</v>
      </c>
      <c r="AK53" s="42">
        <v>2.64</v>
      </c>
      <c r="AL53" s="42">
        <v>1.97</v>
      </c>
      <c r="AM53" s="42">
        <v>0.8</v>
      </c>
      <c r="AN53" s="42">
        <v>16.600000000000001</v>
      </c>
      <c r="AO53" s="42">
        <v>2.1999999999999999E-2</v>
      </c>
      <c r="AP53" s="42">
        <v>1.58</v>
      </c>
      <c r="AQ53" s="45">
        <v>372</v>
      </c>
      <c r="AR53" s="42">
        <v>7.34</v>
      </c>
      <c r="AS53" s="42">
        <v>28.9</v>
      </c>
      <c r="AT53" s="42">
        <v>0.32300000000000001</v>
      </c>
      <c r="AU53" s="46">
        <v>40</v>
      </c>
      <c r="AV53" s="42">
        <v>4.82</v>
      </c>
      <c r="AW53" s="42">
        <v>21.2</v>
      </c>
      <c r="AX53" s="43">
        <v>1.4</v>
      </c>
      <c r="AY53" s="35">
        <f t="shared" si="0"/>
        <v>2.8321678321678321</v>
      </c>
      <c r="AZ53" s="35"/>
      <c r="BA53" s="38">
        <f t="shared" si="1"/>
        <v>0</v>
      </c>
      <c r="BB53" s="21"/>
      <c r="BC53" s="21"/>
      <c r="BD53" s="21"/>
    </row>
    <row r="54" spans="1:57" s="23" customFormat="1" ht="12" customHeight="1" thickBot="1">
      <c r="A54" s="16"/>
      <c r="B54" s="16"/>
      <c r="C54" s="21" t="s">
        <v>190</v>
      </c>
      <c r="D54" s="21"/>
      <c r="E54" s="21" t="s">
        <v>186</v>
      </c>
      <c r="F54" s="4" t="s">
        <v>437</v>
      </c>
      <c r="G54" s="4" t="s">
        <v>443</v>
      </c>
      <c r="H54" s="41" t="s">
        <v>139</v>
      </c>
      <c r="I54" s="16">
        <v>1</v>
      </c>
      <c r="J54" s="42"/>
      <c r="K54" s="42"/>
      <c r="L54" s="42"/>
      <c r="M54" s="46"/>
      <c r="N54" s="42"/>
      <c r="O54" s="42"/>
      <c r="P54" s="42"/>
      <c r="Q54" s="42"/>
      <c r="R54" s="42"/>
      <c r="S54" s="42"/>
      <c r="T54" s="43"/>
      <c r="U54" s="42"/>
      <c r="V54" s="46"/>
      <c r="W54" s="48"/>
      <c r="X54" s="42"/>
      <c r="Y54" s="42"/>
      <c r="Z54" s="42"/>
      <c r="AA54" s="43"/>
      <c r="AB54" s="42"/>
      <c r="AC54" s="45"/>
      <c r="AD54" s="43"/>
      <c r="AE54" s="42"/>
      <c r="AF54" s="42"/>
      <c r="AG54" s="42"/>
      <c r="AH54" s="42"/>
      <c r="AI54" s="48"/>
      <c r="AJ54" s="42"/>
      <c r="AK54" s="42"/>
      <c r="AL54" s="42"/>
      <c r="AM54" s="42"/>
      <c r="AN54" s="42"/>
      <c r="AO54" s="42"/>
      <c r="AP54" s="42"/>
      <c r="AQ54" s="45"/>
      <c r="AR54" s="42"/>
      <c r="AS54" s="42"/>
      <c r="AT54" s="42"/>
      <c r="AU54" s="42"/>
      <c r="AV54" s="43"/>
      <c r="AW54" s="42"/>
      <c r="AX54" s="43"/>
      <c r="AY54" s="35" t="e">
        <f t="shared" si="0"/>
        <v>#DIV/0!</v>
      </c>
      <c r="AZ54" s="35"/>
      <c r="BA54" s="38" t="e">
        <f t="shared" si="1"/>
        <v>#DIV/0!</v>
      </c>
      <c r="BB54" s="21"/>
      <c r="BC54" s="21"/>
      <c r="BD54" s="21"/>
    </row>
    <row r="55" spans="1:57" s="23" customFormat="1" ht="12" customHeight="1">
      <c r="A55" s="49">
        <v>122</v>
      </c>
      <c r="B55" s="50" t="s">
        <v>446</v>
      </c>
      <c r="C55" s="10" t="s">
        <v>191</v>
      </c>
      <c r="D55" s="10" t="s">
        <v>447</v>
      </c>
      <c r="E55" s="10" t="s">
        <v>193</v>
      </c>
      <c r="F55" s="10" t="s">
        <v>437</v>
      </c>
      <c r="G55" s="10" t="s">
        <v>443</v>
      </c>
      <c r="H55" s="10" t="s">
        <v>139</v>
      </c>
      <c r="I55" s="49">
        <v>1</v>
      </c>
      <c r="J55" s="50">
        <v>0.11</v>
      </c>
      <c r="K55" s="50">
        <v>14100</v>
      </c>
      <c r="L55" s="50">
        <v>5.76</v>
      </c>
      <c r="M55" s="50">
        <v>6</v>
      </c>
      <c r="N55" s="50">
        <v>67</v>
      </c>
      <c r="O55" s="50">
        <v>0.73</v>
      </c>
      <c r="P55" s="50">
        <v>0.28000000000000003</v>
      </c>
      <c r="Q55" s="50">
        <v>3140</v>
      </c>
      <c r="R55" s="50">
        <v>0.09</v>
      </c>
      <c r="S55" s="50">
        <v>64.7</v>
      </c>
      <c r="T55" s="50">
        <v>6.6</v>
      </c>
      <c r="U55" s="50">
        <v>31.8</v>
      </c>
      <c r="V55" s="50">
        <v>20.6</v>
      </c>
      <c r="W55" s="51">
        <v>24800</v>
      </c>
      <c r="X55" s="50">
        <v>0.03</v>
      </c>
      <c r="Y55" s="50">
        <v>3850</v>
      </c>
      <c r="Z55" s="50">
        <v>31.8</v>
      </c>
      <c r="AA55" s="50">
        <v>17.5</v>
      </c>
      <c r="AB55" s="50">
        <v>5490</v>
      </c>
      <c r="AC55" s="31">
        <v>202</v>
      </c>
      <c r="AD55" s="50">
        <v>1.03</v>
      </c>
      <c r="AE55" s="50">
        <v>322</v>
      </c>
      <c r="AF55" s="50">
        <v>20</v>
      </c>
      <c r="AG55" s="50">
        <v>716</v>
      </c>
      <c r="AH55" s="50">
        <v>14.6</v>
      </c>
      <c r="AI55" s="51">
        <v>1940</v>
      </c>
      <c r="AJ55" s="50">
        <v>0.18</v>
      </c>
      <c r="AK55" s="50">
        <v>5.0599999999999996</v>
      </c>
      <c r="AL55" s="50">
        <v>0.83</v>
      </c>
      <c r="AM55" s="50">
        <v>1.37</v>
      </c>
      <c r="AN55" s="50">
        <v>24.9</v>
      </c>
      <c r="AO55" s="50">
        <v>0.02</v>
      </c>
      <c r="AP55" s="50">
        <v>18.899999999999999</v>
      </c>
      <c r="AQ55" s="50">
        <v>1330</v>
      </c>
      <c r="AR55" s="50">
        <v>3.89</v>
      </c>
      <c r="AS55" s="50">
        <v>46.1</v>
      </c>
      <c r="AT55" s="50">
        <v>0.18</v>
      </c>
      <c r="AU55" s="50">
        <v>14.2</v>
      </c>
      <c r="AV55" s="50">
        <v>1.44</v>
      </c>
      <c r="AW55" s="50">
        <v>65</v>
      </c>
      <c r="AX55" s="50">
        <v>20</v>
      </c>
      <c r="AY55" s="49">
        <f t="shared" si="0"/>
        <v>12.783505154639176</v>
      </c>
      <c r="AZ55" s="49"/>
      <c r="BA55" s="52">
        <f t="shared" si="1"/>
        <v>0</v>
      </c>
      <c r="BB55" s="49"/>
      <c r="BC55" s="49"/>
      <c r="BD55" s="49"/>
      <c r="BE55" s="53"/>
    </row>
    <row r="56" spans="1:57" s="23" customFormat="1" ht="12" customHeight="1">
      <c r="A56" s="49">
        <v>125</v>
      </c>
      <c r="B56" s="50" t="s">
        <v>448</v>
      </c>
      <c r="C56" s="10" t="s">
        <v>194</v>
      </c>
      <c r="D56" s="10" t="s">
        <v>447</v>
      </c>
      <c r="E56" s="10" t="s">
        <v>193</v>
      </c>
      <c r="F56" s="10" t="s">
        <v>437</v>
      </c>
      <c r="G56" s="10" t="s">
        <v>443</v>
      </c>
      <c r="H56" s="10" t="s">
        <v>139</v>
      </c>
      <c r="I56" s="49">
        <v>1</v>
      </c>
      <c r="J56" s="50">
        <v>0.09</v>
      </c>
      <c r="K56" s="50">
        <v>18500</v>
      </c>
      <c r="L56" s="50">
        <v>9.67</v>
      </c>
      <c r="M56" s="50">
        <v>8</v>
      </c>
      <c r="N56" s="50">
        <v>95</v>
      </c>
      <c r="O56" s="50">
        <v>0.85</v>
      </c>
      <c r="P56" s="50">
        <v>0.36</v>
      </c>
      <c r="Q56" s="50">
        <v>2370</v>
      </c>
      <c r="R56" s="50">
        <v>0.06</v>
      </c>
      <c r="S56" s="50">
        <v>59.4</v>
      </c>
      <c r="T56" s="50">
        <v>7.4</v>
      </c>
      <c r="U56" s="50">
        <v>42.3</v>
      </c>
      <c r="V56" s="50">
        <v>30.2</v>
      </c>
      <c r="W56" s="54">
        <v>30800</v>
      </c>
      <c r="X56" s="50">
        <v>0.04</v>
      </c>
      <c r="Y56" s="50">
        <v>4920</v>
      </c>
      <c r="Z56" s="50">
        <v>25.9</v>
      </c>
      <c r="AA56" s="50">
        <v>20.9</v>
      </c>
      <c r="AB56" s="50">
        <v>6410</v>
      </c>
      <c r="AC56" s="31">
        <v>197</v>
      </c>
      <c r="AD56" s="50">
        <v>1.33</v>
      </c>
      <c r="AE56" s="50">
        <v>402</v>
      </c>
      <c r="AF56" s="50">
        <v>23</v>
      </c>
      <c r="AG56" s="50">
        <v>584</v>
      </c>
      <c r="AH56" s="50">
        <v>18.100000000000001</v>
      </c>
      <c r="AI56" s="54">
        <v>1510</v>
      </c>
      <c r="AJ56" s="50">
        <v>0.2</v>
      </c>
      <c r="AK56" s="50">
        <v>6.4</v>
      </c>
      <c r="AL56" s="50">
        <v>1.06</v>
      </c>
      <c r="AM56" s="50">
        <v>1.59</v>
      </c>
      <c r="AN56" s="50">
        <v>19.600000000000001</v>
      </c>
      <c r="AO56" s="50">
        <v>0.03</v>
      </c>
      <c r="AP56" s="50">
        <v>25.7</v>
      </c>
      <c r="AQ56" s="50">
        <v>1400</v>
      </c>
      <c r="AR56" s="50">
        <v>5.97</v>
      </c>
      <c r="AS56" s="50">
        <v>56.9</v>
      </c>
      <c r="AT56" s="50">
        <v>0.17</v>
      </c>
      <c r="AU56" s="50">
        <v>12.2</v>
      </c>
      <c r="AV56" s="50">
        <v>1.4</v>
      </c>
      <c r="AW56" s="50">
        <v>74</v>
      </c>
      <c r="AX56" s="50">
        <v>27</v>
      </c>
      <c r="AY56" s="49">
        <f t="shared" si="0"/>
        <v>20.397350993377483</v>
      </c>
      <c r="AZ56" s="49"/>
      <c r="BA56" s="52">
        <f t="shared" si="1"/>
        <v>0</v>
      </c>
      <c r="BB56" s="49"/>
      <c r="BC56" s="49"/>
      <c r="BD56" s="49"/>
      <c r="BE56" s="53"/>
    </row>
    <row r="57" spans="1:57" s="23" customFormat="1" ht="12" customHeight="1">
      <c r="A57" s="49">
        <v>128</v>
      </c>
      <c r="B57" s="50" t="s">
        <v>449</v>
      </c>
      <c r="C57" s="10" t="s">
        <v>196</v>
      </c>
      <c r="D57" s="10" t="s">
        <v>447</v>
      </c>
      <c r="E57" s="10" t="s">
        <v>193</v>
      </c>
      <c r="F57" s="10" t="s">
        <v>437</v>
      </c>
      <c r="G57" s="10" t="s">
        <v>443</v>
      </c>
      <c r="H57" s="10" t="s">
        <v>139</v>
      </c>
      <c r="I57" s="49">
        <v>1</v>
      </c>
      <c r="J57" s="50">
        <v>0.06</v>
      </c>
      <c r="K57" s="50">
        <v>12100</v>
      </c>
      <c r="L57" s="50">
        <v>4.8499999999999996</v>
      </c>
      <c r="M57" s="50">
        <v>7</v>
      </c>
      <c r="N57" s="50">
        <v>60</v>
      </c>
      <c r="O57" s="50">
        <v>0.67</v>
      </c>
      <c r="P57" s="50">
        <v>0.24</v>
      </c>
      <c r="Q57" s="50">
        <v>2900</v>
      </c>
      <c r="R57" s="50">
        <v>0.18</v>
      </c>
      <c r="S57" s="50">
        <v>62.4</v>
      </c>
      <c r="T57" s="50">
        <v>6.3</v>
      </c>
      <c r="U57" s="50">
        <v>28.4</v>
      </c>
      <c r="V57" s="50">
        <v>16.2</v>
      </c>
      <c r="W57" s="54">
        <v>25400</v>
      </c>
      <c r="X57" s="50">
        <v>0.02</v>
      </c>
      <c r="Y57" s="50">
        <v>2900</v>
      </c>
      <c r="Z57" s="50">
        <v>27.1</v>
      </c>
      <c r="AA57" s="50">
        <v>14.8</v>
      </c>
      <c r="AB57" s="50">
        <v>4670</v>
      </c>
      <c r="AC57" s="31">
        <v>184</v>
      </c>
      <c r="AD57" s="50">
        <v>0.92</v>
      </c>
      <c r="AE57" s="50">
        <v>377</v>
      </c>
      <c r="AF57" s="50">
        <v>14.3</v>
      </c>
      <c r="AG57" s="50">
        <v>740</v>
      </c>
      <c r="AH57" s="50">
        <v>13.4</v>
      </c>
      <c r="AI57" s="54">
        <v>1980</v>
      </c>
      <c r="AJ57" s="50">
        <v>0.16</v>
      </c>
      <c r="AK57" s="50">
        <v>4.3899999999999997</v>
      </c>
      <c r="AL57" s="50">
        <v>0.7</v>
      </c>
      <c r="AM57" s="50">
        <v>1.29</v>
      </c>
      <c r="AN57" s="50">
        <v>22.2</v>
      </c>
      <c r="AO57" s="50">
        <v>0.02</v>
      </c>
      <c r="AP57" s="50">
        <v>18.100000000000001</v>
      </c>
      <c r="AQ57" s="50">
        <v>1290</v>
      </c>
      <c r="AR57" s="50">
        <v>4.33</v>
      </c>
      <c r="AS57" s="50">
        <v>52.4</v>
      </c>
      <c r="AT57" s="50">
        <v>0.18</v>
      </c>
      <c r="AU57" s="50">
        <v>14.4</v>
      </c>
      <c r="AV57" s="50">
        <v>1.56</v>
      </c>
      <c r="AW57" s="50">
        <v>55</v>
      </c>
      <c r="AX57" s="50">
        <v>21</v>
      </c>
      <c r="AY57" s="49">
        <f t="shared" si="0"/>
        <v>12.828282828282829</v>
      </c>
      <c r="AZ57" s="49"/>
      <c r="BA57" s="52">
        <f t="shared" si="1"/>
        <v>0</v>
      </c>
      <c r="BB57" s="49"/>
      <c r="BC57" s="49"/>
      <c r="BD57" s="49"/>
      <c r="BE57" s="53"/>
    </row>
    <row r="58" spans="1:57" s="35" customFormat="1" ht="12" customHeight="1">
      <c r="A58" s="40">
        <v>130</v>
      </c>
      <c r="B58" s="55" t="s">
        <v>450</v>
      </c>
      <c r="C58" s="56" t="s">
        <v>198</v>
      </c>
      <c r="D58" s="56" t="s">
        <v>451</v>
      </c>
      <c r="E58" s="56" t="s">
        <v>200</v>
      </c>
      <c r="F58" s="4" t="s">
        <v>437</v>
      </c>
      <c r="G58" s="4" t="s">
        <v>452</v>
      </c>
      <c r="H58" s="21" t="s">
        <v>139</v>
      </c>
      <c r="I58" s="40">
        <v>1</v>
      </c>
      <c r="J58" s="55">
        <v>0.09</v>
      </c>
      <c r="K58" s="55">
        <v>9010</v>
      </c>
      <c r="L58" s="55">
        <v>7.13</v>
      </c>
      <c r="M58" s="55">
        <v>8</v>
      </c>
      <c r="N58" s="55">
        <v>59</v>
      </c>
      <c r="O58" s="55">
        <v>0.36</v>
      </c>
      <c r="P58" s="55">
        <v>0.11</v>
      </c>
      <c r="Q58" s="55">
        <v>3860</v>
      </c>
      <c r="R58" s="55">
        <v>0.14000000000000001</v>
      </c>
      <c r="S58" s="55">
        <v>94.7</v>
      </c>
      <c r="T58" s="55">
        <v>2.2000000000000002</v>
      </c>
      <c r="U58" s="55">
        <v>19.2</v>
      </c>
      <c r="V58" s="55">
        <v>36.9</v>
      </c>
      <c r="W58" s="57">
        <v>13700</v>
      </c>
      <c r="X58" s="55">
        <v>0.01</v>
      </c>
      <c r="Y58" s="55">
        <v>1180</v>
      </c>
      <c r="Z58" s="55">
        <v>46.4</v>
      </c>
      <c r="AA58" s="55">
        <v>6.5</v>
      </c>
      <c r="AB58" s="55">
        <v>1460</v>
      </c>
      <c r="AC58" s="58">
        <v>67</v>
      </c>
      <c r="AD58" s="55">
        <v>12.7</v>
      </c>
      <c r="AE58" s="55">
        <v>291</v>
      </c>
      <c r="AF58" s="55">
        <v>12</v>
      </c>
      <c r="AG58" s="55">
        <v>861</v>
      </c>
      <c r="AH58" s="55">
        <v>8.92</v>
      </c>
      <c r="AI58" s="57">
        <v>6130</v>
      </c>
      <c r="AJ58" s="55">
        <v>0.18</v>
      </c>
      <c r="AK58" s="55">
        <v>2.5</v>
      </c>
      <c r="AL58" s="55">
        <v>2.09</v>
      </c>
      <c r="AM58" s="55">
        <v>0.6</v>
      </c>
      <c r="AN58" s="55">
        <v>19.8</v>
      </c>
      <c r="AO58" s="55">
        <v>0.02</v>
      </c>
      <c r="AP58" s="55">
        <v>1.38</v>
      </c>
      <c r="AQ58" s="58">
        <v>340</v>
      </c>
      <c r="AR58" s="55">
        <v>8.94</v>
      </c>
      <c r="AS58" s="55">
        <v>18.3</v>
      </c>
      <c r="AT58" s="55">
        <v>0.39</v>
      </c>
      <c r="AU58" s="55">
        <v>24.4</v>
      </c>
      <c r="AV58" s="55">
        <v>2.91</v>
      </c>
      <c r="AW58" s="55">
        <v>23</v>
      </c>
      <c r="AX58" s="55">
        <f>AX20/2</f>
        <v>4.5</v>
      </c>
      <c r="AY58" s="35">
        <f t="shared" si="0"/>
        <v>2.2349102773246328</v>
      </c>
      <c r="BA58" s="38">
        <f t="shared" si="1"/>
        <v>0</v>
      </c>
      <c r="BB58" s="40"/>
      <c r="BC58" s="40"/>
      <c r="BD58" s="40"/>
    </row>
    <row r="59" spans="1:57" s="35" customFormat="1" ht="12" customHeight="1">
      <c r="A59" s="40">
        <v>133</v>
      </c>
      <c r="B59" s="55" t="s">
        <v>453</v>
      </c>
      <c r="C59" s="56" t="s">
        <v>201</v>
      </c>
      <c r="D59" s="56" t="s">
        <v>451</v>
      </c>
      <c r="E59" s="56" t="s">
        <v>200</v>
      </c>
      <c r="F59" s="4" t="s">
        <v>437</v>
      </c>
      <c r="G59" s="4" t="s">
        <v>452</v>
      </c>
      <c r="H59" s="21" t="s">
        <v>139</v>
      </c>
      <c r="I59" s="40">
        <v>1</v>
      </c>
      <c r="J59" s="55">
        <v>0.08</v>
      </c>
      <c r="K59" s="55">
        <v>8620</v>
      </c>
      <c r="L59" s="55">
        <v>6.35</v>
      </c>
      <c r="M59" s="55">
        <v>8</v>
      </c>
      <c r="N59" s="55">
        <v>59</v>
      </c>
      <c r="O59" s="55">
        <v>0.39</v>
      </c>
      <c r="P59" s="55">
        <v>0.09</v>
      </c>
      <c r="Q59" s="55">
        <v>3330</v>
      </c>
      <c r="R59" s="55">
        <v>0.15</v>
      </c>
      <c r="S59" s="55">
        <v>86.5</v>
      </c>
      <c r="T59" s="55">
        <v>2.2999999999999998</v>
      </c>
      <c r="U59" s="55">
        <v>18.3</v>
      </c>
      <c r="V59" s="55">
        <v>36.700000000000003</v>
      </c>
      <c r="W59" s="57">
        <v>13700</v>
      </c>
      <c r="X59" s="55">
        <v>0.01</v>
      </c>
      <c r="Y59" s="55">
        <v>1110</v>
      </c>
      <c r="Z59" s="55">
        <v>46.3</v>
      </c>
      <c r="AA59" s="55">
        <v>5.3</v>
      </c>
      <c r="AB59" s="55">
        <v>1260</v>
      </c>
      <c r="AC59" s="58">
        <v>67</v>
      </c>
      <c r="AD59" s="55">
        <v>11.7</v>
      </c>
      <c r="AE59" s="55">
        <v>293</v>
      </c>
      <c r="AF59" s="55">
        <v>12.5</v>
      </c>
      <c r="AG59" s="55">
        <v>767</v>
      </c>
      <c r="AH59" s="55">
        <v>7.93</v>
      </c>
      <c r="AI59" s="57">
        <v>7820</v>
      </c>
      <c r="AJ59" s="55">
        <v>0.17</v>
      </c>
      <c r="AK59" s="55">
        <v>2.17</v>
      </c>
      <c r="AL59" s="55">
        <v>2.17</v>
      </c>
      <c r="AM59" s="55">
        <v>0.56999999999999995</v>
      </c>
      <c r="AN59" s="55">
        <v>20</v>
      </c>
      <c r="AO59" s="55">
        <v>0.01</v>
      </c>
      <c r="AP59" s="55">
        <v>1.06</v>
      </c>
      <c r="AQ59" s="58">
        <v>300</v>
      </c>
      <c r="AR59" s="55">
        <v>8.1</v>
      </c>
      <c r="AS59" s="55">
        <v>16.100000000000001</v>
      </c>
      <c r="AT59" s="55">
        <v>0.34</v>
      </c>
      <c r="AU59" s="55">
        <v>24.1</v>
      </c>
      <c r="AV59" s="55">
        <v>2.5299999999999998</v>
      </c>
      <c r="AW59" s="55">
        <v>24</v>
      </c>
      <c r="AX59" s="55">
        <f>AX$2/2</f>
        <v>0.5</v>
      </c>
      <c r="AY59" s="35">
        <f t="shared" si="0"/>
        <v>1.751918158567775</v>
      </c>
      <c r="BA59" s="38">
        <f t="shared" si="1"/>
        <v>0</v>
      </c>
      <c r="BB59" s="40"/>
      <c r="BC59" s="40"/>
      <c r="BD59" s="40"/>
    </row>
    <row r="60" spans="1:57" s="35" customFormat="1" ht="12" customHeight="1">
      <c r="A60" s="40">
        <v>136</v>
      </c>
      <c r="B60" s="55" t="s">
        <v>454</v>
      </c>
      <c r="C60" s="56" t="s">
        <v>203</v>
      </c>
      <c r="D60" s="56" t="s">
        <v>451</v>
      </c>
      <c r="E60" s="56" t="s">
        <v>200</v>
      </c>
      <c r="F60" s="4" t="s">
        <v>437</v>
      </c>
      <c r="G60" s="4" t="s">
        <v>452</v>
      </c>
      <c r="H60" s="21" t="s">
        <v>139</v>
      </c>
      <c r="I60" s="40">
        <v>1</v>
      </c>
      <c r="J60" s="55">
        <v>0.1</v>
      </c>
      <c r="K60" s="55">
        <v>9800</v>
      </c>
      <c r="L60" s="55">
        <v>6.31</v>
      </c>
      <c r="M60" s="55">
        <v>7</v>
      </c>
      <c r="N60" s="55">
        <v>73</v>
      </c>
      <c r="O60" s="55">
        <v>0.41</v>
      </c>
      <c r="P60" s="55">
        <v>0.11</v>
      </c>
      <c r="Q60" s="55">
        <v>2450</v>
      </c>
      <c r="R60" s="55">
        <v>0.14000000000000001</v>
      </c>
      <c r="S60" s="55">
        <v>106</v>
      </c>
      <c r="T60" s="55">
        <v>2.6</v>
      </c>
      <c r="U60" s="55">
        <v>18.5</v>
      </c>
      <c r="V60" s="55">
        <v>34.1</v>
      </c>
      <c r="W60" s="57">
        <v>16500</v>
      </c>
      <c r="X60" s="55">
        <v>0.01</v>
      </c>
      <c r="Y60" s="55">
        <v>1050</v>
      </c>
      <c r="Z60" s="55">
        <v>54</v>
      </c>
      <c r="AA60" s="55">
        <v>6.5</v>
      </c>
      <c r="AB60" s="55">
        <v>1390</v>
      </c>
      <c r="AC60" s="58">
        <v>92</v>
      </c>
      <c r="AD60" s="55">
        <v>8.93</v>
      </c>
      <c r="AE60" s="55">
        <v>364</v>
      </c>
      <c r="AF60" s="55">
        <v>14.9</v>
      </c>
      <c r="AG60" s="55">
        <v>1220</v>
      </c>
      <c r="AH60" s="55">
        <v>12.1</v>
      </c>
      <c r="AI60" s="57">
        <v>8620</v>
      </c>
      <c r="AJ60" s="55">
        <v>0.27</v>
      </c>
      <c r="AK60" s="55">
        <v>1.8</v>
      </c>
      <c r="AL60" s="55">
        <v>2.0499999999999998</v>
      </c>
      <c r="AM60" s="55">
        <v>0.76</v>
      </c>
      <c r="AN60" s="55">
        <v>17.7</v>
      </c>
      <c r="AO60" s="55">
        <v>0.01</v>
      </c>
      <c r="AP60" s="55">
        <v>0.67</v>
      </c>
      <c r="AQ60" s="58">
        <v>293</v>
      </c>
      <c r="AR60" s="55">
        <v>7.65</v>
      </c>
      <c r="AS60" s="55">
        <v>18.5</v>
      </c>
      <c r="AT60" s="55">
        <v>0.32</v>
      </c>
      <c r="AU60" s="55">
        <v>28.1</v>
      </c>
      <c r="AV60" s="55">
        <v>3.13</v>
      </c>
      <c r="AW60" s="55">
        <v>24</v>
      </c>
      <c r="AX60" s="55">
        <f>AX$2/2</f>
        <v>0.5</v>
      </c>
      <c r="AY60" s="35">
        <f t="shared" si="0"/>
        <v>1.91415313225058</v>
      </c>
      <c r="BA60" s="38">
        <f t="shared" si="1"/>
        <v>0</v>
      </c>
      <c r="BB60" s="40"/>
      <c r="BC60" s="40"/>
      <c r="BD60" s="40"/>
    </row>
    <row r="61" spans="1:57" s="35" customFormat="1" ht="12" customHeight="1">
      <c r="A61" s="35">
        <v>139</v>
      </c>
      <c r="B61" s="36" t="s">
        <v>455</v>
      </c>
      <c r="C61" s="21" t="s">
        <v>205</v>
      </c>
      <c r="D61" s="21" t="s">
        <v>456</v>
      </c>
      <c r="E61" s="21" t="s">
        <v>207</v>
      </c>
      <c r="F61" s="4" t="s">
        <v>437</v>
      </c>
      <c r="G61" s="4" t="s">
        <v>452</v>
      </c>
      <c r="H61" s="21" t="s">
        <v>139</v>
      </c>
      <c r="I61" s="35">
        <v>1</v>
      </c>
      <c r="J61" s="36">
        <v>0.08</v>
      </c>
      <c r="K61" s="36">
        <v>9280</v>
      </c>
      <c r="L61" s="36">
        <v>8.86</v>
      </c>
      <c r="M61" s="36">
        <v>20</v>
      </c>
      <c r="N61" s="36">
        <v>38</v>
      </c>
      <c r="O61" s="36">
        <v>0.45</v>
      </c>
      <c r="P61" s="36">
        <v>0.16</v>
      </c>
      <c r="Q61" s="36">
        <v>4700</v>
      </c>
      <c r="R61" s="36">
        <v>0.24</v>
      </c>
      <c r="S61" s="36">
        <v>67.3</v>
      </c>
      <c r="T61" s="36">
        <v>2.7</v>
      </c>
      <c r="U61" s="36">
        <v>26.6</v>
      </c>
      <c r="V61" s="36">
        <v>53.9</v>
      </c>
      <c r="W61" s="37">
        <v>26800</v>
      </c>
      <c r="X61" s="36">
        <v>0.02</v>
      </c>
      <c r="Y61" s="36">
        <v>2040</v>
      </c>
      <c r="Z61" s="36">
        <v>35.9</v>
      </c>
      <c r="AA61" s="36">
        <v>6.8</v>
      </c>
      <c r="AB61" s="36">
        <v>2210</v>
      </c>
      <c r="AC61" s="31">
        <v>88</v>
      </c>
      <c r="AD61" s="36">
        <v>18.7</v>
      </c>
      <c r="AE61" s="36">
        <v>784</v>
      </c>
      <c r="AF61" s="36">
        <v>17.3</v>
      </c>
      <c r="AG61" s="36">
        <v>1310</v>
      </c>
      <c r="AH61" s="36">
        <v>11</v>
      </c>
      <c r="AI61" s="37">
        <v>8340</v>
      </c>
      <c r="AJ61" s="36">
        <v>0.22</v>
      </c>
      <c r="AK61" s="36">
        <v>3.3</v>
      </c>
      <c r="AL61" s="36">
        <v>2.4300000000000002</v>
      </c>
      <c r="AM61" s="36">
        <v>0.56999999999999995</v>
      </c>
      <c r="AN61" s="36">
        <v>26.7</v>
      </c>
      <c r="AO61" s="36">
        <v>0.02</v>
      </c>
      <c r="AP61" s="36">
        <v>4.95</v>
      </c>
      <c r="AQ61" s="31">
        <v>305</v>
      </c>
      <c r="AR61" s="36">
        <v>10.9</v>
      </c>
      <c r="AS61" s="36">
        <v>28</v>
      </c>
      <c r="AT61" s="36">
        <v>0.4</v>
      </c>
      <c r="AU61" s="36">
        <v>22.6</v>
      </c>
      <c r="AV61" s="36">
        <v>2.77</v>
      </c>
      <c r="AW61" s="36">
        <v>36</v>
      </c>
      <c r="AX61" s="36">
        <v>1</v>
      </c>
      <c r="AY61" s="35">
        <f t="shared" si="0"/>
        <v>3.2134292565947242</v>
      </c>
      <c r="BA61" s="38">
        <f t="shared" si="1"/>
        <v>0</v>
      </c>
      <c r="BE61" s="41"/>
    </row>
    <row r="62" spans="1:57" s="35" customFormat="1" ht="12" customHeight="1">
      <c r="A62" s="35">
        <v>142</v>
      </c>
      <c r="B62" s="36" t="s">
        <v>457</v>
      </c>
      <c r="C62" s="59" t="s">
        <v>208</v>
      </c>
      <c r="D62" s="21" t="s">
        <v>456</v>
      </c>
      <c r="E62" s="21" t="s">
        <v>207</v>
      </c>
      <c r="F62" s="4" t="s">
        <v>437</v>
      </c>
      <c r="G62" s="4" t="s">
        <v>452</v>
      </c>
      <c r="H62" s="21" t="s">
        <v>139</v>
      </c>
      <c r="I62" s="35">
        <v>1</v>
      </c>
      <c r="J62" s="36">
        <v>0.09</v>
      </c>
      <c r="K62" s="36">
        <v>10200</v>
      </c>
      <c r="L62" s="36">
        <v>8.58</v>
      </c>
      <c r="M62" s="36">
        <v>30</v>
      </c>
      <c r="N62" s="36">
        <v>35</v>
      </c>
      <c r="O62" s="36">
        <v>0.56000000000000005</v>
      </c>
      <c r="P62" s="36">
        <v>0.14000000000000001</v>
      </c>
      <c r="Q62" s="36">
        <v>3430</v>
      </c>
      <c r="R62" s="36">
        <v>0.61</v>
      </c>
      <c r="S62" s="36">
        <v>94.8</v>
      </c>
      <c r="T62" s="36">
        <v>3.5</v>
      </c>
      <c r="U62" s="36">
        <v>27.7</v>
      </c>
      <c r="V62" s="36">
        <v>55.9</v>
      </c>
      <c r="W62" s="37">
        <v>22500</v>
      </c>
      <c r="X62" s="36">
        <v>0.02</v>
      </c>
      <c r="Y62" s="36">
        <v>2350</v>
      </c>
      <c r="Z62" s="36">
        <v>48.7</v>
      </c>
      <c r="AA62" s="36">
        <v>7.2</v>
      </c>
      <c r="AB62" s="36">
        <v>2470</v>
      </c>
      <c r="AC62" s="31">
        <v>112</v>
      </c>
      <c r="AD62" s="36">
        <v>14</v>
      </c>
      <c r="AE62" s="36">
        <v>957</v>
      </c>
      <c r="AF62" s="36">
        <v>24.5</v>
      </c>
      <c r="AG62" s="36">
        <v>772</v>
      </c>
      <c r="AH62" s="36">
        <v>7.69</v>
      </c>
      <c r="AI62" s="37">
        <v>17800</v>
      </c>
      <c r="AJ62" s="36">
        <v>0.17</v>
      </c>
      <c r="AK62" s="36">
        <v>4.32</v>
      </c>
      <c r="AL62" s="36">
        <v>2.96</v>
      </c>
      <c r="AM62" s="36">
        <v>0.5</v>
      </c>
      <c r="AN62" s="36">
        <v>23.1</v>
      </c>
      <c r="AO62" s="36">
        <v>0.02</v>
      </c>
      <c r="AP62" s="36">
        <v>10.199999999999999</v>
      </c>
      <c r="AQ62" s="31">
        <v>334</v>
      </c>
      <c r="AR62" s="36">
        <v>11.2</v>
      </c>
      <c r="AS62" s="36">
        <v>19.600000000000001</v>
      </c>
      <c r="AT62" s="36">
        <v>0.31</v>
      </c>
      <c r="AU62" s="36">
        <v>32.200000000000003</v>
      </c>
      <c r="AV62" s="36">
        <v>3.91</v>
      </c>
      <c r="AW62" s="36">
        <v>32</v>
      </c>
      <c r="AX62" s="36">
        <v>5</v>
      </c>
      <c r="AY62" s="35">
        <f t="shared" si="0"/>
        <v>1.2640449438202248</v>
      </c>
      <c r="BA62" s="38">
        <f t="shared" si="1"/>
        <v>0</v>
      </c>
      <c r="BE62" s="41"/>
    </row>
    <row r="63" spans="1:57" s="35" customFormat="1" ht="13.2" customHeight="1" thickBot="1">
      <c r="A63" s="35">
        <v>145</v>
      </c>
      <c r="B63" s="36" t="s">
        <v>458</v>
      </c>
      <c r="C63" s="21" t="s">
        <v>210</v>
      </c>
      <c r="D63" s="21" t="s">
        <v>456</v>
      </c>
      <c r="E63" s="21" t="s">
        <v>207</v>
      </c>
      <c r="F63" s="4" t="s">
        <v>437</v>
      </c>
      <c r="G63" s="4" t="s">
        <v>452</v>
      </c>
      <c r="H63" s="21" t="s">
        <v>139</v>
      </c>
      <c r="I63" s="35">
        <v>1</v>
      </c>
      <c r="J63" s="36">
        <v>0.09</v>
      </c>
      <c r="K63" s="36">
        <v>10400</v>
      </c>
      <c r="L63" s="36">
        <v>8.25</v>
      </c>
      <c r="M63" s="36">
        <v>24</v>
      </c>
      <c r="N63" s="36">
        <v>33</v>
      </c>
      <c r="O63" s="36">
        <v>0.48</v>
      </c>
      <c r="P63" s="36">
        <v>0.16</v>
      </c>
      <c r="Q63" s="36">
        <v>4060</v>
      </c>
      <c r="R63" s="36">
        <v>0.33</v>
      </c>
      <c r="S63" s="36">
        <v>76.8</v>
      </c>
      <c r="T63" s="36">
        <v>2.7</v>
      </c>
      <c r="U63" s="36">
        <v>28.5</v>
      </c>
      <c r="V63" s="36">
        <v>60.7</v>
      </c>
      <c r="W63" s="39">
        <v>25400</v>
      </c>
      <c r="X63" s="36">
        <v>0.02</v>
      </c>
      <c r="Y63" s="36">
        <v>2480</v>
      </c>
      <c r="Z63" s="36">
        <v>41</v>
      </c>
      <c r="AA63" s="36">
        <v>7.7</v>
      </c>
      <c r="AB63" s="36">
        <v>2340</v>
      </c>
      <c r="AC63" s="31">
        <v>107</v>
      </c>
      <c r="AD63" s="36">
        <v>17.899999999999999</v>
      </c>
      <c r="AE63" s="36">
        <v>915</v>
      </c>
      <c r="AF63" s="36">
        <v>24.8</v>
      </c>
      <c r="AG63" s="36">
        <v>925</v>
      </c>
      <c r="AH63" s="36">
        <v>8.26</v>
      </c>
      <c r="AI63" s="39">
        <v>16000</v>
      </c>
      <c r="AJ63" s="36">
        <v>0.19</v>
      </c>
      <c r="AK63" s="36">
        <v>4.49</v>
      </c>
      <c r="AL63" s="36">
        <v>2.65</v>
      </c>
      <c r="AM63" s="36">
        <v>0.54</v>
      </c>
      <c r="AN63" s="36">
        <v>24</v>
      </c>
      <c r="AO63" s="36">
        <v>0.02</v>
      </c>
      <c r="AP63" s="36">
        <v>8.3699999999999992</v>
      </c>
      <c r="AQ63" s="31">
        <v>342</v>
      </c>
      <c r="AR63" s="36">
        <v>13.4</v>
      </c>
      <c r="AS63" s="36">
        <v>22.6</v>
      </c>
      <c r="AT63" s="36">
        <v>0.37</v>
      </c>
      <c r="AU63" s="36">
        <v>26.9</v>
      </c>
      <c r="AV63" s="36">
        <v>3.38</v>
      </c>
      <c r="AW63" s="36">
        <v>38</v>
      </c>
      <c r="AX63" s="36">
        <v>4</v>
      </c>
      <c r="AY63" s="35">
        <f t="shared" si="0"/>
        <v>1.5874999999999999</v>
      </c>
      <c r="BA63" s="38">
        <f t="shared" si="1"/>
        <v>0</v>
      </c>
      <c r="BE63" s="21"/>
    </row>
    <row r="64" spans="1:57" s="35" customFormat="1" ht="12" customHeight="1">
      <c r="A64" s="60" t="s">
        <v>212</v>
      </c>
      <c r="B64" s="61" t="s">
        <v>213</v>
      </c>
      <c r="C64" s="61" t="s">
        <v>214</v>
      </c>
      <c r="D64" s="61" t="s">
        <v>459</v>
      </c>
      <c r="E64" s="61" t="s">
        <v>215</v>
      </c>
      <c r="F64" s="22" t="s">
        <v>437</v>
      </c>
      <c r="G64" s="22" t="s">
        <v>452</v>
      </c>
      <c r="H64" s="61" t="s">
        <v>139</v>
      </c>
      <c r="I64" s="61">
        <v>1</v>
      </c>
      <c r="J64" s="62">
        <v>0.29699999999999999</v>
      </c>
      <c r="K64" s="62">
        <v>15100</v>
      </c>
      <c r="L64" s="62">
        <v>5.87</v>
      </c>
      <c r="M64" s="63">
        <v>19.2</v>
      </c>
      <c r="N64" s="63">
        <v>64</v>
      </c>
      <c r="O64" s="64">
        <v>0.8</v>
      </c>
      <c r="P64" s="62">
        <v>0.26700000000000002</v>
      </c>
      <c r="Q64" s="62">
        <v>2140</v>
      </c>
      <c r="R64" s="62">
        <v>0.63600000000000001</v>
      </c>
      <c r="S64" s="62">
        <v>139</v>
      </c>
      <c r="T64" s="65">
        <v>7.9</v>
      </c>
      <c r="U64" s="62">
        <v>35.200000000000003</v>
      </c>
      <c r="V64" s="62">
        <v>27.3</v>
      </c>
      <c r="W64" s="66">
        <v>48200</v>
      </c>
      <c r="X64" s="62">
        <v>4.9000000000000002E-2</v>
      </c>
      <c r="Y64" s="62">
        <v>4260</v>
      </c>
      <c r="Z64" s="62">
        <v>56.5</v>
      </c>
      <c r="AA64" s="62">
        <v>11.6</v>
      </c>
      <c r="AB64" s="62">
        <v>2680</v>
      </c>
      <c r="AC64" s="62">
        <v>261</v>
      </c>
      <c r="AD64" s="62">
        <v>3.85</v>
      </c>
      <c r="AE64" s="62">
        <v>548</v>
      </c>
      <c r="AF64" s="63">
        <v>18</v>
      </c>
      <c r="AG64" s="62">
        <v>1120</v>
      </c>
      <c r="AH64" s="62">
        <v>13.8</v>
      </c>
      <c r="AI64" s="66">
        <v>18800</v>
      </c>
      <c r="AJ64" s="62">
        <v>0.254</v>
      </c>
      <c r="AK64" s="62">
        <v>9.16</v>
      </c>
      <c r="AL64" s="62">
        <v>1.28</v>
      </c>
      <c r="AM64" s="62">
        <v>1.57</v>
      </c>
      <c r="AN64" s="62">
        <v>27.2</v>
      </c>
      <c r="AO64" s="62">
        <v>9.7000000000000003E-2</v>
      </c>
      <c r="AP64" s="62">
        <v>13.3</v>
      </c>
      <c r="AQ64" s="62">
        <v>820</v>
      </c>
      <c r="AR64" s="62">
        <v>8.4499999999999993</v>
      </c>
      <c r="AS64" s="62">
        <v>44.3</v>
      </c>
      <c r="AT64" s="62">
        <v>0.23100000000000001</v>
      </c>
      <c r="AU64" s="62">
        <v>36.9</v>
      </c>
      <c r="AV64" s="62">
        <v>5.82</v>
      </c>
      <c r="AW64" s="62">
        <v>59.4</v>
      </c>
      <c r="AX64" s="65">
        <v>7.9</v>
      </c>
      <c r="AY64" s="67">
        <f t="shared" si="0"/>
        <v>2.5638297872340425</v>
      </c>
      <c r="AZ64" s="67"/>
      <c r="BA64" s="68">
        <f t="shared" si="1"/>
        <v>0</v>
      </c>
      <c r="BB64" s="61"/>
      <c r="BC64" s="61"/>
      <c r="BD64" s="61"/>
      <c r="BE64" s="61"/>
    </row>
    <row r="65" spans="1:57" s="35" customFormat="1" ht="12" customHeight="1">
      <c r="A65" s="60" t="s">
        <v>216</v>
      </c>
      <c r="B65" s="61" t="s">
        <v>217</v>
      </c>
      <c r="C65" s="61" t="s">
        <v>218</v>
      </c>
      <c r="D65" s="61" t="s">
        <v>459</v>
      </c>
      <c r="E65" s="61" t="s">
        <v>215</v>
      </c>
      <c r="F65" s="22" t="s">
        <v>437</v>
      </c>
      <c r="G65" s="22" t="s">
        <v>452</v>
      </c>
      <c r="H65" s="61" t="s">
        <v>139</v>
      </c>
      <c r="I65" s="60">
        <v>1</v>
      </c>
      <c r="J65" s="62">
        <v>0.122</v>
      </c>
      <c r="K65" s="62">
        <v>16000</v>
      </c>
      <c r="L65" s="62">
        <v>5.84</v>
      </c>
      <c r="M65" s="63">
        <v>20.2</v>
      </c>
      <c r="N65" s="62">
        <v>58.4</v>
      </c>
      <c r="O65" s="62">
        <v>0.75600000000000001</v>
      </c>
      <c r="P65" s="62">
        <v>0.20699999999999999</v>
      </c>
      <c r="Q65" s="62">
        <v>2090</v>
      </c>
      <c r="R65" s="62">
        <v>0.14699999999999999</v>
      </c>
      <c r="S65" s="62">
        <v>110</v>
      </c>
      <c r="T65" s="65">
        <v>5.0999999999999996</v>
      </c>
      <c r="U65" s="62">
        <v>35.6</v>
      </c>
      <c r="V65" s="62">
        <v>25.3</v>
      </c>
      <c r="W65" s="69">
        <v>57500</v>
      </c>
      <c r="X65" s="62">
        <v>4.5999999999999999E-2</v>
      </c>
      <c r="Y65" s="62">
        <v>5170</v>
      </c>
      <c r="Z65" s="62">
        <v>46.1</v>
      </c>
      <c r="AA65" s="62">
        <v>13.6</v>
      </c>
      <c r="AB65" s="62">
        <v>3210</v>
      </c>
      <c r="AC65" s="62">
        <v>209</v>
      </c>
      <c r="AD65" s="65">
        <v>3.5</v>
      </c>
      <c r="AE65" s="62">
        <v>570</v>
      </c>
      <c r="AF65" s="63">
        <v>16</v>
      </c>
      <c r="AG65" s="62">
        <v>1210</v>
      </c>
      <c r="AH65" s="62">
        <v>9.74</v>
      </c>
      <c r="AI65" s="69">
        <v>14300</v>
      </c>
      <c r="AJ65" s="62">
        <v>0.23899999999999999</v>
      </c>
      <c r="AK65" s="62">
        <v>8.9600000000000009</v>
      </c>
      <c r="AL65" s="62">
        <v>1.29</v>
      </c>
      <c r="AM65" s="62">
        <v>1.39</v>
      </c>
      <c r="AN65" s="62">
        <v>30.2</v>
      </c>
      <c r="AO65" s="62">
        <v>7.8E-2</v>
      </c>
      <c r="AP65" s="62">
        <v>14.4</v>
      </c>
      <c r="AQ65" s="62">
        <v>840</v>
      </c>
      <c r="AR65" s="62">
        <v>7.14</v>
      </c>
      <c r="AS65" s="62">
        <v>52.7</v>
      </c>
      <c r="AT65" s="62">
        <v>0.217</v>
      </c>
      <c r="AU65" s="62">
        <v>27.9</v>
      </c>
      <c r="AV65" s="62">
        <v>4.43</v>
      </c>
      <c r="AW65" s="62">
        <v>47.8</v>
      </c>
      <c r="AX65" s="65">
        <v>9.6</v>
      </c>
      <c r="AY65" s="67">
        <f t="shared" si="0"/>
        <v>4.0209790209790208</v>
      </c>
      <c r="AZ65" s="67"/>
      <c r="BA65" s="68">
        <f t="shared" si="1"/>
        <v>0</v>
      </c>
      <c r="BB65" s="61"/>
      <c r="BC65" s="61"/>
      <c r="BD65" s="61"/>
      <c r="BE65" s="61"/>
    </row>
    <row r="66" spans="1:57" s="35" customFormat="1" ht="12" customHeight="1">
      <c r="A66" s="19" t="s">
        <v>219</v>
      </c>
      <c r="B66" s="22" t="s">
        <v>220</v>
      </c>
      <c r="C66" s="22" t="s">
        <v>221</v>
      </c>
      <c r="D66" s="22" t="s">
        <v>459</v>
      </c>
      <c r="E66" s="22" t="s">
        <v>215</v>
      </c>
      <c r="F66" s="22" t="s">
        <v>437</v>
      </c>
      <c r="G66" s="22" t="s">
        <v>452</v>
      </c>
      <c r="H66" s="61" t="s">
        <v>139</v>
      </c>
      <c r="I66" s="19">
        <v>1</v>
      </c>
      <c r="J66" s="70">
        <v>0.251</v>
      </c>
      <c r="K66" s="70">
        <v>18100</v>
      </c>
      <c r="L66" s="70">
        <v>5.96</v>
      </c>
      <c r="M66" s="71">
        <v>19.899999999999999</v>
      </c>
      <c r="N66" s="70">
        <v>70.7</v>
      </c>
      <c r="O66" s="70">
        <v>0.876</v>
      </c>
      <c r="P66" s="72">
        <v>0.23</v>
      </c>
      <c r="Q66" s="70">
        <v>2330</v>
      </c>
      <c r="R66" s="70">
        <v>0.379</v>
      </c>
      <c r="S66" s="70">
        <v>168</v>
      </c>
      <c r="T66" s="73">
        <v>8.1</v>
      </c>
      <c r="U66" s="71">
        <v>37</v>
      </c>
      <c r="V66" s="70">
        <v>32.200000000000003</v>
      </c>
      <c r="W66" s="74">
        <v>57100</v>
      </c>
      <c r="X66" s="70">
        <v>4.9000000000000002E-2</v>
      </c>
      <c r="Y66" s="70">
        <v>4730</v>
      </c>
      <c r="Z66" s="71">
        <v>67</v>
      </c>
      <c r="AA66" s="70">
        <v>14.7</v>
      </c>
      <c r="AB66" s="70">
        <v>3610</v>
      </c>
      <c r="AC66" s="70">
        <v>314</v>
      </c>
      <c r="AD66" s="70">
        <v>3.97</v>
      </c>
      <c r="AE66" s="70">
        <v>590</v>
      </c>
      <c r="AF66" s="70">
        <v>20.6</v>
      </c>
      <c r="AG66" s="70">
        <v>1250</v>
      </c>
      <c r="AH66" s="70">
        <v>15.1</v>
      </c>
      <c r="AI66" s="74">
        <v>20500</v>
      </c>
      <c r="AJ66" s="70">
        <v>0.29099999999999998</v>
      </c>
      <c r="AK66" s="70">
        <v>8.85</v>
      </c>
      <c r="AL66" s="73">
        <v>1.5</v>
      </c>
      <c r="AM66" s="70">
        <v>1.46</v>
      </c>
      <c r="AN66" s="70">
        <v>28.3</v>
      </c>
      <c r="AO66" s="70">
        <v>8.6999999999999994E-2</v>
      </c>
      <c r="AP66" s="70">
        <v>13.1</v>
      </c>
      <c r="AQ66" s="70">
        <v>787</v>
      </c>
      <c r="AR66" s="70">
        <v>8.58</v>
      </c>
      <c r="AS66" s="70">
        <v>50.1</v>
      </c>
      <c r="AT66" s="72">
        <v>0.23</v>
      </c>
      <c r="AU66" s="70">
        <v>43.2</v>
      </c>
      <c r="AV66" s="70">
        <v>7.57</v>
      </c>
      <c r="AW66" s="70">
        <v>60.7</v>
      </c>
      <c r="AX66" s="73">
        <v>8.8000000000000007</v>
      </c>
      <c r="AY66" s="67">
        <f t="shared" si="0"/>
        <v>2.7853658536585364</v>
      </c>
      <c r="AZ66" s="67"/>
      <c r="BA66" s="68">
        <f t="shared" si="1"/>
        <v>0</v>
      </c>
      <c r="BB66" s="22"/>
      <c r="BC66" s="22"/>
      <c r="BD66" s="22"/>
      <c r="BE66" s="61"/>
    </row>
    <row r="67" spans="1:57" s="23" customFormat="1" ht="12" customHeight="1">
      <c r="A67" s="75" t="s">
        <v>222</v>
      </c>
      <c r="B67" s="76" t="s">
        <v>223</v>
      </c>
      <c r="C67" s="76" t="s">
        <v>224</v>
      </c>
      <c r="D67" s="76" t="s">
        <v>460</v>
      </c>
      <c r="E67" s="76" t="s">
        <v>225</v>
      </c>
      <c r="F67" s="4" t="s">
        <v>461</v>
      </c>
      <c r="G67" s="4" t="s">
        <v>461</v>
      </c>
      <c r="H67" s="76" t="s">
        <v>139</v>
      </c>
      <c r="I67" s="76">
        <v>1</v>
      </c>
      <c r="J67" s="77">
        <v>6.6000000000000003E-2</v>
      </c>
      <c r="K67" s="77">
        <v>16600</v>
      </c>
      <c r="L67" s="77">
        <v>5.87</v>
      </c>
      <c r="M67" s="78">
        <v>6.9</v>
      </c>
      <c r="N67" s="77">
        <v>142</v>
      </c>
      <c r="O67" s="77">
        <v>0.70199999999999996</v>
      </c>
      <c r="P67" s="77">
        <v>0.16400000000000001</v>
      </c>
      <c r="Q67" s="77">
        <v>2920</v>
      </c>
      <c r="R67" s="77">
        <v>0.129</v>
      </c>
      <c r="S67" s="77">
        <v>91.9</v>
      </c>
      <c r="T67" s="78">
        <v>5.4</v>
      </c>
      <c r="U67" s="77">
        <v>25.9</v>
      </c>
      <c r="V67" s="77">
        <v>17.100000000000001</v>
      </c>
      <c r="W67" s="79">
        <v>35800</v>
      </c>
      <c r="X67" s="77">
        <v>4.5999999999999999E-2</v>
      </c>
      <c r="Y67" s="77">
        <v>3040</v>
      </c>
      <c r="Z67" s="77">
        <v>40.799999999999997</v>
      </c>
      <c r="AA67" s="77">
        <v>18.3</v>
      </c>
      <c r="AB67" s="77">
        <v>3590</v>
      </c>
      <c r="AC67" s="80">
        <v>195</v>
      </c>
      <c r="AD67" s="78">
        <v>3.7</v>
      </c>
      <c r="AE67" s="77">
        <v>239</v>
      </c>
      <c r="AF67" s="81">
        <v>12</v>
      </c>
      <c r="AG67" s="77">
        <v>1170</v>
      </c>
      <c r="AH67" s="77">
        <v>11.8</v>
      </c>
      <c r="AI67" s="79">
        <v>3560</v>
      </c>
      <c r="AJ67" s="77">
        <v>0.152</v>
      </c>
      <c r="AK67" s="77">
        <v>6.54</v>
      </c>
      <c r="AL67" s="77">
        <v>1.17</v>
      </c>
      <c r="AM67" s="77">
        <v>1.54</v>
      </c>
      <c r="AN67" s="77">
        <v>19.899999999999999</v>
      </c>
      <c r="AO67" s="77">
        <v>7.4999999999999997E-2</v>
      </c>
      <c r="AP67" s="77">
        <v>6.9</v>
      </c>
      <c r="AQ67" s="80">
        <v>1090</v>
      </c>
      <c r="AR67" s="77">
        <v>7.38</v>
      </c>
      <c r="AS67" s="77">
        <v>93.7</v>
      </c>
      <c r="AT67" s="77">
        <v>0.28399999999999997</v>
      </c>
      <c r="AU67" s="77">
        <v>22.2</v>
      </c>
      <c r="AV67" s="77">
        <v>2.4300000000000002</v>
      </c>
      <c r="AW67" s="77">
        <v>56.1</v>
      </c>
      <c r="AX67" s="78">
        <v>3.3</v>
      </c>
      <c r="AY67" s="23">
        <f t="shared" si="0"/>
        <v>10.056179775280899</v>
      </c>
      <c r="BA67" s="32">
        <f t="shared" si="1"/>
        <v>0</v>
      </c>
      <c r="BB67" s="76"/>
      <c r="BC67" s="76"/>
      <c r="BD67" s="76"/>
    </row>
    <row r="68" spans="1:57" s="23" customFormat="1" ht="12" customHeight="1">
      <c r="A68" s="75" t="s">
        <v>226</v>
      </c>
      <c r="B68" s="76" t="s">
        <v>227</v>
      </c>
      <c r="C68" s="76" t="s">
        <v>228</v>
      </c>
      <c r="D68" s="76" t="s">
        <v>460</v>
      </c>
      <c r="E68" s="76" t="s">
        <v>225</v>
      </c>
      <c r="F68" s="4" t="s">
        <v>461</v>
      </c>
      <c r="G68" s="4" t="s">
        <v>461</v>
      </c>
      <c r="H68" s="76" t="s">
        <v>139</v>
      </c>
      <c r="I68" s="75">
        <v>1</v>
      </c>
      <c r="J68" s="77">
        <v>5.8999999999999997E-2</v>
      </c>
      <c r="K68" s="77">
        <v>14400</v>
      </c>
      <c r="L68" s="77">
        <v>2.82</v>
      </c>
      <c r="M68" s="78">
        <v>8.1999999999999993</v>
      </c>
      <c r="N68" s="77">
        <v>77.7</v>
      </c>
      <c r="O68" s="77">
        <v>0.94899999999999995</v>
      </c>
      <c r="P68" s="77">
        <v>0.11700000000000001</v>
      </c>
      <c r="Q68" s="77">
        <v>3330</v>
      </c>
      <c r="R68" s="77">
        <v>0.46400000000000002</v>
      </c>
      <c r="S68" s="81">
        <v>94</v>
      </c>
      <c r="T68" s="78">
        <v>7.1</v>
      </c>
      <c r="U68" s="77">
        <v>20.7</v>
      </c>
      <c r="V68" s="81">
        <v>25</v>
      </c>
      <c r="W68" s="79">
        <v>21000</v>
      </c>
      <c r="X68" s="77">
        <v>3.7999999999999999E-2</v>
      </c>
      <c r="Y68" s="77">
        <v>2580</v>
      </c>
      <c r="Z68" s="81">
        <v>49</v>
      </c>
      <c r="AA68" s="77">
        <v>18.2</v>
      </c>
      <c r="AB68" s="77">
        <v>3200</v>
      </c>
      <c r="AC68" s="80">
        <v>200</v>
      </c>
      <c r="AD68" s="77">
        <v>3.96</v>
      </c>
      <c r="AE68" s="77">
        <v>228</v>
      </c>
      <c r="AF68" s="77">
        <v>15.1</v>
      </c>
      <c r="AG68" s="77">
        <v>738</v>
      </c>
      <c r="AH68" s="77">
        <v>7.98</v>
      </c>
      <c r="AI68" s="79">
        <v>9300</v>
      </c>
      <c r="AJ68" s="77">
        <v>0.14599999999999999</v>
      </c>
      <c r="AK68" s="77">
        <v>5.84</v>
      </c>
      <c r="AL68" s="77">
        <v>1.08</v>
      </c>
      <c r="AM68" s="77">
        <v>1.21</v>
      </c>
      <c r="AN68" s="77">
        <v>17.899999999999999</v>
      </c>
      <c r="AO68" s="77">
        <v>4.4999999999999998E-2</v>
      </c>
      <c r="AP68" s="77">
        <v>6.51</v>
      </c>
      <c r="AQ68" s="80">
        <v>1110</v>
      </c>
      <c r="AR68" s="77">
        <v>7.83</v>
      </c>
      <c r="AS68" s="77">
        <v>43.3</v>
      </c>
      <c r="AT68" s="77">
        <v>0.16900000000000001</v>
      </c>
      <c r="AU68" s="77">
        <v>26.5</v>
      </c>
      <c r="AV68" s="78">
        <v>2.5</v>
      </c>
      <c r="AW68" s="77">
        <v>64.400000000000006</v>
      </c>
      <c r="AX68" s="78">
        <v>3.2</v>
      </c>
      <c r="AY68" s="23">
        <f t="shared" ref="AY68:AY131" si="3">W68/AI68</f>
        <v>2.2580645161290325</v>
      </c>
      <c r="BA68" s="32">
        <f t="shared" ref="BA68:BA131" si="4">$BD$7/AY68*100</f>
        <v>0</v>
      </c>
      <c r="BB68" s="76"/>
      <c r="BC68" s="76"/>
      <c r="BD68" s="76"/>
    </row>
    <row r="69" spans="1:57" s="23" customFormat="1" ht="12" customHeight="1">
      <c r="A69" s="75" t="s">
        <v>229</v>
      </c>
      <c r="B69" s="76" t="s">
        <v>230</v>
      </c>
      <c r="C69" s="76" t="s">
        <v>231</v>
      </c>
      <c r="D69" s="76" t="s">
        <v>460</v>
      </c>
      <c r="E69" s="76" t="s">
        <v>225</v>
      </c>
      <c r="F69" s="4" t="s">
        <v>461</v>
      </c>
      <c r="G69" s="4" t="s">
        <v>461</v>
      </c>
      <c r="H69" s="76" t="s">
        <v>139</v>
      </c>
      <c r="I69" s="76">
        <v>1</v>
      </c>
      <c r="J69" s="77">
        <v>8.4000000000000005E-2</v>
      </c>
      <c r="K69" s="77">
        <v>16100</v>
      </c>
      <c r="L69" s="77">
        <v>5.72</v>
      </c>
      <c r="M69" s="78">
        <v>5.9</v>
      </c>
      <c r="N69" s="77">
        <v>102</v>
      </c>
      <c r="O69" s="78">
        <v>1</v>
      </c>
      <c r="P69" s="82">
        <v>0.14000000000000001</v>
      </c>
      <c r="Q69" s="77">
        <v>3740</v>
      </c>
      <c r="R69" s="77">
        <v>0.47599999999999998</v>
      </c>
      <c r="S69" s="77">
        <v>118</v>
      </c>
      <c r="T69" s="77">
        <v>13.7</v>
      </c>
      <c r="U69" s="77">
        <v>22.1</v>
      </c>
      <c r="V69" s="77">
        <v>17.2</v>
      </c>
      <c r="W69" s="79">
        <v>28600</v>
      </c>
      <c r="X69" s="77">
        <v>4.4999999999999998E-2</v>
      </c>
      <c r="Y69" s="77">
        <v>2350</v>
      </c>
      <c r="Z69" s="77">
        <v>55.5</v>
      </c>
      <c r="AA69" s="77">
        <v>20.100000000000001</v>
      </c>
      <c r="AB69" s="77">
        <v>2870</v>
      </c>
      <c r="AC69" s="80">
        <v>304</v>
      </c>
      <c r="AD69" s="77">
        <v>5.69</v>
      </c>
      <c r="AE69" s="77">
        <v>216</v>
      </c>
      <c r="AF69" s="77">
        <v>15.2</v>
      </c>
      <c r="AG69" s="77">
        <v>902</v>
      </c>
      <c r="AH69" s="81">
        <v>12</v>
      </c>
      <c r="AI69" s="79">
        <v>16600</v>
      </c>
      <c r="AJ69" s="77">
        <v>0.217</v>
      </c>
      <c r="AK69" s="78">
        <v>5.4</v>
      </c>
      <c r="AL69" s="77">
        <v>1.38</v>
      </c>
      <c r="AM69" s="78">
        <v>1.3</v>
      </c>
      <c r="AN69" s="77">
        <v>22.9</v>
      </c>
      <c r="AO69" s="82">
        <v>0.05</v>
      </c>
      <c r="AP69" s="77">
        <v>3.88</v>
      </c>
      <c r="AQ69" s="80">
        <v>855</v>
      </c>
      <c r="AR69" s="77">
        <v>9.84</v>
      </c>
      <c r="AS69" s="77">
        <v>59.1</v>
      </c>
      <c r="AT69" s="77">
        <v>0.21099999999999999</v>
      </c>
      <c r="AU69" s="77">
        <v>30.5</v>
      </c>
      <c r="AV69" s="77">
        <v>3.01</v>
      </c>
      <c r="AW69" s="77">
        <v>72.900000000000006</v>
      </c>
      <c r="AX69" s="78">
        <v>1.8</v>
      </c>
      <c r="AY69" s="23">
        <f t="shared" si="3"/>
        <v>1.7228915662650603</v>
      </c>
      <c r="BA69" s="32">
        <f t="shared" si="4"/>
        <v>0</v>
      </c>
      <c r="BB69" s="76"/>
      <c r="BC69" s="76"/>
      <c r="BD69" s="76"/>
    </row>
    <row r="70" spans="1:57" s="23" customFormat="1" ht="12" customHeight="1">
      <c r="B70" s="5"/>
      <c r="C70" s="6" t="s">
        <v>462</v>
      </c>
      <c r="D70" s="6" t="s">
        <v>376</v>
      </c>
      <c r="E70" s="6" t="s">
        <v>69</v>
      </c>
      <c r="F70" s="4" t="s">
        <v>377</v>
      </c>
      <c r="G70" s="4" t="s">
        <v>378</v>
      </c>
      <c r="H70" s="6" t="s">
        <v>68</v>
      </c>
      <c r="I70" s="23">
        <v>2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30"/>
      <c r="X70" s="5"/>
      <c r="Y70" s="5"/>
      <c r="Z70" s="5"/>
      <c r="AA70" s="5"/>
      <c r="AB70" s="5"/>
      <c r="AC70" s="31"/>
      <c r="AD70" s="5"/>
      <c r="AE70" s="5"/>
      <c r="AF70" s="5"/>
      <c r="AG70" s="5"/>
      <c r="AH70" s="5"/>
      <c r="AI70" s="30"/>
      <c r="AJ70" s="5"/>
      <c r="AK70" s="5"/>
      <c r="AL70" s="5"/>
      <c r="AM70" s="5"/>
      <c r="AN70" s="5"/>
      <c r="AO70" s="5"/>
      <c r="AP70" s="5"/>
      <c r="AQ70" s="31"/>
      <c r="AR70" s="5"/>
      <c r="AS70" s="5"/>
      <c r="AT70" s="5"/>
      <c r="AU70" s="5"/>
      <c r="AV70" s="5"/>
      <c r="AW70" s="5"/>
      <c r="AX70" s="5"/>
      <c r="AY70" s="23" t="e">
        <f t="shared" si="3"/>
        <v>#DIV/0!</v>
      </c>
      <c r="BA70" s="32" t="e">
        <f t="shared" si="4"/>
        <v>#DIV/0!</v>
      </c>
    </row>
    <row r="71" spans="1:57" s="23" customFormat="1" ht="12" customHeight="1" thickBot="1">
      <c r="B71" s="5"/>
      <c r="C71" s="6" t="s">
        <v>463</v>
      </c>
      <c r="D71" s="6" t="s">
        <v>376</v>
      </c>
      <c r="E71" s="6" t="s">
        <v>69</v>
      </c>
      <c r="F71" s="4" t="s">
        <v>377</v>
      </c>
      <c r="G71" s="4" t="s">
        <v>378</v>
      </c>
      <c r="H71" s="6" t="s">
        <v>68</v>
      </c>
      <c r="I71" s="23">
        <v>2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83"/>
      <c r="X71" s="5"/>
      <c r="Y71" s="5"/>
      <c r="Z71" s="5"/>
      <c r="AA71" s="5"/>
      <c r="AB71" s="5"/>
      <c r="AC71" s="31"/>
      <c r="AD71" s="5"/>
      <c r="AE71" s="5"/>
      <c r="AF71" s="5"/>
      <c r="AG71" s="5"/>
      <c r="AH71" s="5"/>
      <c r="AI71" s="83"/>
      <c r="AJ71" s="5"/>
      <c r="AK71" s="5"/>
      <c r="AL71" s="5"/>
      <c r="AM71" s="5"/>
      <c r="AN71" s="5"/>
      <c r="AO71" s="5"/>
      <c r="AP71" s="5"/>
      <c r="AQ71" s="31"/>
      <c r="AR71" s="5"/>
      <c r="AS71" s="5"/>
      <c r="AT71" s="5"/>
      <c r="AU71" s="5"/>
      <c r="AV71" s="5"/>
      <c r="AW71" s="5"/>
      <c r="AX71" s="5"/>
      <c r="AY71" s="23" t="e">
        <f t="shared" si="3"/>
        <v>#DIV/0!</v>
      </c>
      <c r="BA71" s="32" t="e">
        <f t="shared" si="4"/>
        <v>#DIV/0!</v>
      </c>
    </row>
    <row r="72" spans="1:57" s="23" customFormat="1" ht="12" customHeight="1" thickTop="1">
      <c r="A72" s="23">
        <v>4</v>
      </c>
      <c r="B72" s="5" t="s">
        <v>464</v>
      </c>
      <c r="C72" s="6" t="s">
        <v>232</v>
      </c>
      <c r="D72" s="6" t="s">
        <v>376</v>
      </c>
      <c r="E72" s="6" t="s">
        <v>69</v>
      </c>
      <c r="F72" s="4" t="s">
        <v>377</v>
      </c>
      <c r="G72" s="4" t="s">
        <v>378</v>
      </c>
      <c r="H72" s="6" t="s">
        <v>68</v>
      </c>
      <c r="I72" s="23">
        <v>2</v>
      </c>
      <c r="J72" s="5">
        <v>0.06</v>
      </c>
      <c r="K72" s="5">
        <v>17400</v>
      </c>
      <c r="L72" s="5">
        <v>21.7</v>
      </c>
      <c r="M72" s="5">
        <v>6</v>
      </c>
      <c r="N72" s="5">
        <v>73</v>
      </c>
      <c r="O72" s="5">
        <v>1.1599999999999999</v>
      </c>
      <c r="P72" s="5">
        <v>0.13</v>
      </c>
      <c r="Q72" s="5">
        <v>3810</v>
      </c>
      <c r="R72" s="5">
        <v>0.24</v>
      </c>
      <c r="S72" s="5">
        <v>92.9</v>
      </c>
      <c r="T72" s="5">
        <v>20.8</v>
      </c>
      <c r="U72" s="5">
        <v>56.5</v>
      </c>
      <c r="V72" s="5">
        <v>33.5</v>
      </c>
      <c r="W72" s="34">
        <v>42200</v>
      </c>
      <c r="X72" s="5">
        <v>0.03</v>
      </c>
      <c r="Y72" s="5">
        <v>3750</v>
      </c>
      <c r="Z72" s="5">
        <v>50.6</v>
      </c>
      <c r="AA72" s="5">
        <v>20.3</v>
      </c>
      <c r="AB72" s="5">
        <v>8030</v>
      </c>
      <c r="AC72" s="31">
        <v>245</v>
      </c>
      <c r="AD72" s="5">
        <v>1.93</v>
      </c>
      <c r="AE72" s="5">
        <v>748</v>
      </c>
      <c r="AF72" s="5">
        <v>38</v>
      </c>
      <c r="AG72" s="5">
        <v>952</v>
      </c>
      <c r="AH72" s="5">
        <v>8.2200000000000006</v>
      </c>
      <c r="AI72" s="34">
        <v>23500</v>
      </c>
      <c r="AJ72" s="5">
        <v>0.18</v>
      </c>
      <c r="AK72" s="5">
        <v>6.6</v>
      </c>
      <c r="AL72" s="5">
        <v>1.37</v>
      </c>
      <c r="AM72" s="5">
        <v>0.94</v>
      </c>
      <c r="AN72" s="5">
        <v>21.6</v>
      </c>
      <c r="AO72" s="5">
        <v>0.03</v>
      </c>
      <c r="AP72" s="5">
        <v>13.1</v>
      </c>
      <c r="AQ72" s="31">
        <v>1660</v>
      </c>
      <c r="AR72" s="5">
        <v>3.44</v>
      </c>
      <c r="AS72" s="5">
        <v>69.2</v>
      </c>
      <c r="AT72" s="5">
        <v>0.32</v>
      </c>
      <c r="AU72" s="5">
        <v>28.1</v>
      </c>
      <c r="AV72" s="5">
        <v>2.4700000000000002</v>
      </c>
      <c r="AW72" s="5">
        <v>74</v>
      </c>
      <c r="AX72" s="5">
        <v>10</v>
      </c>
      <c r="AY72" s="23">
        <f t="shared" si="3"/>
        <v>1.7957446808510638</v>
      </c>
      <c r="BA72" s="32">
        <f t="shared" si="4"/>
        <v>0</v>
      </c>
    </row>
    <row r="73" spans="1:57" s="23" customFormat="1" ht="12" customHeight="1">
      <c r="A73" s="23">
        <v>6</v>
      </c>
      <c r="B73" s="5" t="s">
        <v>465</v>
      </c>
      <c r="C73" s="6" t="s">
        <v>233</v>
      </c>
      <c r="D73" s="6" t="s">
        <v>383</v>
      </c>
      <c r="E73" s="6" t="s">
        <v>76</v>
      </c>
      <c r="F73" s="4" t="s">
        <v>377</v>
      </c>
      <c r="G73" s="4" t="s">
        <v>378</v>
      </c>
      <c r="H73" s="6" t="s">
        <v>68</v>
      </c>
      <c r="I73" s="23">
        <v>2</v>
      </c>
      <c r="J73" s="5">
        <v>7.0000000000000007E-2</v>
      </c>
      <c r="K73" s="5">
        <v>21500</v>
      </c>
      <c r="L73" s="5">
        <v>12.1</v>
      </c>
      <c r="M73" s="5">
        <f>M$2/2</f>
        <v>2.5</v>
      </c>
      <c r="N73" s="5">
        <v>86</v>
      </c>
      <c r="O73" s="5">
        <v>1.1499999999999999</v>
      </c>
      <c r="P73" s="5">
        <v>0.17</v>
      </c>
      <c r="Q73" s="5">
        <v>4740</v>
      </c>
      <c r="R73" s="5">
        <v>0.14000000000000001</v>
      </c>
      <c r="S73" s="5">
        <v>94</v>
      </c>
      <c r="T73" s="5">
        <v>10.7</v>
      </c>
      <c r="U73" s="5">
        <v>55.3</v>
      </c>
      <c r="V73" s="5">
        <v>56.4</v>
      </c>
      <c r="W73" s="30">
        <v>54500</v>
      </c>
      <c r="X73" s="5">
        <v>0.03</v>
      </c>
      <c r="Y73" s="5">
        <v>3700</v>
      </c>
      <c r="Z73" s="5">
        <v>46.6</v>
      </c>
      <c r="AA73" s="5">
        <v>23.6</v>
      </c>
      <c r="AB73" s="5">
        <v>8780</v>
      </c>
      <c r="AC73" s="31">
        <v>397</v>
      </c>
      <c r="AD73" s="5">
        <v>6.4</v>
      </c>
      <c r="AE73" s="5">
        <v>719</v>
      </c>
      <c r="AF73" s="5">
        <v>25.6</v>
      </c>
      <c r="AG73" s="5">
        <v>2170</v>
      </c>
      <c r="AH73" s="5">
        <v>8.7799999999999994</v>
      </c>
      <c r="AI73" s="30">
        <v>2100</v>
      </c>
      <c r="AJ73" s="5">
        <v>0.2</v>
      </c>
      <c r="AK73" s="5">
        <v>7.27</v>
      </c>
      <c r="AL73" s="5">
        <v>1.59</v>
      </c>
      <c r="AM73" s="5">
        <v>1</v>
      </c>
      <c r="AN73" s="5">
        <v>24.6</v>
      </c>
      <c r="AO73" s="5">
        <v>0.03</v>
      </c>
      <c r="AP73" s="5">
        <v>12.7</v>
      </c>
      <c r="AQ73" s="31">
        <v>1780</v>
      </c>
      <c r="AR73" s="5">
        <v>13</v>
      </c>
      <c r="AS73" s="5">
        <v>75.7</v>
      </c>
      <c r="AT73" s="5">
        <v>0.49</v>
      </c>
      <c r="AU73" s="5">
        <v>28</v>
      </c>
      <c r="AV73" s="5">
        <v>3.63</v>
      </c>
      <c r="AW73" s="5">
        <v>61</v>
      </c>
      <c r="AX73" s="5">
        <v>7</v>
      </c>
      <c r="AY73" s="23">
        <f t="shared" si="3"/>
        <v>25.952380952380953</v>
      </c>
      <c r="BA73" s="32">
        <f t="shared" si="4"/>
        <v>0</v>
      </c>
    </row>
    <row r="74" spans="1:57" s="23" customFormat="1" ht="12" customHeight="1">
      <c r="B74" s="5"/>
      <c r="C74" s="6" t="s">
        <v>466</v>
      </c>
      <c r="D74" s="6" t="s">
        <v>383</v>
      </c>
      <c r="E74" s="6" t="s">
        <v>76</v>
      </c>
      <c r="F74" s="4" t="s">
        <v>377</v>
      </c>
      <c r="G74" s="4" t="s">
        <v>378</v>
      </c>
      <c r="H74" s="6" t="s">
        <v>68</v>
      </c>
      <c r="I74" s="23">
        <v>2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30"/>
      <c r="X74" s="5"/>
      <c r="Y74" s="5"/>
      <c r="Z74" s="5"/>
      <c r="AA74" s="5"/>
      <c r="AB74" s="5"/>
      <c r="AC74" s="31"/>
      <c r="AD74" s="5"/>
      <c r="AE74" s="5"/>
      <c r="AF74" s="5"/>
      <c r="AG74" s="5"/>
      <c r="AH74" s="5"/>
      <c r="AI74" s="30"/>
      <c r="AJ74" s="5"/>
      <c r="AK74" s="5"/>
      <c r="AL74" s="5"/>
      <c r="AM74" s="5"/>
      <c r="AN74" s="5"/>
      <c r="AO74" s="5"/>
      <c r="AP74" s="5"/>
      <c r="AQ74" s="31"/>
      <c r="AR74" s="5"/>
      <c r="AS74" s="5"/>
      <c r="AT74" s="5"/>
      <c r="AU74" s="5"/>
      <c r="AV74" s="5"/>
      <c r="AW74" s="5"/>
      <c r="AX74" s="5"/>
      <c r="AY74" s="23" t="e">
        <f t="shared" si="3"/>
        <v>#DIV/0!</v>
      </c>
      <c r="BA74" s="32" t="e">
        <f t="shared" si="4"/>
        <v>#DIV/0!</v>
      </c>
    </row>
    <row r="75" spans="1:57" s="23" customFormat="1" ht="12" customHeight="1">
      <c r="B75" s="5"/>
      <c r="C75" s="6" t="s">
        <v>467</v>
      </c>
      <c r="D75" s="6" t="s">
        <v>383</v>
      </c>
      <c r="E75" s="6" t="s">
        <v>76</v>
      </c>
      <c r="F75" s="4" t="s">
        <v>377</v>
      </c>
      <c r="G75" s="4" t="s">
        <v>378</v>
      </c>
      <c r="H75" s="6" t="s">
        <v>68</v>
      </c>
      <c r="I75" s="23">
        <v>2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30"/>
      <c r="X75" s="5"/>
      <c r="Y75" s="5"/>
      <c r="Z75" s="5"/>
      <c r="AA75" s="5"/>
      <c r="AB75" s="5"/>
      <c r="AC75" s="31"/>
      <c r="AD75" s="5"/>
      <c r="AE75" s="5"/>
      <c r="AF75" s="5"/>
      <c r="AG75" s="5"/>
      <c r="AH75" s="5"/>
      <c r="AI75" s="30"/>
      <c r="AJ75" s="5"/>
      <c r="AK75" s="5"/>
      <c r="AL75" s="5"/>
      <c r="AM75" s="5"/>
      <c r="AN75" s="5"/>
      <c r="AO75" s="5"/>
      <c r="AP75" s="5"/>
      <c r="AQ75" s="31"/>
      <c r="AR75" s="5"/>
      <c r="AS75" s="5"/>
      <c r="AT75" s="5"/>
      <c r="AU75" s="5"/>
      <c r="AV75" s="5"/>
      <c r="AW75" s="5"/>
      <c r="AX75" s="5"/>
      <c r="AY75" s="23" t="e">
        <f t="shared" si="3"/>
        <v>#DIV/0!</v>
      </c>
      <c r="BA75" s="32" t="e">
        <f t="shared" si="4"/>
        <v>#DIV/0!</v>
      </c>
    </row>
    <row r="76" spans="1:57" s="23" customFormat="1" ht="12" customHeight="1">
      <c r="A76" s="23">
        <v>13</v>
      </c>
      <c r="B76" s="5" t="s">
        <v>468</v>
      </c>
      <c r="C76" s="6" t="s">
        <v>234</v>
      </c>
      <c r="D76" s="6" t="s">
        <v>387</v>
      </c>
      <c r="E76" s="6" t="s">
        <v>83</v>
      </c>
      <c r="F76" s="4" t="s">
        <v>377</v>
      </c>
      <c r="G76" s="4" t="s">
        <v>378</v>
      </c>
      <c r="H76" s="6" t="s">
        <v>68</v>
      </c>
      <c r="I76" s="23">
        <v>2</v>
      </c>
      <c r="J76" s="5">
        <v>0.06</v>
      </c>
      <c r="K76" s="5">
        <v>19200</v>
      </c>
      <c r="L76" s="5">
        <v>19.2</v>
      </c>
      <c r="M76" s="5">
        <f>M$2/2</f>
        <v>2.5</v>
      </c>
      <c r="N76" s="5">
        <v>169</v>
      </c>
      <c r="O76" s="5">
        <v>0.9</v>
      </c>
      <c r="P76" s="5">
        <v>0.24</v>
      </c>
      <c r="Q76" s="5">
        <v>4280</v>
      </c>
      <c r="R76" s="5">
        <v>0.25</v>
      </c>
      <c r="S76" s="5">
        <v>80.400000000000006</v>
      </c>
      <c r="T76" s="5">
        <v>16.899999999999999</v>
      </c>
      <c r="U76" s="5">
        <v>58.7</v>
      </c>
      <c r="V76" s="5">
        <v>40.4</v>
      </c>
      <c r="W76" s="30">
        <v>43500</v>
      </c>
      <c r="X76" s="5">
        <v>0.04</v>
      </c>
      <c r="Y76" s="5">
        <v>4850</v>
      </c>
      <c r="Z76" s="5">
        <v>40.299999999999997</v>
      </c>
      <c r="AA76" s="5">
        <v>26.4</v>
      </c>
      <c r="AB76" s="5">
        <v>9360</v>
      </c>
      <c r="AC76" s="31">
        <v>593</v>
      </c>
      <c r="AD76" s="5">
        <v>4.29</v>
      </c>
      <c r="AE76" s="5">
        <v>597</v>
      </c>
      <c r="AF76" s="5">
        <v>39.299999999999997</v>
      </c>
      <c r="AG76" s="5">
        <v>1390</v>
      </c>
      <c r="AH76" s="5">
        <v>10.7</v>
      </c>
      <c r="AI76" s="30">
        <v>16700</v>
      </c>
      <c r="AJ76" s="5">
        <v>0.28000000000000003</v>
      </c>
      <c r="AK76" s="5">
        <v>7.75</v>
      </c>
      <c r="AL76" s="5">
        <v>1.18</v>
      </c>
      <c r="AM76" s="5">
        <v>1.27</v>
      </c>
      <c r="AN76" s="5">
        <v>26</v>
      </c>
      <c r="AO76" s="5">
        <v>0.04</v>
      </c>
      <c r="AP76" s="5">
        <v>15.2</v>
      </c>
      <c r="AQ76" s="31">
        <v>2110</v>
      </c>
      <c r="AR76" s="5">
        <v>3.53</v>
      </c>
      <c r="AS76" s="5">
        <v>77.7</v>
      </c>
      <c r="AT76" s="5">
        <v>0.39</v>
      </c>
      <c r="AU76" s="5">
        <v>22.7</v>
      </c>
      <c r="AV76" s="5">
        <v>2.37</v>
      </c>
      <c r="AW76" s="5">
        <v>87</v>
      </c>
      <c r="AX76" s="5">
        <v>11</v>
      </c>
      <c r="AY76" s="23">
        <f t="shared" si="3"/>
        <v>2.6047904191616769</v>
      </c>
      <c r="BA76" s="32">
        <f t="shared" si="4"/>
        <v>0</v>
      </c>
    </row>
    <row r="77" spans="1:57" s="23" customFormat="1" ht="12" customHeight="1">
      <c r="A77" s="23">
        <v>16</v>
      </c>
      <c r="B77" s="5" t="s">
        <v>469</v>
      </c>
      <c r="C77" s="6" t="s">
        <v>235</v>
      </c>
      <c r="D77" s="6" t="s">
        <v>387</v>
      </c>
      <c r="E77" s="6" t="s">
        <v>83</v>
      </c>
      <c r="F77" s="4" t="s">
        <v>377</v>
      </c>
      <c r="G77" s="4" t="s">
        <v>378</v>
      </c>
      <c r="H77" s="6" t="s">
        <v>68</v>
      </c>
      <c r="I77" s="23">
        <v>2</v>
      </c>
      <c r="J77" s="5">
        <v>0.08</v>
      </c>
      <c r="K77" s="5">
        <v>20500</v>
      </c>
      <c r="L77" s="5">
        <v>6.31</v>
      </c>
      <c r="M77" s="5">
        <f>M$2/2</f>
        <v>2.5</v>
      </c>
      <c r="N77" s="5">
        <v>108</v>
      </c>
      <c r="O77" s="5">
        <v>0.9</v>
      </c>
      <c r="P77" s="5">
        <v>0.19</v>
      </c>
      <c r="Q77" s="5">
        <v>4530</v>
      </c>
      <c r="R77" s="5">
        <v>0.13</v>
      </c>
      <c r="S77" s="5">
        <v>82.2</v>
      </c>
      <c r="T77" s="5">
        <v>15.4</v>
      </c>
      <c r="U77" s="5">
        <v>58.7</v>
      </c>
      <c r="V77" s="5">
        <v>29.7</v>
      </c>
      <c r="W77" s="30">
        <v>33900</v>
      </c>
      <c r="X77" s="5">
        <v>0.03</v>
      </c>
      <c r="Y77" s="5">
        <v>4740</v>
      </c>
      <c r="Z77" s="5">
        <v>39</v>
      </c>
      <c r="AA77" s="5">
        <v>27.9</v>
      </c>
      <c r="AB77" s="5">
        <v>10200</v>
      </c>
      <c r="AC77" s="31">
        <v>330</v>
      </c>
      <c r="AD77" s="5">
        <v>1.0900000000000001</v>
      </c>
      <c r="AE77" s="5">
        <v>582</v>
      </c>
      <c r="AF77" s="5">
        <v>38.1</v>
      </c>
      <c r="AG77" s="5">
        <v>838</v>
      </c>
      <c r="AH77" s="5">
        <v>10.4</v>
      </c>
      <c r="AI77" s="30">
        <v>2920</v>
      </c>
      <c r="AJ77" s="5">
        <v>0.21</v>
      </c>
      <c r="AK77" s="5">
        <v>7.43</v>
      </c>
      <c r="AL77" s="5">
        <v>1.22</v>
      </c>
      <c r="AM77" s="5">
        <v>1.32</v>
      </c>
      <c r="AN77" s="5">
        <v>23.1</v>
      </c>
      <c r="AO77" s="5">
        <v>0.04</v>
      </c>
      <c r="AP77" s="5">
        <v>15.4</v>
      </c>
      <c r="AQ77" s="31">
        <v>2120</v>
      </c>
      <c r="AR77" s="5">
        <v>2.82</v>
      </c>
      <c r="AS77" s="5">
        <v>73.3</v>
      </c>
      <c r="AT77" s="5">
        <v>0.34</v>
      </c>
      <c r="AU77" s="5">
        <v>22.2</v>
      </c>
      <c r="AV77" s="5">
        <v>2.29</v>
      </c>
      <c r="AW77" s="5">
        <v>89</v>
      </c>
      <c r="AX77" s="5">
        <v>11</v>
      </c>
      <c r="AY77" s="23">
        <f t="shared" si="3"/>
        <v>11.609589041095891</v>
      </c>
      <c r="BA77" s="32">
        <f t="shared" si="4"/>
        <v>0</v>
      </c>
    </row>
    <row r="78" spans="1:57" s="23" customFormat="1" ht="12" customHeight="1">
      <c r="A78" s="23">
        <v>19</v>
      </c>
      <c r="B78" s="5" t="s">
        <v>470</v>
      </c>
      <c r="C78" s="6" t="s">
        <v>236</v>
      </c>
      <c r="D78" s="6" t="s">
        <v>387</v>
      </c>
      <c r="E78" s="6" t="s">
        <v>83</v>
      </c>
      <c r="F78" s="4" t="s">
        <v>377</v>
      </c>
      <c r="G78" s="4" t="s">
        <v>378</v>
      </c>
      <c r="H78" s="6" t="s">
        <v>68</v>
      </c>
      <c r="I78" s="23">
        <v>2</v>
      </c>
      <c r="J78" s="5">
        <v>0.08</v>
      </c>
      <c r="K78" s="5">
        <v>22800</v>
      </c>
      <c r="L78" s="5">
        <v>9.35</v>
      </c>
      <c r="M78" s="5">
        <v>5</v>
      </c>
      <c r="N78" s="5">
        <v>118</v>
      </c>
      <c r="O78" s="5">
        <v>1.58</v>
      </c>
      <c r="P78" s="5">
        <v>0.21</v>
      </c>
      <c r="Q78" s="5">
        <v>5270</v>
      </c>
      <c r="R78" s="5">
        <v>0.31</v>
      </c>
      <c r="S78" s="5">
        <v>107</v>
      </c>
      <c r="T78" s="5">
        <v>22.7</v>
      </c>
      <c r="U78" s="5">
        <v>62.7</v>
      </c>
      <c r="V78" s="5">
        <v>44.7</v>
      </c>
      <c r="W78" s="30">
        <v>34600</v>
      </c>
      <c r="X78" s="5">
        <v>0.04</v>
      </c>
      <c r="Y78" s="5">
        <v>5540</v>
      </c>
      <c r="Z78" s="5">
        <v>59.5</v>
      </c>
      <c r="AA78" s="5">
        <v>33.200000000000003</v>
      </c>
      <c r="AB78" s="5">
        <v>11500</v>
      </c>
      <c r="AC78" s="31">
        <v>416</v>
      </c>
      <c r="AD78" s="5">
        <v>0.71</v>
      </c>
      <c r="AE78" s="5">
        <v>657</v>
      </c>
      <c r="AF78" s="5">
        <v>61.2</v>
      </c>
      <c r="AG78" s="5">
        <v>785</v>
      </c>
      <c r="AH78" s="5">
        <v>11.7</v>
      </c>
      <c r="AI78" s="30">
        <v>2990</v>
      </c>
      <c r="AJ78" s="5">
        <v>0.19</v>
      </c>
      <c r="AK78" s="5">
        <v>8.3000000000000007</v>
      </c>
      <c r="AL78" s="5">
        <v>1.44</v>
      </c>
      <c r="AM78" s="5">
        <v>1.44</v>
      </c>
      <c r="AN78" s="5">
        <v>29.7</v>
      </c>
      <c r="AO78" s="5">
        <v>0.03</v>
      </c>
      <c r="AP78" s="5">
        <v>18</v>
      </c>
      <c r="AQ78" s="31">
        <v>2290</v>
      </c>
      <c r="AR78" s="5">
        <v>2.66</v>
      </c>
      <c r="AS78" s="5">
        <v>73.599999999999994</v>
      </c>
      <c r="AT78" s="5">
        <v>0.35</v>
      </c>
      <c r="AU78" s="5">
        <v>37.299999999999997</v>
      </c>
      <c r="AV78" s="5">
        <v>2.73</v>
      </c>
      <c r="AW78" s="5">
        <v>145</v>
      </c>
      <c r="AX78" s="5">
        <v>16</v>
      </c>
      <c r="AY78" s="23">
        <f t="shared" si="3"/>
        <v>11.57190635451505</v>
      </c>
      <c r="BA78" s="32">
        <f t="shared" si="4"/>
        <v>0</v>
      </c>
    </row>
    <row r="79" spans="1:57" s="23" customFormat="1" ht="12" customHeight="1">
      <c r="A79" s="35">
        <v>22</v>
      </c>
      <c r="B79" s="36" t="s">
        <v>471</v>
      </c>
      <c r="C79" s="21" t="s">
        <v>237</v>
      </c>
      <c r="D79" s="21" t="s">
        <v>391</v>
      </c>
      <c r="E79" s="21" t="s">
        <v>90</v>
      </c>
      <c r="F79" s="4" t="s">
        <v>377</v>
      </c>
      <c r="G79" s="4" t="s">
        <v>378</v>
      </c>
      <c r="H79" s="21" t="s">
        <v>68</v>
      </c>
      <c r="I79" s="35">
        <v>2</v>
      </c>
      <c r="J79" s="36">
        <v>0.05</v>
      </c>
      <c r="K79" s="36">
        <v>17900</v>
      </c>
      <c r="L79" s="36">
        <v>12.6</v>
      </c>
      <c r="M79" s="36">
        <v>8</v>
      </c>
      <c r="N79" s="36">
        <v>161</v>
      </c>
      <c r="O79" s="36">
        <v>0.8</v>
      </c>
      <c r="P79" s="36">
        <v>0.15</v>
      </c>
      <c r="Q79" s="36">
        <v>4950</v>
      </c>
      <c r="R79" s="36">
        <v>0.12</v>
      </c>
      <c r="S79" s="36">
        <v>91.2</v>
      </c>
      <c r="T79" s="36">
        <v>17.8</v>
      </c>
      <c r="U79" s="36">
        <v>50.4</v>
      </c>
      <c r="V79" s="36">
        <v>28</v>
      </c>
      <c r="W79" s="37">
        <v>34500</v>
      </c>
      <c r="X79" s="36">
        <v>0.03</v>
      </c>
      <c r="Y79" s="36">
        <v>4260</v>
      </c>
      <c r="Z79" s="36">
        <v>43.7</v>
      </c>
      <c r="AA79" s="36">
        <v>25.9</v>
      </c>
      <c r="AB79" s="36">
        <v>8430</v>
      </c>
      <c r="AC79" s="31">
        <v>772</v>
      </c>
      <c r="AD79" s="36">
        <v>9.5299999999999994</v>
      </c>
      <c r="AE79" s="36">
        <v>852</v>
      </c>
      <c r="AF79" s="36">
        <v>38.5</v>
      </c>
      <c r="AG79" s="36">
        <v>952</v>
      </c>
      <c r="AH79" s="36">
        <v>9.6999999999999993</v>
      </c>
      <c r="AI79" s="37">
        <v>18500</v>
      </c>
      <c r="AJ79" s="36">
        <v>0.52</v>
      </c>
      <c r="AK79" s="36">
        <v>6.93</v>
      </c>
      <c r="AL79" s="36">
        <v>1.39</v>
      </c>
      <c r="AM79" s="36">
        <v>1.21</v>
      </c>
      <c r="AN79" s="36">
        <v>24.9</v>
      </c>
      <c r="AO79" s="36">
        <v>0.03</v>
      </c>
      <c r="AP79" s="36">
        <v>14.6</v>
      </c>
      <c r="AQ79" s="31">
        <v>2000</v>
      </c>
      <c r="AR79" s="36">
        <v>4.16</v>
      </c>
      <c r="AS79" s="36">
        <v>65.3</v>
      </c>
      <c r="AT79" s="36">
        <v>0.48</v>
      </c>
      <c r="AU79" s="36">
        <v>28.2</v>
      </c>
      <c r="AV79" s="36">
        <v>2.83</v>
      </c>
      <c r="AW79" s="36">
        <v>121</v>
      </c>
      <c r="AX79" s="36">
        <v>11</v>
      </c>
      <c r="AY79" s="35">
        <f t="shared" si="3"/>
        <v>1.8648648648648649</v>
      </c>
      <c r="AZ79" s="35"/>
      <c r="BA79" s="38">
        <f t="shared" si="4"/>
        <v>0</v>
      </c>
      <c r="BB79" s="35"/>
      <c r="BC79" s="35"/>
      <c r="BD79" s="35"/>
    </row>
    <row r="80" spans="1:57" s="23" customFormat="1" ht="12" customHeight="1" thickBot="1">
      <c r="A80" s="35">
        <v>25</v>
      </c>
      <c r="B80" s="36" t="s">
        <v>472</v>
      </c>
      <c r="C80" s="21" t="s">
        <v>238</v>
      </c>
      <c r="D80" s="21" t="s">
        <v>391</v>
      </c>
      <c r="E80" s="21" t="s">
        <v>90</v>
      </c>
      <c r="F80" s="4" t="s">
        <v>377</v>
      </c>
      <c r="G80" s="4" t="s">
        <v>378</v>
      </c>
      <c r="H80" s="21" t="s">
        <v>68</v>
      </c>
      <c r="I80" s="35">
        <v>2</v>
      </c>
      <c r="J80" s="36">
        <v>0.04</v>
      </c>
      <c r="K80" s="36">
        <v>16900</v>
      </c>
      <c r="L80" s="36">
        <v>13.9</v>
      </c>
      <c r="M80" s="36">
        <v>6</v>
      </c>
      <c r="N80" s="36">
        <v>182</v>
      </c>
      <c r="O80" s="36">
        <v>0.71</v>
      </c>
      <c r="P80" s="36">
        <v>0.13</v>
      </c>
      <c r="Q80" s="36">
        <v>3970</v>
      </c>
      <c r="R80" s="36">
        <v>0.21</v>
      </c>
      <c r="S80" s="36">
        <v>62.3</v>
      </c>
      <c r="T80" s="36">
        <v>9.3000000000000007</v>
      </c>
      <c r="U80" s="36">
        <v>49.5</v>
      </c>
      <c r="V80" s="36">
        <v>20.6</v>
      </c>
      <c r="W80" s="84">
        <v>46500</v>
      </c>
      <c r="X80" s="36">
        <v>0.03</v>
      </c>
      <c r="Y80" s="36">
        <v>3820</v>
      </c>
      <c r="Z80" s="36">
        <v>29.5</v>
      </c>
      <c r="AA80" s="36">
        <v>20.7</v>
      </c>
      <c r="AB80" s="36">
        <v>7600</v>
      </c>
      <c r="AC80" s="31">
        <v>421</v>
      </c>
      <c r="AD80" s="36">
        <v>6.06</v>
      </c>
      <c r="AE80" s="36">
        <v>702</v>
      </c>
      <c r="AF80" s="36">
        <v>22.9</v>
      </c>
      <c r="AG80" s="36">
        <v>1620</v>
      </c>
      <c r="AH80" s="36">
        <v>8.36</v>
      </c>
      <c r="AI80" s="84">
        <v>7570</v>
      </c>
      <c r="AJ80" s="36">
        <v>0.41</v>
      </c>
      <c r="AK80" s="36">
        <v>6.38</v>
      </c>
      <c r="AL80" s="36">
        <v>1.03</v>
      </c>
      <c r="AM80" s="36">
        <v>1.1100000000000001</v>
      </c>
      <c r="AN80" s="36">
        <v>22.6</v>
      </c>
      <c r="AO80" s="36">
        <v>0.03</v>
      </c>
      <c r="AP80" s="36">
        <v>15.3</v>
      </c>
      <c r="AQ80" s="31">
        <v>1790</v>
      </c>
      <c r="AR80" s="36">
        <v>2.74</v>
      </c>
      <c r="AS80" s="36">
        <v>68.7</v>
      </c>
      <c r="AT80" s="36">
        <v>0.38</v>
      </c>
      <c r="AU80" s="36">
        <v>17.3</v>
      </c>
      <c r="AV80" s="36">
        <v>1.97</v>
      </c>
      <c r="AW80" s="36">
        <v>68</v>
      </c>
      <c r="AX80" s="36">
        <v>11</v>
      </c>
      <c r="AY80" s="35">
        <f t="shared" si="3"/>
        <v>6.1426684280052841</v>
      </c>
      <c r="AZ80" s="35"/>
      <c r="BA80" s="38">
        <f t="shared" si="4"/>
        <v>0</v>
      </c>
      <c r="BB80" s="35"/>
      <c r="BC80" s="35"/>
      <c r="BD80" s="35"/>
    </row>
    <row r="81" spans="1:57" s="23" customFormat="1" ht="12" customHeight="1" thickTop="1">
      <c r="A81" s="35">
        <v>28</v>
      </c>
      <c r="B81" s="36" t="s">
        <v>473</v>
      </c>
      <c r="C81" s="21" t="s">
        <v>239</v>
      </c>
      <c r="D81" s="21" t="s">
        <v>391</v>
      </c>
      <c r="E81" s="21" t="s">
        <v>90</v>
      </c>
      <c r="F81" s="4" t="s">
        <v>377</v>
      </c>
      <c r="G81" s="4" t="s">
        <v>378</v>
      </c>
      <c r="H81" s="21" t="s">
        <v>68</v>
      </c>
      <c r="I81" s="35">
        <v>2</v>
      </c>
      <c r="J81" s="36">
        <v>0.05</v>
      </c>
      <c r="K81" s="36">
        <v>17500</v>
      </c>
      <c r="L81" s="36">
        <v>12.1</v>
      </c>
      <c r="M81" s="36">
        <v>5</v>
      </c>
      <c r="N81" s="36">
        <v>140</v>
      </c>
      <c r="O81" s="36">
        <v>0.8</v>
      </c>
      <c r="P81" s="36">
        <v>0.15</v>
      </c>
      <c r="Q81" s="36">
        <v>4990</v>
      </c>
      <c r="R81" s="36">
        <v>0.2</v>
      </c>
      <c r="S81" s="36">
        <v>90.3</v>
      </c>
      <c r="T81" s="36">
        <v>18.399999999999999</v>
      </c>
      <c r="U81" s="36">
        <v>49.7</v>
      </c>
      <c r="V81" s="36">
        <v>30.5</v>
      </c>
      <c r="W81" s="85">
        <v>35100</v>
      </c>
      <c r="X81" s="36">
        <v>0.03</v>
      </c>
      <c r="Y81" s="36">
        <v>4310</v>
      </c>
      <c r="Z81" s="36">
        <v>45.3</v>
      </c>
      <c r="AA81" s="36">
        <v>24.7</v>
      </c>
      <c r="AB81" s="36">
        <v>8650</v>
      </c>
      <c r="AC81" s="31">
        <v>930</v>
      </c>
      <c r="AD81" s="36">
        <v>6.27</v>
      </c>
      <c r="AE81" s="36">
        <v>826</v>
      </c>
      <c r="AF81" s="36">
        <v>36.1</v>
      </c>
      <c r="AG81" s="36">
        <v>865</v>
      </c>
      <c r="AH81" s="36">
        <v>9.89</v>
      </c>
      <c r="AI81" s="85">
        <v>18600</v>
      </c>
      <c r="AJ81" s="36">
        <v>0.45</v>
      </c>
      <c r="AK81" s="36">
        <v>6.87</v>
      </c>
      <c r="AL81" s="36">
        <v>1.28</v>
      </c>
      <c r="AM81" s="36">
        <v>1.18</v>
      </c>
      <c r="AN81" s="36">
        <v>23.8</v>
      </c>
      <c r="AO81" s="36">
        <v>0.03</v>
      </c>
      <c r="AP81" s="36">
        <v>14.6</v>
      </c>
      <c r="AQ81" s="31">
        <v>1970</v>
      </c>
      <c r="AR81" s="36">
        <v>3.55</v>
      </c>
      <c r="AS81" s="36">
        <v>62.2</v>
      </c>
      <c r="AT81" s="36">
        <v>0.4</v>
      </c>
      <c r="AU81" s="36">
        <v>28.6</v>
      </c>
      <c r="AV81" s="36">
        <v>2.73</v>
      </c>
      <c r="AW81" s="36">
        <v>207</v>
      </c>
      <c r="AX81" s="36">
        <v>11</v>
      </c>
      <c r="AY81" s="35">
        <f t="shared" si="3"/>
        <v>1.8870967741935485</v>
      </c>
      <c r="AZ81" s="35"/>
      <c r="BA81" s="38">
        <f t="shared" si="4"/>
        <v>0</v>
      </c>
      <c r="BB81" s="35"/>
      <c r="BC81" s="35"/>
      <c r="BD81" s="35"/>
    </row>
    <row r="82" spans="1:57" s="23" customFormat="1" ht="12" customHeight="1">
      <c r="B82" s="5"/>
      <c r="C82" s="6" t="s">
        <v>474</v>
      </c>
      <c r="D82" s="6" t="s">
        <v>395</v>
      </c>
      <c r="E82" s="6" t="s">
        <v>97</v>
      </c>
      <c r="F82" s="4" t="s">
        <v>377</v>
      </c>
      <c r="G82" s="4" t="s">
        <v>378</v>
      </c>
      <c r="H82" s="6" t="s">
        <v>68</v>
      </c>
      <c r="I82" s="23">
        <v>2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30"/>
      <c r="X82" s="5"/>
      <c r="Y82" s="5"/>
      <c r="Z82" s="5"/>
      <c r="AA82" s="5"/>
      <c r="AB82" s="5"/>
      <c r="AC82" s="31"/>
      <c r="AD82" s="5"/>
      <c r="AE82" s="5"/>
      <c r="AF82" s="5"/>
      <c r="AG82" s="5"/>
      <c r="AH82" s="5"/>
      <c r="AI82" s="30"/>
      <c r="AJ82" s="5"/>
      <c r="AK82" s="5"/>
      <c r="AL82" s="5"/>
      <c r="AM82" s="5"/>
      <c r="AN82" s="5"/>
      <c r="AO82" s="5"/>
      <c r="AP82" s="5"/>
      <c r="AQ82" s="31"/>
      <c r="AR82" s="5"/>
      <c r="AS82" s="5"/>
      <c r="AT82" s="5"/>
      <c r="AU82" s="5"/>
      <c r="AV82" s="5"/>
      <c r="AW82" s="5"/>
      <c r="AX82" s="5"/>
      <c r="AY82" s="23" t="e">
        <f t="shared" si="3"/>
        <v>#DIV/0!</v>
      </c>
      <c r="BA82" s="32" t="e">
        <f t="shared" si="4"/>
        <v>#DIV/0!</v>
      </c>
      <c r="BE82" s="35"/>
    </row>
    <row r="83" spans="1:57" s="23" customFormat="1" ht="11.4" customHeight="1">
      <c r="B83" s="5"/>
      <c r="C83" s="6" t="s">
        <v>475</v>
      </c>
      <c r="D83" s="6" t="s">
        <v>395</v>
      </c>
      <c r="E83" s="6" t="s">
        <v>97</v>
      </c>
      <c r="F83" s="4" t="s">
        <v>377</v>
      </c>
      <c r="G83" s="4" t="s">
        <v>378</v>
      </c>
      <c r="H83" s="6" t="s">
        <v>68</v>
      </c>
      <c r="I83" s="23">
        <v>2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30"/>
      <c r="X83" s="5"/>
      <c r="Y83" s="5"/>
      <c r="Z83" s="5"/>
      <c r="AA83" s="5"/>
      <c r="AB83" s="5"/>
      <c r="AC83" s="31"/>
      <c r="AD83" s="5"/>
      <c r="AE83" s="5"/>
      <c r="AF83" s="5"/>
      <c r="AG83" s="5"/>
      <c r="AH83" s="5"/>
      <c r="AI83" s="30"/>
      <c r="AJ83" s="5"/>
      <c r="AK83" s="5"/>
      <c r="AL83" s="5"/>
      <c r="AM83" s="5"/>
      <c r="AN83" s="5"/>
      <c r="AO83" s="5"/>
      <c r="AP83" s="5"/>
      <c r="AQ83" s="31"/>
      <c r="AR83" s="5"/>
      <c r="AS83" s="5"/>
      <c r="AT83" s="5"/>
      <c r="AU83" s="5"/>
      <c r="AV83" s="5"/>
      <c r="AW83" s="5"/>
      <c r="AX83" s="5"/>
      <c r="AY83" s="23" t="e">
        <f t="shared" si="3"/>
        <v>#DIV/0!</v>
      </c>
      <c r="BA83" s="32" t="e">
        <f t="shared" si="4"/>
        <v>#DIV/0!</v>
      </c>
      <c r="BE83" s="35"/>
    </row>
    <row r="84" spans="1:57" s="23" customFormat="1" ht="12" customHeight="1">
      <c r="B84" s="5"/>
      <c r="C84" s="6" t="s">
        <v>476</v>
      </c>
      <c r="D84" s="6" t="s">
        <v>395</v>
      </c>
      <c r="E84" s="6" t="s">
        <v>97</v>
      </c>
      <c r="F84" s="4" t="s">
        <v>377</v>
      </c>
      <c r="G84" s="4" t="s">
        <v>378</v>
      </c>
      <c r="H84" s="6" t="s">
        <v>68</v>
      </c>
      <c r="I84" s="23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30"/>
      <c r="X84" s="5"/>
      <c r="Y84" s="5"/>
      <c r="Z84" s="5"/>
      <c r="AA84" s="5"/>
      <c r="AB84" s="5"/>
      <c r="AC84" s="31"/>
      <c r="AD84" s="5"/>
      <c r="AE84" s="5"/>
      <c r="AF84" s="5"/>
      <c r="AG84" s="5"/>
      <c r="AH84" s="5"/>
      <c r="AI84" s="30"/>
      <c r="AJ84" s="5"/>
      <c r="AK84" s="5"/>
      <c r="AL84" s="5"/>
      <c r="AM84" s="5"/>
      <c r="AN84" s="5"/>
      <c r="AO84" s="5"/>
      <c r="AP84" s="5"/>
      <c r="AQ84" s="31"/>
      <c r="AR84" s="5"/>
      <c r="AS84" s="5"/>
      <c r="AT84" s="5"/>
      <c r="AU84" s="5"/>
      <c r="AV84" s="5"/>
      <c r="AW84" s="5"/>
      <c r="AX84" s="5"/>
      <c r="AY84" s="23" t="e">
        <f t="shared" si="3"/>
        <v>#DIV/0!</v>
      </c>
      <c r="BA84" s="32" t="e">
        <f t="shared" si="4"/>
        <v>#DIV/0!</v>
      </c>
      <c r="BE84" s="35"/>
    </row>
    <row r="85" spans="1:57" s="23" customFormat="1" ht="12" customHeight="1">
      <c r="A85" s="35">
        <v>34</v>
      </c>
      <c r="B85" s="36" t="s">
        <v>477</v>
      </c>
      <c r="C85" s="21" t="s">
        <v>240</v>
      </c>
      <c r="D85" s="21" t="s">
        <v>399</v>
      </c>
      <c r="E85" s="21" t="s">
        <v>104</v>
      </c>
      <c r="F85" s="4" t="s">
        <v>377</v>
      </c>
      <c r="G85" s="4" t="s">
        <v>400</v>
      </c>
      <c r="H85" s="21" t="s">
        <v>68</v>
      </c>
      <c r="I85" s="35">
        <v>2</v>
      </c>
      <c r="J85" s="36">
        <v>0.05</v>
      </c>
      <c r="K85" s="36">
        <v>14000</v>
      </c>
      <c r="L85" s="36">
        <v>9.65</v>
      </c>
      <c r="M85" s="36">
        <v>6</v>
      </c>
      <c r="N85" s="36">
        <v>96</v>
      </c>
      <c r="O85" s="36">
        <v>0.73</v>
      </c>
      <c r="P85" s="36">
        <v>0.16</v>
      </c>
      <c r="Q85" s="36">
        <v>4090</v>
      </c>
      <c r="R85" s="36">
        <v>0.06</v>
      </c>
      <c r="S85" s="36">
        <v>69.900000000000006</v>
      </c>
      <c r="T85" s="36">
        <v>8.3000000000000007</v>
      </c>
      <c r="U85" s="36">
        <v>41.8</v>
      </c>
      <c r="V85" s="36">
        <v>22.3</v>
      </c>
      <c r="W85" s="37">
        <v>23600</v>
      </c>
      <c r="X85" s="36">
        <v>0.03</v>
      </c>
      <c r="Y85" s="36">
        <v>3510</v>
      </c>
      <c r="Z85" s="36">
        <v>34.9</v>
      </c>
      <c r="AA85" s="36">
        <v>20</v>
      </c>
      <c r="AB85" s="36">
        <v>6570</v>
      </c>
      <c r="AC85" s="31">
        <v>464</v>
      </c>
      <c r="AD85" s="36">
        <v>5.36</v>
      </c>
      <c r="AE85" s="36">
        <v>551</v>
      </c>
      <c r="AF85" s="36">
        <v>20.9</v>
      </c>
      <c r="AG85" s="36">
        <v>772</v>
      </c>
      <c r="AH85" s="36">
        <v>8.6199999999999992</v>
      </c>
      <c r="AI85" s="37">
        <v>6350</v>
      </c>
      <c r="AJ85" s="36">
        <v>0.31</v>
      </c>
      <c r="AK85" s="36">
        <v>6.2</v>
      </c>
      <c r="AL85" s="36">
        <v>1.01</v>
      </c>
      <c r="AM85" s="36">
        <v>1.25</v>
      </c>
      <c r="AN85" s="36">
        <v>23.3</v>
      </c>
      <c r="AO85" s="36">
        <v>0.03</v>
      </c>
      <c r="AP85" s="36">
        <v>12.4</v>
      </c>
      <c r="AQ85" s="31">
        <v>1780</v>
      </c>
      <c r="AR85" s="36">
        <v>4.3099999999999996</v>
      </c>
      <c r="AS85" s="36">
        <v>44.1</v>
      </c>
      <c r="AT85" s="36">
        <v>0.52</v>
      </c>
      <c r="AU85" s="36">
        <v>21.2</v>
      </c>
      <c r="AV85" s="36">
        <v>2.29</v>
      </c>
      <c r="AW85" s="36">
        <v>58</v>
      </c>
      <c r="AX85" s="36">
        <v>10</v>
      </c>
      <c r="AY85" s="35">
        <f t="shared" si="3"/>
        <v>3.7165354330708662</v>
      </c>
      <c r="AZ85" s="35"/>
      <c r="BA85" s="38">
        <f t="shared" si="4"/>
        <v>0</v>
      </c>
      <c r="BB85" s="35"/>
      <c r="BC85" s="35"/>
      <c r="BD85" s="35"/>
    </row>
    <row r="86" spans="1:57" s="23" customFormat="1" ht="12" customHeight="1">
      <c r="A86" s="35">
        <v>37</v>
      </c>
      <c r="B86" s="36" t="s">
        <v>478</v>
      </c>
      <c r="C86" s="21" t="s">
        <v>241</v>
      </c>
      <c r="D86" s="21" t="s">
        <v>399</v>
      </c>
      <c r="E86" s="21" t="s">
        <v>104</v>
      </c>
      <c r="F86" s="4" t="s">
        <v>377</v>
      </c>
      <c r="G86" s="4" t="s">
        <v>400</v>
      </c>
      <c r="H86" s="21" t="s">
        <v>68</v>
      </c>
      <c r="I86" s="35">
        <v>2</v>
      </c>
      <c r="J86" s="36">
        <v>0.05</v>
      </c>
      <c r="K86" s="36">
        <v>13800</v>
      </c>
      <c r="L86" s="36">
        <v>11.3</v>
      </c>
      <c r="M86" s="36">
        <f>M$2/2</f>
        <v>2.5</v>
      </c>
      <c r="N86" s="36">
        <v>88</v>
      </c>
      <c r="O86" s="36">
        <v>0.96</v>
      </c>
      <c r="P86" s="36">
        <v>0.14000000000000001</v>
      </c>
      <c r="Q86" s="36">
        <v>4990</v>
      </c>
      <c r="R86" s="36">
        <v>7.0000000000000007E-2</v>
      </c>
      <c r="S86" s="36">
        <v>77.099999999999994</v>
      </c>
      <c r="T86" s="36">
        <v>14</v>
      </c>
      <c r="U86" s="36">
        <v>40.700000000000003</v>
      </c>
      <c r="V86" s="36">
        <v>20.6</v>
      </c>
      <c r="W86" s="37">
        <v>30400</v>
      </c>
      <c r="X86" s="36">
        <v>0.03</v>
      </c>
      <c r="Y86" s="36">
        <v>3510</v>
      </c>
      <c r="Z86" s="36">
        <v>38.9</v>
      </c>
      <c r="AA86" s="36">
        <v>22.9</v>
      </c>
      <c r="AB86" s="36">
        <v>7080</v>
      </c>
      <c r="AC86" s="31">
        <v>729</v>
      </c>
      <c r="AD86" s="36">
        <v>4.1900000000000004</v>
      </c>
      <c r="AE86" s="36">
        <v>582</v>
      </c>
      <c r="AF86" s="36">
        <v>28.3</v>
      </c>
      <c r="AG86" s="36">
        <v>838</v>
      </c>
      <c r="AH86" s="36">
        <v>8.5299999999999994</v>
      </c>
      <c r="AI86" s="37">
        <v>13900</v>
      </c>
      <c r="AJ86" s="36">
        <v>0.28999999999999998</v>
      </c>
      <c r="AK86" s="36">
        <v>5.8</v>
      </c>
      <c r="AL86" s="36">
        <v>1.1100000000000001</v>
      </c>
      <c r="AM86" s="36">
        <v>1.1299999999999999</v>
      </c>
      <c r="AN86" s="36">
        <v>24.8</v>
      </c>
      <c r="AO86" s="36">
        <v>0.02</v>
      </c>
      <c r="AP86" s="36">
        <v>12.2</v>
      </c>
      <c r="AQ86" s="31">
        <v>1690</v>
      </c>
      <c r="AR86" s="36">
        <v>3.06</v>
      </c>
      <c r="AS86" s="36">
        <v>47.1</v>
      </c>
      <c r="AT86" s="36">
        <v>0.44</v>
      </c>
      <c r="AU86" s="36">
        <v>26</v>
      </c>
      <c r="AV86" s="36">
        <v>2.41</v>
      </c>
      <c r="AW86" s="36">
        <v>99</v>
      </c>
      <c r="AX86" s="36">
        <v>13</v>
      </c>
      <c r="AY86" s="35">
        <f t="shared" si="3"/>
        <v>2.1870503597122304</v>
      </c>
      <c r="AZ86" s="35"/>
      <c r="BA86" s="38">
        <f t="shared" si="4"/>
        <v>0</v>
      </c>
      <c r="BB86" s="35"/>
      <c r="BC86" s="35"/>
      <c r="BD86" s="35"/>
    </row>
    <row r="87" spans="1:57" s="23" customFormat="1" ht="12" customHeight="1">
      <c r="A87" s="35">
        <v>40</v>
      </c>
      <c r="B87" s="36" t="s">
        <v>479</v>
      </c>
      <c r="C87" s="21" t="s">
        <v>242</v>
      </c>
      <c r="D87" s="21" t="s">
        <v>399</v>
      </c>
      <c r="E87" s="21" t="s">
        <v>104</v>
      </c>
      <c r="F87" s="4" t="s">
        <v>377</v>
      </c>
      <c r="G87" s="4" t="s">
        <v>400</v>
      </c>
      <c r="H87" s="21" t="s">
        <v>68</v>
      </c>
      <c r="I87" s="35">
        <v>2</v>
      </c>
      <c r="J87" s="36">
        <v>0.05</v>
      </c>
      <c r="K87" s="36">
        <v>13700</v>
      </c>
      <c r="L87" s="36">
        <v>8.83</v>
      </c>
      <c r="M87" s="36">
        <f>M$2/2</f>
        <v>2.5</v>
      </c>
      <c r="N87" s="36">
        <v>108</v>
      </c>
      <c r="O87" s="36">
        <v>0.75</v>
      </c>
      <c r="P87" s="36">
        <v>0.15</v>
      </c>
      <c r="Q87" s="36">
        <v>4400</v>
      </c>
      <c r="R87" s="36">
        <v>0.13</v>
      </c>
      <c r="S87" s="36">
        <v>69.7</v>
      </c>
      <c r="T87" s="36">
        <v>12.1</v>
      </c>
      <c r="U87" s="36">
        <v>39.9</v>
      </c>
      <c r="V87" s="36">
        <v>22.6</v>
      </c>
      <c r="W87" s="37">
        <v>30300</v>
      </c>
      <c r="X87" s="36">
        <v>0.03</v>
      </c>
      <c r="Y87" s="36">
        <v>3520</v>
      </c>
      <c r="Z87" s="36">
        <v>33.299999999999997</v>
      </c>
      <c r="AA87" s="36">
        <v>21.7</v>
      </c>
      <c r="AB87" s="36">
        <v>6720</v>
      </c>
      <c r="AC87" s="31">
        <v>622</v>
      </c>
      <c r="AD87" s="36">
        <v>3.75</v>
      </c>
      <c r="AE87" s="36">
        <v>536</v>
      </c>
      <c r="AF87" s="36">
        <v>24.8</v>
      </c>
      <c r="AG87" s="36">
        <v>905</v>
      </c>
      <c r="AH87" s="36">
        <v>8.92</v>
      </c>
      <c r="AI87" s="37">
        <v>11800</v>
      </c>
      <c r="AJ87" s="36">
        <v>0.27</v>
      </c>
      <c r="AK87" s="36">
        <v>5.63</v>
      </c>
      <c r="AL87" s="36">
        <v>1.02</v>
      </c>
      <c r="AM87" s="36">
        <v>1.1399999999999999</v>
      </c>
      <c r="AN87" s="36">
        <v>24.1</v>
      </c>
      <c r="AO87" s="36">
        <v>0.02</v>
      </c>
      <c r="AP87" s="36">
        <v>12.5</v>
      </c>
      <c r="AQ87" s="31">
        <v>1640</v>
      </c>
      <c r="AR87" s="36">
        <v>3.16</v>
      </c>
      <c r="AS87" s="36">
        <v>43.7</v>
      </c>
      <c r="AT87" s="36">
        <v>0.41</v>
      </c>
      <c r="AU87" s="36">
        <v>22.3</v>
      </c>
      <c r="AV87" s="36">
        <v>2.2999999999999998</v>
      </c>
      <c r="AW87" s="36">
        <v>63</v>
      </c>
      <c r="AX87" s="36">
        <v>12</v>
      </c>
      <c r="AY87" s="35">
        <f t="shared" si="3"/>
        <v>2.5677966101694913</v>
      </c>
      <c r="AZ87" s="35"/>
      <c r="BA87" s="38">
        <f t="shared" si="4"/>
        <v>0</v>
      </c>
      <c r="BB87" s="35"/>
      <c r="BC87" s="35"/>
      <c r="BD87" s="35"/>
    </row>
    <row r="88" spans="1:57" s="23" customFormat="1" ht="12" customHeight="1">
      <c r="A88" s="23">
        <v>43</v>
      </c>
      <c r="B88" s="5" t="s">
        <v>480</v>
      </c>
      <c r="C88" s="6" t="s">
        <v>243</v>
      </c>
      <c r="D88" s="6" t="s">
        <v>404</v>
      </c>
      <c r="E88" s="6" t="s">
        <v>111</v>
      </c>
      <c r="F88" s="4" t="s">
        <v>377</v>
      </c>
      <c r="G88" s="4" t="s">
        <v>400</v>
      </c>
      <c r="H88" s="6" t="s">
        <v>68</v>
      </c>
      <c r="I88" s="23">
        <v>2</v>
      </c>
      <c r="J88" s="5">
        <v>0.06</v>
      </c>
      <c r="K88" s="5">
        <v>11000</v>
      </c>
      <c r="L88" s="5">
        <v>5.49</v>
      </c>
      <c r="M88" s="5">
        <f>M$2/2</f>
        <v>2.5</v>
      </c>
      <c r="N88" s="5">
        <v>94</v>
      </c>
      <c r="O88" s="5">
        <v>0.38</v>
      </c>
      <c r="P88" s="5">
        <v>0.1</v>
      </c>
      <c r="Q88" s="5">
        <v>3720</v>
      </c>
      <c r="R88" s="5">
        <v>0.1</v>
      </c>
      <c r="S88" s="5">
        <v>53.3</v>
      </c>
      <c r="T88" s="5">
        <v>6.9</v>
      </c>
      <c r="U88" s="5">
        <v>39.200000000000003</v>
      </c>
      <c r="V88" s="5">
        <v>24.8</v>
      </c>
      <c r="W88" s="30">
        <v>21800</v>
      </c>
      <c r="X88" s="5">
        <v>0.02</v>
      </c>
      <c r="Y88" s="5">
        <v>3530</v>
      </c>
      <c r="Z88" s="5">
        <v>26.3</v>
      </c>
      <c r="AA88" s="5">
        <v>15.3</v>
      </c>
      <c r="AB88" s="5">
        <v>6070</v>
      </c>
      <c r="AC88" s="31">
        <v>233</v>
      </c>
      <c r="AD88" s="5">
        <v>1.45</v>
      </c>
      <c r="AE88" s="5">
        <v>471</v>
      </c>
      <c r="AF88" s="5">
        <v>18.100000000000001</v>
      </c>
      <c r="AG88" s="5">
        <v>728</v>
      </c>
      <c r="AH88" s="5">
        <v>6.71</v>
      </c>
      <c r="AI88" s="30">
        <v>2660</v>
      </c>
      <c r="AJ88" s="5">
        <v>0.18</v>
      </c>
      <c r="AK88" s="5">
        <v>5.12</v>
      </c>
      <c r="AL88" s="5">
        <v>0.78</v>
      </c>
      <c r="AM88" s="5">
        <v>0.93</v>
      </c>
      <c r="AN88" s="5">
        <v>20.9</v>
      </c>
      <c r="AO88" s="5">
        <v>0.02</v>
      </c>
      <c r="AP88" s="5">
        <v>11.4</v>
      </c>
      <c r="AQ88" s="31">
        <v>1470</v>
      </c>
      <c r="AR88" s="5">
        <v>2.16</v>
      </c>
      <c r="AS88" s="5">
        <v>38.9</v>
      </c>
      <c r="AT88" s="5">
        <v>0.36</v>
      </c>
      <c r="AU88" s="5">
        <v>14.5</v>
      </c>
      <c r="AV88" s="5">
        <v>1.44</v>
      </c>
      <c r="AW88" s="5">
        <v>60</v>
      </c>
      <c r="AX88" s="5">
        <v>13</v>
      </c>
      <c r="AY88" s="23">
        <f t="shared" si="3"/>
        <v>8.1954887218045105</v>
      </c>
      <c r="BA88" s="32">
        <f t="shared" si="4"/>
        <v>0</v>
      </c>
      <c r="BE88" s="35"/>
    </row>
    <row r="89" spans="1:57" s="23" customFormat="1" ht="12" customHeight="1" thickBot="1">
      <c r="A89" s="23">
        <v>46</v>
      </c>
      <c r="B89" s="5" t="s">
        <v>481</v>
      </c>
      <c r="C89" s="6" t="s">
        <v>244</v>
      </c>
      <c r="D89" s="6" t="s">
        <v>404</v>
      </c>
      <c r="E89" s="6" t="s">
        <v>111</v>
      </c>
      <c r="F89" s="4" t="s">
        <v>377</v>
      </c>
      <c r="G89" s="4" t="s">
        <v>400</v>
      </c>
      <c r="H89" s="6" t="s">
        <v>68</v>
      </c>
      <c r="I89" s="23">
        <v>2</v>
      </c>
      <c r="J89" s="5">
        <v>0.06</v>
      </c>
      <c r="K89" s="5">
        <v>11600</v>
      </c>
      <c r="L89" s="5">
        <v>6.29</v>
      </c>
      <c r="M89" s="5">
        <f>M$2/2</f>
        <v>2.5</v>
      </c>
      <c r="N89" s="5">
        <v>87</v>
      </c>
      <c r="O89" s="5">
        <v>0.53</v>
      </c>
      <c r="P89" s="5">
        <v>0.09</v>
      </c>
      <c r="Q89" s="5">
        <v>4490</v>
      </c>
      <c r="R89" s="5">
        <v>0.06</v>
      </c>
      <c r="S89" s="5">
        <v>54.1</v>
      </c>
      <c r="T89" s="5">
        <v>7.7</v>
      </c>
      <c r="U89" s="5">
        <v>39</v>
      </c>
      <c r="V89" s="5">
        <v>21.4</v>
      </c>
      <c r="W89" s="33">
        <v>23200</v>
      </c>
      <c r="X89" s="5">
        <v>0.02</v>
      </c>
      <c r="Y89" s="5">
        <v>3650</v>
      </c>
      <c r="Z89" s="5">
        <v>28.8</v>
      </c>
      <c r="AA89" s="5">
        <v>18.399999999999999</v>
      </c>
      <c r="AB89" s="5">
        <v>6580</v>
      </c>
      <c r="AC89" s="31">
        <v>297</v>
      </c>
      <c r="AD89" s="5">
        <v>2.25</v>
      </c>
      <c r="AE89" s="5">
        <v>531</v>
      </c>
      <c r="AF89" s="5">
        <v>19.5</v>
      </c>
      <c r="AG89" s="5">
        <v>692</v>
      </c>
      <c r="AH89" s="5">
        <v>6.09</v>
      </c>
      <c r="AI89" s="33">
        <v>6100</v>
      </c>
      <c r="AJ89" s="5">
        <v>0.18</v>
      </c>
      <c r="AK89" s="5">
        <v>5.25</v>
      </c>
      <c r="AL89" s="5">
        <v>0.84</v>
      </c>
      <c r="AM89" s="5">
        <v>0.91</v>
      </c>
      <c r="AN89" s="5">
        <v>25.5</v>
      </c>
      <c r="AO89" s="5">
        <v>0.01</v>
      </c>
      <c r="AP89" s="5">
        <v>12.2</v>
      </c>
      <c r="AQ89" s="31">
        <v>1540</v>
      </c>
      <c r="AR89" s="5">
        <v>1.83</v>
      </c>
      <c r="AS89" s="5">
        <v>39.9</v>
      </c>
      <c r="AT89" s="5">
        <v>0.3</v>
      </c>
      <c r="AU89" s="5">
        <v>16.5</v>
      </c>
      <c r="AV89" s="5">
        <v>1.43</v>
      </c>
      <c r="AW89" s="5">
        <v>61</v>
      </c>
      <c r="AX89" s="5">
        <v>15</v>
      </c>
      <c r="AY89" s="23">
        <f t="shared" si="3"/>
        <v>3.8032786885245899</v>
      </c>
      <c r="BA89" s="32">
        <f t="shared" si="4"/>
        <v>0</v>
      </c>
      <c r="BE89" s="35"/>
    </row>
    <row r="90" spans="1:57" s="23" customFormat="1" ht="12" customHeight="1">
      <c r="A90" s="23">
        <v>49</v>
      </c>
      <c r="B90" s="5" t="s">
        <v>482</v>
      </c>
      <c r="C90" s="6" t="s">
        <v>245</v>
      </c>
      <c r="D90" s="6" t="s">
        <v>404</v>
      </c>
      <c r="E90" s="6" t="s">
        <v>111</v>
      </c>
      <c r="F90" s="4" t="s">
        <v>377</v>
      </c>
      <c r="G90" s="4" t="s">
        <v>400</v>
      </c>
      <c r="H90" s="6" t="s">
        <v>68</v>
      </c>
      <c r="I90" s="23">
        <v>2</v>
      </c>
      <c r="J90" s="5">
        <v>0.06</v>
      </c>
      <c r="K90" s="5">
        <v>10800</v>
      </c>
      <c r="L90" s="5">
        <v>5.4</v>
      </c>
      <c r="M90" s="5">
        <f>M$2/2</f>
        <v>2.5</v>
      </c>
      <c r="N90" s="5">
        <v>88</v>
      </c>
      <c r="O90" s="5">
        <v>0.38</v>
      </c>
      <c r="P90" s="5">
        <v>0.41</v>
      </c>
      <c r="Q90" s="5">
        <v>3430</v>
      </c>
      <c r="R90" s="5">
        <v>0.06</v>
      </c>
      <c r="S90" s="5">
        <v>51.9</v>
      </c>
      <c r="T90" s="5">
        <v>7.1</v>
      </c>
      <c r="U90" s="5">
        <v>38.5</v>
      </c>
      <c r="V90" s="5">
        <v>19.600000000000001</v>
      </c>
      <c r="W90" s="34">
        <v>17800</v>
      </c>
      <c r="X90" s="5">
        <v>0.02</v>
      </c>
      <c r="Y90" s="5">
        <v>3440</v>
      </c>
      <c r="Z90" s="5">
        <v>25.3</v>
      </c>
      <c r="AA90" s="5">
        <v>16</v>
      </c>
      <c r="AB90" s="5">
        <v>5780</v>
      </c>
      <c r="AC90" s="31">
        <v>223</v>
      </c>
      <c r="AD90" s="5">
        <v>1.62</v>
      </c>
      <c r="AE90" s="5">
        <v>432</v>
      </c>
      <c r="AF90" s="5">
        <v>19.3</v>
      </c>
      <c r="AG90" s="5">
        <v>679</v>
      </c>
      <c r="AH90" s="5">
        <v>6.75</v>
      </c>
      <c r="AI90" s="34">
        <v>2810</v>
      </c>
      <c r="AJ90" s="5">
        <v>0.17</v>
      </c>
      <c r="AK90" s="5">
        <v>4.95</v>
      </c>
      <c r="AL90" s="5">
        <v>0.78</v>
      </c>
      <c r="AM90" s="5">
        <v>0.91</v>
      </c>
      <c r="AN90" s="5">
        <v>18.100000000000001</v>
      </c>
      <c r="AO90" s="5">
        <v>0.01</v>
      </c>
      <c r="AP90" s="5">
        <v>10.8</v>
      </c>
      <c r="AQ90" s="31">
        <v>1450</v>
      </c>
      <c r="AR90" s="5">
        <v>2.2000000000000002</v>
      </c>
      <c r="AS90" s="5">
        <v>37.1</v>
      </c>
      <c r="AT90" s="5">
        <v>0.51</v>
      </c>
      <c r="AU90" s="5">
        <v>14.3</v>
      </c>
      <c r="AV90" s="5">
        <v>1.47</v>
      </c>
      <c r="AW90" s="5">
        <v>54</v>
      </c>
      <c r="AX90" s="5">
        <v>12</v>
      </c>
      <c r="AY90" s="23">
        <f t="shared" si="3"/>
        <v>6.3345195729537362</v>
      </c>
      <c r="BA90" s="32">
        <f t="shared" si="4"/>
        <v>0</v>
      </c>
      <c r="BE90" s="35"/>
    </row>
    <row r="91" spans="1:57" s="23" customFormat="1" ht="12" customHeight="1">
      <c r="A91" s="23">
        <v>52</v>
      </c>
      <c r="B91" s="5" t="s">
        <v>483</v>
      </c>
      <c r="C91" s="6" t="s">
        <v>246</v>
      </c>
      <c r="D91" s="6" t="s">
        <v>408</v>
      </c>
      <c r="E91" s="6" t="s">
        <v>118</v>
      </c>
      <c r="F91" s="4" t="s">
        <v>377</v>
      </c>
      <c r="G91" s="4" t="s">
        <v>400</v>
      </c>
      <c r="H91" s="6" t="s">
        <v>68</v>
      </c>
      <c r="I91" s="23">
        <v>2</v>
      </c>
      <c r="J91" s="5">
        <v>0.09</v>
      </c>
      <c r="K91" s="5">
        <v>14400</v>
      </c>
      <c r="L91" s="5">
        <v>7.31</v>
      </c>
      <c r="M91" s="5">
        <v>6</v>
      </c>
      <c r="N91" s="5">
        <v>94</v>
      </c>
      <c r="O91" s="5">
        <v>0.67</v>
      </c>
      <c r="P91" s="5">
        <v>0.16</v>
      </c>
      <c r="Q91" s="5">
        <v>3880</v>
      </c>
      <c r="R91" s="5">
        <v>0.17</v>
      </c>
      <c r="S91" s="5">
        <v>67.3</v>
      </c>
      <c r="T91" s="5">
        <v>9.3000000000000007</v>
      </c>
      <c r="U91" s="5">
        <v>43.2</v>
      </c>
      <c r="V91" s="5">
        <v>39.6</v>
      </c>
      <c r="W91" s="30">
        <v>27500</v>
      </c>
      <c r="X91" s="5">
        <v>0.03</v>
      </c>
      <c r="Y91" s="5">
        <v>4410</v>
      </c>
      <c r="Z91" s="5">
        <v>35.299999999999997</v>
      </c>
      <c r="AA91" s="5">
        <v>19.8</v>
      </c>
      <c r="AB91" s="5">
        <v>6780</v>
      </c>
      <c r="AC91" s="31">
        <v>260</v>
      </c>
      <c r="AD91" s="5">
        <v>1.79</v>
      </c>
      <c r="AE91" s="5">
        <v>607</v>
      </c>
      <c r="AF91" s="5">
        <v>24.8</v>
      </c>
      <c r="AG91" s="5">
        <v>726</v>
      </c>
      <c r="AH91" s="5">
        <v>8.25</v>
      </c>
      <c r="AI91" s="30">
        <v>10400</v>
      </c>
      <c r="AJ91" s="5">
        <v>0.19</v>
      </c>
      <c r="AK91" s="5">
        <v>5.9</v>
      </c>
      <c r="AL91" s="5">
        <v>1.1100000000000001</v>
      </c>
      <c r="AM91" s="5">
        <v>0.93</v>
      </c>
      <c r="AN91" s="5">
        <v>30</v>
      </c>
      <c r="AO91" s="5">
        <v>0.02</v>
      </c>
      <c r="AP91" s="5">
        <v>12.7</v>
      </c>
      <c r="AQ91" s="31">
        <v>1570</v>
      </c>
      <c r="AR91" s="5">
        <v>4.4400000000000004</v>
      </c>
      <c r="AS91" s="5">
        <v>45.5</v>
      </c>
      <c r="AT91" s="5">
        <v>0.34</v>
      </c>
      <c r="AU91" s="5">
        <v>19.2</v>
      </c>
      <c r="AV91" s="5">
        <v>1.77</v>
      </c>
      <c r="AW91" s="5">
        <v>77</v>
      </c>
      <c r="AX91" s="5">
        <v>12</v>
      </c>
      <c r="AY91" s="23">
        <f t="shared" si="3"/>
        <v>2.6442307692307692</v>
      </c>
      <c r="BA91" s="32">
        <f t="shared" si="4"/>
        <v>0</v>
      </c>
    </row>
    <row r="92" spans="1:57" s="23" customFormat="1">
      <c r="A92" s="23">
        <v>55</v>
      </c>
      <c r="B92" s="5" t="s">
        <v>484</v>
      </c>
      <c r="C92" s="6" t="s">
        <v>247</v>
      </c>
      <c r="D92" s="6" t="s">
        <v>408</v>
      </c>
      <c r="E92" s="6" t="s">
        <v>118</v>
      </c>
      <c r="F92" s="4" t="s">
        <v>377</v>
      </c>
      <c r="G92" s="4" t="s">
        <v>400</v>
      </c>
      <c r="H92" s="6" t="s">
        <v>68</v>
      </c>
      <c r="I92" s="23">
        <v>2</v>
      </c>
      <c r="J92" s="5">
        <v>0.09</v>
      </c>
      <c r="K92" s="5">
        <v>14100</v>
      </c>
      <c r="L92" s="5">
        <v>7.18</v>
      </c>
      <c r="M92" s="5">
        <v>6</v>
      </c>
      <c r="N92" s="5">
        <v>77</v>
      </c>
      <c r="O92" s="5">
        <v>0.83</v>
      </c>
      <c r="P92" s="5">
        <v>0.16</v>
      </c>
      <c r="Q92" s="5">
        <v>3710</v>
      </c>
      <c r="R92" s="5">
        <v>0.12</v>
      </c>
      <c r="S92" s="5">
        <v>68.5</v>
      </c>
      <c r="T92" s="5">
        <v>9.8000000000000007</v>
      </c>
      <c r="U92" s="5">
        <v>41.5</v>
      </c>
      <c r="V92" s="5">
        <v>29.5</v>
      </c>
      <c r="W92" s="30">
        <v>27400</v>
      </c>
      <c r="X92" s="5">
        <v>0.03</v>
      </c>
      <c r="Y92" s="5">
        <v>4170</v>
      </c>
      <c r="Z92" s="5">
        <v>35</v>
      </c>
      <c r="AA92" s="5">
        <v>20.7</v>
      </c>
      <c r="AB92" s="5">
        <v>6580</v>
      </c>
      <c r="AC92" s="31">
        <v>261</v>
      </c>
      <c r="AD92" s="5">
        <v>1.86</v>
      </c>
      <c r="AE92" s="5">
        <v>586</v>
      </c>
      <c r="AF92" s="5">
        <v>28.2</v>
      </c>
      <c r="AG92" s="5">
        <v>726</v>
      </c>
      <c r="AH92" s="5">
        <v>7.51</v>
      </c>
      <c r="AI92" s="30">
        <v>12000</v>
      </c>
      <c r="AJ92" s="5">
        <v>0.17</v>
      </c>
      <c r="AK92" s="5">
        <v>5.44</v>
      </c>
      <c r="AL92" s="5">
        <v>1.1499999999999999</v>
      </c>
      <c r="AM92" s="5">
        <v>0.95</v>
      </c>
      <c r="AN92" s="5">
        <v>24.1</v>
      </c>
      <c r="AO92" s="5">
        <v>0.02</v>
      </c>
      <c r="AP92" s="5">
        <v>12.7</v>
      </c>
      <c r="AQ92" s="31">
        <v>1500</v>
      </c>
      <c r="AR92" s="5">
        <v>3.67</v>
      </c>
      <c r="AS92" s="5">
        <v>43.2</v>
      </c>
      <c r="AT92" s="5">
        <v>0.34</v>
      </c>
      <c r="AU92" s="5">
        <v>19.5</v>
      </c>
      <c r="AV92" s="5">
        <v>1.73</v>
      </c>
      <c r="AW92" s="5">
        <v>81</v>
      </c>
      <c r="AX92" s="5">
        <v>12</v>
      </c>
      <c r="AY92" s="23">
        <f t="shared" si="3"/>
        <v>2.2833333333333332</v>
      </c>
      <c r="BA92" s="32">
        <f t="shared" si="4"/>
        <v>0</v>
      </c>
    </row>
    <row r="93" spans="1:57">
      <c r="A93" s="23">
        <v>58</v>
      </c>
      <c r="B93" s="5" t="s">
        <v>485</v>
      </c>
      <c r="C93" s="6" t="s">
        <v>248</v>
      </c>
      <c r="D93" s="6" t="s">
        <v>408</v>
      </c>
      <c r="E93" s="6" t="s">
        <v>118</v>
      </c>
      <c r="F93" s="4" t="s">
        <v>377</v>
      </c>
      <c r="G93" s="4" t="s">
        <v>400</v>
      </c>
      <c r="H93" s="6" t="s">
        <v>68</v>
      </c>
      <c r="I93" s="23">
        <v>2</v>
      </c>
      <c r="J93" s="5">
        <v>0.1</v>
      </c>
      <c r="K93" s="5">
        <v>14800</v>
      </c>
      <c r="L93" s="5">
        <v>7.86</v>
      </c>
      <c r="M93" s="5">
        <v>8</v>
      </c>
      <c r="N93" s="5">
        <v>80</v>
      </c>
      <c r="O93" s="5">
        <v>0.7</v>
      </c>
      <c r="P93" s="5">
        <v>0.17</v>
      </c>
      <c r="Q93" s="5">
        <v>3420</v>
      </c>
      <c r="R93" s="5">
        <v>0.28999999999999998</v>
      </c>
      <c r="S93" s="5">
        <v>73.8</v>
      </c>
      <c r="T93" s="5">
        <v>9.6999999999999993</v>
      </c>
      <c r="U93" s="5">
        <v>45.1</v>
      </c>
      <c r="V93" s="5">
        <v>34.1</v>
      </c>
      <c r="W93" s="5">
        <v>28500</v>
      </c>
      <c r="X93" s="5">
        <v>0.03</v>
      </c>
      <c r="Y93" s="5">
        <v>4440</v>
      </c>
      <c r="Z93" s="5">
        <v>36.6</v>
      </c>
      <c r="AA93" s="5">
        <v>20.399999999999999</v>
      </c>
      <c r="AB93" s="5">
        <v>6620</v>
      </c>
      <c r="AC93" s="31">
        <v>264</v>
      </c>
      <c r="AD93" s="5">
        <v>2.08</v>
      </c>
      <c r="AE93" s="5">
        <v>571</v>
      </c>
      <c r="AF93" s="5">
        <v>29.5</v>
      </c>
      <c r="AG93" s="5">
        <v>701</v>
      </c>
      <c r="AH93" s="5">
        <v>8.4499999999999993</v>
      </c>
      <c r="AI93" s="5">
        <v>13200</v>
      </c>
      <c r="AJ93" s="5">
        <v>0.18</v>
      </c>
      <c r="AK93" s="5">
        <v>5.95</v>
      </c>
      <c r="AL93" s="5">
        <v>1.2</v>
      </c>
      <c r="AM93" s="5">
        <v>0.98</v>
      </c>
      <c r="AN93" s="5">
        <v>23</v>
      </c>
      <c r="AO93" s="5">
        <v>0.02</v>
      </c>
      <c r="AP93" s="5">
        <v>12.6</v>
      </c>
      <c r="AQ93" s="31">
        <v>1590</v>
      </c>
      <c r="AR93" s="5">
        <v>4.1900000000000004</v>
      </c>
      <c r="AS93" s="5">
        <v>48.5</v>
      </c>
      <c r="AT93" s="5">
        <v>0.42</v>
      </c>
      <c r="AU93" s="5">
        <v>21.4</v>
      </c>
      <c r="AV93" s="5">
        <v>2.11</v>
      </c>
      <c r="AW93" s="5">
        <v>85</v>
      </c>
      <c r="AX93" s="5">
        <v>12</v>
      </c>
      <c r="AY93" s="23">
        <f t="shared" si="3"/>
        <v>2.1590909090909092</v>
      </c>
      <c r="AZ93" s="23"/>
      <c r="BA93" s="32">
        <f t="shared" si="4"/>
        <v>0</v>
      </c>
      <c r="BB93" s="23"/>
      <c r="BC93" s="23"/>
      <c r="BD93" s="23"/>
      <c r="BE93" s="23"/>
    </row>
    <row r="94" spans="1:57" s="23" customFormat="1" ht="12" customHeight="1">
      <c r="A94" s="23">
        <v>61</v>
      </c>
      <c r="B94" s="5" t="s">
        <v>486</v>
      </c>
      <c r="C94" s="6" t="s">
        <v>249</v>
      </c>
      <c r="D94" s="6" t="s">
        <v>412</v>
      </c>
      <c r="E94" s="6" t="s">
        <v>125</v>
      </c>
      <c r="F94" s="4" t="s">
        <v>377</v>
      </c>
      <c r="G94" s="4" t="s">
        <v>400</v>
      </c>
      <c r="H94" s="6" t="s">
        <v>68</v>
      </c>
      <c r="I94" s="23">
        <v>2</v>
      </c>
      <c r="J94" s="5">
        <v>0.04</v>
      </c>
      <c r="K94" s="5">
        <v>8860</v>
      </c>
      <c r="L94" s="5">
        <v>5.41</v>
      </c>
      <c r="M94" s="5">
        <f>M$2/2</f>
        <v>2.5</v>
      </c>
      <c r="N94" s="5">
        <v>49</v>
      </c>
      <c r="O94" s="5">
        <v>0.41</v>
      </c>
      <c r="P94" s="5">
        <v>0.08</v>
      </c>
      <c r="Q94" s="5">
        <v>3310</v>
      </c>
      <c r="R94" s="5">
        <v>0.1</v>
      </c>
      <c r="S94" s="5">
        <v>59.9</v>
      </c>
      <c r="T94" s="5">
        <v>6.1</v>
      </c>
      <c r="U94" s="5">
        <v>29.5</v>
      </c>
      <c r="V94" s="5">
        <v>16.600000000000001</v>
      </c>
      <c r="W94" s="30">
        <v>15000</v>
      </c>
      <c r="X94" s="5">
        <v>0.02</v>
      </c>
      <c r="Y94" s="5">
        <v>3010</v>
      </c>
      <c r="Z94" s="5">
        <v>30.5</v>
      </c>
      <c r="AA94" s="5">
        <v>14.6</v>
      </c>
      <c r="AB94" s="5">
        <v>4300</v>
      </c>
      <c r="AC94" s="31">
        <v>174</v>
      </c>
      <c r="AD94" s="5">
        <v>1.82</v>
      </c>
      <c r="AE94" s="5">
        <v>481</v>
      </c>
      <c r="AF94" s="5">
        <v>14.8</v>
      </c>
      <c r="AG94" s="5">
        <v>809</v>
      </c>
      <c r="AH94" s="5">
        <v>4.93</v>
      </c>
      <c r="AI94" s="30">
        <v>3240</v>
      </c>
      <c r="AJ94" s="5">
        <v>0.11</v>
      </c>
      <c r="AK94" s="5">
        <v>3.7</v>
      </c>
      <c r="AL94" s="5">
        <v>0.83</v>
      </c>
      <c r="AM94" s="5">
        <v>0.69</v>
      </c>
      <c r="AN94" s="5">
        <v>15.8</v>
      </c>
      <c r="AO94" s="5">
        <v>0.02</v>
      </c>
      <c r="AP94" s="5">
        <v>13.6</v>
      </c>
      <c r="AQ94" s="31">
        <v>1190</v>
      </c>
      <c r="AR94" s="5">
        <v>2.37</v>
      </c>
      <c r="AS94" s="5">
        <v>26.9</v>
      </c>
      <c r="AT94" s="5">
        <v>0.24</v>
      </c>
      <c r="AU94" s="5">
        <v>15.4</v>
      </c>
      <c r="AV94" s="5">
        <v>1.23</v>
      </c>
      <c r="AW94" s="5">
        <v>49</v>
      </c>
      <c r="AX94" s="5">
        <v>9</v>
      </c>
      <c r="AY94" s="23">
        <f t="shared" si="3"/>
        <v>4.6296296296296298</v>
      </c>
      <c r="BA94" s="32">
        <f t="shared" si="4"/>
        <v>0</v>
      </c>
    </row>
    <row r="95" spans="1:57" s="23" customFormat="1" ht="12" customHeight="1">
      <c r="A95" s="23">
        <v>64</v>
      </c>
      <c r="B95" s="5" t="s">
        <v>487</v>
      </c>
      <c r="C95" s="6" t="s">
        <v>250</v>
      </c>
      <c r="D95" s="6" t="s">
        <v>412</v>
      </c>
      <c r="E95" s="6" t="s">
        <v>125</v>
      </c>
      <c r="F95" s="4" t="s">
        <v>377</v>
      </c>
      <c r="G95" s="4" t="s">
        <v>400</v>
      </c>
      <c r="H95" s="6" t="s">
        <v>68</v>
      </c>
      <c r="I95" s="23">
        <v>2</v>
      </c>
      <c r="J95" s="5">
        <v>0.04</v>
      </c>
      <c r="K95" s="5">
        <v>9100</v>
      </c>
      <c r="L95" s="5">
        <v>5.98</v>
      </c>
      <c r="M95" s="5">
        <f>M$2/2</f>
        <v>2.5</v>
      </c>
      <c r="N95" s="5">
        <v>56</v>
      </c>
      <c r="O95" s="5">
        <v>0.42</v>
      </c>
      <c r="P95" s="5">
        <v>0.09</v>
      </c>
      <c r="Q95" s="5">
        <v>3380</v>
      </c>
      <c r="R95" s="5">
        <v>0.06</v>
      </c>
      <c r="S95" s="5">
        <v>60.8</v>
      </c>
      <c r="T95" s="5">
        <v>5.5</v>
      </c>
      <c r="U95" s="5">
        <v>29.1</v>
      </c>
      <c r="V95" s="5">
        <v>11.2</v>
      </c>
      <c r="W95" s="30">
        <v>22000</v>
      </c>
      <c r="X95" s="5">
        <v>0.02</v>
      </c>
      <c r="Y95" s="5">
        <v>3020</v>
      </c>
      <c r="Z95" s="5">
        <v>30.9</v>
      </c>
      <c r="AA95" s="5">
        <v>14.7</v>
      </c>
      <c r="AB95" s="5">
        <v>4330</v>
      </c>
      <c r="AC95" s="31">
        <v>196</v>
      </c>
      <c r="AD95" s="5">
        <v>1.95</v>
      </c>
      <c r="AE95" s="5">
        <v>460</v>
      </c>
      <c r="AF95" s="5">
        <v>16.899999999999999</v>
      </c>
      <c r="AG95" s="5">
        <v>984</v>
      </c>
      <c r="AH95" s="5">
        <v>5.51</v>
      </c>
      <c r="AI95" s="30">
        <v>3830</v>
      </c>
      <c r="AJ95" s="5">
        <v>0.12</v>
      </c>
      <c r="AK95" s="5">
        <v>3.68</v>
      </c>
      <c r="AL95" s="5">
        <v>0.79</v>
      </c>
      <c r="AM95" s="5">
        <v>0.72</v>
      </c>
      <c r="AN95" s="5">
        <v>16.5</v>
      </c>
      <c r="AO95" s="5">
        <v>0.02</v>
      </c>
      <c r="AP95" s="5">
        <v>13.1</v>
      </c>
      <c r="AQ95" s="31">
        <v>1170</v>
      </c>
      <c r="AR95" s="5">
        <v>2.48</v>
      </c>
      <c r="AS95" s="5">
        <v>29.9</v>
      </c>
      <c r="AT95" s="5">
        <v>0.22</v>
      </c>
      <c r="AU95" s="5">
        <v>15.4</v>
      </c>
      <c r="AV95" s="5">
        <v>1.32</v>
      </c>
      <c r="AW95" s="5">
        <v>47</v>
      </c>
      <c r="AX95" s="5">
        <v>10</v>
      </c>
      <c r="AY95" s="23">
        <f t="shared" si="3"/>
        <v>5.7441253263707575</v>
      </c>
      <c r="BA95" s="32">
        <f t="shared" si="4"/>
        <v>0</v>
      </c>
    </row>
    <row r="96" spans="1:57" s="23" customFormat="1" ht="12" customHeight="1">
      <c r="B96" s="5"/>
      <c r="C96" s="6" t="s">
        <v>251</v>
      </c>
      <c r="D96" s="6"/>
      <c r="E96" s="6" t="s">
        <v>125</v>
      </c>
      <c r="F96" s="4" t="s">
        <v>377</v>
      </c>
      <c r="G96" s="4" t="s">
        <v>400</v>
      </c>
      <c r="H96" s="6" t="s">
        <v>68</v>
      </c>
      <c r="I96" s="23">
        <v>2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30"/>
      <c r="X96" s="5"/>
      <c r="Y96" s="5"/>
      <c r="Z96" s="5"/>
      <c r="AA96" s="5"/>
      <c r="AB96" s="5"/>
      <c r="AC96" s="31"/>
      <c r="AD96" s="5"/>
      <c r="AE96" s="5"/>
      <c r="AF96" s="5"/>
      <c r="AG96" s="5"/>
      <c r="AH96" s="5"/>
      <c r="AI96" s="30"/>
      <c r="AJ96" s="5"/>
      <c r="AK96" s="5"/>
      <c r="AL96" s="5"/>
      <c r="AM96" s="5"/>
      <c r="AN96" s="5"/>
      <c r="AO96" s="5"/>
      <c r="AP96" s="5"/>
      <c r="AQ96" s="31"/>
      <c r="AR96" s="5"/>
      <c r="AS96" s="5"/>
      <c r="AT96" s="5"/>
      <c r="AU96" s="5"/>
      <c r="AV96" s="5"/>
      <c r="AW96" s="5"/>
      <c r="AX96" s="5"/>
      <c r="AY96" s="23" t="e">
        <f t="shared" si="3"/>
        <v>#DIV/0!</v>
      </c>
      <c r="BA96" s="32" t="e">
        <f t="shared" si="4"/>
        <v>#DIV/0!</v>
      </c>
    </row>
    <row r="97" spans="1:57" s="23" customFormat="1" ht="12" customHeight="1">
      <c r="A97" s="23">
        <v>69</v>
      </c>
      <c r="B97" s="5" t="s">
        <v>488</v>
      </c>
      <c r="C97" s="6" t="s">
        <v>252</v>
      </c>
      <c r="D97" s="6" t="s">
        <v>418</v>
      </c>
      <c r="E97" s="6" t="s">
        <v>132</v>
      </c>
      <c r="F97" s="4" t="s">
        <v>419</v>
      </c>
      <c r="G97" s="4" t="s">
        <v>419</v>
      </c>
      <c r="H97" s="6"/>
      <c r="I97" s="23">
        <v>2</v>
      </c>
      <c r="J97" s="5">
        <v>7.0000000000000007E-2</v>
      </c>
      <c r="K97" s="5">
        <v>17600</v>
      </c>
      <c r="L97" s="5">
        <v>9</v>
      </c>
      <c r="M97" s="5">
        <f>M$2/2</f>
        <v>2.5</v>
      </c>
      <c r="N97" s="5">
        <v>142</v>
      </c>
      <c r="O97" s="5">
        <v>1.1399999999999999</v>
      </c>
      <c r="P97" s="5">
        <v>0.35</v>
      </c>
      <c r="Q97" s="5">
        <v>4460</v>
      </c>
      <c r="R97" s="5">
        <v>0.19</v>
      </c>
      <c r="S97" s="5">
        <v>95.8</v>
      </c>
      <c r="T97" s="5">
        <v>20.100000000000001</v>
      </c>
      <c r="U97" s="5">
        <v>41.8</v>
      </c>
      <c r="V97" s="5">
        <v>27.6</v>
      </c>
      <c r="W97" s="30">
        <v>34500</v>
      </c>
      <c r="X97" s="5">
        <v>0.04</v>
      </c>
      <c r="Y97" s="5">
        <v>4620</v>
      </c>
      <c r="Z97" s="5">
        <v>46.5</v>
      </c>
      <c r="AA97" s="5">
        <v>28.3</v>
      </c>
      <c r="AB97" s="5">
        <v>7530</v>
      </c>
      <c r="AC97" s="31">
        <v>553</v>
      </c>
      <c r="AD97" s="5">
        <v>3.16</v>
      </c>
      <c r="AE97" s="5">
        <v>585</v>
      </c>
      <c r="AF97" s="5">
        <v>39.700000000000003</v>
      </c>
      <c r="AG97" s="5">
        <v>821</v>
      </c>
      <c r="AH97" s="5">
        <v>14.1</v>
      </c>
      <c r="AI97" s="30">
        <v>13800</v>
      </c>
      <c r="AJ97" s="5">
        <v>0.25</v>
      </c>
      <c r="AK97" s="5">
        <v>6.94</v>
      </c>
      <c r="AL97" s="5">
        <v>1.44</v>
      </c>
      <c r="AM97" s="5">
        <v>1.54</v>
      </c>
      <c r="AN97" s="5">
        <v>25</v>
      </c>
      <c r="AO97" s="5">
        <v>0.03</v>
      </c>
      <c r="AP97" s="5">
        <v>21.9</v>
      </c>
      <c r="AQ97" s="31">
        <v>1800</v>
      </c>
      <c r="AR97" s="5">
        <v>3.73</v>
      </c>
      <c r="AS97" s="5">
        <v>47.8</v>
      </c>
      <c r="AT97" s="5">
        <v>0.76</v>
      </c>
      <c r="AU97" s="5">
        <v>29.3</v>
      </c>
      <c r="AV97" s="5">
        <v>2.91</v>
      </c>
      <c r="AW97" s="5">
        <v>101</v>
      </c>
      <c r="AX97" s="5">
        <v>17</v>
      </c>
      <c r="AY97" s="23">
        <f t="shared" si="3"/>
        <v>2.5</v>
      </c>
      <c r="BA97" s="32">
        <f t="shared" si="4"/>
        <v>0</v>
      </c>
    </row>
    <row r="98" spans="1:57" s="23" customFormat="1" ht="12" customHeight="1">
      <c r="A98" s="23">
        <v>72</v>
      </c>
      <c r="B98" s="5" t="s">
        <v>489</v>
      </c>
      <c r="C98" s="6" t="s">
        <v>253</v>
      </c>
      <c r="D98" s="6" t="s">
        <v>418</v>
      </c>
      <c r="E98" s="6" t="s">
        <v>132</v>
      </c>
      <c r="F98" s="4" t="s">
        <v>419</v>
      </c>
      <c r="G98" s="4" t="s">
        <v>419</v>
      </c>
      <c r="H98" s="6"/>
      <c r="I98" s="23">
        <v>2</v>
      </c>
      <c r="J98" s="5">
        <v>0.08</v>
      </c>
      <c r="K98" s="5">
        <v>17900</v>
      </c>
      <c r="L98" s="5">
        <v>5.96</v>
      </c>
      <c r="M98" s="5">
        <f>M$2/2</f>
        <v>2.5</v>
      </c>
      <c r="N98" s="5">
        <v>130</v>
      </c>
      <c r="O98" s="5">
        <v>0.77</v>
      </c>
      <c r="P98" s="5">
        <v>0.35</v>
      </c>
      <c r="Q98" s="5">
        <v>4160</v>
      </c>
      <c r="R98" s="5">
        <v>0.1</v>
      </c>
      <c r="S98" s="5">
        <v>82.9</v>
      </c>
      <c r="T98" s="5">
        <v>8.8000000000000007</v>
      </c>
      <c r="U98" s="5">
        <v>41.5</v>
      </c>
      <c r="V98" s="5">
        <v>40.799999999999997</v>
      </c>
      <c r="W98" s="30">
        <v>29300</v>
      </c>
      <c r="X98" s="5">
        <v>0.04</v>
      </c>
      <c r="Y98" s="5">
        <v>4460</v>
      </c>
      <c r="Z98" s="5">
        <v>40.799999999999997</v>
      </c>
      <c r="AA98" s="5">
        <v>26.6</v>
      </c>
      <c r="AB98" s="5">
        <v>6980</v>
      </c>
      <c r="AC98" s="31">
        <v>345</v>
      </c>
      <c r="AD98" s="5">
        <v>2.96</v>
      </c>
      <c r="AE98" s="5">
        <v>530</v>
      </c>
      <c r="AF98" s="5">
        <v>23.5</v>
      </c>
      <c r="AG98" s="5">
        <v>815</v>
      </c>
      <c r="AH98" s="5">
        <v>14</v>
      </c>
      <c r="AI98" s="30">
        <v>5580</v>
      </c>
      <c r="AJ98" s="5">
        <v>0.21</v>
      </c>
      <c r="AK98" s="5">
        <v>6.89</v>
      </c>
      <c r="AL98" s="5">
        <v>1.26</v>
      </c>
      <c r="AM98" s="5">
        <v>1.57</v>
      </c>
      <c r="AN98" s="5">
        <v>24.2</v>
      </c>
      <c r="AO98" s="5">
        <v>0.03</v>
      </c>
      <c r="AP98" s="5">
        <v>14.5</v>
      </c>
      <c r="AQ98" s="31">
        <v>1780</v>
      </c>
      <c r="AR98" s="5">
        <v>4.17</v>
      </c>
      <c r="AS98" s="5">
        <v>45.6</v>
      </c>
      <c r="AT98" s="5">
        <v>0.5</v>
      </c>
      <c r="AU98" s="5">
        <v>23</v>
      </c>
      <c r="AV98" s="5">
        <v>2.52</v>
      </c>
      <c r="AW98" s="5">
        <v>63</v>
      </c>
      <c r="AX98" s="5">
        <v>8</v>
      </c>
      <c r="AY98" s="23">
        <f t="shared" si="3"/>
        <v>5.2508960573476706</v>
      </c>
      <c r="BA98" s="32">
        <f t="shared" si="4"/>
        <v>0</v>
      </c>
    </row>
    <row r="99" spans="1:57" s="23" customFormat="1" ht="12" customHeight="1">
      <c r="A99" s="23">
        <v>75</v>
      </c>
      <c r="B99" s="5" t="s">
        <v>490</v>
      </c>
      <c r="C99" s="6" t="s">
        <v>254</v>
      </c>
      <c r="D99" s="6" t="s">
        <v>418</v>
      </c>
      <c r="E99" s="6" t="s">
        <v>132</v>
      </c>
      <c r="F99" s="4" t="s">
        <v>419</v>
      </c>
      <c r="G99" s="4" t="s">
        <v>419</v>
      </c>
      <c r="H99" s="6"/>
      <c r="I99" s="23">
        <v>2</v>
      </c>
      <c r="J99" s="5">
        <v>7.0000000000000007E-2</v>
      </c>
      <c r="K99" s="5">
        <v>17100</v>
      </c>
      <c r="L99" s="5">
        <v>6.8</v>
      </c>
      <c r="M99" s="5">
        <f>M$2/2</f>
        <v>2.5</v>
      </c>
      <c r="N99" s="5">
        <v>116</v>
      </c>
      <c r="O99" s="5">
        <v>0.9</v>
      </c>
      <c r="P99" s="5">
        <v>0.38</v>
      </c>
      <c r="Q99" s="5">
        <v>4190</v>
      </c>
      <c r="R99" s="5">
        <v>0.09</v>
      </c>
      <c r="S99" s="5">
        <v>88.8</v>
      </c>
      <c r="T99" s="5">
        <v>11.1</v>
      </c>
      <c r="U99" s="5">
        <v>42.6</v>
      </c>
      <c r="V99" s="5">
        <v>37.5</v>
      </c>
      <c r="W99" s="30">
        <v>29500</v>
      </c>
      <c r="X99" s="5">
        <v>0.04</v>
      </c>
      <c r="Y99" s="5">
        <v>4540</v>
      </c>
      <c r="Z99" s="5">
        <v>43.2</v>
      </c>
      <c r="AA99" s="5">
        <v>26.4</v>
      </c>
      <c r="AB99" s="5">
        <v>7160</v>
      </c>
      <c r="AC99" s="31">
        <v>418</v>
      </c>
      <c r="AD99" s="5">
        <v>3.37</v>
      </c>
      <c r="AE99" s="5">
        <v>555</v>
      </c>
      <c r="AF99" s="5">
        <v>30.1</v>
      </c>
      <c r="AG99" s="5">
        <v>737</v>
      </c>
      <c r="AH99" s="5">
        <v>14.6</v>
      </c>
      <c r="AI99" s="30">
        <v>8730</v>
      </c>
      <c r="AJ99" s="5">
        <v>0.23</v>
      </c>
      <c r="AK99" s="5">
        <v>6.98</v>
      </c>
      <c r="AL99" s="5">
        <v>1.31</v>
      </c>
      <c r="AM99" s="5">
        <v>1.51</v>
      </c>
      <c r="AN99" s="5">
        <v>22.9</v>
      </c>
      <c r="AO99" s="5">
        <v>0.03</v>
      </c>
      <c r="AP99" s="5">
        <v>20.2</v>
      </c>
      <c r="AQ99" s="31">
        <v>1800</v>
      </c>
      <c r="AR99" s="5">
        <v>4.01</v>
      </c>
      <c r="AS99" s="5">
        <v>44.5</v>
      </c>
      <c r="AT99" s="5">
        <v>0.5</v>
      </c>
      <c r="AU99" s="5">
        <v>25.1</v>
      </c>
      <c r="AV99" s="5">
        <v>2.66</v>
      </c>
      <c r="AW99" s="5">
        <v>69</v>
      </c>
      <c r="AX99" s="5">
        <v>14</v>
      </c>
      <c r="AY99" s="23">
        <f t="shared" si="3"/>
        <v>3.3791523482245132</v>
      </c>
      <c r="BA99" s="32">
        <f t="shared" si="4"/>
        <v>0</v>
      </c>
    </row>
    <row r="100" spans="1:57" s="23" customFormat="1" ht="12" customHeight="1">
      <c r="A100" s="23">
        <v>78</v>
      </c>
      <c r="B100" s="5" t="s">
        <v>491</v>
      </c>
      <c r="C100" s="6" t="s">
        <v>255</v>
      </c>
      <c r="D100" s="6" t="s">
        <v>423</v>
      </c>
      <c r="E100" s="6" t="s">
        <v>140</v>
      </c>
      <c r="F100" s="4" t="s">
        <v>424</v>
      </c>
      <c r="G100" s="4" t="s">
        <v>424</v>
      </c>
      <c r="H100" s="6" t="s">
        <v>139</v>
      </c>
      <c r="I100" s="23">
        <v>2</v>
      </c>
      <c r="J100" s="5">
        <v>0.09</v>
      </c>
      <c r="K100" s="5">
        <v>28200</v>
      </c>
      <c r="L100" s="5">
        <v>9.41</v>
      </c>
      <c r="M100" s="5">
        <f>M$2/2</f>
        <v>2.5</v>
      </c>
      <c r="N100" s="5">
        <v>991</v>
      </c>
      <c r="O100" s="5">
        <v>1.52</v>
      </c>
      <c r="P100" s="5">
        <v>0.55000000000000004</v>
      </c>
      <c r="Q100" s="5">
        <v>4910</v>
      </c>
      <c r="R100" s="5">
        <v>7.0000000000000007E-2</v>
      </c>
      <c r="S100" s="5">
        <v>89.4</v>
      </c>
      <c r="T100" s="5">
        <v>13.5</v>
      </c>
      <c r="U100" s="5">
        <v>59.5</v>
      </c>
      <c r="V100" s="5">
        <v>32.700000000000003</v>
      </c>
      <c r="W100" s="30">
        <v>45200</v>
      </c>
      <c r="X100" s="5">
        <v>0.05</v>
      </c>
      <c r="Y100" s="5">
        <v>7550</v>
      </c>
      <c r="Z100" s="5">
        <v>44.8</v>
      </c>
      <c r="AA100" s="5">
        <v>41</v>
      </c>
      <c r="AB100" s="5">
        <v>11900</v>
      </c>
      <c r="AC100" s="31">
        <v>461</v>
      </c>
      <c r="AD100" s="5">
        <v>1.57</v>
      </c>
      <c r="AE100" s="5">
        <v>749</v>
      </c>
      <c r="AF100" s="5">
        <v>32.9</v>
      </c>
      <c r="AG100" s="5">
        <v>700</v>
      </c>
      <c r="AH100" s="5">
        <v>22.4</v>
      </c>
      <c r="AI100" s="30">
        <v>2540</v>
      </c>
      <c r="AJ100" s="5">
        <v>0.16</v>
      </c>
      <c r="AK100" s="5">
        <v>10.5</v>
      </c>
      <c r="AL100" s="5">
        <v>1.1499999999999999</v>
      </c>
      <c r="AM100" s="5">
        <v>2.35</v>
      </c>
      <c r="AN100" s="5">
        <v>97.3</v>
      </c>
      <c r="AO100" s="5">
        <v>0.03</v>
      </c>
      <c r="AP100" s="5">
        <v>26.2</v>
      </c>
      <c r="AQ100" s="31">
        <v>2380</v>
      </c>
      <c r="AR100" s="5">
        <v>5.21</v>
      </c>
      <c r="AS100" s="5">
        <v>72.2</v>
      </c>
      <c r="AT100" s="5">
        <v>0.3</v>
      </c>
      <c r="AU100" s="5">
        <v>23.2</v>
      </c>
      <c r="AV100" s="5">
        <v>2.4300000000000002</v>
      </c>
      <c r="AW100" s="5">
        <v>110</v>
      </c>
      <c r="AX100" s="5">
        <v>22</v>
      </c>
      <c r="AY100" s="23">
        <f t="shared" si="3"/>
        <v>17.795275590551181</v>
      </c>
      <c r="BA100" s="32">
        <f t="shared" si="4"/>
        <v>0</v>
      </c>
    </row>
    <row r="101" spans="1:57" s="23" customFormat="1" ht="12" customHeight="1">
      <c r="A101" s="23">
        <v>81</v>
      </c>
      <c r="B101" s="5" t="s">
        <v>492</v>
      </c>
      <c r="C101" s="6" t="s">
        <v>256</v>
      </c>
      <c r="D101" s="6" t="s">
        <v>423</v>
      </c>
      <c r="E101" s="6" t="s">
        <v>140</v>
      </c>
      <c r="F101" s="4" t="s">
        <v>424</v>
      </c>
      <c r="G101" s="4" t="s">
        <v>424</v>
      </c>
      <c r="H101" s="6" t="s">
        <v>139</v>
      </c>
      <c r="I101" s="23">
        <v>2</v>
      </c>
      <c r="J101" s="5">
        <v>0.1</v>
      </c>
      <c r="K101" s="5">
        <v>29900</v>
      </c>
      <c r="L101" s="5">
        <v>13.9</v>
      </c>
      <c r="M101" s="5">
        <v>11</v>
      </c>
      <c r="N101" s="5">
        <v>106</v>
      </c>
      <c r="O101" s="5">
        <v>2.13</v>
      </c>
      <c r="P101" s="5">
        <v>0.56999999999999995</v>
      </c>
      <c r="Q101" s="5">
        <v>5570</v>
      </c>
      <c r="R101" s="5">
        <v>0.28000000000000003</v>
      </c>
      <c r="S101" s="5">
        <v>125</v>
      </c>
      <c r="T101" s="5">
        <v>19.399999999999999</v>
      </c>
      <c r="U101" s="5">
        <v>59.2</v>
      </c>
      <c r="V101" s="5">
        <v>41.9</v>
      </c>
      <c r="W101" s="30">
        <v>50300</v>
      </c>
      <c r="X101" s="5">
        <v>0.05</v>
      </c>
      <c r="Y101" s="5">
        <v>7750</v>
      </c>
      <c r="Z101" s="5">
        <v>62.5</v>
      </c>
      <c r="AA101" s="5">
        <v>47.6</v>
      </c>
      <c r="AB101" s="5">
        <v>13100</v>
      </c>
      <c r="AC101" s="31">
        <v>573</v>
      </c>
      <c r="AD101" s="5">
        <v>0.79</v>
      </c>
      <c r="AE101" s="5">
        <v>786</v>
      </c>
      <c r="AF101" s="5">
        <v>46.7</v>
      </c>
      <c r="AG101" s="5">
        <v>992</v>
      </c>
      <c r="AH101" s="5">
        <v>23.1</v>
      </c>
      <c r="AI101" s="30">
        <v>4070</v>
      </c>
      <c r="AJ101" s="5">
        <v>0.19</v>
      </c>
      <c r="AK101" s="5">
        <v>10.7</v>
      </c>
      <c r="AL101" s="5">
        <v>1.5</v>
      </c>
      <c r="AM101" s="5">
        <v>2.35</v>
      </c>
      <c r="AN101" s="5">
        <v>31.1</v>
      </c>
      <c r="AO101" s="5">
        <v>0.05</v>
      </c>
      <c r="AP101" s="5">
        <v>28.1</v>
      </c>
      <c r="AQ101" s="31">
        <v>2380</v>
      </c>
      <c r="AR101" s="5">
        <v>4.76</v>
      </c>
      <c r="AS101" s="5">
        <v>70.599999999999994</v>
      </c>
      <c r="AT101" s="5">
        <v>0.43</v>
      </c>
      <c r="AU101" s="5">
        <v>35.1</v>
      </c>
      <c r="AV101" s="5">
        <v>3.19</v>
      </c>
      <c r="AW101" s="5">
        <v>127</v>
      </c>
      <c r="AX101" s="5">
        <v>24</v>
      </c>
      <c r="AY101" s="23">
        <f t="shared" si="3"/>
        <v>12.358722358722359</v>
      </c>
      <c r="BA101" s="32">
        <f t="shared" si="4"/>
        <v>0</v>
      </c>
    </row>
    <row r="102" spans="1:57" s="23" customFormat="1" ht="12" customHeight="1">
      <c r="A102" s="23">
        <v>84</v>
      </c>
      <c r="B102" s="5" t="s">
        <v>493</v>
      </c>
      <c r="C102" s="6" t="s">
        <v>257</v>
      </c>
      <c r="D102" s="6" t="s">
        <v>423</v>
      </c>
      <c r="E102" s="6" t="s">
        <v>140</v>
      </c>
      <c r="F102" s="4" t="s">
        <v>424</v>
      </c>
      <c r="G102" s="4" t="s">
        <v>424</v>
      </c>
      <c r="H102" s="6" t="s">
        <v>139</v>
      </c>
      <c r="I102" s="23">
        <v>2</v>
      </c>
      <c r="J102" s="5">
        <v>0.09</v>
      </c>
      <c r="K102" s="5">
        <v>28900</v>
      </c>
      <c r="L102" s="5">
        <v>8.94</v>
      </c>
      <c r="M102" s="5">
        <v>14</v>
      </c>
      <c r="N102" s="5">
        <v>145</v>
      </c>
      <c r="O102" s="5">
        <v>1.5</v>
      </c>
      <c r="P102" s="5">
        <v>0.55000000000000004</v>
      </c>
      <c r="Q102" s="5">
        <v>4940</v>
      </c>
      <c r="R102" s="5">
        <v>0.05</v>
      </c>
      <c r="S102" s="5">
        <v>84.2</v>
      </c>
      <c r="T102" s="5">
        <v>13</v>
      </c>
      <c r="U102" s="5">
        <v>58.6</v>
      </c>
      <c r="V102" s="5">
        <v>33.299999999999997</v>
      </c>
      <c r="W102" s="30">
        <v>55600</v>
      </c>
      <c r="X102" s="5">
        <v>0.05</v>
      </c>
      <c r="Y102" s="5">
        <v>7730</v>
      </c>
      <c r="Z102" s="5">
        <v>42.7</v>
      </c>
      <c r="AA102" s="5">
        <v>44.1</v>
      </c>
      <c r="AB102" s="5">
        <v>12500</v>
      </c>
      <c r="AC102" s="31">
        <v>526</v>
      </c>
      <c r="AD102" s="5">
        <v>2.31</v>
      </c>
      <c r="AE102" s="5">
        <v>806</v>
      </c>
      <c r="AF102" s="5">
        <v>33.1</v>
      </c>
      <c r="AG102" s="5">
        <v>846</v>
      </c>
      <c r="AH102" s="5">
        <v>21</v>
      </c>
      <c r="AI102" s="30">
        <v>5760</v>
      </c>
      <c r="AJ102" s="5">
        <v>0.19</v>
      </c>
      <c r="AK102" s="5">
        <v>10.4</v>
      </c>
      <c r="AL102" s="5">
        <v>1.1000000000000001</v>
      </c>
      <c r="AM102" s="5">
        <v>2.2599999999999998</v>
      </c>
      <c r="AN102" s="5">
        <v>31.2</v>
      </c>
      <c r="AO102" s="5">
        <v>0.05</v>
      </c>
      <c r="AP102" s="5">
        <v>25.7</v>
      </c>
      <c r="AQ102" s="31">
        <v>2290</v>
      </c>
      <c r="AR102" s="5">
        <v>4.4400000000000004</v>
      </c>
      <c r="AS102" s="5">
        <v>71.599999999999994</v>
      </c>
      <c r="AT102" s="5">
        <v>0.37</v>
      </c>
      <c r="AU102" s="5">
        <v>22.2</v>
      </c>
      <c r="AV102" s="5">
        <v>2.2599999999999998</v>
      </c>
      <c r="AW102" s="5">
        <v>110</v>
      </c>
      <c r="AX102" s="5">
        <v>20</v>
      </c>
      <c r="AY102" s="23">
        <f t="shared" si="3"/>
        <v>9.6527777777777786</v>
      </c>
      <c r="BA102" s="32">
        <f t="shared" si="4"/>
        <v>0</v>
      </c>
    </row>
    <row r="103" spans="1:57" s="23" customFormat="1" ht="12" customHeight="1">
      <c r="A103" s="23">
        <v>87</v>
      </c>
      <c r="B103" s="5" t="s">
        <v>494</v>
      </c>
      <c r="C103" s="6" t="s">
        <v>258</v>
      </c>
      <c r="D103" s="6" t="s">
        <v>428</v>
      </c>
      <c r="E103" s="6" t="s">
        <v>147</v>
      </c>
      <c r="F103" s="4" t="s">
        <v>424</v>
      </c>
      <c r="G103" s="4" t="s">
        <v>424</v>
      </c>
      <c r="H103" s="6" t="s">
        <v>139</v>
      </c>
      <c r="I103" s="23">
        <v>2</v>
      </c>
      <c r="J103" s="5">
        <v>0.11</v>
      </c>
      <c r="K103" s="5">
        <v>31300</v>
      </c>
      <c r="L103" s="5">
        <v>5.94</v>
      </c>
      <c r="M103" s="5">
        <v>12</v>
      </c>
      <c r="N103" s="5">
        <v>102</v>
      </c>
      <c r="O103" s="5">
        <v>1.89</v>
      </c>
      <c r="P103" s="5">
        <v>0.48</v>
      </c>
      <c r="Q103" s="5">
        <v>6390</v>
      </c>
      <c r="R103" s="5">
        <v>0.19</v>
      </c>
      <c r="S103" s="5">
        <v>115</v>
      </c>
      <c r="T103" s="5">
        <v>17.2</v>
      </c>
      <c r="U103" s="5">
        <v>59.8</v>
      </c>
      <c r="V103" s="5">
        <v>38.5</v>
      </c>
      <c r="W103" s="30">
        <v>50000</v>
      </c>
      <c r="X103" s="5">
        <v>0.05</v>
      </c>
      <c r="Y103" s="5">
        <v>7550</v>
      </c>
      <c r="Z103" s="5">
        <v>59.8</v>
      </c>
      <c r="AA103" s="5">
        <v>42.6</v>
      </c>
      <c r="AB103" s="5">
        <v>13300</v>
      </c>
      <c r="AC103" s="31">
        <v>553</v>
      </c>
      <c r="AD103" s="5">
        <v>1.24</v>
      </c>
      <c r="AE103" s="5">
        <v>845</v>
      </c>
      <c r="AF103" s="5">
        <v>42.9</v>
      </c>
      <c r="AG103" s="5">
        <v>714</v>
      </c>
      <c r="AH103" s="5">
        <v>19.3</v>
      </c>
      <c r="AI103" s="30">
        <v>13300</v>
      </c>
      <c r="AJ103" s="5">
        <v>0.08</v>
      </c>
      <c r="AK103" s="5">
        <v>11.3</v>
      </c>
      <c r="AL103" s="5">
        <v>1.51</v>
      </c>
      <c r="AM103" s="5">
        <v>2.42</v>
      </c>
      <c r="AN103" s="5">
        <v>41.7</v>
      </c>
      <c r="AO103" s="5">
        <v>0.03</v>
      </c>
      <c r="AP103" s="5">
        <v>30.9</v>
      </c>
      <c r="AQ103" s="31">
        <v>2390</v>
      </c>
      <c r="AR103" s="5">
        <v>5.97</v>
      </c>
      <c r="AS103" s="5">
        <v>70.099999999999994</v>
      </c>
      <c r="AT103" s="5">
        <v>0.33</v>
      </c>
      <c r="AU103" s="5">
        <v>34.6</v>
      </c>
      <c r="AV103" s="5">
        <v>3.27</v>
      </c>
      <c r="AW103" s="5">
        <v>136</v>
      </c>
      <c r="AX103" s="5">
        <v>34</v>
      </c>
      <c r="AY103" s="23">
        <f t="shared" si="3"/>
        <v>3.7593984962406015</v>
      </c>
      <c r="BA103" s="32">
        <f t="shared" si="4"/>
        <v>0</v>
      </c>
    </row>
    <row r="104" spans="1:57" s="23" customFormat="1" ht="12" customHeight="1" thickBot="1">
      <c r="A104" s="23">
        <v>90</v>
      </c>
      <c r="B104" s="5" t="s">
        <v>495</v>
      </c>
      <c r="C104" s="6" t="s">
        <v>259</v>
      </c>
      <c r="D104" s="6" t="s">
        <v>428</v>
      </c>
      <c r="E104" s="6" t="s">
        <v>147</v>
      </c>
      <c r="F104" s="4" t="s">
        <v>424</v>
      </c>
      <c r="G104" s="4" t="s">
        <v>424</v>
      </c>
      <c r="H104" s="6" t="s">
        <v>139</v>
      </c>
      <c r="I104" s="23">
        <v>2</v>
      </c>
      <c r="J104" s="5">
        <v>0.1</v>
      </c>
      <c r="K104" s="5">
        <v>30400</v>
      </c>
      <c r="L104" s="5">
        <v>5.44</v>
      </c>
      <c r="M104" s="5">
        <v>11</v>
      </c>
      <c r="N104" s="5">
        <v>102</v>
      </c>
      <c r="O104" s="5">
        <v>1.93</v>
      </c>
      <c r="P104" s="5">
        <v>0.49</v>
      </c>
      <c r="Q104" s="5">
        <v>6090</v>
      </c>
      <c r="R104" s="5">
        <v>0.19</v>
      </c>
      <c r="S104" s="5">
        <v>114</v>
      </c>
      <c r="T104" s="5">
        <v>16.8</v>
      </c>
      <c r="U104" s="5">
        <v>58.7</v>
      </c>
      <c r="V104" s="5">
        <v>36.9</v>
      </c>
      <c r="W104" s="33">
        <v>48400</v>
      </c>
      <c r="X104" s="5">
        <v>0.06</v>
      </c>
      <c r="Y104" s="5">
        <v>7180</v>
      </c>
      <c r="Z104" s="5">
        <v>60.2</v>
      </c>
      <c r="AA104" s="5">
        <v>41.4</v>
      </c>
      <c r="AB104" s="5">
        <v>12700</v>
      </c>
      <c r="AC104" s="31">
        <v>528</v>
      </c>
      <c r="AD104" s="5">
        <v>1.19</v>
      </c>
      <c r="AE104" s="5">
        <v>791</v>
      </c>
      <c r="AF104" s="5">
        <v>39</v>
      </c>
      <c r="AG104" s="5">
        <v>693</v>
      </c>
      <c r="AH104" s="5">
        <v>18.3</v>
      </c>
      <c r="AI104" s="33">
        <v>12600</v>
      </c>
      <c r="AJ104" s="5">
        <v>0.09</v>
      </c>
      <c r="AK104" s="5">
        <v>11.1</v>
      </c>
      <c r="AL104" s="5">
        <v>1.48</v>
      </c>
      <c r="AM104" s="5">
        <v>2.33</v>
      </c>
      <c r="AN104" s="5">
        <v>38.200000000000003</v>
      </c>
      <c r="AO104" s="5">
        <v>0.03</v>
      </c>
      <c r="AP104" s="5">
        <v>28.9</v>
      </c>
      <c r="AQ104" s="31">
        <v>2350</v>
      </c>
      <c r="AR104" s="5">
        <v>5.59</v>
      </c>
      <c r="AS104" s="5">
        <v>68.599999999999994</v>
      </c>
      <c r="AT104" s="5">
        <v>0.39</v>
      </c>
      <c r="AU104" s="5">
        <v>34.200000000000003</v>
      </c>
      <c r="AV104" s="5">
        <v>3.16</v>
      </c>
      <c r="AW104" s="5">
        <v>132</v>
      </c>
      <c r="AX104" s="5">
        <v>31</v>
      </c>
      <c r="AY104" s="23">
        <f t="shared" si="3"/>
        <v>3.8412698412698414</v>
      </c>
      <c r="BA104" s="32">
        <f t="shared" si="4"/>
        <v>0</v>
      </c>
    </row>
    <row r="105" spans="1:57" s="23" customFormat="1" ht="12" customHeight="1">
      <c r="A105" s="23">
        <v>93</v>
      </c>
      <c r="B105" s="5" t="s">
        <v>496</v>
      </c>
      <c r="C105" s="6" t="s">
        <v>260</v>
      </c>
      <c r="D105" s="6" t="s">
        <v>428</v>
      </c>
      <c r="E105" s="6" t="s">
        <v>147</v>
      </c>
      <c r="F105" s="4" t="s">
        <v>424</v>
      </c>
      <c r="G105" s="4" t="s">
        <v>424</v>
      </c>
      <c r="H105" s="6" t="s">
        <v>139</v>
      </c>
      <c r="I105" s="23">
        <v>2</v>
      </c>
      <c r="J105" s="5">
        <v>0.1</v>
      </c>
      <c r="K105" s="5">
        <v>29000</v>
      </c>
      <c r="L105" s="5">
        <v>5.23</v>
      </c>
      <c r="M105" s="5">
        <v>11</v>
      </c>
      <c r="N105" s="5">
        <v>95</v>
      </c>
      <c r="O105" s="5">
        <v>1.88</v>
      </c>
      <c r="P105" s="5">
        <v>0.46</v>
      </c>
      <c r="Q105" s="5">
        <v>5790</v>
      </c>
      <c r="R105" s="5">
        <v>0.17</v>
      </c>
      <c r="S105" s="5">
        <v>117</v>
      </c>
      <c r="T105" s="5">
        <v>13.9</v>
      </c>
      <c r="U105" s="5">
        <v>55.9</v>
      </c>
      <c r="V105" s="5">
        <v>34.700000000000003</v>
      </c>
      <c r="W105" s="34">
        <v>45700</v>
      </c>
      <c r="X105" s="5">
        <v>0.06</v>
      </c>
      <c r="Y105" s="5">
        <v>6640</v>
      </c>
      <c r="Z105" s="5">
        <v>58.6</v>
      </c>
      <c r="AA105" s="5">
        <v>38.9</v>
      </c>
      <c r="AB105" s="5">
        <v>12200</v>
      </c>
      <c r="AC105" s="31">
        <v>472</v>
      </c>
      <c r="AD105" s="5">
        <v>0.91</v>
      </c>
      <c r="AE105" s="5">
        <v>812</v>
      </c>
      <c r="AF105" s="5">
        <v>37.5</v>
      </c>
      <c r="AG105" s="5">
        <v>985</v>
      </c>
      <c r="AH105" s="5">
        <v>19.2</v>
      </c>
      <c r="AI105" s="34">
        <v>8340</v>
      </c>
      <c r="AJ105" s="5">
        <v>0.09</v>
      </c>
      <c r="AK105" s="5">
        <v>10.4</v>
      </c>
      <c r="AL105" s="5">
        <v>1.51</v>
      </c>
      <c r="AM105" s="5">
        <v>2.31</v>
      </c>
      <c r="AN105" s="5">
        <v>38.1</v>
      </c>
      <c r="AO105" s="5">
        <v>0.03</v>
      </c>
      <c r="AP105" s="5">
        <v>27.9</v>
      </c>
      <c r="AQ105" s="31">
        <v>2220</v>
      </c>
      <c r="AR105" s="5">
        <v>5.69</v>
      </c>
      <c r="AS105" s="5">
        <v>65.2</v>
      </c>
      <c r="AT105" s="5">
        <v>0.35</v>
      </c>
      <c r="AU105" s="5">
        <v>33.700000000000003</v>
      </c>
      <c r="AV105" s="5">
        <v>3.26</v>
      </c>
      <c r="AW105" s="5">
        <v>120</v>
      </c>
      <c r="AX105" s="5">
        <v>24</v>
      </c>
      <c r="AY105" s="23">
        <f t="shared" si="3"/>
        <v>5.4796163069544361</v>
      </c>
      <c r="BA105" s="32">
        <f t="shared" si="4"/>
        <v>0</v>
      </c>
    </row>
    <row r="106" spans="1:57" s="23" customFormat="1" ht="12" customHeight="1">
      <c r="A106" s="23">
        <v>96</v>
      </c>
      <c r="B106" s="5" t="s">
        <v>497</v>
      </c>
      <c r="C106" s="6" t="s">
        <v>261</v>
      </c>
      <c r="D106" s="6" t="s">
        <v>432</v>
      </c>
      <c r="E106" s="6" t="s">
        <v>154</v>
      </c>
      <c r="F106" s="4" t="s">
        <v>424</v>
      </c>
      <c r="G106" s="4" t="s">
        <v>424</v>
      </c>
      <c r="H106" s="6" t="s">
        <v>139</v>
      </c>
      <c r="I106" s="23">
        <v>2</v>
      </c>
      <c r="J106" s="5">
        <v>7.0000000000000007E-2</v>
      </c>
      <c r="K106" s="5">
        <v>23700</v>
      </c>
      <c r="L106" s="5">
        <v>5.68</v>
      </c>
      <c r="M106" s="5">
        <v>11</v>
      </c>
      <c r="N106" s="5">
        <v>73</v>
      </c>
      <c r="O106" s="5">
        <v>1.43</v>
      </c>
      <c r="P106" s="5">
        <v>0.4</v>
      </c>
      <c r="Q106" s="5">
        <v>4230</v>
      </c>
      <c r="R106" s="5">
        <v>0.3</v>
      </c>
      <c r="S106" s="5">
        <v>101</v>
      </c>
      <c r="T106" s="5">
        <v>13.2</v>
      </c>
      <c r="U106" s="5">
        <v>47.6</v>
      </c>
      <c r="V106" s="5">
        <v>20.8</v>
      </c>
      <c r="W106" s="30">
        <v>37800</v>
      </c>
      <c r="X106" s="5">
        <v>0.05</v>
      </c>
      <c r="Y106" s="5">
        <v>6380</v>
      </c>
      <c r="Z106" s="5">
        <v>49.1</v>
      </c>
      <c r="AA106" s="5">
        <v>31.4</v>
      </c>
      <c r="AB106" s="5">
        <v>10300</v>
      </c>
      <c r="AC106" s="31">
        <v>607</v>
      </c>
      <c r="AD106" s="5">
        <v>2.09</v>
      </c>
      <c r="AE106" s="5">
        <v>758</v>
      </c>
      <c r="AF106" s="5">
        <v>27.2</v>
      </c>
      <c r="AG106" s="5">
        <v>620</v>
      </c>
      <c r="AH106" s="5">
        <v>14.1</v>
      </c>
      <c r="AI106" s="30">
        <v>9690</v>
      </c>
      <c r="AJ106" s="5">
        <v>0.11</v>
      </c>
      <c r="AK106" s="5">
        <v>9.1300000000000008</v>
      </c>
      <c r="AL106" s="5">
        <v>1.3</v>
      </c>
      <c r="AM106" s="5">
        <v>2.19</v>
      </c>
      <c r="AN106" s="5">
        <v>26.9</v>
      </c>
      <c r="AO106" s="5">
        <v>0.02</v>
      </c>
      <c r="AP106" s="5">
        <v>24.7</v>
      </c>
      <c r="AQ106" s="31">
        <v>1770</v>
      </c>
      <c r="AR106" s="5">
        <v>5.56</v>
      </c>
      <c r="AS106" s="5">
        <v>54.5</v>
      </c>
      <c r="AT106" s="5">
        <v>0.45</v>
      </c>
      <c r="AU106" s="5">
        <v>27.6</v>
      </c>
      <c r="AV106" s="5">
        <v>2.8</v>
      </c>
      <c r="AW106" s="5">
        <v>95</v>
      </c>
      <c r="AX106" s="5">
        <v>18</v>
      </c>
      <c r="AY106" s="23">
        <f t="shared" si="3"/>
        <v>3.9009287925696596</v>
      </c>
      <c r="BA106" s="32">
        <f t="shared" si="4"/>
        <v>0</v>
      </c>
    </row>
    <row r="107" spans="1:57" s="23" customFormat="1" ht="12" customHeight="1">
      <c r="A107" s="23">
        <v>99</v>
      </c>
      <c r="B107" s="5" t="s">
        <v>498</v>
      </c>
      <c r="C107" s="6" t="s">
        <v>262</v>
      </c>
      <c r="D107" s="6" t="s">
        <v>432</v>
      </c>
      <c r="E107" s="6" t="s">
        <v>154</v>
      </c>
      <c r="F107" s="4" t="s">
        <v>424</v>
      </c>
      <c r="G107" s="4" t="s">
        <v>424</v>
      </c>
      <c r="H107" s="6" t="s">
        <v>139</v>
      </c>
      <c r="I107" s="23">
        <v>2</v>
      </c>
      <c r="J107" s="5">
        <v>7.0000000000000007E-2</v>
      </c>
      <c r="K107" s="5">
        <v>23100</v>
      </c>
      <c r="L107" s="5">
        <v>5.37</v>
      </c>
      <c r="M107" s="5">
        <v>11</v>
      </c>
      <c r="N107" s="5">
        <v>81</v>
      </c>
      <c r="O107" s="5">
        <v>1.39</v>
      </c>
      <c r="P107" s="5">
        <v>0.39</v>
      </c>
      <c r="Q107" s="5">
        <v>4730</v>
      </c>
      <c r="R107" s="5">
        <v>0.14000000000000001</v>
      </c>
      <c r="S107" s="5">
        <v>87.7</v>
      </c>
      <c r="T107" s="5">
        <v>11</v>
      </c>
      <c r="U107" s="5">
        <v>46.7</v>
      </c>
      <c r="V107" s="5">
        <v>18.7</v>
      </c>
      <c r="W107" s="30">
        <v>38300</v>
      </c>
      <c r="X107" s="5">
        <v>0.05</v>
      </c>
      <c r="Y107" s="5">
        <v>6410</v>
      </c>
      <c r="Z107" s="5">
        <v>43.4</v>
      </c>
      <c r="AA107" s="5">
        <v>31.1</v>
      </c>
      <c r="AB107" s="5">
        <v>10700</v>
      </c>
      <c r="AC107" s="31">
        <v>550</v>
      </c>
      <c r="AD107" s="5">
        <v>1.8</v>
      </c>
      <c r="AE107" s="5">
        <v>823</v>
      </c>
      <c r="AF107" s="5">
        <v>23.5</v>
      </c>
      <c r="AG107" s="5">
        <v>718</v>
      </c>
      <c r="AH107" s="5">
        <v>12.7</v>
      </c>
      <c r="AI107" s="30">
        <v>8170</v>
      </c>
      <c r="AJ107" s="5">
        <v>0.1</v>
      </c>
      <c r="AK107" s="5">
        <v>8.8699999999999992</v>
      </c>
      <c r="AL107" s="5">
        <v>1.1299999999999999</v>
      </c>
      <c r="AM107" s="5">
        <v>2.23</v>
      </c>
      <c r="AN107" s="5">
        <v>32.6</v>
      </c>
      <c r="AO107" s="5">
        <v>0.02</v>
      </c>
      <c r="AP107" s="5">
        <v>24.6</v>
      </c>
      <c r="AQ107" s="31">
        <v>1780</v>
      </c>
      <c r="AR107" s="5">
        <v>4.84</v>
      </c>
      <c r="AS107" s="5">
        <v>54.3</v>
      </c>
      <c r="AT107" s="5">
        <v>0.4</v>
      </c>
      <c r="AU107" s="5">
        <v>23.7</v>
      </c>
      <c r="AV107" s="5">
        <v>2.3199999999999998</v>
      </c>
      <c r="AW107" s="5">
        <v>89</v>
      </c>
      <c r="AX107" s="5">
        <v>18</v>
      </c>
      <c r="AY107" s="23">
        <f t="shared" si="3"/>
        <v>4.6878824969400243</v>
      </c>
      <c r="BA107" s="32">
        <f t="shared" si="4"/>
        <v>0</v>
      </c>
    </row>
    <row r="108" spans="1:57" s="23" customFormat="1" ht="12" customHeight="1">
      <c r="A108" s="23">
        <v>102</v>
      </c>
      <c r="B108" s="5" t="s">
        <v>499</v>
      </c>
      <c r="C108" s="6" t="s">
        <v>263</v>
      </c>
      <c r="D108" s="6" t="s">
        <v>432</v>
      </c>
      <c r="E108" s="6" t="s">
        <v>154</v>
      </c>
      <c r="F108" s="4" t="s">
        <v>424</v>
      </c>
      <c r="G108" s="4" t="s">
        <v>424</v>
      </c>
      <c r="H108" s="6" t="s">
        <v>139</v>
      </c>
      <c r="I108" s="23">
        <v>2</v>
      </c>
      <c r="J108" s="5">
        <v>7.0000000000000007E-2</v>
      </c>
      <c r="K108" s="5">
        <v>23400</v>
      </c>
      <c r="L108" s="5">
        <v>5.05</v>
      </c>
      <c r="M108" s="5">
        <v>11</v>
      </c>
      <c r="N108" s="5">
        <v>73</v>
      </c>
      <c r="O108" s="5">
        <v>1.48</v>
      </c>
      <c r="P108" s="5">
        <v>0.41</v>
      </c>
      <c r="Q108" s="5">
        <v>4960</v>
      </c>
      <c r="R108" s="5">
        <v>0.16</v>
      </c>
      <c r="S108" s="5">
        <v>92.6</v>
      </c>
      <c r="T108" s="5">
        <v>11.3</v>
      </c>
      <c r="U108" s="5">
        <v>47.8</v>
      </c>
      <c r="V108" s="5">
        <v>19.8</v>
      </c>
      <c r="W108" s="30">
        <v>37100</v>
      </c>
      <c r="X108" s="5">
        <v>0.05</v>
      </c>
      <c r="Y108" s="5">
        <v>6700</v>
      </c>
      <c r="Z108" s="5">
        <v>45.3</v>
      </c>
      <c r="AA108" s="5">
        <v>32.1</v>
      </c>
      <c r="AB108" s="5">
        <v>11000</v>
      </c>
      <c r="AC108" s="31">
        <v>633</v>
      </c>
      <c r="AD108" s="5">
        <v>1.62</v>
      </c>
      <c r="AE108" s="5">
        <v>885</v>
      </c>
      <c r="AF108" s="5">
        <v>24.5</v>
      </c>
      <c r="AG108" s="5">
        <v>640</v>
      </c>
      <c r="AH108" s="5">
        <v>13.2</v>
      </c>
      <c r="AI108" s="30">
        <v>8830</v>
      </c>
      <c r="AJ108" s="5">
        <v>0.1</v>
      </c>
      <c r="AK108" s="5">
        <v>9.2899999999999991</v>
      </c>
      <c r="AL108" s="5">
        <v>1.19</v>
      </c>
      <c r="AM108" s="5">
        <v>2.31</v>
      </c>
      <c r="AN108" s="5">
        <v>33.5</v>
      </c>
      <c r="AO108" s="5">
        <v>0.02</v>
      </c>
      <c r="AP108" s="5">
        <v>26.1</v>
      </c>
      <c r="AQ108" s="31">
        <v>1840</v>
      </c>
      <c r="AR108" s="5">
        <v>4.88</v>
      </c>
      <c r="AS108" s="5">
        <v>55.2</v>
      </c>
      <c r="AT108" s="5">
        <v>0.39</v>
      </c>
      <c r="AU108" s="5">
        <v>24.8</v>
      </c>
      <c r="AV108" s="5">
        <v>2.4300000000000002</v>
      </c>
      <c r="AW108" s="5">
        <v>93</v>
      </c>
      <c r="AX108" s="5">
        <v>22</v>
      </c>
      <c r="AY108" s="23">
        <f t="shared" si="3"/>
        <v>4.2015855039637602</v>
      </c>
      <c r="BA108" s="32">
        <f t="shared" si="4"/>
        <v>0</v>
      </c>
    </row>
    <row r="109" spans="1:57" s="23" customFormat="1" ht="12" customHeight="1">
      <c r="A109" s="23">
        <v>105</v>
      </c>
      <c r="B109" s="5" t="s">
        <v>500</v>
      </c>
      <c r="C109" s="6" t="s">
        <v>264</v>
      </c>
      <c r="D109" s="6" t="s">
        <v>436</v>
      </c>
      <c r="E109" s="6" t="s">
        <v>161</v>
      </c>
      <c r="F109" s="4" t="s">
        <v>437</v>
      </c>
      <c r="G109" s="4" t="s">
        <v>438</v>
      </c>
      <c r="H109" s="6" t="s">
        <v>139</v>
      </c>
      <c r="I109" s="23">
        <v>2</v>
      </c>
      <c r="J109" s="5">
        <v>0.09</v>
      </c>
      <c r="K109" s="5">
        <v>32800</v>
      </c>
      <c r="L109" s="5">
        <v>9.41</v>
      </c>
      <c r="M109" s="5">
        <v>13</v>
      </c>
      <c r="N109" s="5">
        <v>162</v>
      </c>
      <c r="O109" s="5">
        <v>1.95</v>
      </c>
      <c r="P109" s="5">
        <v>0.48</v>
      </c>
      <c r="Q109" s="5">
        <v>6060</v>
      </c>
      <c r="R109" s="5">
        <v>0.18</v>
      </c>
      <c r="S109" s="5">
        <v>103</v>
      </c>
      <c r="T109" s="5">
        <v>17.2</v>
      </c>
      <c r="U109" s="5">
        <v>66.5</v>
      </c>
      <c r="V109" s="5">
        <v>40.700000000000003</v>
      </c>
      <c r="W109" s="30">
        <v>49200</v>
      </c>
      <c r="X109" s="5">
        <v>0.06</v>
      </c>
      <c r="Y109" s="5">
        <v>8370</v>
      </c>
      <c r="Z109" s="5">
        <v>54.9</v>
      </c>
      <c r="AA109" s="5">
        <v>45.9</v>
      </c>
      <c r="AB109" s="5">
        <v>14800</v>
      </c>
      <c r="AC109" s="31">
        <v>691</v>
      </c>
      <c r="AD109" s="5">
        <v>0.84</v>
      </c>
      <c r="AE109" s="5">
        <v>761</v>
      </c>
      <c r="AF109" s="5">
        <v>43.2</v>
      </c>
      <c r="AG109" s="5">
        <v>447</v>
      </c>
      <c r="AH109" s="5">
        <v>19.8</v>
      </c>
      <c r="AI109" s="30">
        <v>11300</v>
      </c>
      <c r="AJ109" s="5">
        <v>0.12</v>
      </c>
      <c r="AK109" s="5">
        <v>11.5</v>
      </c>
      <c r="AL109" s="5">
        <v>1.45</v>
      </c>
      <c r="AM109" s="5">
        <v>2.36</v>
      </c>
      <c r="AN109" s="5">
        <v>34.5</v>
      </c>
      <c r="AO109" s="5">
        <v>0.03</v>
      </c>
      <c r="AP109" s="5">
        <v>31.3</v>
      </c>
      <c r="AQ109" s="31">
        <v>2330</v>
      </c>
      <c r="AR109" s="5">
        <v>4.07</v>
      </c>
      <c r="AS109" s="5">
        <v>77.5</v>
      </c>
      <c r="AT109" s="5">
        <v>0.21</v>
      </c>
      <c r="AU109" s="5">
        <v>29.3</v>
      </c>
      <c r="AV109" s="5">
        <v>2.5</v>
      </c>
      <c r="AW109" s="5">
        <v>125</v>
      </c>
      <c r="AX109" s="5">
        <v>30</v>
      </c>
      <c r="AY109" s="23">
        <f t="shared" si="3"/>
        <v>4.3539823008849554</v>
      </c>
      <c r="BA109" s="32">
        <f t="shared" si="4"/>
        <v>0</v>
      </c>
    </row>
    <row r="110" spans="1:57" s="23" customFormat="1" ht="12" customHeight="1">
      <c r="A110" s="23">
        <v>108</v>
      </c>
      <c r="B110" s="5" t="s">
        <v>501</v>
      </c>
      <c r="C110" s="6" t="s">
        <v>265</v>
      </c>
      <c r="D110" s="6" t="s">
        <v>436</v>
      </c>
      <c r="E110" s="6" t="s">
        <v>161</v>
      </c>
      <c r="F110" s="4" t="s">
        <v>437</v>
      </c>
      <c r="G110" s="4" t="s">
        <v>438</v>
      </c>
      <c r="H110" s="6" t="s">
        <v>139</v>
      </c>
      <c r="I110" s="23">
        <v>2</v>
      </c>
      <c r="J110" s="5">
        <v>0.09</v>
      </c>
      <c r="K110" s="5">
        <v>33300</v>
      </c>
      <c r="L110" s="5">
        <v>9.15</v>
      </c>
      <c r="M110" s="5">
        <v>12</v>
      </c>
      <c r="N110" s="5">
        <v>198</v>
      </c>
      <c r="O110" s="5">
        <v>1.9</v>
      </c>
      <c r="P110" s="5">
        <v>0.53</v>
      </c>
      <c r="Q110" s="5">
        <v>5610</v>
      </c>
      <c r="R110" s="5">
        <v>0.22</v>
      </c>
      <c r="S110" s="5">
        <v>109</v>
      </c>
      <c r="T110" s="5">
        <v>17</v>
      </c>
      <c r="U110" s="5">
        <v>66.8</v>
      </c>
      <c r="V110" s="5">
        <v>42.8</v>
      </c>
      <c r="W110" s="30">
        <v>50800</v>
      </c>
      <c r="X110" s="5">
        <v>0.06</v>
      </c>
      <c r="Y110" s="5">
        <v>8400</v>
      </c>
      <c r="Z110" s="5">
        <v>55.4</v>
      </c>
      <c r="AA110" s="5">
        <v>44</v>
      </c>
      <c r="AB110" s="5">
        <v>14200</v>
      </c>
      <c r="AC110" s="31">
        <v>639</v>
      </c>
      <c r="AD110" s="5">
        <v>0.94</v>
      </c>
      <c r="AE110" s="5">
        <v>755</v>
      </c>
      <c r="AF110" s="5">
        <v>43.8</v>
      </c>
      <c r="AG110" s="5">
        <v>505</v>
      </c>
      <c r="AH110" s="5">
        <v>21.8</v>
      </c>
      <c r="AI110" s="30">
        <v>10200</v>
      </c>
      <c r="AJ110" s="5">
        <v>0.13</v>
      </c>
      <c r="AK110" s="5">
        <v>11.5</v>
      </c>
      <c r="AL110" s="5">
        <v>1.43</v>
      </c>
      <c r="AM110" s="5">
        <v>2.5099999999999998</v>
      </c>
      <c r="AN110" s="5">
        <v>36.200000000000003</v>
      </c>
      <c r="AO110" s="5">
        <v>0.03</v>
      </c>
      <c r="AP110" s="5">
        <v>29.5</v>
      </c>
      <c r="AQ110" s="31">
        <v>2260</v>
      </c>
      <c r="AR110" s="5">
        <v>5.07</v>
      </c>
      <c r="AS110" s="5">
        <v>79.099999999999994</v>
      </c>
      <c r="AT110" s="5">
        <v>0.23</v>
      </c>
      <c r="AU110" s="5">
        <v>29.1</v>
      </c>
      <c r="AV110" s="5">
        <v>2.82</v>
      </c>
      <c r="AW110" s="5">
        <v>131</v>
      </c>
      <c r="AX110" s="5">
        <v>26</v>
      </c>
      <c r="AY110" s="23">
        <f t="shared" si="3"/>
        <v>4.9803921568627452</v>
      </c>
      <c r="BA110" s="32">
        <f t="shared" si="4"/>
        <v>0</v>
      </c>
    </row>
    <row r="111" spans="1:57" s="23" customFormat="1" ht="12" customHeight="1">
      <c r="A111" s="23">
        <v>111</v>
      </c>
      <c r="B111" s="5" t="s">
        <v>502</v>
      </c>
      <c r="C111" s="6" t="s">
        <v>266</v>
      </c>
      <c r="D111" s="6" t="s">
        <v>436</v>
      </c>
      <c r="E111" s="6" t="s">
        <v>161</v>
      </c>
      <c r="F111" s="4" t="s">
        <v>437</v>
      </c>
      <c r="G111" s="4" t="s">
        <v>438</v>
      </c>
      <c r="H111" s="6" t="s">
        <v>139</v>
      </c>
      <c r="I111" s="23">
        <v>2</v>
      </c>
      <c r="J111" s="5">
        <v>0.09</v>
      </c>
      <c r="K111" s="5">
        <v>34200</v>
      </c>
      <c r="L111" s="5">
        <v>8.33</v>
      </c>
      <c r="M111" s="5">
        <v>12</v>
      </c>
      <c r="N111" s="5">
        <v>170</v>
      </c>
      <c r="O111" s="5">
        <v>2.0099999999999998</v>
      </c>
      <c r="P111" s="5">
        <v>0.55000000000000004</v>
      </c>
      <c r="Q111" s="5">
        <v>6030</v>
      </c>
      <c r="R111" s="5">
        <v>0.17</v>
      </c>
      <c r="S111" s="5">
        <v>109</v>
      </c>
      <c r="T111" s="5">
        <v>16.5</v>
      </c>
      <c r="U111" s="5">
        <v>68.900000000000006</v>
      </c>
      <c r="V111" s="5">
        <v>41.1</v>
      </c>
      <c r="W111" s="30">
        <v>53500</v>
      </c>
      <c r="X111" s="5">
        <v>0.06</v>
      </c>
      <c r="Y111" s="5">
        <v>8690</v>
      </c>
      <c r="Z111" s="5">
        <v>53.5</v>
      </c>
      <c r="AA111" s="5">
        <v>47.2</v>
      </c>
      <c r="AB111" s="5">
        <v>15400</v>
      </c>
      <c r="AC111" s="31">
        <v>653</v>
      </c>
      <c r="AD111" s="5">
        <v>0.84</v>
      </c>
      <c r="AE111" s="5">
        <v>829</v>
      </c>
      <c r="AF111" s="5">
        <v>41.2</v>
      </c>
      <c r="AG111" s="5">
        <v>522</v>
      </c>
      <c r="AH111" s="5">
        <v>22.2</v>
      </c>
      <c r="AI111" s="30">
        <v>8630</v>
      </c>
      <c r="AJ111" s="5">
        <v>0.14000000000000001</v>
      </c>
      <c r="AK111" s="5">
        <v>12</v>
      </c>
      <c r="AL111" s="5">
        <v>1.39</v>
      </c>
      <c r="AM111" s="5">
        <v>2.68</v>
      </c>
      <c r="AN111" s="5">
        <v>36.1</v>
      </c>
      <c r="AO111" s="5">
        <v>0.04</v>
      </c>
      <c r="AP111" s="5">
        <v>35.200000000000003</v>
      </c>
      <c r="AQ111" s="31">
        <v>2420</v>
      </c>
      <c r="AR111" s="5">
        <v>5.0999999999999996</v>
      </c>
      <c r="AS111" s="5">
        <v>81.900000000000006</v>
      </c>
      <c r="AT111" s="5">
        <v>0.25</v>
      </c>
      <c r="AU111" s="5">
        <v>27.8</v>
      </c>
      <c r="AV111" s="5">
        <v>2.79</v>
      </c>
      <c r="AW111" s="5">
        <v>124</v>
      </c>
      <c r="AX111" s="5">
        <v>35</v>
      </c>
      <c r="AY111" s="23">
        <f t="shared" si="3"/>
        <v>6.1993047508690617</v>
      </c>
      <c r="BA111" s="32">
        <f t="shared" si="4"/>
        <v>0</v>
      </c>
    </row>
    <row r="112" spans="1:57" s="23" customFormat="1" ht="12" customHeight="1">
      <c r="A112" s="23">
        <v>114</v>
      </c>
      <c r="B112" s="5" t="s">
        <v>503</v>
      </c>
      <c r="C112" s="6" t="s">
        <v>267</v>
      </c>
      <c r="D112" s="6" t="s">
        <v>442</v>
      </c>
      <c r="E112" s="6" t="s">
        <v>168</v>
      </c>
      <c r="F112" s="4" t="s">
        <v>437</v>
      </c>
      <c r="G112" s="4" t="s">
        <v>443</v>
      </c>
      <c r="H112" s="6" t="s">
        <v>139</v>
      </c>
      <c r="I112" s="23">
        <v>2</v>
      </c>
      <c r="J112" s="5">
        <v>0.12</v>
      </c>
      <c r="K112" s="5">
        <v>18600</v>
      </c>
      <c r="L112" s="5">
        <v>13.6</v>
      </c>
      <c r="M112" s="5">
        <v>13</v>
      </c>
      <c r="N112" s="5">
        <v>96</v>
      </c>
      <c r="O112" s="5">
        <v>0.88</v>
      </c>
      <c r="P112" s="5">
        <v>0.24</v>
      </c>
      <c r="Q112" s="5">
        <v>3450</v>
      </c>
      <c r="R112" s="5">
        <v>0.24</v>
      </c>
      <c r="S112" s="5">
        <v>127</v>
      </c>
      <c r="T112" s="5">
        <v>4.3</v>
      </c>
      <c r="U112" s="5">
        <v>41.2</v>
      </c>
      <c r="V112" s="5">
        <v>65.400000000000006</v>
      </c>
      <c r="W112" s="30">
        <v>25000</v>
      </c>
      <c r="X112" s="5">
        <v>0.03</v>
      </c>
      <c r="Y112" s="5">
        <v>3100</v>
      </c>
      <c r="Z112" s="5">
        <v>65.2</v>
      </c>
      <c r="AA112" s="5">
        <v>15.1</v>
      </c>
      <c r="AB112" s="5">
        <v>4370</v>
      </c>
      <c r="AC112" s="31">
        <v>149</v>
      </c>
      <c r="AD112" s="5">
        <v>10.4</v>
      </c>
      <c r="AE112" s="5">
        <v>531</v>
      </c>
      <c r="AF112" s="5">
        <v>18.8</v>
      </c>
      <c r="AG112" s="5">
        <v>822</v>
      </c>
      <c r="AH112" s="5">
        <v>15.2</v>
      </c>
      <c r="AI112" s="30">
        <v>4820</v>
      </c>
      <c r="AJ112" s="5">
        <v>0.26</v>
      </c>
      <c r="AK112" s="5">
        <v>5.54</v>
      </c>
      <c r="AL112" s="5">
        <v>2.65</v>
      </c>
      <c r="AM112" s="5">
        <v>1.39</v>
      </c>
      <c r="AN112" s="5">
        <v>27.6</v>
      </c>
      <c r="AO112" s="5">
        <v>0.02</v>
      </c>
      <c r="AP112" s="5">
        <v>6.99</v>
      </c>
      <c r="AQ112" s="31">
        <v>1050</v>
      </c>
      <c r="AR112" s="5">
        <v>12.1</v>
      </c>
      <c r="AS112" s="5">
        <v>45.9</v>
      </c>
      <c r="AT112" s="5">
        <v>0.43</v>
      </c>
      <c r="AU112" s="5">
        <v>33.4</v>
      </c>
      <c r="AV112" s="5">
        <v>3.27</v>
      </c>
      <c r="AW112" s="5">
        <v>47</v>
      </c>
      <c r="AX112" s="5">
        <v>4</v>
      </c>
      <c r="AY112" s="23">
        <f t="shared" si="3"/>
        <v>5.186721991701245</v>
      </c>
      <c r="BA112" s="32">
        <f t="shared" si="4"/>
        <v>0</v>
      </c>
      <c r="BE112" s="21"/>
    </row>
    <row r="113" spans="1:57" s="23" customFormat="1" ht="12" customHeight="1">
      <c r="A113" s="23">
        <v>117</v>
      </c>
      <c r="B113" s="5" t="s">
        <v>504</v>
      </c>
      <c r="C113" s="6" t="s">
        <v>268</v>
      </c>
      <c r="D113" s="6" t="s">
        <v>442</v>
      </c>
      <c r="E113" s="6" t="s">
        <v>168</v>
      </c>
      <c r="F113" s="4" t="s">
        <v>437</v>
      </c>
      <c r="G113" s="4" t="s">
        <v>443</v>
      </c>
      <c r="H113" s="6" t="s">
        <v>139</v>
      </c>
      <c r="I113" s="23">
        <v>2</v>
      </c>
      <c r="J113" s="5">
        <v>0.12</v>
      </c>
      <c r="K113" s="5">
        <v>16300</v>
      </c>
      <c r="L113" s="5">
        <v>15</v>
      </c>
      <c r="M113" s="5">
        <v>22</v>
      </c>
      <c r="N113" s="5">
        <v>83</v>
      </c>
      <c r="O113" s="5">
        <v>1.08</v>
      </c>
      <c r="P113" s="5">
        <v>0.19</v>
      </c>
      <c r="Q113" s="5">
        <v>4410</v>
      </c>
      <c r="R113" s="5">
        <v>0.59</v>
      </c>
      <c r="S113" s="5">
        <v>120</v>
      </c>
      <c r="T113" s="5">
        <v>5.9</v>
      </c>
      <c r="U113" s="5">
        <v>40.799999999999997</v>
      </c>
      <c r="V113" s="5">
        <v>61.8</v>
      </c>
      <c r="W113" s="30">
        <v>34500</v>
      </c>
      <c r="X113" s="5">
        <v>0.03</v>
      </c>
      <c r="Y113" s="5">
        <v>3060</v>
      </c>
      <c r="Z113" s="5">
        <v>66.099999999999994</v>
      </c>
      <c r="AA113" s="5">
        <v>15.5</v>
      </c>
      <c r="AB113" s="5">
        <v>5010</v>
      </c>
      <c r="AC113" s="31">
        <v>179</v>
      </c>
      <c r="AD113" s="5">
        <v>8.65</v>
      </c>
      <c r="AE113" s="5">
        <v>589</v>
      </c>
      <c r="AF113" s="5">
        <v>29</v>
      </c>
      <c r="AG113" s="5">
        <v>789</v>
      </c>
      <c r="AH113" s="5">
        <v>11.9</v>
      </c>
      <c r="AI113" s="30">
        <v>14800</v>
      </c>
      <c r="AJ113" s="5">
        <v>0.18</v>
      </c>
      <c r="AK113" s="5">
        <v>5.18</v>
      </c>
      <c r="AL113" s="5">
        <v>2.82</v>
      </c>
      <c r="AM113" s="5">
        <v>1.1200000000000001</v>
      </c>
      <c r="AN113" s="5">
        <v>32.9</v>
      </c>
      <c r="AO113" s="5">
        <v>0.02</v>
      </c>
      <c r="AP113" s="5">
        <v>8.69</v>
      </c>
      <c r="AQ113" s="31">
        <v>985</v>
      </c>
      <c r="AR113" s="5">
        <v>7.84</v>
      </c>
      <c r="AS113" s="5">
        <v>41.9</v>
      </c>
      <c r="AT113" s="5">
        <v>0.36</v>
      </c>
      <c r="AU113" s="5">
        <v>37.1</v>
      </c>
      <c r="AV113" s="5">
        <v>3.2</v>
      </c>
      <c r="AW113" s="5">
        <v>67</v>
      </c>
      <c r="AX113" s="5">
        <v>6</v>
      </c>
      <c r="AY113" s="23">
        <f t="shared" si="3"/>
        <v>2.3310810810810811</v>
      </c>
      <c r="BA113" s="32">
        <f t="shared" si="4"/>
        <v>0</v>
      </c>
      <c r="BE113" s="21"/>
    </row>
    <row r="114" spans="1:57" s="23" customFormat="1" ht="12" customHeight="1">
      <c r="A114" s="23">
        <v>120</v>
      </c>
      <c r="B114" s="5" t="s">
        <v>505</v>
      </c>
      <c r="C114" s="6" t="s">
        <v>269</v>
      </c>
      <c r="D114" s="6" t="s">
        <v>442</v>
      </c>
      <c r="E114" s="6" t="s">
        <v>168</v>
      </c>
      <c r="F114" s="4" t="s">
        <v>437</v>
      </c>
      <c r="G114" s="4" t="s">
        <v>443</v>
      </c>
      <c r="H114" s="6" t="s">
        <v>139</v>
      </c>
      <c r="I114" s="23">
        <v>2</v>
      </c>
      <c r="J114" s="5">
        <v>0.13</v>
      </c>
      <c r="K114" s="5">
        <v>16100</v>
      </c>
      <c r="L114" s="5">
        <v>12.7</v>
      </c>
      <c r="M114" s="5">
        <v>29</v>
      </c>
      <c r="N114" s="5">
        <v>79</v>
      </c>
      <c r="O114" s="5">
        <v>1.03</v>
      </c>
      <c r="P114" s="5">
        <v>0.21</v>
      </c>
      <c r="Q114" s="5">
        <v>5270</v>
      </c>
      <c r="R114" s="5">
        <v>0.42</v>
      </c>
      <c r="S114" s="5">
        <v>120</v>
      </c>
      <c r="T114" s="5">
        <v>5.0999999999999996</v>
      </c>
      <c r="U114" s="5">
        <v>38.1</v>
      </c>
      <c r="V114" s="5">
        <v>61</v>
      </c>
      <c r="W114" s="30">
        <v>25400</v>
      </c>
      <c r="X114" s="5">
        <v>0.03</v>
      </c>
      <c r="Y114" s="5">
        <v>3180</v>
      </c>
      <c r="Z114" s="5">
        <v>62.5</v>
      </c>
      <c r="AA114" s="5">
        <v>15.4</v>
      </c>
      <c r="AB114" s="5">
        <v>4960</v>
      </c>
      <c r="AC114" s="31">
        <v>183</v>
      </c>
      <c r="AD114" s="5">
        <v>6.1</v>
      </c>
      <c r="AE114" s="5">
        <v>771</v>
      </c>
      <c r="AF114" s="5">
        <v>26</v>
      </c>
      <c r="AG114" s="5">
        <v>790</v>
      </c>
      <c r="AH114" s="5">
        <v>12.5</v>
      </c>
      <c r="AI114" s="30">
        <v>13800</v>
      </c>
      <c r="AJ114" s="5">
        <v>0.17</v>
      </c>
      <c r="AK114" s="5">
        <v>5.16</v>
      </c>
      <c r="AL114" s="5">
        <v>2.5299999999999998</v>
      </c>
      <c r="AM114" s="5">
        <v>1.18</v>
      </c>
      <c r="AN114" s="5">
        <v>41.9</v>
      </c>
      <c r="AO114" s="5">
        <v>0.02</v>
      </c>
      <c r="AP114" s="5">
        <v>7.14</v>
      </c>
      <c r="AQ114" s="31">
        <v>911</v>
      </c>
      <c r="AR114" s="5">
        <v>9.48</v>
      </c>
      <c r="AS114" s="5">
        <v>36.6</v>
      </c>
      <c r="AT114" s="5">
        <v>0.41</v>
      </c>
      <c r="AU114" s="5">
        <v>34.5</v>
      </c>
      <c r="AV114" s="5">
        <v>3.39</v>
      </c>
      <c r="AW114" s="5">
        <v>65</v>
      </c>
      <c r="AX114" s="5">
        <v>5</v>
      </c>
      <c r="AY114" s="23">
        <f t="shared" si="3"/>
        <v>1.8405797101449275</v>
      </c>
      <c r="BA114" s="32">
        <f t="shared" si="4"/>
        <v>0</v>
      </c>
      <c r="BE114" s="21"/>
    </row>
    <row r="115" spans="1:57" s="23" customFormat="1" ht="12" customHeight="1" thickBot="1">
      <c r="A115" s="16" t="s">
        <v>274</v>
      </c>
      <c r="B115" s="16" t="s">
        <v>275</v>
      </c>
      <c r="C115" s="21" t="s">
        <v>182</v>
      </c>
      <c r="D115" s="21"/>
      <c r="E115" s="21" t="s">
        <v>176</v>
      </c>
      <c r="F115" s="4" t="s">
        <v>437</v>
      </c>
      <c r="G115" s="4" t="s">
        <v>443</v>
      </c>
      <c r="H115" s="41" t="s">
        <v>139</v>
      </c>
      <c r="I115" s="16">
        <v>2</v>
      </c>
      <c r="J115" s="42">
        <v>0.10199999999999999</v>
      </c>
      <c r="K115" s="42">
        <v>9410</v>
      </c>
      <c r="L115" s="42">
        <v>7.81</v>
      </c>
      <c r="M115" s="46">
        <v>12.2</v>
      </c>
      <c r="N115" s="42">
        <v>46.1</v>
      </c>
      <c r="O115" s="42">
        <v>1.58</v>
      </c>
      <c r="P115" s="42">
        <v>0.129</v>
      </c>
      <c r="Q115" s="42">
        <v>5200</v>
      </c>
      <c r="R115" s="42">
        <v>0.40500000000000003</v>
      </c>
      <c r="S115" s="42">
        <v>103</v>
      </c>
      <c r="T115" s="43">
        <v>3.8</v>
      </c>
      <c r="U115" s="46">
        <v>19</v>
      </c>
      <c r="V115" s="42">
        <v>40.4</v>
      </c>
      <c r="W115" s="48">
        <v>36700</v>
      </c>
      <c r="X115" s="42">
        <v>1.4E-2</v>
      </c>
      <c r="Y115" s="42">
        <v>1130</v>
      </c>
      <c r="Z115" s="42">
        <v>63.4</v>
      </c>
      <c r="AA115" s="43">
        <v>6.9</v>
      </c>
      <c r="AB115" s="42">
        <v>3070</v>
      </c>
      <c r="AC115" s="45">
        <v>471</v>
      </c>
      <c r="AD115" s="42">
        <v>13.1</v>
      </c>
      <c r="AE115" s="42">
        <v>539</v>
      </c>
      <c r="AF115" s="42">
        <v>21.6</v>
      </c>
      <c r="AG115" s="42">
        <v>285</v>
      </c>
      <c r="AH115" s="42">
        <v>5.84</v>
      </c>
      <c r="AI115" s="48">
        <v>44900</v>
      </c>
      <c r="AJ115" s="42">
        <v>0.151</v>
      </c>
      <c r="AK115" s="42">
        <v>3.58</v>
      </c>
      <c r="AL115" s="42">
        <v>1.77</v>
      </c>
      <c r="AM115" s="42">
        <v>0.48</v>
      </c>
      <c r="AN115" s="42">
        <v>56.1</v>
      </c>
      <c r="AO115" s="42">
        <v>2.5999999999999999E-2</v>
      </c>
      <c r="AP115" s="42">
        <v>5.59</v>
      </c>
      <c r="AQ115" s="45">
        <v>363</v>
      </c>
      <c r="AR115" s="43">
        <v>9.6999999999999993</v>
      </c>
      <c r="AS115" s="42">
        <v>22.3</v>
      </c>
      <c r="AT115" s="47">
        <v>0.42</v>
      </c>
      <c r="AU115" s="42">
        <v>52.1</v>
      </c>
      <c r="AV115" s="42">
        <v>5.1100000000000003</v>
      </c>
      <c r="AW115" s="42">
        <v>58.2</v>
      </c>
      <c r="AX115" s="43">
        <v>8.1999999999999993</v>
      </c>
      <c r="AY115" s="35">
        <f t="shared" si="3"/>
        <v>0.81737193763919824</v>
      </c>
      <c r="AZ115" s="35"/>
      <c r="BA115" s="38">
        <f t="shared" si="4"/>
        <v>0</v>
      </c>
      <c r="BB115" s="21"/>
      <c r="BC115" s="21"/>
      <c r="BD115" s="21"/>
      <c r="BE115" s="21"/>
    </row>
    <row r="116" spans="1:57" s="23" customFormat="1" ht="12" customHeight="1">
      <c r="A116" s="16" t="s">
        <v>272</v>
      </c>
      <c r="B116" s="16" t="s">
        <v>273</v>
      </c>
      <c r="C116" s="21" t="s">
        <v>179</v>
      </c>
      <c r="D116" s="21"/>
      <c r="E116" s="21" t="s">
        <v>176</v>
      </c>
      <c r="F116" s="4" t="s">
        <v>437</v>
      </c>
      <c r="G116" s="4" t="s">
        <v>443</v>
      </c>
      <c r="H116" s="41" t="s">
        <v>139</v>
      </c>
      <c r="I116" s="16">
        <v>2</v>
      </c>
      <c r="J116" s="42">
        <v>0.108</v>
      </c>
      <c r="K116" s="42">
        <v>10100</v>
      </c>
      <c r="L116" s="46">
        <v>11</v>
      </c>
      <c r="M116" s="43">
        <v>7.2</v>
      </c>
      <c r="N116" s="46">
        <v>66</v>
      </c>
      <c r="O116" s="42">
        <v>2.0099999999999998</v>
      </c>
      <c r="P116" s="42">
        <v>0.125</v>
      </c>
      <c r="Q116" s="42">
        <v>3340</v>
      </c>
      <c r="R116" s="42">
        <v>0.71799999999999997</v>
      </c>
      <c r="S116" s="42">
        <v>106</v>
      </c>
      <c r="T116" s="43">
        <v>5</v>
      </c>
      <c r="U116" s="42">
        <v>19.8</v>
      </c>
      <c r="V116" s="42">
        <v>40.1</v>
      </c>
      <c r="W116" s="86">
        <v>34500</v>
      </c>
      <c r="X116" s="42">
        <v>1.4E-2</v>
      </c>
      <c r="Y116" s="42">
        <v>1090</v>
      </c>
      <c r="Z116" s="42">
        <v>67.5</v>
      </c>
      <c r="AA116" s="43">
        <v>7.1</v>
      </c>
      <c r="AB116" s="42">
        <v>1900</v>
      </c>
      <c r="AC116" s="45">
        <v>276</v>
      </c>
      <c r="AD116" s="42">
        <v>10.6</v>
      </c>
      <c r="AE116" s="42">
        <v>255</v>
      </c>
      <c r="AF116" s="42">
        <v>22.5</v>
      </c>
      <c r="AG116" s="42">
        <v>394</v>
      </c>
      <c r="AH116" s="42">
        <v>6.62</v>
      </c>
      <c r="AI116" s="86">
        <v>40100</v>
      </c>
      <c r="AJ116" s="42">
        <v>0.23499999999999999</v>
      </c>
      <c r="AK116" s="42">
        <v>3.46</v>
      </c>
      <c r="AL116" s="42">
        <v>1.73</v>
      </c>
      <c r="AM116" s="42">
        <v>0.46</v>
      </c>
      <c r="AN116" s="42">
        <v>36.9</v>
      </c>
      <c r="AO116" s="42">
        <v>4.7E-2</v>
      </c>
      <c r="AP116" s="42">
        <v>5.01</v>
      </c>
      <c r="AQ116" s="45">
        <v>333</v>
      </c>
      <c r="AR116" s="43">
        <v>8.6</v>
      </c>
      <c r="AS116" s="42">
        <v>26.5</v>
      </c>
      <c r="AT116" s="42">
        <v>0.42099999999999999</v>
      </c>
      <c r="AU116" s="42">
        <v>57.5</v>
      </c>
      <c r="AV116" s="42">
        <v>5.56</v>
      </c>
      <c r="AW116" s="42">
        <v>73.3</v>
      </c>
      <c r="AX116" s="43">
        <v>5.7</v>
      </c>
      <c r="AY116" s="35">
        <f t="shared" si="3"/>
        <v>0.86034912718204493</v>
      </c>
      <c r="AZ116" s="35"/>
      <c r="BA116" s="38">
        <f t="shared" si="4"/>
        <v>0</v>
      </c>
      <c r="BB116" s="21"/>
      <c r="BC116" s="21"/>
      <c r="BD116" s="21"/>
      <c r="BE116" s="21"/>
    </row>
    <row r="117" spans="1:57" s="23" customFormat="1" ht="12" customHeight="1">
      <c r="A117" s="16" t="s">
        <v>270</v>
      </c>
      <c r="B117" s="21" t="s">
        <v>271</v>
      </c>
      <c r="C117" s="21" t="s">
        <v>175</v>
      </c>
      <c r="D117" s="21"/>
      <c r="E117" s="21" t="s">
        <v>176</v>
      </c>
      <c r="F117" s="4" t="s">
        <v>437</v>
      </c>
      <c r="G117" s="4" t="s">
        <v>443</v>
      </c>
      <c r="H117" s="41" t="s">
        <v>139</v>
      </c>
      <c r="I117" s="21">
        <v>2</v>
      </c>
      <c r="J117" s="42">
        <v>0.123</v>
      </c>
      <c r="K117" s="42">
        <v>8690</v>
      </c>
      <c r="L117" s="42">
        <v>17.399999999999999</v>
      </c>
      <c r="M117" s="43">
        <v>9.9</v>
      </c>
      <c r="N117" s="42">
        <v>34.9</v>
      </c>
      <c r="O117" s="42">
        <v>2.06</v>
      </c>
      <c r="P117" s="42">
        <v>0.13900000000000001</v>
      </c>
      <c r="Q117" s="42">
        <v>5480</v>
      </c>
      <c r="R117" s="42">
        <v>0.376</v>
      </c>
      <c r="S117" s="42">
        <v>93.2</v>
      </c>
      <c r="T117" s="43">
        <v>3.7</v>
      </c>
      <c r="U117" s="42">
        <v>18.7</v>
      </c>
      <c r="V117" s="42">
        <v>47.3</v>
      </c>
      <c r="W117" s="44">
        <v>46500</v>
      </c>
      <c r="X117" s="42">
        <v>1.4E-2</v>
      </c>
      <c r="Y117" s="42">
        <v>1140</v>
      </c>
      <c r="Z117" s="42">
        <v>60.7</v>
      </c>
      <c r="AA117" s="43">
        <v>7.4</v>
      </c>
      <c r="AB117" s="42">
        <v>2020</v>
      </c>
      <c r="AC117" s="45">
        <v>505</v>
      </c>
      <c r="AD117" s="42">
        <v>13.3</v>
      </c>
      <c r="AE117" s="42">
        <v>305</v>
      </c>
      <c r="AF117" s="42">
        <v>20.7</v>
      </c>
      <c r="AG117" s="42">
        <v>372</v>
      </c>
      <c r="AH117" s="42">
        <v>6.45</v>
      </c>
      <c r="AI117" s="44">
        <v>56900</v>
      </c>
      <c r="AJ117" s="42">
        <v>0.307</v>
      </c>
      <c r="AK117" s="43">
        <v>3.2</v>
      </c>
      <c r="AL117" s="42">
        <v>1.86</v>
      </c>
      <c r="AM117" s="42">
        <v>0.49</v>
      </c>
      <c r="AN117" s="42">
        <v>41.4</v>
      </c>
      <c r="AO117" s="42">
        <v>5.7000000000000002E-2</v>
      </c>
      <c r="AP117" s="42">
        <v>5.25</v>
      </c>
      <c r="AQ117" s="45">
        <v>327</v>
      </c>
      <c r="AR117" s="42">
        <v>9.93</v>
      </c>
      <c r="AS117" s="42">
        <v>26.8</v>
      </c>
      <c r="AT117" s="42">
        <v>0.52900000000000003</v>
      </c>
      <c r="AU117" s="42">
        <v>50.2</v>
      </c>
      <c r="AV117" s="43">
        <v>4.8</v>
      </c>
      <c r="AW117" s="42">
        <v>58.6</v>
      </c>
      <c r="AX117" s="43">
        <v>7</v>
      </c>
      <c r="AY117" s="35">
        <f t="shared" si="3"/>
        <v>0.81722319859402459</v>
      </c>
      <c r="AZ117" s="35"/>
      <c r="BA117" s="38">
        <f t="shared" si="4"/>
        <v>0</v>
      </c>
      <c r="BB117" s="21"/>
      <c r="BC117" s="21"/>
      <c r="BD117" s="21"/>
      <c r="BE117" s="21"/>
    </row>
    <row r="118" spans="1:57" s="23" customFormat="1" ht="12" customHeight="1">
      <c r="A118" s="16" t="s">
        <v>276</v>
      </c>
      <c r="B118" s="21" t="s">
        <v>277</v>
      </c>
      <c r="C118" s="21" t="s">
        <v>185</v>
      </c>
      <c r="D118" s="21"/>
      <c r="E118" s="21" t="s">
        <v>186</v>
      </c>
      <c r="F118" s="4" t="s">
        <v>437</v>
      </c>
      <c r="G118" s="4" t="s">
        <v>443</v>
      </c>
      <c r="H118" s="41" t="s">
        <v>139</v>
      </c>
      <c r="I118" s="21">
        <v>2</v>
      </c>
      <c r="J118" s="42">
        <v>0.125</v>
      </c>
      <c r="K118" s="42">
        <v>12400</v>
      </c>
      <c r="L118" s="42">
        <v>9.31</v>
      </c>
      <c r="M118" s="46">
        <v>16.7</v>
      </c>
      <c r="N118" s="42">
        <v>40.4</v>
      </c>
      <c r="O118" s="42">
        <v>1.54</v>
      </c>
      <c r="P118" s="42">
        <v>0.16300000000000001</v>
      </c>
      <c r="Q118" s="42">
        <v>3990</v>
      </c>
      <c r="R118" s="42">
        <v>0.72099999999999997</v>
      </c>
      <c r="S118" s="42">
        <v>121</v>
      </c>
      <c r="T118" s="43">
        <v>3.1</v>
      </c>
      <c r="U118" s="42">
        <v>27.8</v>
      </c>
      <c r="V118" s="42">
        <v>52.7</v>
      </c>
      <c r="W118" s="44">
        <v>19000</v>
      </c>
      <c r="X118" s="42">
        <v>2.3E-2</v>
      </c>
      <c r="Y118" s="42">
        <v>2370</v>
      </c>
      <c r="Z118" s="42">
        <v>67.099999999999994</v>
      </c>
      <c r="AA118" s="43">
        <v>9</v>
      </c>
      <c r="AB118" s="42">
        <v>3010</v>
      </c>
      <c r="AC118" s="45">
        <v>108</v>
      </c>
      <c r="AD118" s="42">
        <v>6.41</v>
      </c>
      <c r="AE118" s="42">
        <v>1250</v>
      </c>
      <c r="AF118" s="42">
        <v>24.1</v>
      </c>
      <c r="AG118" s="42">
        <v>726</v>
      </c>
      <c r="AH118" s="42">
        <v>8.1300000000000008</v>
      </c>
      <c r="AI118" s="44">
        <v>17500</v>
      </c>
      <c r="AJ118" s="42">
        <v>0.19900000000000001</v>
      </c>
      <c r="AK118" s="42">
        <v>4.37</v>
      </c>
      <c r="AL118" s="42">
        <v>1.86</v>
      </c>
      <c r="AM118" s="42">
        <v>0.85</v>
      </c>
      <c r="AN118" s="46">
        <v>36</v>
      </c>
      <c r="AO118" s="42">
        <v>5.1999999999999998E-2</v>
      </c>
      <c r="AP118" s="42">
        <v>5.73</v>
      </c>
      <c r="AQ118" s="45">
        <v>535</v>
      </c>
      <c r="AR118" s="42">
        <v>7.02</v>
      </c>
      <c r="AS118" s="42">
        <v>28.6</v>
      </c>
      <c r="AT118" s="47">
        <v>0.31</v>
      </c>
      <c r="AU118" s="46">
        <v>45</v>
      </c>
      <c r="AV118" s="42">
        <v>4.3099999999999996</v>
      </c>
      <c r="AW118" s="42">
        <v>43.6</v>
      </c>
      <c r="AX118" s="43">
        <v>5.0999999999999996</v>
      </c>
      <c r="AY118" s="35">
        <f t="shared" si="3"/>
        <v>1.0857142857142856</v>
      </c>
      <c r="AZ118" s="35"/>
      <c r="BA118" s="38">
        <f t="shared" si="4"/>
        <v>0</v>
      </c>
      <c r="BB118" s="21"/>
      <c r="BC118" s="21"/>
      <c r="BD118" s="21"/>
    </row>
    <row r="119" spans="1:57" s="23" customFormat="1" ht="12" customHeight="1">
      <c r="A119" s="16"/>
      <c r="B119" s="21"/>
      <c r="C119" s="21" t="s">
        <v>189</v>
      </c>
      <c r="D119" s="21"/>
      <c r="E119" s="21" t="s">
        <v>186</v>
      </c>
      <c r="F119" s="4" t="s">
        <v>437</v>
      </c>
      <c r="G119" s="4" t="s">
        <v>443</v>
      </c>
      <c r="H119" s="41" t="s">
        <v>139</v>
      </c>
      <c r="I119" s="21">
        <v>2</v>
      </c>
      <c r="J119" s="42"/>
      <c r="K119" s="42"/>
      <c r="L119" s="42"/>
      <c r="M119" s="43"/>
      <c r="N119" s="42"/>
      <c r="O119" s="42"/>
      <c r="P119" s="42"/>
      <c r="Q119" s="42"/>
      <c r="R119" s="42"/>
      <c r="S119" s="42"/>
      <c r="T119" s="43"/>
      <c r="U119" s="42"/>
      <c r="V119" s="42"/>
      <c r="W119" s="44"/>
      <c r="X119" s="42"/>
      <c r="Y119" s="42"/>
      <c r="Z119" s="46"/>
      <c r="AA119" s="43"/>
      <c r="AB119" s="42"/>
      <c r="AC119" s="45"/>
      <c r="AD119" s="42"/>
      <c r="AE119" s="42"/>
      <c r="AF119" s="42"/>
      <c r="AG119" s="42"/>
      <c r="AH119" s="42"/>
      <c r="AI119" s="44"/>
      <c r="AJ119" s="42"/>
      <c r="AK119" s="42"/>
      <c r="AL119" s="42"/>
      <c r="AM119" s="42"/>
      <c r="AN119" s="42"/>
      <c r="AO119" s="42"/>
      <c r="AP119" s="42"/>
      <c r="AQ119" s="45"/>
      <c r="AR119" s="42"/>
      <c r="AS119" s="42"/>
      <c r="AT119" s="42"/>
      <c r="AU119" s="46"/>
      <c r="AV119" s="42"/>
      <c r="AW119" s="42"/>
      <c r="AX119" s="43"/>
      <c r="AY119" s="35" t="e">
        <f t="shared" si="3"/>
        <v>#DIV/0!</v>
      </c>
      <c r="AZ119" s="35"/>
      <c r="BA119" s="38" t="e">
        <f t="shared" si="4"/>
        <v>#DIV/0!</v>
      </c>
      <c r="BB119" s="21"/>
      <c r="BC119" s="21"/>
      <c r="BD119" s="21"/>
    </row>
    <row r="120" spans="1:57" s="23" customFormat="1" ht="12" customHeight="1">
      <c r="A120" s="16"/>
      <c r="B120" s="16"/>
      <c r="C120" s="21" t="s">
        <v>190</v>
      </c>
      <c r="D120" s="21"/>
      <c r="E120" s="21" t="s">
        <v>186</v>
      </c>
      <c r="F120" s="4" t="s">
        <v>437</v>
      </c>
      <c r="G120" s="4" t="s">
        <v>443</v>
      </c>
      <c r="H120" s="41" t="s">
        <v>139</v>
      </c>
      <c r="I120" s="16">
        <v>2</v>
      </c>
      <c r="J120" s="42"/>
      <c r="K120" s="42"/>
      <c r="L120" s="42"/>
      <c r="M120" s="46"/>
      <c r="N120" s="42"/>
      <c r="O120" s="42"/>
      <c r="P120" s="42"/>
      <c r="Q120" s="42"/>
      <c r="R120" s="42"/>
      <c r="S120" s="42"/>
      <c r="T120" s="43"/>
      <c r="U120" s="42"/>
      <c r="V120" s="46"/>
      <c r="W120" s="44"/>
      <c r="X120" s="42"/>
      <c r="Y120" s="42"/>
      <c r="Z120" s="42"/>
      <c r="AA120" s="43"/>
      <c r="AB120" s="42"/>
      <c r="AC120" s="45"/>
      <c r="AD120" s="43"/>
      <c r="AE120" s="42"/>
      <c r="AF120" s="42"/>
      <c r="AG120" s="42"/>
      <c r="AH120" s="42"/>
      <c r="AI120" s="44"/>
      <c r="AJ120" s="42"/>
      <c r="AK120" s="42"/>
      <c r="AL120" s="42"/>
      <c r="AM120" s="42"/>
      <c r="AN120" s="42"/>
      <c r="AO120" s="42"/>
      <c r="AP120" s="42"/>
      <c r="AQ120" s="45"/>
      <c r="AR120" s="42"/>
      <c r="AS120" s="42"/>
      <c r="AT120" s="42"/>
      <c r="AU120" s="42"/>
      <c r="AV120" s="43"/>
      <c r="AW120" s="42"/>
      <c r="AX120" s="43"/>
      <c r="AY120" s="35" t="e">
        <f t="shared" si="3"/>
        <v>#DIV/0!</v>
      </c>
      <c r="AZ120" s="35"/>
      <c r="BA120" s="38" t="e">
        <f t="shared" si="4"/>
        <v>#DIV/0!</v>
      </c>
      <c r="BB120" s="21"/>
      <c r="BC120" s="21"/>
      <c r="BD120" s="21"/>
    </row>
    <row r="121" spans="1:57" s="23" customFormat="1" ht="12" customHeight="1">
      <c r="A121" s="49">
        <v>123</v>
      </c>
      <c r="B121" s="50" t="s">
        <v>506</v>
      </c>
      <c r="C121" s="10" t="s">
        <v>278</v>
      </c>
      <c r="D121" s="10" t="s">
        <v>447</v>
      </c>
      <c r="E121" s="10" t="s">
        <v>193</v>
      </c>
      <c r="F121" s="10" t="s">
        <v>437</v>
      </c>
      <c r="G121" s="10" t="s">
        <v>443</v>
      </c>
      <c r="H121" s="10" t="s">
        <v>139</v>
      </c>
      <c r="I121" s="49">
        <v>2</v>
      </c>
      <c r="J121" s="50">
        <v>7.0000000000000007E-2</v>
      </c>
      <c r="K121" s="50">
        <v>14600</v>
      </c>
      <c r="L121" s="50">
        <v>3.73</v>
      </c>
      <c r="M121" s="50">
        <v>7</v>
      </c>
      <c r="N121" s="50">
        <v>48</v>
      </c>
      <c r="O121" s="50">
        <v>1.22</v>
      </c>
      <c r="P121" s="50">
        <v>0.28000000000000003</v>
      </c>
      <c r="Q121" s="50">
        <v>4930</v>
      </c>
      <c r="R121" s="50">
        <v>0.12</v>
      </c>
      <c r="S121" s="50">
        <v>99.8</v>
      </c>
      <c r="T121" s="50">
        <v>9.6</v>
      </c>
      <c r="U121" s="50">
        <v>27.1</v>
      </c>
      <c r="V121" s="50">
        <v>15.5</v>
      </c>
      <c r="W121" s="54">
        <v>22500</v>
      </c>
      <c r="X121" s="50">
        <v>0.03</v>
      </c>
      <c r="Y121" s="50">
        <v>3590</v>
      </c>
      <c r="Z121" s="50">
        <v>47.4</v>
      </c>
      <c r="AA121" s="50">
        <v>19.2</v>
      </c>
      <c r="AB121" s="50">
        <v>6010</v>
      </c>
      <c r="AC121" s="31">
        <v>249</v>
      </c>
      <c r="AD121" s="50">
        <v>0.41</v>
      </c>
      <c r="AE121" s="50">
        <v>327</v>
      </c>
      <c r="AF121" s="50">
        <v>23.9</v>
      </c>
      <c r="AG121" s="50">
        <v>781</v>
      </c>
      <c r="AH121" s="50">
        <v>15.3</v>
      </c>
      <c r="AI121" s="54">
        <v>1470</v>
      </c>
      <c r="AJ121" s="50">
        <v>0.12</v>
      </c>
      <c r="AK121" s="50">
        <v>4.88</v>
      </c>
      <c r="AL121" s="50">
        <v>1.07</v>
      </c>
      <c r="AM121" s="50">
        <v>1.28</v>
      </c>
      <c r="AN121" s="50">
        <v>30.3</v>
      </c>
      <c r="AO121" s="50">
        <v>0.02</v>
      </c>
      <c r="AP121" s="50">
        <v>17.399999999999999</v>
      </c>
      <c r="AQ121" s="50">
        <v>1250</v>
      </c>
      <c r="AR121" s="50">
        <v>2.8</v>
      </c>
      <c r="AS121" s="50">
        <v>38.700000000000003</v>
      </c>
      <c r="AT121" s="50">
        <v>0.1</v>
      </c>
      <c r="AU121" s="50">
        <v>26.8</v>
      </c>
      <c r="AV121" s="50">
        <v>2.23</v>
      </c>
      <c r="AW121" s="50">
        <v>69</v>
      </c>
      <c r="AX121" s="50">
        <v>19</v>
      </c>
      <c r="AY121" s="49">
        <f t="shared" si="3"/>
        <v>15.306122448979592</v>
      </c>
      <c r="AZ121" s="49"/>
      <c r="BA121" s="52">
        <f t="shared" si="4"/>
        <v>0</v>
      </c>
      <c r="BB121" s="49"/>
      <c r="BC121" s="49"/>
      <c r="BD121" s="49"/>
      <c r="BE121" s="53"/>
    </row>
    <row r="122" spans="1:57" s="23" customFormat="1" ht="12" customHeight="1">
      <c r="A122" s="49">
        <v>126</v>
      </c>
      <c r="B122" s="50" t="s">
        <v>507</v>
      </c>
      <c r="C122" s="10" t="s">
        <v>279</v>
      </c>
      <c r="D122" s="10" t="s">
        <v>447</v>
      </c>
      <c r="E122" s="10" t="s">
        <v>193</v>
      </c>
      <c r="F122" s="10" t="s">
        <v>437</v>
      </c>
      <c r="G122" s="10" t="s">
        <v>443</v>
      </c>
      <c r="H122" s="10" t="s">
        <v>139</v>
      </c>
      <c r="I122" s="49">
        <v>2</v>
      </c>
      <c r="J122" s="50">
        <v>0.04</v>
      </c>
      <c r="K122" s="50">
        <v>12400</v>
      </c>
      <c r="L122" s="50">
        <v>3.64</v>
      </c>
      <c r="M122" s="50">
        <v>9</v>
      </c>
      <c r="N122" s="50">
        <v>60</v>
      </c>
      <c r="O122" s="50">
        <v>0.93</v>
      </c>
      <c r="P122" s="50">
        <v>0.19</v>
      </c>
      <c r="Q122" s="50">
        <v>7550</v>
      </c>
      <c r="R122" s="50">
        <v>0.1</v>
      </c>
      <c r="S122" s="50">
        <v>69.8</v>
      </c>
      <c r="T122" s="50">
        <v>6.8</v>
      </c>
      <c r="U122" s="50">
        <v>26.1</v>
      </c>
      <c r="V122" s="50">
        <v>14</v>
      </c>
      <c r="W122" s="54">
        <v>19100</v>
      </c>
      <c r="X122" s="50">
        <v>0.02</v>
      </c>
      <c r="Y122" s="50">
        <v>3200</v>
      </c>
      <c r="Z122" s="50">
        <v>32.4</v>
      </c>
      <c r="AA122" s="50">
        <v>17.399999999999999</v>
      </c>
      <c r="AB122" s="50">
        <v>4900</v>
      </c>
      <c r="AC122" s="31">
        <v>204</v>
      </c>
      <c r="AD122" s="50">
        <v>0.74</v>
      </c>
      <c r="AE122" s="50">
        <v>329</v>
      </c>
      <c r="AF122" s="50">
        <v>21</v>
      </c>
      <c r="AG122" s="50">
        <v>652</v>
      </c>
      <c r="AH122" s="50">
        <v>12.9</v>
      </c>
      <c r="AI122" s="54">
        <v>787</v>
      </c>
      <c r="AJ122" s="50">
        <v>0.11</v>
      </c>
      <c r="AK122" s="50">
        <v>3.9</v>
      </c>
      <c r="AL122" s="50">
        <v>0.8</v>
      </c>
      <c r="AM122" s="50">
        <v>1.1100000000000001</v>
      </c>
      <c r="AN122" s="50">
        <v>24.3</v>
      </c>
      <c r="AO122" s="50">
        <v>0.02</v>
      </c>
      <c r="AP122" s="50">
        <v>13</v>
      </c>
      <c r="AQ122" s="50">
        <v>963</v>
      </c>
      <c r="AR122" s="50">
        <v>2.59</v>
      </c>
      <c r="AS122" s="50">
        <v>33</v>
      </c>
      <c r="AT122" s="50">
        <v>0.12</v>
      </c>
      <c r="AU122" s="50">
        <v>18</v>
      </c>
      <c r="AV122" s="50">
        <v>1.71</v>
      </c>
      <c r="AW122" s="50">
        <v>52</v>
      </c>
      <c r="AX122" s="50">
        <v>13</v>
      </c>
      <c r="AY122" s="49">
        <f t="shared" si="3"/>
        <v>24.269377382465056</v>
      </c>
      <c r="AZ122" s="49"/>
      <c r="BA122" s="52">
        <f t="shared" si="4"/>
        <v>0</v>
      </c>
      <c r="BB122" s="49"/>
      <c r="BC122" s="49"/>
      <c r="BD122" s="49"/>
      <c r="BE122" s="53"/>
    </row>
    <row r="123" spans="1:57" s="23" customFormat="1" ht="12" customHeight="1">
      <c r="A123" s="49">
        <v>129</v>
      </c>
      <c r="B123" s="50" t="s">
        <v>508</v>
      </c>
      <c r="C123" s="10" t="s">
        <v>280</v>
      </c>
      <c r="D123" s="10" t="s">
        <v>447</v>
      </c>
      <c r="E123" s="10" t="s">
        <v>193</v>
      </c>
      <c r="F123" s="10" t="s">
        <v>437</v>
      </c>
      <c r="G123" s="10" t="s">
        <v>443</v>
      </c>
      <c r="H123" s="10" t="s">
        <v>139</v>
      </c>
      <c r="I123" s="49">
        <v>2</v>
      </c>
      <c r="J123" s="50">
        <v>0.03</v>
      </c>
      <c r="K123" s="50">
        <v>6130</v>
      </c>
      <c r="L123" s="50">
        <v>2.75</v>
      </c>
      <c r="M123" s="50">
        <f>M$2/2</f>
        <v>2.5</v>
      </c>
      <c r="N123" s="50">
        <v>29</v>
      </c>
      <c r="O123" s="50">
        <v>0.55000000000000004</v>
      </c>
      <c r="P123" s="50">
        <v>0.13</v>
      </c>
      <c r="Q123" s="50">
        <v>2990</v>
      </c>
      <c r="R123" s="50">
        <v>0.2</v>
      </c>
      <c r="S123" s="50">
        <v>80</v>
      </c>
      <c r="T123" s="50">
        <v>4.9000000000000004</v>
      </c>
      <c r="U123" s="50">
        <v>14.2</v>
      </c>
      <c r="V123" s="50">
        <v>8.9</v>
      </c>
      <c r="W123" s="54">
        <v>12200</v>
      </c>
      <c r="X123" s="50">
        <v>0.01</v>
      </c>
      <c r="Y123" s="50">
        <v>1230</v>
      </c>
      <c r="Z123" s="50">
        <v>37.200000000000003</v>
      </c>
      <c r="AA123" s="50">
        <v>8.6</v>
      </c>
      <c r="AB123" s="50">
        <v>2540</v>
      </c>
      <c r="AC123" s="31">
        <v>137</v>
      </c>
      <c r="AD123" s="50">
        <v>0.56000000000000005</v>
      </c>
      <c r="AE123" s="50">
        <v>239</v>
      </c>
      <c r="AF123" s="50">
        <v>13.5</v>
      </c>
      <c r="AG123" s="50">
        <v>622</v>
      </c>
      <c r="AH123" s="50">
        <v>6.55</v>
      </c>
      <c r="AI123" s="54">
        <v>962</v>
      </c>
      <c r="AJ123" s="50">
        <v>0.08</v>
      </c>
      <c r="AK123" s="50">
        <v>2.2200000000000002</v>
      </c>
      <c r="AL123" s="50">
        <v>0.76</v>
      </c>
      <c r="AM123" s="50">
        <v>0.93</v>
      </c>
      <c r="AN123" s="50">
        <v>18.600000000000001</v>
      </c>
      <c r="AO123" s="50">
        <v>0.01</v>
      </c>
      <c r="AP123" s="50">
        <v>11.2</v>
      </c>
      <c r="AQ123" s="50">
        <v>915</v>
      </c>
      <c r="AR123" s="50">
        <v>2.68</v>
      </c>
      <c r="AS123" s="50">
        <v>22.2</v>
      </c>
      <c r="AT123" s="50">
        <v>0.15</v>
      </c>
      <c r="AU123" s="50">
        <v>20.7</v>
      </c>
      <c r="AV123" s="50">
        <v>2.0099999999999998</v>
      </c>
      <c r="AW123" s="50">
        <v>36</v>
      </c>
      <c r="AX123" s="50">
        <v>16</v>
      </c>
      <c r="AY123" s="49">
        <f t="shared" si="3"/>
        <v>12.681912681912682</v>
      </c>
      <c r="AZ123" s="49"/>
      <c r="BA123" s="52">
        <f t="shared" si="4"/>
        <v>0</v>
      </c>
      <c r="BB123" s="49"/>
      <c r="BC123" s="49"/>
      <c r="BD123" s="49"/>
      <c r="BE123" s="53"/>
    </row>
    <row r="124" spans="1:57" s="23" customFormat="1" ht="12" customHeight="1" thickBot="1">
      <c r="A124" s="40">
        <v>131</v>
      </c>
      <c r="B124" s="55" t="s">
        <v>509</v>
      </c>
      <c r="C124" s="56" t="s">
        <v>281</v>
      </c>
      <c r="D124" s="56" t="s">
        <v>451</v>
      </c>
      <c r="E124" s="56" t="s">
        <v>200</v>
      </c>
      <c r="F124" s="4" t="s">
        <v>437</v>
      </c>
      <c r="G124" s="4" t="s">
        <v>452</v>
      </c>
      <c r="H124" s="21" t="s">
        <v>139</v>
      </c>
      <c r="I124" s="40">
        <v>2</v>
      </c>
      <c r="J124" s="55">
        <v>0.08</v>
      </c>
      <c r="K124" s="55">
        <v>10300</v>
      </c>
      <c r="L124" s="55">
        <v>7.11</v>
      </c>
      <c r="M124" s="55">
        <v>19</v>
      </c>
      <c r="N124" s="55">
        <v>64</v>
      </c>
      <c r="O124" s="55">
        <v>0.55000000000000004</v>
      </c>
      <c r="P124" s="55">
        <v>0.1</v>
      </c>
      <c r="Q124" s="55">
        <v>5110</v>
      </c>
      <c r="R124" s="55">
        <v>0.34</v>
      </c>
      <c r="S124" s="55">
        <v>119</v>
      </c>
      <c r="T124" s="55">
        <v>3.8</v>
      </c>
      <c r="U124" s="55">
        <v>21.7</v>
      </c>
      <c r="V124" s="55">
        <v>38.299999999999997</v>
      </c>
      <c r="W124" s="87">
        <v>18600</v>
      </c>
      <c r="X124" s="55">
        <v>0.01</v>
      </c>
      <c r="Y124" s="55">
        <v>1480</v>
      </c>
      <c r="Z124" s="55">
        <v>64.8</v>
      </c>
      <c r="AA124" s="55">
        <v>7.7</v>
      </c>
      <c r="AB124" s="55">
        <v>2150</v>
      </c>
      <c r="AC124" s="58">
        <v>260</v>
      </c>
      <c r="AD124" s="55">
        <v>10.9</v>
      </c>
      <c r="AE124" s="55">
        <v>466</v>
      </c>
      <c r="AF124" s="55">
        <v>24.5</v>
      </c>
      <c r="AG124" s="55">
        <v>776</v>
      </c>
      <c r="AH124" s="55">
        <v>8.18</v>
      </c>
      <c r="AI124" s="87">
        <v>16700</v>
      </c>
      <c r="AJ124" s="55">
        <v>0.16</v>
      </c>
      <c r="AK124" s="55">
        <v>3.05</v>
      </c>
      <c r="AL124" s="55">
        <v>2.29</v>
      </c>
      <c r="AM124" s="55">
        <v>0.56999999999999995</v>
      </c>
      <c r="AN124" s="55">
        <v>36</v>
      </c>
      <c r="AO124" s="55">
        <v>0.02</v>
      </c>
      <c r="AP124" s="55">
        <v>2.4900000000000002</v>
      </c>
      <c r="AQ124" s="58">
        <v>364</v>
      </c>
      <c r="AR124" s="55">
        <v>8.44</v>
      </c>
      <c r="AS124" s="55">
        <v>19.100000000000001</v>
      </c>
      <c r="AT124" s="55">
        <v>0.37</v>
      </c>
      <c r="AU124" s="55">
        <v>33.700000000000003</v>
      </c>
      <c r="AV124" s="55">
        <v>3.53</v>
      </c>
      <c r="AW124" s="55">
        <v>44</v>
      </c>
      <c r="AX124" s="55">
        <f>AX$2/2</f>
        <v>0.5</v>
      </c>
      <c r="AY124" s="35">
        <f t="shared" si="3"/>
        <v>1.1137724550898203</v>
      </c>
      <c r="AZ124" s="35"/>
      <c r="BA124" s="38">
        <f t="shared" si="4"/>
        <v>0</v>
      </c>
      <c r="BB124" s="40"/>
      <c r="BC124" s="40"/>
      <c r="BD124" s="40"/>
      <c r="BE124" s="35"/>
    </row>
    <row r="125" spans="1:57" s="23" customFormat="1" ht="12" customHeight="1" thickTop="1">
      <c r="A125" s="40">
        <v>134</v>
      </c>
      <c r="B125" s="55" t="s">
        <v>510</v>
      </c>
      <c r="C125" s="56" t="s">
        <v>282</v>
      </c>
      <c r="D125" s="56" t="s">
        <v>451</v>
      </c>
      <c r="E125" s="56" t="s">
        <v>200</v>
      </c>
      <c r="F125" s="4" t="s">
        <v>437</v>
      </c>
      <c r="G125" s="4" t="s">
        <v>452</v>
      </c>
      <c r="H125" s="21" t="s">
        <v>139</v>
      </c>
      <c r="I125" s="40">
        <v>2</v>
      </c>
      <c r="J125" s="55">
        <v>0.08</v>
      </c>
      <c r="K125" s="55">
        <v>10500</v>
      </c>
      <c r="L125" s="55">
        <v>7.91</v>
      </c>
      <c r="M125" s="55">
        <v>30</v>
      </c>
      <c r="N125" s="55">
        <v>61</v>
      </c>
      <c r="O125" s="55">
        <v>0.64</v>
      </c>
      <c r="P125" s="55">
        <v>0.1</v>
      </c>
      <c r="Q125" s="55">
        <v>7010</v>
      </c>
      <c r="R125" s="55">
        <v>0.21</v>
      </c>
      <c r="S125" s="55">
        <v>111</v>
      </c>
      <c r="T125" s="55">
        <v>4</v>
      </c>
      <c r="U125" s="55">
        <v>19.399999999999999</v>
      </c>
      <c r="V125" s="55">
        <v>35</v>
      </c>
      <c r="W125" s="88">
        <v>22800</v>
      </c>
      <c r="X125" s="55">
        <v>0.01</v>
      </c>
      <c r="Y125" s="55">
        <v>1670</v>
      </c>
      <c r="Z125" s="55">
        <v>60.9</v>
      </c>
      <c r="AA125" s="55">
        <v>8.3000000000000007</v>
      </c>
      <c r="AB125" s="55">
        <v>2570</v>
      </c>
      <c r="AC125" s="58">
        <v>448</v>
      </c>
      <c r="AD125" s="55">
        <v>11.1</v>
      </c>
      <c r="AE125" s="55">
        <v>556</v>
      </c>
      <c r="AF125" s="55">
        <v>18.899999999999999</v>
      </c>
      <c r="AG125" s="55">
        <v>1010</v>
      </c>
      <c r="AH125" s="55">
        <v>8.44</v>
      </c>
      <c r="AI125" s="88">
        <v>23000</v>
      </c>
      <c r="AJ125" s="55">
        <v>0.17</v>
      </c>
      <c r="AK125" s="55">
        <v>2.94</v>
      </c>
      <c r="AL125" s="55">
        <v>2.14</v>
      </c>
      <c r="AM125" s="55">
        <v>0.69</v>
      </c>
      <c r="AN125" s="55">
        <v>50.4</v>
      </c>
      <c r="AO125" s="55">
        <v>0.01</v>
      </c>
      <c r="AP125" s="55">
        <v>2.33</v>
      </c>
      <c r="AQ125" s="58">
        <v>370</v>
      </c>
      <c r="AR125" s="55">
        <v>7.72</v>
      </c>
      <c r="AS125" s="55">
        <v>19.2</v>
      </c>
      <c r="AT125" s="55">
        <v>0.33</v>
      </c>
      <c r="AU125" s="55">
        <v>33.6</v>
      </c>
      <c r="AV125" s="55">
        <v>3.4</v>
      </c>
      <c r="AW125" s="55">
        <v>54</v>
      </c>
      <c r="AX125" s="55">
        <f>AX$2/2</f>
        <v>0.5</v>
      </c>
      <c r="AY125" s="35">
        <f t="shared" si="3"/>
        <v>0.99130434782608701</v>
      </c>
      <c r="AZ125" s="35"/>
      <c r="BA125" s="38">
        <f t="shared" si="4"/>
        <v>0</v>
      </c>
      <c r="BB125" s="40"/>
      <c r="BC125" s="40"/>
      <c r="BD125" s="40"/>
      <c r="BE125" s="35"/>
    </row>
    <row r="126" spans="1:57" s="23" customFormat="1" ht="12" customHeight="1">
      <c r="A126" s="40">
        <v>137</v>
      </c>
      <c r="B126" s="55" t="s">
        <v>511</v>
      </c>
      <c r="C126" s="56" t="s">
        <v>283</v>
      </c>
      <c r="D126" s="56" t="s">
        <v>451</v>
      </c>
      <c r="E126" s="56" t="s">
        <v>200</v>
      </c>
      <c r="F126" s="4" t="s">
        <v>437</v>
      </c>
      <c r="G126" s="4" t="s">
        <v>452</v>
      </c>
      <c r="H126" s="21" t="s">
        <v>139</v>
      </c>
      <c r="I126" s="40">
        <v>2</v>
      </c>
      <c r="J126" s="55">
        <v>7.0000000000000007E-2</v>
      </c>
      <c r="K126" s="55">
        <v>11200</v>
      </c>
      <c r="L126" s="55">
        <v>9.2200000000000006</v>
      </c>
      <c r="M126" s="55">
        <v>31</v>
      </c>
      <c r="N126" s="55">
        <v>71</v>
      </c>
      <c r="O126" s="55">
        <v>0.86</v>
      </c>
      <c r="P126" s="55">
        <v>0.13</v>
      </c>
      <c r="Q126" s="55">
        <v>7950</v>
      </c>
      <c r="R126" s="55">
        <v>0.19</v>
      </c>
      <c r="S126" s="55">
        <v>129</v>
      </c>
      <c r="T126" s="55">
        <v>6.5</v>
      </c>
      <c r="U126" s="55">
        <v>20</v>
      </c>
      <c r="V126" s="55">
        <v>29</v>
      </c>
      <c r="W126" s="57">
        <v>29600</v>
      </c>
      <c r="X126" s="55">
        <v>0.02</v>
      </c>
      <c r="Y126" s="55">
        <v>1820</v>
      </c>
      <c r="Z126" s="55">
        <v>66.8</v>
      </c>
      <c r="AA126" s="55">
        <v>10</v>
      </c>
      <c r="AB126" s="55">
        <v>3180</v>
      </c>
      <c r="AC126" s="58">
        <v>707</v>
      </c>
      <c r="AD126" s="55">
        <v>6.54</v>
      </c>
      <c r="AE126" s="55">
        <v>519</v>
      </c>
      <c r="AF126" s="55">
        <v>18.3</v>
      </c>
      <c r="AG126" s="55">
        <v>919</v>
      </c>
      <c r="AH126" s="55">
        <v>8.3699999999999992</v>
      </c>
      <c r="AI126" s="57">
        <v>30900</v>
      </c>
      <c r="AJ126" s="55">
        <v>0.19</v>
      </c>
      <c r="AK126" s="55">
        <v>3.8</v>
      </c>
      <c r="AL126" s="55">
        <v>2.08</v>
      </c>
      <c r="AM126" s="55">
        <v>0.64</v>
      </c>
      <c r="AN126" s="55">
        <v>60</v>
      </c>
      <c r="AO126" s="55">
        <v>0.02</v>
      </c>
      <c r="AP126" s="55">
        <v>6.71</v>
      </c>
      <c r="AQ126" s="58">
        <v>451</v>
      </c>
      <c r="AR126" s="55">
        <v>6.59</v>
      </c>
      <c r="AS126" s="55">
        <v>21.3</v>
      </c>
      <c r="AT126" s="55">
        <v>0.27</v>
      </c>
      <c r="AU126" s="55">
        <v>38.4</v>
      </c>
      <c r="AV126" s="55">
        <v>4.03</v>
      </c>
      <c r="AW126" s="55">
        <v>67</v>
      </c>
      <c r="AX126" s="55">
        <v>1</v>
      </c>
      <c r="AY126" s="35">
        <f t="shared" si="3"/>
        <v>0.95792880258899671</v>
      </c>
      <c r="AZ126" s="35"/>
      <c r="BA126" s="38">
        <f t="shared" si="4"/>
        <v>0</v>
      </c>
      <c r="BB126" s="40"/>
      <c r="BC126" s="40"/>
      <c r="BD126" s="40"/>
      <c r="BE126" s="35"/>
    </row>
    <row r="127" spans="1:57" s="23" customFormat="1" ht="12" customHeight="1">
      <c r="A127" s="35">
        <v>140</v>
      </c>
      <c r="B127" s="36" t="s">
        <v>512</v>
      </c>
      <c r="C127" s="21" t="s">
        <v>284</v>
      </c>
      <c r="D127" s="21" t="s">
        <v>456</v>
      </c>
      <c r="E127" s="21" t="s">
        <v>207</v>
      </c>
      <c r="F127" s="4" t="s">
        <v>437</v>
      </c>
      <c r="G127" s="4" t="s">
        <v>452</v>
      </c>
      <c r="H127" s="21" t="s">
        <v>139</v>
      </c>
      <c r="I127" s="35">
        <v>2</v>
      </c>
      <c r="J127" s="36">
        <v>0.1</v>
      </c>
      <c r="K127" s="36">
        <v>10500</v>
      </c>
      <c r="L127" s="36">
        <v>9.27</v>
      </c>
      <c r="M127" s="36">
        <v>53</v>
      </c>
      <c r="N127" s="36">
        <v>42</v>
      </c>
      <c r="O127" s="36">
        <v>0.57999999999999996</v>
      </c>
      <c r="P127" s="36">
        <v>0.18</v>
      </c>
      <c r="Q127" s="36">
        <v>7120</v>
      </c>
      <c r="R127" s="36">
        <v>0.38</v>
      </c>
      <c r="S127" s="36">
        <v>72.7</v>
      </c>
      <c r="T127" s="36">
        <v>3</v>
      </c>
      <c r="U127" s="36">
        <v>27.9</v>
      </c>
      <c r="V127" s="36">
        <v>53.4</v>
      </c>
      <c r="W127" s="37">
        <v>28100</v>
      </c>
      <c r="X127" s="36">
        <v>0.02</v>
      </c>
      <c r="Y127" s="36">
        <v>2520</v>
      </c>
      <c r="Z127" s="36">
        <v>39.299999999999997</v>
      </c>
      <c r="AA127" s="36">
        <v>10</v>
      </c>
      <c r="AB127" s="36">
        <v>3420</v>
      </c>
      <c r="AC127" s="31">
        <v>163</v>
      </c>
      <c r="AD127" s="36">
        <v>16.3</v>
      </c>
      <c r="AE127" s="36">
        <v>1430</v>
      </c>
      <c r="AF127" s="36">
        <v>24.1</v>
      </c>
      <c r="AG127" s="36">
        <v>1370</v>
      </c>
      <c r="AH127" s="36">
        <v>11.7</v>
      </c>
      <c r="AI127" s="37">
        <v>15000</v>
      </c>
      <c r="AJ127" s="36">
        <v>0.23</v>
      </c>
      <c r="AK127" s="36">
        <v>3.64</v>
      </c>
      <c r="AL127" s="36">
        <v>2.4300000000000002</v>
      </c>
      <c r="AM127" s="36">
        <v>0.65</v>
      </c>
      <c r="AN127" s="36">
        <v>44.3</v>
      </c>
      <c r="AO127" s="36">
        <v>0.02</v>
      </c>
      <c r="AP127" s="36">
        <v>5.74</v>
      </c>
      <c r="AQ127" s="31">
        <v>354</v>
      </c>
      <c r="AR127" s="36">
        <v>10.6</v>
      </c>
      <c r="AS127" s="36">
        <v>26.7</v>
      </c>
      <c r="AT127" s="36">
        <v>0.37</v>
      </c>
      <c r="AU127" s="36">
        <v>24.9</v>
      </c>
      <c r="AV127" s="36">
        <v>2.89</v>
      </c>
      <c r="AW127" s="36">
        <v>50</v>
      </c>
      <c r="AX127" s="36">
        <v>2</v>
      </c>
      <c r="AY127" s="35">
        <f t="shared" si="3"/>
        <v>1.8733333333333333</v>
      </c>
      <c r="AZ127" s="35"/>
      <c r="BA127" s="38">
        <f t="shared" si="4"/>
        <v>0</v>
      </c>
      <c r="BB127" s="35"/>
      <c r="BC127" s="35"/>
      <c r="BD127" s="35"/>
      <c r="BE127" s="21"/>
    </row>
    <row r="128" spans="1:57" s="23" customFormat="1" ht="12" customHeight="1">
      <c r="A128" s="35">
        <v>143</v>
      </c>
      <c r="B128" s="36" t="s">
        <v>513</v>
      </c>
      <c r="C128" s="21" t="s">
        <v>285</v>
      </c>
      <c r="D128" s="21" t="s">
        <v>456</v>
      </c>
      <c r="E128" s="21" t="s">
        <v>207</v>
      </c>
      <c r="F128" s="4" t="s">
        <v>437</v>
      </c>
      <c r="G128" s="4" t="s">
        <v>452</v>
      </c>
      <c r="H128" s="21" t="s">
        <v>139</v>
      </c>
      <c r="I128" s="35">
        <v>2</v>
      </c>
      <c r="J128" s="36">
        <v>0.1</v>
      </c>
      <c r="K128" s="36">
        <v>10300</v>
      </c>
      <c r="L128" s="36">
        <v>9.6</v>
      </c>
      <c r="M128" s="36">
        <v>87</v>
      </c>
      <c r="N128" s="36">
        <v>40</v>
      </c>
      <c r="O128" s="36">
        <v>0.71</v>
      </c>
      <c r="P128" s="36">
        <v>0.17</v>
      </c>
      <c r="Q128" s="36">
        <v>8050</v>
      </c>
      <c r="R128" s="36">
        <v>0.54</v>
      </c>
      <c r="S128" s="36">
        <v>83.7</v>
      </c>
      <c r="T128" s="36">
        <v>3.9</v>
      </c>
      <c r="U128" s="36">
        <v>27.7</v>
      </c>
      <c r="V128" s="36">
        <v>51.7</v>
      </c>
      <c r="W128" s="37">
        <v>26100</v>
      </c>
      <c r="X128" s="36">
        <v>0.02</v>
      </c>
      <c r="Y128" s="36">
        <v>2760</v>
      </c>
      <c r="Z128" s="36">
        <v>43.9</v>
      </c>
      <c r="AA128" s="36">
        <v>12</v>
      </c>
      <c r="AB128" s="36">
        <v>4540</v>
      </c>
      <c r="AC128" s="31">
        <v>194</v>
      </c>
      <c r="AD128" s="36">
        <v>14.2</v>
      </c>
      <c r="AE128" s="36">
        <v>2030</v>
      </c>
      <c r="AF128" s="36">
        <v>29.5</v>
      </c>
      <c r="AG128" s="36">
        <v>849</v>
      </c>
      <c r="AH128" s="36">
        <v>8.66</v>
      </c>
      <c r="AI128" s="37">
        <v>24200</v>
      </c>
      <c r="AJ128" s="36">
        <v>0.17</v>
      </c>
      <c r="AK128" s="36">
        <v>4</v>
      </c>
      <c r="AL128" s="36">
        <v>2.58</v>
      </c>
      <c r="AM128" s="36">
        <v>0.6</v>
      </c>
      <c r="AN128" s="36">
        <v>59.7</v>
      </c>
      <c r="AO128" s="36">
        <v>0.02</v>
      </c>
      <c r="AP128" s="36">
        <v>10.199999999999999</v>
      </c>
      <c r="AQ128" s="31">
        <v>383</v>
      </c>
      <c r="AR128" s="36">
        <v>10.1</v>
      </c>
      <c r="AS128" s="36">
        <v>21.4</v>
      </c>
      <c r="AT128" s="36">
        <v>0.39</v>
      </c>
      <c r="AU128" s="36">
        <v>29.1</v>
      </c>
      <c r="AV128" s="36">
        <v>3.47</v>
      </c>
      <c r="AW128" s="36">
        <v>49</v>
      </c>
      <c r="AX128" s="36">
        <v>6</v>
      </c>
      <c r="AY128" s="35">
        <f t="shared" si="3"/>
        <v>1.0785123966942149</v>
      </c>
      <c r="AZ128" s="35"/>
      <c r="BA128" s="38">
        <f t="shared" si="4"/>
        <v>0</v>
      </c>
      <c r="BB128" s="35"/>
      <c r="BC128" s="35"/>
      <c r="BD128" s="35"/>
      <c r="BE128" s="21"/>
    </row>
    <row r="129" spans="1:57" s="23" customFormat="1" ht="12" customHeight="1">
      <c r="A129" s="35">
        <v>146</v>
      </c>
      <c r="B129" s="36" t="s">
        <v>366</v>
      </c>
      <c r="C129" s="21" t="s">
        <v>286</v>
      </c>
      <c r="D129" s="21" t="s">
        <v>456</v>
      </c>
      <c r="E129" s="21" t="s">
        <v>207</v>
      </c>
      <c r="F129" s="4" t="s">
        <v>437</v>
      </c>
      <c r="G129" s="4" t="s">
        <v>452</v>
      </c>
      <c r="H129" s="21" t="s">
        <v>139</v>
      </c>
      <c r="I129" s="35">
        <v>2</v>
      </c>
      <c r="J129" s="36">
        <v>0.09</v>
      </c>
      <c r="K129" s="36">
        <v>10700</v>
      </c>
      <c r="L129" s="36">
        <v>8.34</v>
      </c>
      <c r="M129" s="36">
        <v>46</v>
      </c>
      <c r="N129" s="36">
        <v>38</v>
      </c>
      <c r="O129" s="36">
        <v>0.65</v>
      </c>
      <c r="P129" s="36">
        <v>0.16</v>
      </c>
      <c r="Q129" s="36">
        <v>4880</v>
      </c>
      <c r="R129" s="36">
        <v>0.36</v>
      </c>
      <c r="S129" s="36">
        <v>86.4</v>
      </c>
      <c r="T129" s="36">
        <v>3.8</v>
      </c>
      <c r="U129" s="36">
        <v>28.7</v>
      </c>
      <c r="V129" s="36">
        <v>60.5</v>
      </c>
      <c r="W129" s="37">
        <v>24800</v>
      </c>
      <c r="X129" s="36">
        <v>0.02</v>
      </c>
      <c r="Y129" s="36">
        <v>2570</v>
      </c>
      <c r="Z129" s="36">
        <v>46.1</v>
      </c>
      <c r="AA129" s="36">
        <v>8.6999999999999993</v>
      </c>
      <c r="AB129" s="36">
        <v>2950</v>
      </c>
      <c r="AC129" s="31">
        <v>134</v>
      </c>
      <c r="AD129" s="36">
        <v>17</v>
      </c>
      <c r="AE129" s="36">
        <v>1160</v>
      </c>
      <c r="AF129" s="36">
        <v>26</v>
      </c>
      <c r="AG129" s="36">
        <v>789</v>
      </c>
      <c r="AH129" s="36">
        <v>7.47</v>
      </c>
      <c r="AI129" s="37">
        <v>20500</v>
      </c>
      <c r="AJ129" s="36">
        <v>0.18</v>
      </c>
      <c r="AK129" s="36">
        <v>4.6900000000000004</v>
      </c>
      <c r="AL129" s="36">
        <v>2.78</v>
      </c>
      <c r="AM129" s="36">
        <v>0.53</v>
      </c>
      <c r="AN129" s="36">
        <v>33.1</v>
      </c>
      <c r="AO129" s="36">
        <v>0.03</v>
      </c>
      <c r="AP129" s="36">
        <v>10.3</v>
      </c>
      <c r="AQ129" s="31">
        <v>366</v>
      </c>
      <c r="AR129" s="36">
        <v>12.7</v>
      </c>
      <c r="AS129" s="36">
        <v>20.7</v>
      </c>
      <c r="AT129" s="36">
        <v>0.36</v>
      </c>
      <c r="AU129" s="36">
        <v>30.9</v>
      </c>
      <c r="AV129" s="36">
        <v>3.8</v>
      </c>
      <c r="AW129" s="36">
        <v>40</v>
      </c>
      <c r="AX129" s="36">
        <v>6</v>
      </c>
      <c r="AY129" s="35">
        <f t="shared" si="3"/>
        <v>1.2097560975609756</v>
      </c>
      <c r="AZ129" s="35"/>
      <c r="BA129" s="38">
        <f t="shared" si="4"/>
        <v>0</v>
      </c>
      <c r="BB129" s="35"/>
      <c r="BC129" s="35"/>
      <c r="BD129" s="35"/>
      <c r="BE129" s="21"/>
    </row>
    <row r="130" spans="1:57" s="35" customFormat="1" ht="12" customHeight="1">
      <c r="A130" s="19" t="s">
        <v>287</v>
      </c>
      <c r="B130" s="19" t="s">
        <v>288</v>
      </c>
      <c r="C130" s="19" t="s">
        <v>214</v>
      </c>
      <c r="D130" s="22" t="s">
        <v>459</v>
      </c>
      <c r="E130" s="22" t="s">
        <v>215</v>
      </c>
      <c r="F130" s="22" t="s">
        <v>437</v>
      </c>
      <c r="G130" s="22" t="s">
        <v>452</v>
      </c>
      <c r="H130" s="61" t="s">
        <v>139</v>
      </c>
      <c r="I130" s="19">
        <v>2</v>
      </c>
      <c r="J130" s="70">
        <v>0.221</v>
      </c>
      <c r="K130" s="70">
        <v>22400</v>
      </c>
      <c r="L130" s="70">
        <v>4.9400000000000004</v>
      </c>
      <c r="M130" s="71">
        <v>34.700000000000003</v>
      </c>
      <c r="N130" s="70">
        <v>61.4</v>
      </c>
      <c r="O130" s="70">
        <v>1.9</v>
      </c>
      <c r="P130" s="70">
        <v>0.21099999999999999</v>
      </c>
      <c r="Q130" s="70">
        <v>6910</v>
      </c>
      <c r="R130" s="70">
        <v>0.35199999999999998</v>
      </c>
      <c r="S130" s="70">
        <v>217</v>
      </c>
      <c r="T130" s="70">
        <v>15.5</v>
      </c>
      <c r="U130" s="70">
        <v>31.1</v>
      </c>
      <c r="V130" s="70">
        <v>23.9</v>
      </c>
      <c r="W130" s="74">
        <v>63100</v>
      </c>
      <c r="X130" s="70">
        <v>4.1000000000000002E-2</v>
      </c>
      <c r="Y130" s="70">
        <v>4560</v>
      </c>
      <c r="Z130" s="70">
        <v>117</v>
      </c>
      <c r="AA130" s="70">
        <v>22.7</v>
      </c>
      <c r="AB130" s="70">
        <v>5770</v>
      </c>
      <c r="AC130" s="70">
        <v>1100</v>
      </c>
      <c r="AD130" s="70">
        <v>3.49</v>
      </c>
      <c r="AE130" s="70">
        <v>1010</v>
      </c>
      <c r="AF130" s="70">
        <v>31.1</v>
      </c>
      <c r="AG130" s="70">
        <v>1130</v>
      </c>
      <c r="AH130" s="71">
        <v>12</v>
      </c>
      <c r="AI130" s="74">
        <v>54200</v>
      </c>
      <c r="AJ130" s="70">
        <v>0.25600000000000001</v>
      </c>
      <c r="AK130" s="70">
        <v>7.61</v>
      </c>
      <c r="AL130" s="70">
        <v>1.27</v>
      </c>
      <c r="AM130" s="70">
        <v>1.31</v>
      </c>
      <c r="AN130" s="70">
        <v>67.5</v>
      </c>
      <c r="AO130" s="70">
        <v>6.8000000000000005E-2</v>
      </c>
      <c r="AP130" s="70">
        <v>12.8</v>
      </c>
      <c r="AQ130" s="70">
        <v>744</v>
      </c>
      <c r="AR130" s="70">
        <v>6.53</v>
      </c>
      <c r="AS130" s="70">
        <v>50.5</v>
      </c>
      <c r="AT130" s="70">
        <v>0.23599999999999999</v>
      </c>
      <c r="AU130" s="70">
        <v>72.599999999999994</v>
      </c>
      <c r="AV130" s="73">
        <v>7.6</v>
      </c>
      <c r="AW130" s="70">
        <v>168</v>
      </c>
      <c r="AX130" s="73">
        <v>9.5</v>
      </c>
      <c r="AY130" s="67">
        <f t="shared" si="3"/>
        <v>1.1642066420664208</v>
      </c>
      <c r="AZ130" s="67"/>
      <c r="BA130" s="68">
        <f t="shared" si="4"/>
        <v>0</v>
      </c>
      <c r="BB130" s="22"/>
      <c r="BC130" s="22"/>
      <c r="BD130" s="22"/>
      <c r="BE130" s="22"/>
    </row>
    <row r="131" spans="1:57" s="35" customFormat="1" ht="12" customHeight="1">
      <c r="A131" s="19" t="s">
        <v>289</v>
      </c>
      <c r="B131" s="19" t="s">
        <v>290</v>
      </c>
      <c r="C131" s="22" t="s">
        <v>218</v>
      </c>
      <c r="D131" s="22" t="s">
        <v>459</v>
      </c>
      <c r="E131" s="22" t="s">
        <v>215</v>
      </c>
      <c r="F131" s="22" t="s">
        <v>437</v>
      </c>
      <c r="G131" s="22" t="s">
        <v>452</v>
      </c>
      <c r="H131" s="61" t="s">
        <v>139</v>
      </c>
      <c r="I131" s="19">
        <v>2</v>
      </c>
      <c r="J131" s="70">
        <v>7.2999999999999995E-2</v>
      </c>
      <c r="K131" s="70">
        <v>23600</v>
      </c>
      <c r="L131" s="70">
        <v>5.0599999999999996</v>
      </c>
      <c r="M131" s="71">
        <v>31</v>
      </c>
      <c r="N131" s="70">
        <v>57.7</v>
      </c>
      <c r="O131" s="70">
        <v>2.0099999999999998</v>
      </c>
      <c r="P131" s="70">
        <v>0.17599999999999999</v>
      </c>
      <c r="Q131" s="70">
        <v>5640</v>
      </c>
      <c r="R131" s="70">
        <v>0.34499999999999997</v>
      </c>
      <c r="S131" s="70">
        <v>253</v>
      </c>
      <c r="T131" s="70">
        <v>17.2</v>
      </c>
      <c r="U131" s="70">
        <v>30.4</v>
      </c>
      <c r="V131" s="70">
        <v>22.3</v>
      </c>
      <c r="W131" s="74">
        <v>62900</v>
      </c>
      <c r="X131" s="70">
        <v>4.1000000000000002E-2</v>
      </c>
      <c r="Y131" s="70">
        <v>4560</v>
      </c>
      <c r="Z131" s="70">
        <v>132</v>
      </c>
      <c r="AA131" s="70">
        <v>22.1</v>
      </c>
      <c r="AB131" s="70">
        <v>5790</v>
      </c>
      <c r="AC131" s="70">
        <v>1090</v>
      </c>
      <c r="AD131" s="70">
        <v>3.54</v>
      </c>
      <c r="AE131" s="70">
        <v>1060</v>
      </c>
      <c r="AF131" s="70">
        <v>32.1</v>
      </c>
      <c r="AG131" s="70">
        <v>1080</v>
      </c>
      <c r="AH131" s="70">
        <v>10.7</v>
      </c>
      <c r="AI131" s="74">
        <v>58400</v>
      </c>
      <c r="AJ131" s="70">
        <v>0.24099999999999999</v>
      </c>
      <c r="AK131" s="70">
        <v>7.66</v>
      </c>
      <c r="AL131" s="70">
        <v>1.58</v>
      </c>
      <c r="AM131" s="70">
        <v>1.08</v>
      </c>
      <c r="AN131" s="70">
        <v>58.9</v>
      </c>
      <c r="AO131" s="70">
        <v>8.1000000000000003E-2</v>
      </c>
      <c r="AP131" s="70">
        <v>13.5</v>
      </c>
      <c r="AQ131" s="70">
        <v>715</v>
      </c>
      <c r="AR131" s="70">
        <v>6.55</v>
      </c>
      <c r="AS131" s="70">
        <v>51.6</v>
      </c>
      <c r="AT131" s="72">
        <v>0.23</v>
      </c>
      <c r="AU131" s="70">
        <v>83.1</v>
      </c>
      <c r="AV131" s="70">
        <v>8.35</v>
      </c>
      <c r="AW131" s="70">
        <v>207</v>
      </c>
      <c r="AX131" s="70">
        <v>11.2</v>
      </c>
      <c r="AY131" s="67">
        <f t="shared" si="3"/>
        <v>1.077054794520548</v>
      </c>
      <c r="AZ131" s="67"/>
      <c r="BA131" s="68">
        <f t="shared" si="4"/>
        <v>0</v>
      </c>
      <c r="BB131" s="22"/>
      <c r="BC131" s="22"/>
      <c r="BD131" s="22"/>
      <c r="BE131" s="22"/>
    </row>
    <row r="132" spans="1:57" s="21" customFormat="1">
      <c r="A132" s="19" t="s">
        <v>291</v>
      </c>
      <c r="B132" s="22" t="s">
        <v>292</v>
      </c>
      <c r="C132" s="22" t="s">
        <v>221</v>
      </c>
      <c r="D132" s="22" t="s">
        <v>459</v>
      </c>
      <c r="E132" s="22" t="s">
        <v>215</v>
      </c>
      <c r="F132" s="22" t="s">
        <v>437</v>
      </c>
      <c r="G132" s="22" t="s">
        <v>452</v>
      </c>
      <c r="H132" s="61" t="s">
        <v>139</v>
      </c>
      <c r="I132" s="19">
        <v>2</v>
      </c>
      <c r="J132" s="70">
        <v>0.14599999999999999</v>
      </c>
      <c r="K132" s="70">
        <v>22600</v>
      </c>
      <c r="L132" s="70">
        <v>4.75</v>
      </c>
      <c r="M132" s="71">
        <v>29</v>
      </c>
      <c r="N132" s="70">
        <v>70.8</v>
      </c>
      <c r="O132" s="70">
        <v>1.74</v>
      </c>
      <c r="P132" s="70">
        <v>0.19600000000000001</v>
      </c>
      <c r="Q132" s="70">
        <v>6230</v>
      </c>
      <c r="R132" s="70">
        <v>0.443</v>
      </c>
      <c r="S132" s="70">
        <v>217</v>
      </c>
      <c r="T132" s="71">
        <v>15</v>
      </c>
      <c r="U132" s="70">
        <v>30.8</v>
      </c>
      <c r="V132" s="70">
        <v>23.4</v>
      </c>
      <c r="W132" s="89">
        <v>62100</v>
      </c>
      <c r="X132" s="70">
        <v>4.2000000000000003E-2</v>
      </c>
      <c r="Y132" s="70">
        <v>4540</v>
      </c>
      <c r="Z132" s="70">
        <v>106</v>
      </c>
      <c r="AA132" s="70">
        <v>21.1</v>
      </c>
      <c r="AB132" s="70">
        <v>5850</v>
      </c>
      <c r="AC132" s="70">
        <v>1030</v>
      </c>
      <c r="AD132" s="70">
        <v>3.4</v>
      </c>
      <c r="AE132" s="70">
        <v>1090</v>
      </c>
      <c r="AF132" s="70">
        <v>28.6</v>
      </c>
      <c r="AG132" s="70">
        <v>1240</v>
      </c>
      <c r="AH132" s="70">
        <v>11.6</v>
      </c>
      <c r="AI132" s="89">
        <v>49500</v>
      </c>
      <c r="AJ132" s="70">
        <v>0.25600000000000001</v>
      </c>
      <c r="AK132" s="70">
        <v>7.56</v>
      </c>
      <c r="AL132" s="70">
        <v>1.1599999999999999</v>
      </c>
      <c r="AM132" s="70">
        <v>1.24</v>
      </c>
      <c r="AN132" s="71">
        <v>67</v>
      </c>
      <c r="AO132" s="70">
        <v>8.5999999999999993E-2</v>
      </c>
      <c r="AP132" s="70">
        <v>13.1</v>
      </c>
      <c r="AQ132" s="70">
        <v>722</v>
      </c>
      <c r="AR132" s="70">
        <v>6.62</v>
      </c>
      <c r="AS132" s="70">
        <v>51.4</v>
      </c>
      <c r="AT132" s="70">
        <v>0.23200000000000001</v>
      </c>
      <c r="AU132" s="70">
        <v>70.3</v>
      </c>
      <c r="AV132" s="70">
        <v>8.1300000000000008</v>
      </c>
      <c r="AW132" s="70">
        <v>116</v>
      </c>
      <c r="AX132" s="70">
        <v>10.199999999999999</v>
      </c>
      <c r="AY132" s="67">
        <f t="shared" ref="AY132:AY195" si="5">W132/AI132</f>
        <v>1.2545454545454546</v>
      </c>
      <c r="AZ132" s="67"/>
      <c r="BA132" s="68">
        <f t="shared" ref="BA132:BA195" si="6">$BD$7/AY132*100</f>
        <v>0</v>
      </c>
      <c r="BB132" s="22"/>
      <c r="BC132" s="22"/>
      <c r="BD132" s="22"/>
      <c r="BE132" s="22"/>
    </row>
    <row r="133" spans="1:57" s="35" customFormat="1" ht="12" customHeight="1">
      <c r="A133" s="90" t="s">
        <v>293</v>
      </c>
      <c r="B133" s="6" t="s">
        <v>294</v>
      </c>
      <c r="C133" s="6" t="s">
        <v>224</v>
      </c>
      <c r="D133" s="6" t="s">
        <v>460</v>
      </c>
      <c r="E133" s="6" t="s">
        <v>225</v>
      </c>
      <c r="F133" s="4" t="s">
        <v>461</v>
      </c>
      <c r="G133" s="4" t="s">
        <v>461</v>
      </c>
      <c r="H133" s="76" t="s">
        <v>139</v>
      </c>
      <c r="I133" s="90">
        <v>2</v>
      </c>
      <c r="J133" s="91">
        <v>4.2999999999999997E-2</v>
      </c>
      <c r="K133" s="91">
        <v>17000</v>
      </c>
      <c r="L133" s="91">
        <v>3.46</v>
      </c>
      <c r="M133" s="92">
        <v>7.1</v>
      </c>
      <c r="N133" s="93">
        <v>64</v>
      </c>
      <c r="O133" s="91">
        <v>1.1299999999999999</v>
      </c>
      <c r="P133" s="91">
        <v>0.155</v>
      </c>
      <c r="Q133" s="91">
        <v>4300</v>
      </c>
      <c r="R133" s="91">
        <v>0.11700000000000001</v>
      </c>
      <c r="S133" s="91">
        <v>93.8</v>
      </c>
      <c r="T133" s="92">
        <v>9.8000000000000007</v>
      </c>
      <c r="U133" s="91">
        <v>23.7</v>
      </c>
      <c r="V133" s="91">
        <v>16.399999999999999</v>
      </c>
      <c r="W133" s="94">
        <v>23800</v>
      </c>
      <c r="X133" s="91">
        <v>4.4999999999999998E-2</v>
      </c>
      <c r="Y133" s="91">
        <v>4190</v>
      </c>
      <c r="Z133" s="91">
        <v>44.9</v>
      </c>
      <c r="AA133" s="91">
        <v>17.2</v>
      </c>
      <c r="AB133" s="91">
        <v>6080</v>
      </c>
      <c r="AC133" s="45">
        <v>350</v>
      </c>
      <c r="AD133" s="91">
        <v>1.29</v>
      </c>
      <c r="AE133" s="91">
        <v>354</v>
      </c>
      <c r="AF133" s="91">
        <v>18.399999999999999</v>
      </c>
      <c r="AG133" s="91">
        <v>871</v>
      </c>
      <c r="AH133" s="91">
        <v>9.76</v>
      </c>
      <c r="AI133" s="94">
        <v>713</v>
      </c>
      <c r="AJ133" s="91">
        <v>0.13600000000000001</v>
      </c>
      <c r="AK133" s="91">
        <v>6.43</v>
      </c>
      <c r="AL133" s="91">
        <v>0.52900000000000003</v>
      </c>
      <c r="AM133" s="91">
        <v>1.43</v>
      </c>
      <c r="AN133" s="91">
        <v>18.3</v>
      </c>
      <c r="AO133" s="91">
        <v>7.0999999999999994E-2</v>
      </c>
      <c r="AP133" s="93">
        <v>11</v>
      </c>
      <c r="AQ133" s="45">
        <v>1570</v>
      </c>
      <c r="AR133" s="91">
        <v>2.66</v>
      </c>
      <c r="AS133" s="91">
        <v>54.8</v>
      </c>
      <c r="AT133" s="91">
        <v>0.14899999999999999</v>
      </c>
      <c r="AU133" s="91">
        <v>22.1</v>
      </c>
      <c r="AV133" s="91">
        <v>2.2200000000000002</v>
      </c>
      <c r="AW133" s="91">
        <v>70.5</v>
      </c>
      <c r="AX133" s="91">
        <v>15.5</v>
      </c>
      <c r="AY133" s="23">
        <f t="shared" si="5"/>
        <v>33.380084151472651</v>
      </c>
      <c r="AZ133" s="23"/>
      <c r="BA133" s="32">
        <f t="shared" si="6"/>
        <v>0</v>
      </c>
      <c r="BB133" s="6"/>
      <c r="BC133" s="6"/>
      <c r="BD133" s="6"/>
      <c r="BE133" s="23"/>
    </row>
    <row r="134" spans="1:57" s="35" customFormat="1" ht="12" customHeight="1">
      <c r="A134" s="90" t="s">
        <v>295</v>
      </c>
      <c r="B134" s="90" t="s">
        <v>296</v>
      </c>
      <c r="C134" s="90" t="s">
        <v>228</v>
      </c>
      <c r="D134" s="6" t="s">
        <v>460</v>
      </c>
      <c r="E134" s="6" t="s">
        <v>225</v>
      </c>
      <c r="F134" s="4" t="s">
        <v>461</v>
      </c>
      <c r="G134" s="4" t="s">
        <v>461</v>
      </c>
      <c r="H134" s="76" t="s">
        <v>139</v>
      </c>
      <c r="I134" s="90">
        <v>2</v>
      </c>
      <c r="J134" s="91">
        <v>3.6999999999999998E-2</v>
      </c>
      <c r="K134" s="91">
        <v>13400</v>
      </c>
      <c r="L134" s="91">
        <v>2.96</v>
      </c>
      <c r="M134" s="92">
        <v>6.6</v>
      </c>
      <c r="N134" s="91">
        <v>56.8</v>
      </c>
      <c r="O134" s="91">
        <v>1.1200000000000001</v>
      </c>
      <c r="P134" s="91">
        <v>0.13100000000000001</v>
      </c>
      <c r="Q134" s="91">
        <v>3430</v>
      </c>
      <c r="R134" s="91">
        <v>8.6999999999999994E-2</v>
      </c>
      <c r="S134" s="91">
        <v>88.1</v>
      </c>
      <c r="T134" s="92">
        <v>7.7</v>
      </c>
      <c r="U134" s="91">
        <v>21.9</v>
      </c>
      <c r="V134" s="91">
        <v>14.6</v>
      </c>
      <c r="W134" s="94">
        <v>18500</v>
      </c>
      <c r="X134" s="95">
        <v>0.04</v>
      </c>
      <c r="Y134" s="91">
        <v>3650</v>
      </c>
      <c r="Z134" s="91">
        <v>40.200000000000003</v>
      </c>
      <c r="AA134" s="91">
        <v>14.5</v>
      </c>
      <c r="AB134" s="91">
        <v>5060</v>
      </c>
      <c r="AC134" s="45">
        <v>310</v>
      </c>
      <c r="AD134" s="91">
        <v>1.06</v>
      </c>
      <c r="AE134" s="91">
        <v>287</v>
      </c>
      <c r="AF134" s="91">
        <v>18.2</v>
      </c>
      <c r="AG134" s="91">
        <v>589</v>
      </c>
      <c r="AH134" s="91">
        <v>8.41</v>
      </c>
      <c r="AI134" s="94">
        <v>3710</v>
      </c>
      <c r="AJ134" s="91">
        <v>0.13</v>
      </c>
      <c r="AK134" s="91">
        <v>5.45</v>
      </c>
      <c r="AL134" s="91">
        <v>0.38600000000000001</v>
      </c>
      <c r="AM134" s="91">
        <v>1.35</v>
      </c>
      <c r="AN134" s="91">
        <v>15.2</v>
      </c>
      <c r="AO134" s="91">
        <v>5.6000000000000001E-2</v>
      </c>
      <c r="AP134" s="91">
        <v>9.89</v>
      </c>
      <c r="AQ134" s="45">
        <v>1370</v>
      </c>
      <c r="AR134" s="91">
        <v>2.5099999999999998</v>
      </c>
      <c r="AS134" s="91">
        <v>46.3</v>
      </c>
      <c r="AT134" s="91">
        <v>0.13600000000000001</v>
      </c>
      <c r="AU134" s="91">
        <v>19.3</v>
      </c>
      <c r="AV134" s="91">
        <v>1.98</v>
      </c>
      <c r="AW134" s="91">
        <v>65.099999999999994</v>
      </c>
      <c r="AX134" s="91">
        <v>14.1</v>
      </c>
      <c r="AY134" s="23">
        <f t="shared" si="5"/>
        <v>4.986522911051213</v>
      </c>
      <c r="AZ134" s="23"/>
      <c r="BA134" s="32">
        <f t="shared" si="6"/>
        <v>0</v>
      </c>
      <c r="BB134" s="6"/>
      <c r="BC134" s="6"/>
      <c r="BD134" s="6"/>
      <c r="BE134" s="23"/>
    </row>
    <row r="135" spans="1:57" s="35" customFormat="1" ht="12" customHeight="1">
      <c r="A135" s="90" t="s">
        <v>297</v>
      </c>
      <c r="B135" s="6" t="s">
        <v>298</v>
      </c>
      <c r="C135" s="6" t="s">
        <v>231</v>
      </c>
      <c r="D135" s="6" t="s">
        <v>460</v>
      </c>
      <c r="E135" s="6" t="s">
        <v>225</v>
      </c>
      <c r="F135" s="4" t="s">
        <v>461</v>
      </c>
      <c r="G135" s="4" t="s">
        <v>461</v>
      </c>
      <c r="H135" s="76" t="s">
        <v>139</v>
      </c>
      <c r="I135" s="90">
        <v>2</v>
      </c>
      <c r="J135" s="91">
        <v>5.6000000000000001E-2</v>
      </c>
      <c r="K135" s="91">
        <v>14400</v>
      </c>
      <c r="L135" s="91">
        <v>4.3899999999999997</v>
      </c>
      <c r="M135" s="92">
        <v>8.1999999999999993</v>
      </c>
      <c r="N135" s="91">
        <v>66.099999999999994</v>
      </c>
      <c r="O135" s="91">
        <v>0.98299999999999998</v>
      </c>
      <c r="P135" s="91">
        <v>0.129</v>
      </c>
      <c r="Q135" s="91">
        <v>4040</v>
      </c>
      <c r="R135" s="91">
        <v>0.33800000000000002</v>
      </c>
      <c r="S135" s="91">
        <v>91.3</v>
      </c>
      <c r="T135" s="93">
        <v>16</v>
      </c>
      <c r="U135" s="91">
        <v>19.100000000000001</v>
      </c>
      <c r="V135" s="93">
        <v>13</v>
      </c>
      <c r="W135" s="94">
        <v>25100</v>
      </c>
      <c r="X135" s="91">
        <v>4.1000000000000002E-2</v>
      </c>
      <c r="Y135" s="91">
        <v>2360</v>
      </c>
      <c r="Z135" s="93">
        <v>44</v>
      </c>
      <c r="AA135" s="91">
        <v>21.4</v>
      </c>
      <c r="AB135" s="91">
        <v>3730</v>
      </c>
      <c r="AC135" s="45">
        <v>333</v>
      </c>
      <c r="AD135" s="91">
        <v>2.38</v>
      </c>
      <c r="AE135" s="91">
        <v>251</v>
      </c>
      <c r="AF135" s="91">
        <v>18.8</v>
      </c>
      <c r="AG135" s="91">
        <v>768</v>
      </c>
      <c r="AH135" s="91">
        <v>7.86</v>
      </c>
      <c r="AI135" s="94">
        <v>14900</v>
      </c>
      <c r="AJ135" s="91">
        <v>0.11899999999999999</v>
      </c>
      <c r="AK135" s="91">
        <v>5.26</v>
      </c>
      <c r="AL135" s="91">
        <v>0.89600000000000002</v>
      </c>
      <c r="AM135" s="91">
        <v>1.21</v>
      </c>
      <c r="AN135" s="91">
        <v>23.3</v>
      </c>
      <c r="AO135" s="91">
        <v>5.8000000000000003E-2</v>
      </c>
      <c r="AP135" s="91">
        <v>7.55</v>
      </c>
      <c r="AQ135" s="45">
        <v>1100</v>
      </c>
      <c r="AR135" s="91">
        <v>6.22</v>
      </c>
      <c r="AS135" s="91">
        <v>55.6</v>
      </c>
      <c r="AT135" s="91">
        <v>0.23200000000000001</v>
      </c>
      <c r="AU135" s="93">
        <v>26</v>
      </c>
      <c r="AV135" s="91">
        <v>2.4900000000000002</v>
      </c>
      <c r="AW135" s="91">
        <v>102</v>
      </c>
      <c r="AX135" s="92">
        <v>5.8</v>
      </c>
      <c r="AY135" s="23">
        <f t="shared" si="5"/>
        <v>1.6845637583892616</v>
      </c>
      <c r="AZ135" s="23"/>
      <c r="BA135" s="32">
        <f t="shared" si="6"/>
        <v>0</v>
      </c>
      <c r="BB135" s="6"/>
      <c r="BC135" s="6"/>
      <c r="BD135" s="6"/>
      <c r="BE135" s="23"/>
    </row>
    <row r="136" spans="1:57" s="67" customFormat="1" ht="12" customHeight="1">
      <c r="A136" s="23"/>
      <c r="B136" s="5"/>
      <c r="C136" s="6" t="s">
        <v>514</v>
      </c>
      <c r="D136" s="6" t="s">
        <v>376</v>
      </c>
      <c r="E136" s="6" t="s">
        <v>69</v>
      </c>
      <c r="F136" s="4" t="s">
        <v>377</v>
      </c>
      <c r="G136" s="4" t="s">
        <v>378</v>
      </c>
      <c r="H136" s="6" t="s">
        <v>68</v>
      </c>
      <c r="I136" s="23">
        <v>3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30"/>
      <c r="X136" s="5"/>
      <c r="Y136" s="5"/>
      <c r="Z136" s="5"/>
      <c r="AA136" s="5"/>
      <c r="AB136" s="5"/>
      <c r="AC136" s="31"/>
      <c r="AD136" s="5"/>
      <c r="AE136" s="5"/>
      <c r="AF136" s="5"/>
      <c r="AG136" s="5"/>
      <c r="AH136" s="5"/>
      <c r="AI136" s="30"/>
      <c r="AJ136" s="5"/>
      <c r="AK136" s="5"/>
      <c r="AL136" s="5"/>
      <c r="AM136" s="5"/>
      <c r="AN136" s="5"/>
      <c r="AO136" s="5"/>
      <c r="AP136" s="5"/>
      <c r="AQ136" s="31"/>
      <c r="AR136" s="5"/>
      <c r="AS136" s="5"/>
      <c r="AT136" s="5"/>
      <c r="AU136" s="5"/>
      <c r="AV136" s="5"/>
      <c r="AW136" s="5"/>
      <c r="AX136" s="5"/>
      <c r="AY136" s="23" t="e">
        <f t="shared" si="5"/>
        <v>#DIV/0!</v>
      </c>
      <c r="AZ136" s="23"/>
      <c r="BA136" s="32" t="e">
        <f t="shared" si="6"/>
        <v>#DIV/0!</v>
      </c>
      <c r="BB136" s="23"/>
      <c r="BC136" s="23"/>
      <c r="BD136" s="23"/>
      <c r="BE136" s="23"/>
    </row>
    <row r="137" spans="1:57" s="67" customFormat="1" ht="12" customHeight="1">
      <c r="A137" s="23"/>
      <c r="B137" s="5"/>
      <c r="C137" s="6" t="s">
        <v>515</v>
      </c>
      <c r="D137" s="6" t="s">
        <v>376</v>
      </c>
      <c r="E137" s="6" t="s">
        <v>69</v>
      </c>
      <c r="F137" s="4" t="s">
        <v>377</v>
      </c>
      <c r="G137" s="4" t="s">
        <v>378</v>
      </c>
      <c r="H137" s="6" t="s">
        <v>68</v>
      </c>
      <c r="I137" s="23">
        <v>3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96"/>
      <c r="X137" s="5"/>
      <c r="Y137" s="5"/>
      <c r="Z137" s="5"/>
      <c r="AA137" s="5"/>
      <c r="AB137" s="5"/>
      <c r="AC137" s="31"/>
      <c r="AD137" s="5"/>
      <c r="AE137" s="5"/>
      <c r="AF137" s="5"/>
      <c r="AG137" s="5"/>
      <c r="AH137" s="5"/>
      <c r="AI137" s="96"/>
      <c r="AJ137" s="5"/>
      <c r="AK137" s="5"/>
      <c r="AL137" s="5"/>
      <c r="AM137" s="5"/>
      <c r="AN137" s="5"/>
      <c r="AO137" s="5"/>
      <c r="AP137" s="5"/>
      <c r="AQ137" s="31"/>
      <c r="AR137" s="5"/>
      <c r="AS137" s="5"/>
      <c r="AT137" s="5"/>
      <c r="AU137" s="5"/>
      <c r="AV137" s="5"/>
      <c r="AW137" s="5"/>
      <c r="AX137" s="5"/>
      <c r="AY137" s="23" t="e">
        <f t="shared" si="5"/>
        <v>#DIV/0!</v>
      </c>
      <c r="AZ137" s="23"/>
      <c r="BA137" s="32" t="e">
        <f t="shared" si="6"/>
        <v>#DIV/0!</v>
      </c>
      <c r="BB137" s="23"/>
      <c r="BC137" s="23"/>
      <c r="BD137" s="23"/>
      <c r="BE137" s="23"/>
    </row>
    <row r="138" spans="1:57" s="67" customFormat="1" ht="12" customHeight="1">
      <c r="A138" s="23"/>
      <c r="B138" s="5"/>
      <c r="C138" s="6" t="s">
        <v>516</v>
      </c>
      <c r="D138" s="6" t="s">
        <v>376</v>
      </c>
      <c r="E138" s="6" t="s">
        <v>69</v>
      </c>
      <c r="F138" s="4" t="s">
        <v>377</v>
      </c>
      <c r="G138" s="4" t="s">
        <v>378</v>
      </c>
      <c r="H138" s="6" t="s">
        <v>68</v>
      </c>
      <c r="I138" s="23">
        <v>3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96"/>
      <c r="X138" s="5"/>
      <c r="Y138" s="5"/>
      <c r="Z138" s="5"/>
      <c r="AA138" s="5"/>
      <c r="AB138" s="5"/>
      <c r="AC138" s="31"/>
      <c r="AD138" s="5"/>
      <c r="AE138" s="5"/>
      <c r="AF138" s="5"/>
      <c r="AG138" s="5"/>
      <c r="AH138" s="5"/>
      <c r="AI138" s="96"/>
      <c r="AJ138" s="5"/>
      <c r="AK138" s="5"/>
      <c r="AL138" s="5"/>
      <c r="AM138" s="5"/>
      <c r="AN138" s="5"/>
      <c r="AO138" s="5"/>
      <c r="AP138" s="5"/>
      <c r="AQ138" s="31"/>
      <c r="AR138" s="5"/>
      <c r="AS138" s="5"/>
      <c r="AT138" s="5"/>
      <c r="AU138" s="5"/>
      <c r="AV138" s="5"/>
      <c r="AW138" s="5"/>
      <c r="AX138" s="5"/>
      <c r="AY138" s="23" t="e">
        <f t="shared" si="5"/>
        <v>#DIV/0!</v>
      </c>
      <c r="AZ138" s="23"/>
      <c r="BA138" s="32" t="e">
        <f t="shared" si="6"/>
        <v>#DIV/0!</v>
      </c>
      <c r="BB138" s="23"/>
      <c r="BC138" s="23"/>
      <c r="BD138" s="23"/>
      <c r="BE138" s="23"/>
    </row>
    <row r="139" spans="1:57" s="35" customFormat="1" ht="12" customHeight="1" thickBot="1">
      <c r="A139" s="23">
        <v>7</v>
      </c>
      <c r="B139" s="5" t="s">
        <v>517</v>
      </c>
      <c r="C139" s="6" t="s">
        <v>299</v>
      </c>
      <c r="D139" s="6" t="s">
        <v>383</v>
      </c>
      <c r="E139" s="6" t="s">
        <v>76</v>
      </c>
      <c r="F139" s="4" t="s">
        <v>377</v>
      </c>
      <c r="G139" s="4" t="s">
        <v>378</v>
      </c>
      <c r="H139" s="6" t="s">
        <v>68</v>
      </c>
      <c r="I139" s="23">
        <v>3</v>
      </c>
      <c r="J139" s="5">
        <v>0.06</v>
      </c>
      <c r="K139" s="5">
        <v>18100</v>
      </c>
      <c r="L139" s="5">
        <v>16.899999999999999</v>
      </c>
      <c r="M139" s="5">
        <v>18</v>
      </c>
      <c r="N139" s="5">
        <v>100</v>
      </c>
      <c r="O139" s="5">
        <v>0.93</v>
      </c>
      <c r="P139" s="5">
        <v>0.13</v>
      </c>
      <c r="Q139" s="5">
        <v>5950</v>
      </c>
      <c r="R139" s="5">
        <v>0.2</v>
      </c>
      <c r="S139" s="5">
        <v>74.599999999999994</v>
      </c>
      <c r="T139" s="5">
        <v>16.5</v>
      </c>
      <c r="U139" s="5">
        <v>54.2</v>
      </c>
      <c r="V139" s="5">
        <v>33.6</v>
      </c>
      <c r="W139" s="33">
        <v>85900</v>
      </c>
      <c r="X139" s="5">
        <v>0.03</v>
      </c>
      <c r="Y139" s="5">
        <v>4010</v>
      </c>
      <c r="Z139" s="5">
        <v>44.7</v>
      </c>
      <c r="AA139" s="5">
        <v>23.8</v>
      </c>
      <c r="AB139" s="5">
        <v>9800</v>
      </c>
      <c r="AC139" s="31">
        <v>1900</v>
      </c>
      <c r="AD139" s="5">
        <v>4.07</v>
      </c>
      <c r="AE139" s="5">
        <v>807</v>
      </c>
      <c r="AF139" s="5">
        <v>31.2</v>
      </c>
      <c r="AG139" s="5">
        <v>2960</v>
      </c>
      <c r="AH139" s="5">
        <v>8.0299999999999994</v>
      </c>
      <c r="AI139" s="33">
        <v>13900</v>
      </c>
      <c r="AJ139" s="5">
        <v>0.19</v>
      </c>
      <c r="AK139" s="5">
        <v>6.93</v>
      </c>
      <c r="AL139" s="5">
        <v>1.2</v>
      </c>
      <c r="AM139" s="5">
        <v>0.88</v>
      </c>
      <c r="AN139" s="5">
        <v>52.1</v>
      </c>
      <c r="AO139" s="5">
        <v>0.03</v>
      </c>
      <c r="AP139" s="5">
        <v>13.2</v>
      </c>
      <c r="AQ139" s="31">
        <v>1700</v>
      </c>
      <c r="AR139" s="5">
        <v>4.74</v>
      </c>
      <c r="AS139" s="5">
        <v>84.2</v>
      </c>
      <c r="AT139" s="5">
        <v>0.41</v>
      </c>
      <c r="AU139" s="5">
        <v>24.4</v>
      </c>
      <c r="AV139" s="5">
        <v>2.23</v>
      </c>
      <c r="AW139" s="5">
        <v>83</v>
      </c>
      <c r="AX139" s="5">
        <v>8</v>
      </c>
      <c r="AY139" s="23">
        <f t="shared" si="5"/>
        <v>6.1798561151079134</v>
      </c>
      <c r="AZ139" s="23"/>
      <c r="BA139" s="32">
        <f t="shared" si="6"/>
        <v>0</v>
      </c>
      <c r="BB139" s="23"/>
      <c r="BC139" s="23"/>
      <c r="BD139" s="23"/>
      <c r="BE139" s="23"/>
    </row>
    <row r="140" spans="1:57" s="35" customFormat="1" ht="12" customHeight="1">
      <c r="A140" s="23">
        <v>9</v>
      </c>
      <c r="B140" s="5" t="s">
        <v>518</v>
      </c>
      <c r="C140" s="6" t="s">
        <v>300</v>
      </c>
      <c r="D140" s="6" t="s">
        <v>383</v>
      </c>
      <c r="E140" s="6" t="s">
        <v>76</v>
      </c>
      <c r="F140" s="4" t="s">
        <v>377</v>
      </c>
      <c r="G140" s="4" t="s">
        <v>378</v>
      </c>
      <c r="H140" s="6" t="s">
        <v>68</v>
      </c>
      <c r="I140" s="23">
        <v>3</v>
      </c>
      <c r="J140" s="5">
        <v>0.06</v>
      </c>
      <c r="K140" s="5">
        <v>18400</v>
      </c>
      <c r="L140" s="5">
        <v>14.6</v>
      </c>
      <c r="M140" s="5">
        <v>16</v>
      </c>
      <c r="N140" s="5">
        <v>94</v>
      </c>
      <c r="O140" s="5">
        <v>1</v>
      </c>
      <c r="P140" s="5">
        <v>0.12</v>
      </c>
      <c r="Q140" s="5">
        <v>5480</v>
      </c>
      <c r="R140" s="5">
        <v>0.2</v>
      </c>
      <c r="S140" s="5">
        <v>76.2</v>
      </c>
      <c r="T140" s="5">
        <v>18.600000000000001</v>
      </c>
      <c r="U140" s="5">
        <v>53</v>
      </c>
      <c r="V140" s="5">
        <v>33.299999999999997</v>
      </c>
      <c r="W140" s="34">
        <v>93200</v>
      </c>
      <c r="X140" s="5">
        <v>0.03</v>
      </c>
      <c r="Y140" s="5">
        <v>3900</v>
      </c>
      <c r="Z140" s="5">
        <v>45.8</v>
      </c>
      <c r="AA140" s="5">
        <v>23.6</v>
      </c>
      <c r="AB140" s="5">
        <v>9400</v>
      </c>
      <c r="AC140" s="31">
        <v>2220</v>
      </c>
      <c r="AD140" s="5">
        <v>5.49</v>
      </c>
      <c r="AE140" s="5">
        <v>772</v>
      </c>
      <c r="AF140" s="5">
        <v>31.6</v>
      </c>
      <c r="AG140" s="5">
        <v>2950</v>
      </c>
      <c r="AH140" s="5">
        <v>8.07</v>
      </c>
      <c r="AI140" s="34">
        <v>13300</v>
      </c>
      <c r="AJ140" s="5">
        <v>0.17</v>
      </c>
      <c r="AK140" s="5">
        <v>6.92</v>
      </c>
      <c r="AL140" s="5">
        <v>1.27</v>
      </c>
      <c r="AM140" s="5">
        <v>0.9</v>
      </c>
      <c r="AN140" s="5">
        <v>41.5</v>
      </c>
      <c r="AO140" s="5">
        <v>0.04</v>
      </c>
      <c r="AP140" s="5">
        <v>13.7</v>
      </c>
      <c r="AQ140" s="31">
        <v>1700</v>
      </c>
      <c r="AR140" s="5">
        <v>5.1100000000000003</v>
      </c>
      <c r="AS140" s="5">
        <v>86.1</v>
      </c>
      <c r="AT140" s="5">
        <v>0.43</v>
      </c>
      <c r="AU140" s="5">
        <v>24.8</v>
      </c>
      <c r="AV140" s="5">
        <v>2.27</v>
      </c>
      <c r="AW140" s="5">
        <v>86</v>
      </c>
      <c r="AX140" s="5">
        <v>8</v>
      </c>
      <c r="AY140" s="23">
        <f t="shared" si="5"/>
        <v>7.007518796992481</v>
      </c>
      <c r="AZ140" s="23"/>
      <c r="BA140" s="32">
        <f t="shared" si="6"/>
        <v>0</v>
      </c>
      <c r="BB140" s="23"/>
      <c r="BC140" s="23"/>
      <c r="BD140" s="23"/>
      <c r="BE140" s="23"/>
    </row>
    <row r="141" spans="1:57" s="35" customFormat="1" ht="12" customHeight="1">
      <c r="A141" s="23">
        <v>11</v>
      </c>
      <c r="B141" s="5" t="s">
        <v>519</v>
      </c>
      <c r="C141" s="6" t="s">
        <v>301</v>
      </c>
      <c r="D141" s="6" t="s">
        <v>383</v>
      </c>
      <c r="E141" s="6" t="s">
        <v>76</v>
      </c>
      <c r="F141" s="4" t="s">
        <v>377</v>
      </c>
      <c r="G141" s="4" t="s">
        <v>378</v>
      </c>
      <c r="H141" s="6" t="s">
        <v>68</v>
      </c>
      <c r="I141" s="23">
        <v>3</v>
      </c>
      <c r="J141" s="5">
        <v>7.0000000000000007E-2</v>
      </c>
      <c r="K141" s="5">
        <v>18900</v>
      </c>
      <c r="L141" s="5">
        <v>15.7</v>
      </c>
      <c r="M141" s="5">
        <v>18</v>
      </c>
      <c r="N141" s="5">
        <v>102</v>
      </c>
      <c r="O141" s="5">
        <v>1.01</v>
      </c>
      <c r="P141" s="5">
        <v>0.14000000000000001</v>
      </c>
      <c r="Q141" s="5">
        <v>5750</v>
      </c>
      <c r="R141" s="5">
        <v>0.2</v>
      </c>
      <c r="S141" s="5">
        <v>78.599999999999994</v>
      </c>
      <c r="T141" s="5">
        <v>17.7</v>
      </c>
      <c r="U141" s="5">
        <v>55.9</v>
      </c>
      <c r="V141" s="5">
        <v>39.200000000000003</v>
      </c>
      <c r="W141" s="30">
        <v>85500</v>
      </c>
      <c r="X141" s="5">
        <v>0.03</v>
      </c>
      <c r="Y141" s="5">
        <v>4360</v>
      </c>
      <c r="Z141" s="5">
        <v>45.5</v>
      </c>
      <c r="AA141" s="5">
        <v>25.1</v>
      </c>
      <c r="AB141" s="5">
        <v>9780</v>
      </c>
      <c r="AC141" s="31">
        <v>1770</v>
      </c>
      <c r="AD141" s="5">
        <v>4.28</v>
      </c>
      <c r="AE141" s="5">
        <v>834</v>
      </c>
      <c r="AF141" s="5">
        <v>32.5</v>
      </c>
      <c r="AG141" s="5">
        <v>2760</v>
      </c>
      <c r="AH141" s="5">
        <v>8.4600000000000009</v>
      </c>
      <c r="AI141" s="30">
        <v>13700</v>
      </c>
      <c r="AJ141" s="5">
        <v>0.18</v>
      </c>
      <c r="AK141" s="5">
        <v>7.34</v>
      </c>
      <c r="AL141" s="5">
        <v>1.34</v>
      </c>
      <c r="AM141" s="5">
        <v>0.96</v>
      </c>
      <c r="AN141" s="5">
        <v>44.5</v>
      </c>
      <c r="AO141" s="5">
        <v>0.04</v>
      </c>
      <c r="AP141" s="5">
        <v>14.1</v>
      </c>
      <c r="AQ141" s="31">
        <v>1800</v>
      </c>
      <c r="AR141" s="5">
        <v>5.04</v>
      </c>
      <c r="AS141" s="5">
        <v>88.2</v>
      </c>
      <c r="AT141" s="5">
        <v>0.44</v>
      </c>
      <c r="AU141" s="5">
        <v>24.9</v>
      </c>
      <c r="AV141" s="5">
        <v>2.37</v>
      </c>
      <c r="AW141" s="5">
        <v>90</v>
      </c>
      <c r="AX141" s="5">
        <v>10</v>
      </c>
      <c r="AY141" s="23">
        <f t="shared" si="5"/>
        <v>6.2408759124087592</v>
      </c>
      <c r="AZ141" s="23"/>
      <c r="BA141" s="32">
        <f t="shared" si="6"/>
        <v>0</v>
      </c>
      <c r="BB141" s="23"/>
      <c r="BC141" s="23"/>
      <c r="BD141" s="23"/>
      <c r="BE141" s="23"/>
    </row>
    <row r="142" spans="1:57" s="35" customFormat="1" ht="12" customHeight="1">
      <c r="A142" s="23">
        <v>14</v>
      </c>
      <c r="B142" s="5" t="s">
        <v>520</v>
      </c>
      <c r="C142" s="6" t="s">
        <v>302</v>
      </c>
      <c r="D142" s="6" t="s">
        <v>387</v>
      </c>
      <c r="E142" s="6" t="s">
        <v>83</v>
      </c>
      <c r="F142" s="4" t="s">
        <v>377</v>
      </c>
      <c r="G142" s="4" t="s">
        <v>378</v>
      </c>
      <c r="H142" s="6" t="s">
        <v>68</v>
      </c>
      <c r="I142" s="23">
        <v>3</v>
      </c>
      <c r="J142" s="5">
        <v>0.08</v>
      </c>
      <c r="K142" s="5">
        <v>21400</v>
      </c>
      <c r="L142" s="5">
        <v>7.91</v>
      </c>
      <c r="M142" s="5">
        <v>9</v>
      </c>
      <c r="N142" s="5">
        <v>132</v>
      </c>
      <c r="O142" s="5">
        <v>1.05</v>
      </c>
      <c r="P142" s="5">
        <v>0.2</v>
      </c>
      <c r="Q142" s="5">
        <v>6010</v>
      </c>
      <c r="R142" s="5">
        <v>0.15</v>
      </c>
      <c r="S142" s="5">
        <v>78.5</v>
      </c>
      <c r="T142" s="5">
        <v>14.8</v>
      </c>
      <c r="U142" s="5">
        <v>62.4</v>
      </c>
      <c r="V142" s="5">
        <v>36.299999999999997</v>
      </c>
      <c r="W142" s="30">
        <v>42800</v>
      </c>
      <c r="X142" s="5">
        <v>0.04</v>
      </c>
      <c r="Y142" s="5">
        <v>5620</v>
      </c>
      <c r="Z142" s="5">
        <v>39.9</v>
      </c>
      <c r="AA142" s="5">
        <v>32.4</v>
      </c>
      <c r="AB142" s="5">
        <v>11700</v>
      </c>
      <c r="AC142" s="31">
        <v>605</v>
      </c>
      <c r="AD142" s="5">
        <v>0.99</v>
      </c>
      <c r="AE142" s="5">
        <v>766</v>
      </c>
      <c r="AF142" s="5">
        <v>36.5</v>
      </c>
      <c r="AG142" s="5">
        <v>861</v>
      </c>
      <c r="AH142" s="5">
        <v>11</v>
      </c>
      <c r="AI142" s="30">
        <v>5220</v>
      </c>
      <c r="AJ142" s="5">
        <v>0.18</v>
      </c>
      <c r="AK142" s="5">
        <v>8.16</v>
      </c>
      <c r="AL142" s="5">
        <v>1.0900000000000001</v>
      </c>
      <c r="AM142" s="5">
        <v>1.4</v>
      </c>
      <c r="AN142" s="5">
        <v>40.9</v>
      </c>
      <c r="AO142" s="5">
        <v>0.03</v>
      </c>
      <c r="AP142" s="5">
        <v>16.7</v>
      </c>
      <c r="AQ142" s="31">
        <v>2270</v>
      </c>
      <c r="AR142" s="5">
        <v>2.75</v>
      </c>
      <c r="AS142" s="5">
        <v>75.7</v>
      </c>
      <c r="AT142" s="5">
        <v>0.33</v>
      </c>
      <c r="AU142" s="5">
        <v>21.3</v>
      </c>
      <c r="AV142" s="5">
        <v>2.11</v>
      </c>
      <c r="AW142" s="5">
        <v>86</v>
      </c>
      <c r="AX142" s="5">
        <v>15</v>
      </c>
      <c r="AY142" s="23">
        <f t="shared" si="5"/>
        <v>8.1992337164750957</v>
      </c>
      <c r="AZ142" s="23"/>
      <c r="BA142" s="32">
        <f t="shared" si="6"/>
        <v>0</v>
      </c>
      <c r="BB142" s="23"/>
      <c r="BC142" s="23"/>
      <c r="BD142" s="23"/>
      <c r="BE142" s="23"/>
    </row>
    <row r="143" spans="1:57" s="35" customFormat="1" ht="12" customHeight="1">
      <c r="A143" s="23">
        <v>17</v>
      </c>
      <c r="B143" s="5" t="s">
        <v>521</v>
      </c>
      <c r="C143" s="6" t="s">
        <v>303</v>
      </c>
      <c r="D143" s="6" t="s">
        <v>387</v>
      </c>
      <c r="E143" s="6" t="s">
        <v>83</v>
      </c>
      <c r="F143" s="4" t="s">
        <v>377</v>
      </c>
      <c r="G143" s="4" t="s">
        <v>378</v>
      </c>
      <c r="H143" s="6" t="s">
        <v>68</v>
      </c>
      <c r="I143" s="23">
        <v>3</v>
      </c>
      <c r="J143" s="5">
        <v>7.0000000000000007E-2</v>
      </c>
      <c r="K143" s="5">
        <v>22900</v>
      </c>
      <c r="L143" s="5">
        <v>7.41</v>
      </c>
      <c r="M143" s="5">
        <v>7</v>
      </c>
      <c r="N143" s="5">
        <v>130</v>
      </c>
      <c r="O143" s="5">
        <v>1.1100000000000001</v>
      </c>
      <c r="P143" s="5">
        <v>0.21</v>
      </c>
      <c r="Q143" s="5">
        <v>5930</v>
      </c>
      <c r="R143" s="5">
        <v>0.16</v>
      </c>
      <c r="S143" s="5">
        <v>79.5</v>
      </c>
      <c r="T143" s="5">
        <v>15.1</v>
      </c>
      <c r="U143" s="5">
        <v>64.099999999999994</v>
      </c>
      <c r="V143" s="5">
        <v>37.5</v>
      </c>
      <c r="W143" s="30">
        <v>43400</v>
      </c>
      <c r="X143" s="5">
        <v>0.04</v>
      </c>
      <c r="Y143" s="5">
        <v>6050</v>
      </c>
      <c r="Z143" s="5">
        <v>41.2</v>
      </c>
      <c r="AA143" s="5">
        <v>34.6</v>
      </c>
      <c r="AB143" s="5">
        <v>12200</v>
      </c>
      <c r="AC143" s="31">
        <v>631</v>
      </c>
      <c r="AD143" s="5">
        <v>0.78</v>
      </c>
      <c r="AE143" s="5">
        <v>761</v>
      </c>
      <c r="AF143" s="5">
        <v>36.4</v>
      </c>
      <c r="AG143" s="5">
        <v>898</v>
      </c>
      <c r="AH143" s="5">
        <v>11.2</v>
      </c>
      <c r="AI143" s="30">
        <v>3270</v>
      </c>
      <c r="AJ143" s="5">
        <v>0.16</v>
      </c>
      <c r="AK143" s="5">
        <v>8.5399999999999991</v>
      </c>
      <c r="AL143" s="5">
        <v>1.04</v>
      </c>
      <c r="AM143" s="5">
        <v>1.45</v>
      </c>
      <c r="AN143" s="5">
        <v>38.799999999999997</v>
      </c>
      <c r="AO143" s="5">
        <v>0.04</v>
      </c>
      <c r="AP143" s="5">
        <v>17.2</v>
      </c>
      <c r="AQ143" s="31">
        <v>2360</v>
      </c>
      <c r="AR143" s="5">
        <v>2.62</v>
      </c>
      <c r="AS143" s="5">
        <v>75.099999999999994</v>
      </c>
      <c r="AT143" s="5">
        <v>0.33</v>
      </c>
      <c r="AU143" s="5">
        <v>21.1</v>
      </c>
      <c r="AV143" s="5">
        <v>2.02</v>
      </c>
      <c r="AW143" s="5">
        <v>89</v>
      </c>
      <c r="AX143" s="5">
        <v>17</v>
      </c>
      <c r="AY143" s="23">
        <f t="shared" si="5"/>
        <v>13.272171253822631</v>
      </c>
      <c r="AZ143" s="23"/>
      <c r="BA143" s="32">
        <f t="shared" si="6"/>
        <v>0</v>
      </c>
      <c r="BB143" s="23"/>
      <c r="BC143" s="23"/>
      <c r="BD143" s="23"/>
      <c r="BE143" s="23"/>
    </row>
    <row r="144" spans="1:57" s="35" customFormat="1" ht="12" customHeight="1">
      <c r="A144" s="23">
        <v>20</v>
      </c>
      <c r="B144" s="5" t="s">
        <v>522</v>
      </c>
      <c r="C144" s="6" t="s">
        <v>304</v>
      </c>
      <c r="D144" s="6" t="s">
        <v>387</v>
      </c>
      <c r="E144" s="6" t="s">
        <v>83</v>
      </c>
      <c r="F144" s="4" t="s">
        <v>377</v>
      </c>
      <c r="G144" s="4" t="s">
        <v>378</v>
      </c>
      <c r="H144" s="6" t="s">
        <v>68</v>
      </c>
      <c r="I144" s="23">
        <v>3</v>
      </c>
      <c r="J144" s="5">
        <v>7.0000000000000007E-2</v>
      </c>
      <c r="K144" s="5">
        <v>22200</v>
      </c>
      <c r="L144" s="5">
        <v>8.19</v>
      </c>
      <c r="M144" s="5">
        <v>6</v>
      </c>
      <c r="N144" s="5">
        <v>131</v>
      </c>
      <c r="O144" s="5">
        <v>1.04</v>
      </c>
      <c r="P144" s="5">
        <v>0.2</v>
      </c>
      <c r="Q144" s="5">
        <v>6070</v>
      </c>
      <c r="R144" s="5">
        <v>0.15</v>
      </c>
      <c r="S144" s="5">
        <v>78.5</v>
      </c>
      <c r="T144" s="5">
        <v>17.2</v>
      </c>
      <c r="U144" s="5">
        <v>62.3</v>
      </c>
      <c r="V144" s="5">
        <v>37</v>
      </c>
      <c r="W144" s="30">
        <v>40300</v>
      </c>
      <c r="X144" s="5">
        <v>0.04</v>
      </c>
      <c r="Y144" s="5">
        <v>5620</v>
      </c>
      <c r="Z144" s="5">
        <v>39.299999999999997</v>
      </c>
      <c r="AA144" s="5">
        <v>32.299999999999997</v>
      </c>
      <c r="AB144" s="5">
        <v>11800</v>
      </c>
      <c r="AC144" s="31">
        <v>651</v>
      </c>
      <c r="AD144" s="5">
        <v>0.74</v>
      </c>
      <c r="AE144" s="5">
        <v>762</v>
      </c>
      <c r="AF144" s="5">
        <v>41.8</v>
      </c>
      <c r="AG144" s="5">
        <v>991</v>
      </c>
      <c r="AH144" s="5">
        <v>11.2</v>
      </c>
      <c r="AI144" s="30">
        <v>2280</v>
      </c>
      <c r="AJ144" s="5">
        <v>0.16</v>
      </c>
      <c r="AK144" s="5">
        <v>8.33</v>
      </c>
      <c r="AL144" s="5">
        <v>1.06</v>
      </c>
      <c r="AM144" s="5">
        <v>1.42</v>
      </c>
      <c r="AN144" s="5">
        <v>43</v>
      </c>
      <c r="AO144" s="5">
        <v>0.02</v>
      </c>
      <c r="AP144" s="5">
        <v>17.5</v>
      </c>
      <c r="AQ144" s="31">
        <v>2330</v>
      </c>
      <c r="AR144" s="5">
        <v>2.75</v>
      </c>
      <c r="AS144" s="5">
        <v>74</v>
      </c>
      <c r="AT144" s="5">
        <v>0.28000000000000003</v>
      </c>
      <c r="AU144" s="5">
        <v>20.399999999999999</v>
      </c>
      <c r="AV144" s="5">
        <v>2.02</v>
      </c>
      <c r="AW144" s="5">
        <v>89</v>
      </c>
      <c r="AX144" s="5">
        <v>16</v>
      </c>
      <c r="AY144" s="23">
        <f t="shared" si="5"/>
        <v>17.67543859649123</v>
      </c>
      <c r="AZ144" s="23"/>
      <c r="BA144" s="32">
        <f t="shared" si="6"/>
        <v>0</v>
      </c>
      <c r="BB144" s="23"/>
      <c r="BC144" s="23"/>
      <c r="BD144" s="23"/>
      <c r="BE144" s="23"/>
    </row>
    <row r="145" spans="1:57" s="35" customFormat="1" ht="12" customHeight="1">
      <c r="A145" s="35">
        <v>23</v>
      </c>
      <c r="B145" s="36" t="s">
        <v>523</v>
      </c>
      <c r="C145" s="21" t="s">
        <v>305</v>
      </c>
      <c r="D145" s="21" t="s">
        <v>391</v>
      </c>
      <c r="E145" s="21" t="s">
        <v>90</v>
      </c>
      <c r="F145" s="4" t="s">
        <v>377</v>
      </c>
      <c r="G145" s="4" t="s">
        <v>378</v>
      </c>
      <c r="H145" s="21" t="s">
        <v>68</v>
      </c>
      <c r="I145" s="35">
        <v>3</v>
      </c>
      <c r="J145" s="36">
        <v>0.06</v>
      </c>
      <c r="K145" s="36">
        <v>18400</v>
      </c>
      <c r="L145" s="36">
        <v>11.4</v>
      </c>
      <c r="M145" s="36">
        <v>10</v>
      </c>
      <c r="N145" s="36">
        <v>169</v>
      </c>
      <c r="O145" s="36">
        <v>0.98</v>
      </c>
      <c r="P145" s="36">
        <v>0.17</v>
      </c>
      <c r="Q145" s="36">
        <v>6010</v>
      </c>
      <c r="R145" s="36">
        <v>0.16</v>
      </c>
      <c r="S145" s="36">
        <v>78.099999999999994</v>
      </c>
      <c r="T145" s="36">
        <v>13.5</v>
      </c>
      <c r="U145" s="36">
        <v>52.4</v>
      </c>
      <c r="V145" s="36">
        <v>36.6</v>
      </c>
      <c r="W145" s="37">
        <v>40300</v>
      </c>
      <c r="X145" s="36">
        <v>0.03</v>
      </c>
      <c r="Y145" s="36">
        <v>4980</v>
      </c>
      <c r="Z145" s="36">
        <v>41.9</v>
      </c>
      <c r="AA145" s="36">
        <v>27.4</v>
      </c>
      <c r="AB145" s="36">
        <v>9990</v>
      </c>
      <c r="AC145" s="31">
        <v>749</v>
      </c>
      <c r="AD145" s="36">
        <v>7.41</v>
      </c>
      <c r="AE145" s="36">
        <v>1200</v>
      </c>
      <c r="AF145" s="36">
        <v>32.9</v>
      </c>
      <c r="AG145" s="36">
        <v>901</v>
      </c>
      <c r="AH145" s="36">
        <v>10</v>
      </c>
      <c r="AI145" s="37">
        <v>16400</v>
      </c>
      <c r="AJ145" s="36">
        <v>0.37</v>
      </c>
      <c r="AK145" s="36">
        <v>7.1</v>
      </c>
      <c r="AL145" s="36">
        <v>1.1599999999999999</v>
      </c>
      <c r="AM145" s="36">
        <v>1.27</v>
      </c>
      <c r="AN145" s="36">
        <v>35.5</v>
      </c>
      <c r="AO145" s="36">
        <v>0.03</v>
      </c>
      <c r="AP145" s="36">
        <v>14.7</v>
      </c>
      <c r="AQ145" s="31">
        <v>2060</v>
      </c>
      <c r="AR145" s="36">
        <v>3.84</v>
      </c>
      <c r="AS145" s="36">
        <v>66.900000000000006</v>
      </c>
      <c r="AT145" s="36">
        <v>0.43</v>
      </c>
      <c r="AU145" s="36">
        <v>23.8</v>
      </c>
      <c r="AV145" s="36">
        <v>2.1800000000000002</v>
      </c>
      <c r="AW145" s="36">
        <v>77</v>
      </c>
      <c r="AX145" s="36">
        <v>12</v>
      </c>
      <c r="AY145" s="35">
        <f t="shared" si="5"/>
        <v>2.4573170731707319</v>
      </c>
      <c r="BA145" s="38">
        <f t="shared" si="6"/>
        <v>0</v>
      </c>
      <c r="BE145" s="23"/>
    </row>
    <row r="146" spans="1:57" s="35" customFormat="1" ht="12" customHeight="1">
      <c r="A146" s="35">
        <v>26</v>
      </c>
      <c r="B146" s="36" t="s">
        <v>524</v>
      </c>
      <c r="C146" s="21" t="s">
        <v>306</v>
      </c>
      <c r="D146" s="21" t="s">
        <v>391</v>
      </c>
      <c r="E146" s="21" t="s">
        <v>90</v>
      </c>
      <c r="F146" s="4" t="s">
        <v>377</v>
      </c>
      <c r="G146" s="4" t="s">
        <v>378</v>
      </c>
      <c r="H146" s="21" t="s">
        <v>68</v>
      </c>
      <c r="I146" s="35">
        <v>3</v>
      </c>
      <c r="J146" s="36">
        <v>0.06</v>
      </c>
      <c r="K146" s="36">
        <v>16200</v>
      </c>
      <c r="L146" s="36">
        <v>10.8</v>
      </c>
      <c r="M146" s="36">
        <v>10</v>
      </c>
      <c r="N146" s="36">
        <v>181</v>
      </c>
      <c r="O146" s="36">
        <v>0.83</v>
      </c>
      <c r="P146" s="36">
        <v>0.15</v>
      </c>
      <c r="Q146" s="36">
        <v>5950</v>
      </c>
      <c r="R146" s="36">
        <v>0.15</v>
      </c>
      <c r="S146" s="36">
        <v>67.7</v>
      </c>
      <c r="T146" s="36">
        <v>12</v>
      </c>
      <c r="U146" s="36">
        <v>48.6</v>
      </c>
      <c r="V146" s="36">
        <v>31.2</v>
      </c>
      <c r="W146" s="37">
        <v>40100</v>
      </c>
      <c r="X146" s="36">
        <v>0.03</v>
      </c>
      <c r="Y146" s="36">
        <v>4430</v>
      </c>
      <c r="Z146" s="36">
        <v>37.200000000000003</v>
      </c>
      <c r="AA146" s="36">
        <v>25.6</v>
      </c>
      <c r="AB146" s="36">
        <v>9160</v>
      </c>
      <c r="AC146" s="31">
        <v>895</v>
      </c>
      <c r="AD146" s="36">
        <v>11.8</v>
      </c>
      <c r="AE146" s="36">
        <v>1170</v>
      </c>
      <c r="AF146" s="36">
        <v>28.2</v>
      </c>
      <c r="AG146" s="36">
        <v>878</v>
      </c>
      <c r="AH146" s="36">
        <v>8.81</v>
      </c>
      <c r="AI146" s="37">
        <v>21000</v>
      </c>
      <c r="AJ146" s="36">
        <v>0.44</v>
      </c>
      <c r="AK146" s="36">
        <v>6.57</v>
      </c>
      <c r="AL146" s="36">
        <v>1.06</v>
      </c>
      <c r="AM146" s="36">
        <v>1.1299999999999999</v>
      </c>
      <c r="AN146" s="36">
        <v>33.200000000000003</v>
      </c>
      <c r="AO146" s="36">
        <v>0.03</v>
      </c>
      <c r="AP146" s="36">
        <v>13.2</v>
      </c>
      <c r="AQ146" s="31">
        <v>1910</v>
      </c>
      <c r="AR146" s="36">
        <v>4.08</v>
      </c>
      <c r="AS146" s="36">
        <v>61.5</v>
      </c>
      <c r="AT146" s="36">
        <v>0.41</v>
      </c>
      <c r="AU146" s="36">
        <v>21.2</v>
      </c>
      <c r="AV146" s="36">
        <v>1.98</v>
      </c>
      <c r="AW146" s="36">
        <v>70</v>
      </c>
      <c r="AX146" s="36">
        <v>12</v>
      </c>
      <c r="AY146" s="35">
        <f t="shared" si="5"/>
        <v>1.9095238095238096</v>
      </c>
      <c r="BA146" s="38">
        <f t="shared" si="6"/>
        <v>0</v>
      </c>
      <c r="BE146" s="23"/>
    </row>
    <row r="147" spans="1:57" s="35" customFormat="1" ht="14.4" customHeight="1" thickBot="1">
      <c r="A147" s="35">
        <v>29</v>
      </c>
      <c r="B147" s="36" t="s">
        <v>525</v>
      </c>
      <c r="C147" s="21" t="s">
        <v>307</v>
      </c>
      <c r="D147" s="21" t="s">
        <v>391</v>
      </c>
      <c r="E147" s="21" t="s">
        <v>90</v>
      </c>
      <c r="F147" s="4" t="s">
        <v>377</v>
      </c>
      <c r="G147" s="4" t="s">
        <v>378</v>
      </c>
      <c r="H147" s="21" t="s">
        <v>68</v>
      </c>
      <c r="I147" s="35">
        <v>3</v>
      </c>
      <c r="J147" s="36">
        <v>0.06</v>
      </c>
      <c r="K147" s="36">
        <v>17200</v>
      </c>
      <c r="L147" s="36">
        <v>11.2</v>
      </c>
      <c r="M147" s="36">
        <v>10</v>
      </c>
      <c r="N147" s="36">
        <v>167</v>
      </c>
      <c r="O147" s="36">
        <v>0.85</v>
      </c>
      <c r="P147" s="36">
        <v>0.16</v>
      </c>
      <c r="Q147" s="36">
        <v>5840</v>
      </c>
      <c r="R147" s="36">
        <v>0.16</v>
      </c>
      <c r="S147" s="36">
        <v>72.400000000000006</v>
      </c>
      <c r="T147" s="36">
        <v>12.5</v>
      </c>
      <c r="U147" s="36">
        <v>50.6</v>
      </c>
      <c r="V147" s="36">
        <v>32.299999999999997</v>
      </c>
      <c r="W147" s="39">
        <v>39100</v>
      </c>
      <c r="X147" s="36">
        <v>0.03</v>
      </c>
      <c r="Y147" s="36">
        <v>4670</v>
      </c>
      <c r="Z147" s="36">
        <v>38.4</v>
      </c>
      <c r="AA147" s="36">
        <v>26.5</v>
      </c>
      <c r="AB147" s="36">
        <v>9650</v>
      </c>
      <c r="AC147" s="31">
        <v>758</v>
      </c>
      <c r="AD147" s="36">
        <v>8.73</v>
      </c>
      <c r="AE147" s="36">
        <v>1260</v>
      </c>
      <c r="AF147" s="36">
        <v>29.6</v>
      </c>
      <c r="AG147" s="36">
        <v>885</v>
      </c>
      <c r="AH147" s="36">
        <v>9.68</v>
      </c>
      <c r="AI147" s="39">
        <v>16700</v>
      </c>
      <c r="AJ147" s="36">
        <v>0.35</v>
      </c>
      <c r="AK147" s="36">
        <v>6.73</v>
      </c>
      <c r="AL147" s="36">
        <v>1.06</v>
      </c>
      <c r="AM147" s="36">
        <v>1.19</v>
      </c>
      <c r="AN147" s="36">
        <v>34.9</v>
      </c>
      <c r="AO147" s="36">
        <v>0.03</v>
      </c>
      <c r="AP147" s="36">
        <v>14.2</v>
      </c>
      <c r="AQ147" s="31">
        <v>1940</v>
      </c>
      <c r="AR147" s="36">
        <v>4.17</v>
      </c>
      <c r="AS147" s="36">
        <v>65.099999999999994</v>
      </c>
      <c r="AT147" s="36">
        <v>0.38</v>
      </c>
      <c r="AU147" s="36">
        <v>21.4</v>
      </c>
      <c r="AV147" s="36">
        <v>2.11</v>
      </c>
      <c r="AW147" s="36">
        <v>76</v>
      </c>
      <c r="AX147" s="36">
        <v>11</v>
      </c>
      <c r="AY147" s="35">
        <f t="shared" si="5"/>
        <v>2.341317365269461</v>
      </c>
      <c r="BA147" s="38">
        <f t="shared" si="6"/>
        <v>0</v>
      </c>
      <c r="BE147" s="23"/>
    </row>
    <row r="148" spans="1:57" s="23" customFormat="1" ht="12" customHeight="1">
      <c r="A148" s="6"/>
      <c r="B148" s="6"/>
      <c r="C148" s="6" t="s">
        <v>526</v>
      </c>
      <c r="D148" s="6" t="s">
        <v>395</v>
      </c>
      <c r="E148" s="6" t="s">
        <v>97</v>
      </c>
      <c r="F148" s="4" t="s">
        <v>377</v>
      </c>
      <c r="G148" s="4" t="s">
        <v>378</v>
      </c>
      <c r="H148" s="6" t="s">
        <v>68</v>
      </c>
      <c r="I148" s="23">
        <v>3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97"/>
      <c r="X148" s="6"/>
      <c r="Y148" s="6"/>
      <c r="Z148" s="6"/>
      <c r="AA148" s="6"/>
      <c r="AB148" s="6"/>
      <c r="AC148" s="98"/>
      <c r="AD148" s="6"/>
      <c r="AE148" s="6"/>
      <c r="AF148" s="6"/>
      <c r="AG148" s="6"/>
      <c r="AH148" s="6"/>
      <c r="AI148" s="97"/>
      <c r="AJ148" s="6"/>
      <c r="AK148" s="6"/>
      <c r="AL148" s="6"/>
      <c r="AM148" s="6"/>
      <c r="AN148" s="6"/>
      <c r="AO148" s="6"/>
      <c r="AP148" s="6"/>
      <c r="AQ148" s="98"/>
      <c r="AR148" s="6"/>
      <c r="AS148" s="6"/>
      <c r="AT148" s="6"/>
      <c r="AU148" s="6"/>
      <c r="AV148" s="6"/>
      <c r="AW148" s="6"/>
      <c r="AX148" s="6"/>
      <c r="AY148" s="23" t="e">
        <f t="shared" si="5"/>
        <v>#DIV/0!</v>
      </c>
      <c r="BA148" s="32" t="e">
        <f t="shared" si="6"/>
        <v>#DIV/0!</v>
      </c>
      <c r="BB148" s="6"/>
      <c r="BC148" s="6"/>
      <c r="BD148" s="6"/>
      <c r="BE148" s="35"/>
    </row>
    <row r="149" spans="1:57" s="23" customFormat="1" ht="12" customHeight="1">
      <c r="B149" s="5"/>
      <c r="C149" s="6" t="s">
        <v>527</v>
      </c>
      <c r="D149" s="6" t="s">
        <v>395</v>
      </c>
      <c r="E149" s="6" t="s">
        <v>97</v>
      </c>
      <c r="F149" s="4" t="s">
        <v>377</v>
      </c>
      <c r="G149" s="4" t="s">
        <v>378</v>
      </c>
      <c r="H149" s="6" t="s">
        <v>68</v>
      </c>
      <c r="I149" s="23">
        <v>3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30"/>
      <c r="X149" s="5"/>
      <c r="Y149" s="5"/>
      <c r="Z149" s="5"/>
      <c r="AA149" s="5"/>
      <c r="AB149" s="5"/>
      <c r="AC149" s="31"/>
      <c r="AD149" s="5"/>
      <c r="AE149" s="5"/>
      <c r="AF149" s="5"/>
      <c r="AG149" s="5"/>
      <c r="AH149" s="5"/>
      <c r="AI149" s="30"/>
      <c r="AJ149" s="5"/>
      <c r="AK149" s="5"/>
      <c r="AL149" s="5"/>
      <c r="AM149" s="5"/>
      <c r="AN149" s="5"/>
      <c r="AO149" s="5"/>
      <c r="AP149" s="5"/>
      <c r="AQ149" s="31"/>
      <c r="AR149" s="5"/>
      <c r="AS149" s="5"/>
      <c r="AT149" s="5"/>
      <c r="AU149" s="5"/>
      <c r="AV149" s="5"/>
      <c r="AW149" s="5"/>
      <c r="AX149" s="5"/>
      <c r="AY149" s="23" t="e">
        <f t="shared" si="5"/>
        <v>#DIV/0!</v>
      </c>
      <c r="BA149" s="32" t="e">
        <f t="shared" si="6"/>
        <v>#DIV/0!</v>
      </c>
      <c r="BE149" s="35"/>
    </row>
    <row r="150" spans="1:57" s="23" customFormat="1" ht="12" customHeight="1">
      <c r="B150" s="5"/>
      <c r="C150" s="6" t="s">
        <v>528</v>
      </c>
      <c r="D150" s="6" t="s">
        <v>395</v>
      </c>
      <c r="E150" s="6" t="s">
        <v>97</v>
      </c>
      <c r="F150" s="4" t="s">
        <v>377</v>
      </c>
      <c r="G150" s="4" t="s">
        <v>378</v>
      </c>
      <c r="H150" s="6" t="s">
        <v>68</v>
      </c>
      <c r="I150" s="23">
        <v>3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30"/>
      <c r="X150" s="5"/>
      <c r="Y150" s="5"/>
      <c r="Z150" s="5"/>
      <c r="AA150" s="5"/>
      <c r="AB150" s="5"/>
      <c r="AC150" s="31"/>
      <c r="AD150" s="5"/>
      <c r="AE150" s="5"/>
      <c r="AF150" s="5"/>
      <c r="AG150" s="5"/>
      <c r="AH150" s="5"/>
      <c r="AI150" s="30"/>
      <c r="AJ150" s="5"/>
      <c r="AK150" s="5"/>
      <c r="AL150" s="5"/>
      <c r="AM150" s="5"/>
      <c r="AN150" s="5"/>
      <c r="AO150" s="5"/>
      <c r="AP150" s="5"/>
      <c r="AQ150" s="31"/>
      <c r="AR150" s="5"/>
      <c r="AS150" s="5"/>
      <c r="AT150" s="5"/>
      <c r="AU150" s="5"/>
      <c r="AV150" s="5"/>
      <c r="AW150" s="5"/>
      <c r="AX150" s="5"/>
      <c r="AY150" s="23" t="e">
        <f t="shared" si="5"/>
        <v>#DIV/0!</v>
      </c>
      <c r="BA150" s="32" t="e">
        <f t="shared" si="6"/>
        <v>#DIV/0!</v>
      </c>
      <c r="BE150" s="35"/>
    </row>
    <row r="151" spans="1:57" s="23" customFormat="1" ht="12" customHeight="1">
      <c r="A151" s="35">
        <v>35</v>
      </c>
      <c r="B151" s="36" t="s">
        <v>529</v>
      </c>
      <c r="C151" s="21" t="s">
        <v>308</v>
      </c>
      <c r="D151" s="21" t="s">
        <v>399</v>
      </c>
      <c r="E151" s="21" t="s">
        <v>104</v>
      </c>
      <c r="F151" s="4" t="s">
        <v>377</v>
      </c>
      <c r="G151" s="4" t="s">
        <v>400</v>
      </c>
      <c r="H151" s="21" t="s">
        <v>68</v>
      </c>
      <c r="I151" s="35">
        <v>3</v>
      </c>
      <c r="J151" s="36">
        <v>0.05</v>
      </c>
      <c r="K151" s="36">
        <v>14300</v>
      </c>
      <c r="L151" s="36">
        <v>11.6</v>
      </c>
      <c r="M151" s="36">
        <v>9</v>
      </c>
      <c r="N151" s="36">
        <v>121</v>
      </c>
      <c r="O151" s="36">
        <v>0.82</v>
      </c>
      <c r="P151" s="36">
        <v>0.17</v>
      </c>
      <c r="Q151" s="36">
        <v>5500</v>
      </c>
      <c r="R151" s="36">
        <v>0.08</v>
      </c>
      <c r="S151" s="36">
        <v>71.5</v>
      </c>
      <c r="T151" s="36">
        <v>10.199999999999999</v>
      </c>
      <c r="U151" s="36">
        <v>41.5</v>
      </c>
      <c r="V151" s="36">
        <v>22.8</v>
      </c>
      <c r="W151" s="37">
        <v>32800</v>
      </c>
      <c r="X151" s="36">
        <v>0.03</v>
      </c>
      <c r="Y151" s="36">
        <v>4060</v>
      </c>
      <c r="Z151" s="36">
        <v>36.299999999999997</v>
      </c>
      <c r="AA151" s="36">
        <v>23.9</v>
      </c>
      <c r="AB151" s="36">
        <v>7970</v>
      </c>
      <c r="AC151" s="31">
        <v>871</v>
      </c>
      <c r="AD151" s="36">
        <v>4.13</v>
      </c>
      <c r="AE151" s="36">
        <v>767</v>
      </c>
      <c r="AF151" s="36">
        <v>21.9</v>
      </c>
      <c r="AG151" s="36">
        <v>784</v>
      </c>
      <c r="AH151" s="36">
        <v>10.4</v>
      </c>
      <c r="AI151" s="37">
        <v>16500</v>
      </c>
      <c r="AJ151" s="36">
        <v>0.35</v>
      </c>
      <c r="AK151" s="36">
        <v>5.99</v>
      </c>
      <c r="AL151" s="36">
        <v>1.08</v>
      </c>
      <c r="AM151" s="36">
        <v>1.21</v>
      </c>
      <c r="AN151" s="36">
        <v>34.700000000000003</v>
      </c>
      <c r="AO151" s="36">
        <v>0.03</v>
      </c>
      <c r="AP151" s="36">
        <v>14.1</v>
      </c>
      <c r="AQ151" s="31">
        <v>1760</v>
      </c>
      <c r="AR151" s="36">
        <v>3.04</v>
      </c>
      <c r="AS151" s="36">
        <v>49</v>
      </c>
      <c r="AT151" s="36">
        <v>0.56000000000000005</v>
      </c>
      <c r="AU151" s="36">
        <v>21.4</v>
      </c>
      <c r="AV151" s="36">
        <v>2.2000000000000002</v>
      </c>
      <c r="AW151" s="36">
        <v>72</v>
      </c>
      <c r="AX151" s="36">
        <v>14</v>
      </c>
      <c r="AY151" s="35">
        <f t="shared" si="5"/>
        <v>1.9878787878787878</v>
      </c>
      <c r="AZ151" s="35"/>
      <c r="BA151" s="38">
        <f t="shared" si="6"/>
        <v>0</v>
      </c>
      <c r="BB151" s="35"/>
      <c r="BC151" s="35"/>
      <c r="BD151" s="35"/>
      <c r="BE151" s="6"/>
    </row>
    <row r="152" spans="1:57" s="23" customFormat="1" ht="12" customHeight="1">
      <c r="A152" s="35">
        <v>38</v>
      </c>
      <c r="B152" s="36" t="s">
        <v>530</v>
      </c>
      <c r="C152" s="21" t="s">
        <v>309</v>
      </c>
      <c r="D152" s="21" t="s">
        <v>399</v>
      </c>
      <c r="E152" s="21" t="s">
        <v>104</v>
      </c>
      <c r="F152" s="4" t="s">
        <v>377</v>
      </c>
      <c r="G152" s="4" t="s">
        <v>400</v>
      </c>
      <c r="H152" s="21" t="s">
        <v>68</v>
      </c>
      <c r="I152" s="35">
        <v>3</v>
      </c>
      <c r="J152" s="36">
        <v>0.05</v>
      </c>
      <c r="K152" s="36">
        <v>14900</v>
      </c>
      <c r="L152" s="36">
        <v>9.4600000000000009</v>
      </c>
      <c r="M152" s="36">
        <v>11</v>
      </c>
      <c r="N152" s="36">
        <v>113</v>
      </c>
      <c r="O152" s="36">
        <v>0.79</v>
      </c>
      <c r="P152" s="36">
        <v>0.16</v>
      </c>
      <c r="Q152" s="36">
        <v>5730</v>
      </c>
      <c r="R152" s="36">
        <v>7.0000000000000007E-2</v>
      </c>
      <c r="S152" s="36">
        <v>71.7</v>
      </c>
      <c r="T152" s="36">
        <v>10</v>
      </c>
      <c r="U152" s="36">
        <v>43.4</v>
      </c>
      <c r="V152" s="36">
        <v>23.4</v>
      </c>
      <c r="W152" s="37">
        <v>34800</v>
      </c>
      <c r="X152" s="36">
        <v>0.03</v>
      </c>
      <c r="Y152" s="36">
        <v>4140</v>
      </c>
      <c r="Z152" s="36">
        <v>37.200000000000003</v>
      </c>
      <c r="AA152" s="36">
        <v>25.5</v>
      </c>
      <c r="AB152" s="36">
        <v>8260</v>
      </c>
      <c r="AC152" s="31">
        <v>794</v>
      </c>
      <c r="AD152" s="36">
        <v>3.72</v>
      </c>
      <c r="AE152" s="36">
        <v>2300</v>
      </c>
      <c r="AF152" s="36">
        <v>23.7</v>
      </c>
      <c r="AG152" s="36">
        <v>845</v>
      </c>
      <c r="AH152" s="36">
        <v>10</v>
      </c>
      <c r="AI152" s="37">
        <v>16700</v>
      </c>
      <c r="AJ152" s="36">
        <v>0.3</v>
      </c>
      <c r="AK152" s="36">
        <v>6.38</v>
      </c>
      <c r="AL152" s="36">
        <v>1.02</v>
      </c>
      <c r="AM152" s="36">
        <v>1.21</v>
      </c>
      <c r="AN152" s="36">
        <v>34.799999999999997</v>
      </c>
      <c r="AO152" s="36">
        <v>0.03</v>
      </c>
      <c r="AP152" s="36">
        <v>13.8</v>
      </c>
      <c r="AQ152" s="31">
        <v>1850</v>
      </c>
      <c r="AR152" s="36">
        <v>2.95</v>
      </c>
      <c r="AS152" s="36">
        <v>51.6</v>
      </c>
      <c r="AT152" s="36">
        <v>0.49</v>
      </c>
      <c r="AU152" s="36">
        <v>22.2</v>
      </c>
      <c r="AV152" s="36">
        <v>2.23</v>
      </c>
      <c r="AW152" s="36">
        <v>74</v>
      </c>
      <c r="AX152" s="36">
        <v>16</v>
      </c>
      <c r="AY152" s="35">
        <f t="shared" si="5"/>
        <v>2.0838323353293413</v>
      </c>
      <c r="AZ152" s="35"/>
      <c r="BA152" s="38">
        <f t="shared" si="6"/>
        <v>0</v>
      </c>
      <c r="BB152" s="35"/>
      <c r="BC152" s="35"/>
      <c r="BD152" s="35"/>
    </row>
    <row r="153" spans="1:57" s="23" customFormat="1" ht="12" customHeight="1">
      <c r="A153" s="35">
        <v>41</v>
      </c>
      <c r="B153" s="36" t="s">
        <v>531</v>
      </c>
      <c r="C153" s="21" t="s">
        <v>310</v>
      </c>
      <c r="D153" s="21" t="s">
        <v>399</v>
      </c>
      <c r="E153" s="21" t="s">
        <v>104</v>
      </c>
      <c r="F153" s="4" t="s">
        <v>377</v>
      </c>
      <c r="G153" s="4" t="s">
        <v>400</v>
      </c>
      <c r="H153" s="21" t="s">
        <v>68</v>
      </c>
      <c r="I153" s="35">
        <v>3</v>
      </c>
      <c r="J153" s="36">
        <v>0.06</v>
      </c>
      <c r="K153" s="36">
        <v>14800</v>
      </c>
      <c r="L153" s="36">
        <v>12</v>
      </c>
      <c r="M153" s="36">
        <v>9</v>
      </c>
      <c r="N153" s="36">
        <v>163</v>
      </c>
      <c r="O153" s="36">
        <v>0.79</v>
      </c>
      <c r="P153" s="36">
        <v>0.18</v>
      </c>
      <c r="Q153" s="36">
        <v>5350</v>
      </c>
      <c r="R153" s="36">
        <v>0.08</v>
      </c>
      <c r="S153" s="36">
        <v>70.2</v>
      </c>
      <c r="T153" s="36">
        <v>10.8</v>
      </c>
      <c r="U153" s="36">
        <v>44.3</v>
      </c>
      <c r="V153" s="36">
        <v>25.2</v>
      </c>
      <c r="W153" s="37">
        <v>34900</v>
      </c>
      <c r="X153" s="36">
        <v>0.03</v>
      </c>
      <c r="Y153" s="36">
        <v>4160</v>
      </c>
      <c r="Z153" s="36">
        <v>37.200000000000003</v>
      </c>
      <c r="AA153" s="36">
        <v>25</v>
      </c>
      <c r="AB153" s="36">
        <v>8290</v>
      </c>
      <c r="AC153" s="31">
        <v>801</v>
      </c>
      <c r="AD153" s="36">
        <v>3.62</v>
      </c>
      <c r="AE153" s="36">
        <v>761</v>
      </c>
      <c r="AF153" s="36">
        <v>23.3</v>
      </c>
      <c r="AG153" s="36">
        <v>1040</v>
      </c>
      <c r="AH153" s="36">
        <v>10.7</v>
      </c>
      <c r="AI153" s="37">
        <v>15300</v>
      </c>
      <c r="AJ153" s="36">
        <v>0.34</v>
      </c>
      <c r="AK153" s="36">
        <v>6.17</v>
      </c>
      <c r="AL153" s="36">
        <v>1.04</v>
      </c>
      <c r="AM153" s="36">
        <v>1.18</v>
      </c>
      <c r="AN153" s="36">
        <v>38.799999999999997</v>
      </c>
      <c r="AO153" s="36">
        <v>0.02</v>
      </c>
      <c r="AP153" s="36">
        <v>14</v>
      </c>
      <c r="AQ153" s="31">
        <v>1790</v>
      </c>
      <c r="AR153" s="36">
        <v>2.94</v>
      </c>
      <c r="AS153" s="36">
        <v>50.9</v>
      </c>
      <c r="AT153" s="36">
        <v>0.75</v>
      </c>
      <c r="AU153" s="36">
        <v>21.4</v>
      </c>
      <c r="AV153" s="36">
        <v>2.15</v>
      </c>
      <c r="AW153" s="36">
        <v>73</v>
      </c>
      <c r="AX153" s="36">
        <v>18</v>
      </c>
      <c r="AY153" s="35">
        <f t="shared" si="5"/>
        <v>2.2810457516339868</v>
      </c>
      <c r="AZ153" s="35"/>
      <c r="BA153" s="38">
        <f t="shared" si="6"/>
        <v>0</v>
      </c>
      <c r="BB153" s="35"/>
      <c r="BC153" s="35"/>
      <c r="BD153" s="35"/>
    </row>
    <row r="154" spans="1:57" s="23" customFormat="1" ht="12" customHeight="1">
      <c r="A154" s="23">
        <v>44</v>
      </c>
      <c r="B154" s="5" t="s">
        <v>532</v>
      </c>
      <c r="C154" s="6" t="s">
        <v>311</v>
      </c>
      <c r="D154" s="6" t="s">
        <v>404</v>
      </c>
      <c r="E154" s="6" t="s">
        <v>111</v>
      </c>
      <c r="F154" s="4" t="s">
        <v>377</v>
      </c>
      <c r="G154" s="4" t="s">
        <v>400</v>
      </c>
      <c r="H154" s="6" t="s">
        <v>68</v>
      </c>
      <c r="I154" s="23">
        <v>3</v>
      </c>
      <c r="J154" s="5">
        <v>0.08</v>
      </c>
      <c r="K154" s="5">
        <v>11300</v>
      </c>
      <c r="L154" s="5">
        <v>4.72</v>
      </c>
      <c r="M154" s="5">
        <f>M$2/2</f>
        <v>2.5</v>
      </c>
      <c r="N154" s="5">
        <v>98</v>
      </c>
      <c r="O154" s="5">
        <v>0.51</v>
      </c>
      <c r="P154" s="5">
        <v>0.12</v>
      </c>
      <c r="Q154" s="5">
        <v>4530</v>
      </c>
      <c r="R154" s="5">
        <v>0.06</v>
      </c>
      <c r="S154" s="5">
        <v>53.8</v>
      </c>
      <c r="T154" s="5">
        <v>6.9</v>
      </c>
      <c r="U154" s="5">
        <v>36.799999999999997</v>
      </c>
      <c r="V154" s="5">
        <v>18.8</v>
      </c>
      <c r="W154" s="30">
        <v>23300</v>
      </c>
      <c r="X154" s="5">
        <v>0.03</v>
      </c>
      <c r="Y154" s="5">
        <v>3620</v>
      </c>
      <c r="Z154" s="5">
        <v>26.9</v>
      </c>
      <c r="AA154" s="5">
        <v>17.100000000000001</v>
      </c>
      <c r="AB154" s="5">
        <v>6320</v>
      </c>
      <c r="AC154" s="31">
        <v>289</v>
      </c>
      <c r="AD154" s="5">
        <v>1.24</v>
      </c>
      <c r="AE154" s="5">
        <v>590</v>
      </c>
      <c r="AF154" s="5">
        <v>17.399999999999999</v>
      </c>
      <c r="AG154" s="5">
        <v>723</v>
      </c>
      <c r="AH154" s="5">
        <v>6.62</v>
      </c>
      <c r="AI154" s="30">
        <v>5340</v>
      </c>
      <c r="AJ154" s="5">
        <v>0.17</v>
      </c>
      <c r="AK154" s="5">
        <v>5.12</v>
      </c>
      <c r="AL154" s="5">
        <v>0.75</v>
      </c>
      <c r="AM154" s="5">
        <v>0.93</v>
      </c>
      <c r="AN154" s="5">
        <v>28.9</v>
      </c>
      <c r="AO154" s="5">
        <v>0.02</v>
      </c>
      <c r="AP154" s="5">
        <v>11.4</v>
      </c>
      <c r="AQ154" s="31">
        <v>1490</v>
      </c>
      <c r="AR154" s="5">
        <v>2.14</v>
      </c>
      <c r="AS154" s="5">
        <v>39</v>
      </c>
      <c r="AT154" s="5">
        <v>0.35</v>
      </c>
      <c r="AU154" s="5">
        <v>15.1</v>
      </c>
      <c r="AV154" s="5">
        <v>1.53</v>
      </c>
      <c r="AW154" s="5">
        <v>57</v>
      </c>
      <c r="AX154" s="5">
        <v>15</v>
      </c>
      <c r="AY154" s="23">
        <f t="shared" si="5"/>
        <v>4.3632958801498125</v>
      </c>
      <c r="BA154" s="32">
        <f t="shared" si="6"/>
        <v>0</v>
      </c>
      <c r="BE154" s="35"/>
    </row>
    <row r="155" spans="1:57" s="23" customFormat="1" ht="12" customHeight="1">
      <c r="A155" s="23">
        <v>47</v>
      </c>
      <c r="B155" s="5" t="s">
        <v>533</v>
      </c>
      <c r="C155" s="6" t="s">
        <v>312</v>
      </c>
      <c r="D155" s="6" t="s">
        <v>404</v>
      </c>
      <c r="E155" s="6" t="s">
        <v>111</v>
      </c>
      <c r="F155" s="4" t="s">
        <v>377</v>
      </c>
      <c r="G155" s="4" t="s">
        <v>400</v>
      </c>
      <c r="H155" s="6" t="s">
        <v>68</v>
      </c>
      <c r="I155" s="23">
        <v>3</v>
      </c>
      <c r="J155" s="5">
        <v>0.06</v>
      </c>
      <c r="K155" s="5">
        <v>11000</v>
      </c>
      <c r="L155" s="5">
        <v>5.51</v>
      </c>
      <c r="M155" s="5">
        <f>M$2/2</f>
        <v>2.5</v>
      </c>
      <c r="N155" s="5">
        <v>88</v>
      </c>
      <c r="O155" s="5">
        <v>0.5</v>
      </c>
      <c r="P155" s="5">
        <v>0.1</v>
      </c>
      <c r="Q155" s="5">
        <v>4450</v>
      </c>
      <c r="R155" s="5">
        <v>7.0000000000000007E-2</v>
      </c>
      <c r="S155" s="5">
        <v>50.6</v>
      </c>
      <c r="T155" s="5">
        <v>7.1</v>
      </c>
      <c r="U155" s="5">
        <v>36.9</v>
      </c>
      <c r="V155" s="5">
        <v>20.6</v>
      </c>
      <c r="W155" s="30">
        <v>23000</v>
      </c>
      <c r="X155" s="5">
        <v>0.02</v>
      </c>
      <c r="Y155" s="5">
        <v>3500</v>
      </c>
      <c r="Z155" s="5">
        <v>25.7</v>
      </c>
      <c r="AA155" s="5">
        <v>17.5</v>
      </c>
      <c r="AB155" s="5">
        <v>6340</v>
      </c>
      <c r="AC155" s="31">
        <v>290</v>
      </c>
      <c r="AD155" s="5">
        <v>1.43</v>
      </c>
      <c r="AE155" s="5">
        <v>519</v>
      </c>
      <c r="AF155" s="5">
        <v>16.899999999999999</v>
      </c>
      <c r="AG155" s="5">
        <v>700</v>
      </c>
      <c r="AH155" s="5">
        <v>6.37</v>
      </c>
      <c r="AI155" s="30">
        <v>6170</v>
      </c>
      <c r="AJ155" s="5">
        <v>0.18</v>
      </c>
      <c r="AK155" s="5">
        <v>4.96</v>
      </c>
      <c r="AL155" s="5">
        <v>0.76</v>
      </c>
      <c r="AM155" s="5">
        <v>0.88</v>
      </c>
      <c r="AN155" s="5">
        <v>27.2</v>
      </c>
      <c r="AO155" s="5">
        <v>0.02</v>
      </c>
      <c r="AP155" s="5">
        <v>10.7</v>
      </c>
      <c r="AQ155" s="31">
        <v>1450</v>
      </c>
      <c r="AR155" s="5">
        <v>1.87</v>
      </c>
      <c r="AS155" s="5">
        <v>38.299999999999997</v>
      </c>
      <c r="AT155" s="5">
        <v>0.63</v>
      </c>
      <c r="AU155" s="5">
        <v>14.8</v>
      </c>
      <c r="AV155" s="5">
        <v>1.45</v>
      </c>
      <c r="AW155" s="5">
        <v>56</v>
      </c>
      <c r="AX155" s="5">
        <v>14</v>
      </c>
      <c r="AY155" s="23">
        <f t="shared" si="5"/>
        <v>3.7277147487844409</v>
      </c>
      <c r="BA155" s="32">
        <f t="shared" si="6"/>
        <v>0</v>
      </c>
      <c r="BE155" s="35"/>
    </row>
    <row r="156" spans="1:57" s="23" customFormat="1" ht="12" customHeight="1" thickBot="1">
      <c r="A156" s="23">
        <v>50</v>
      </c>
      <c r="B156" s="5" t="s">
        <v>534</v>
      </c>
      <c r="C156" s="6" t="s">
        <v>313</v>
      </c>
      <c r="D156" s="6" t="s">
        <v>404</v>
      </c>
      <c r="E156" s="6" t="s">
        <v>111</v>
      </c>
      <c r="F156" s="4" t="s">
        <v>377</v>
      </c>
      <c r="G156" s="4" t="s">
        <v>400</v>
      </c>
      <c r="H156" s="6" t="s">
        <v>68</v>
      </c>
      <c r="I156" s="23">
        <v>3</v>
      </c>
      <c r="J156" s="5">
        <v>0.05</v>
      </c>
      <c r="K156" s="5">
        <v>11400</v>
      </c>
      <c r="L156" s="5">
        <v>5.28</v>
      </c>
      <c r="M156" s="5">
        <v>6</v>
      </c>
      <c r="N156" s="5">
        <v>92</v>
      </c>
      <c r="O156" s="5">
        <v>0.56000000000000005</v>
      </c>
      <c r="P156" s="5">
        <v>0.1</v>
      </c>
      <c r="Q156" s="5">
        <v>4700</v>
      </c>
      <c r="R156" s="5">
        <v>0.06</v>
      </c>
      <c r="S156" s="5">
        <v>54.2</v>
      </c>
      <c r="T156" s="5">
        <v>7.3</v>
      </c>
      <c r="U156" s="5">
        <v>37.799999999999997</v>
      </c>
      <c r="V156" s="5">
        <v>19.5</v>
      </c>
      <c r="W156" s="33">
        <v>23300</v>
      </c>
      <c r="X156" s="5">
        <v>0.02</v>
      </c>
      <c r="Y156" s="5">
        <v>3600</v>
      </c>
      <c r="Z156" s="5">
        <v>27.9</v>
      </c>
      <c r="AA156" s="5">
        <v>17.2</v>
      </c>
      <c r="AB156" s="5">
        <v>6430</v>
      </c>
      <c r="AC156" s="31">
        <v>297</v>
      </c>
      <c r="AD156" s="5">
        <v>1.73</v>
      </c>
      <c r="AE156" s="5">
        <v>589</v>
      </c>
      <c r="AF156" s="5">
        <v>18.600000000000001</v>
      </c>
      <c r="AG156" s="5">
        <v>735</v>
      </c>
      <c r="AH156" s="5">
        <v>6.33</v>
      </c>
      <c r="AI156" s="33">
        <v>6340</v>
      </c>
      <c r="AJ156" s="5">
        <v>0.18</v>
      </c>
      <c r="AK156" s="5">
        <v>5.08</v>
      </c>
      <c r="AL156" s="5">
        <v>0.75</v>
      </c>
      <c r="AM156" s="5">
        <v>0.92</v>
      </c>
      <c r="AN156" s="5">
        <v>29.6</v>
      </c>
      <c r="AO156" s="5">
        <v>0.02</v>
      </c>
      <c r="AP156" s="5">
        <v>11</v>
      </c>
      <c r="AQ156" s="31">
        <v>1510</v>
      </c>
      <c r="AR156" s="5">
        <v>2.0299999999999998</v>
      </c>
      <c r="AS156" s="5">
        <v>39.4</v>
      </c>
      <c r="AT156" s="5">
        <v>0.45</v>
      </c>
      <c r="AU156" s="5">
        <v>15.7</v>
      </c>
      <c r="AV156" s="5">
        <v>1.52</v>
      </c>
      <c r="AW156" s="5">
        <v>56</v>
      </c>
      <c r="AX156" s="5">
        <v>15</v>
      </c>
      <c r="AY156" s="23">
        <f t="shared" si="5"/>
        <v>3.6750788643533121</v>
      </c>
      <c r="BA156" s="32">
        <f t="shared" si="6"/>
        <v>0</v>
      </c>
      <c r="BE156" s="35"/>
    </row>
    <row r="157" spans="1:57" s="49" customFormat="1" ht="12" customHeight="1">
      <c r="A157" s="23">
        <v>53</v>
      </c>
      <c r="B157" s="5" t="s">
        <v>535</v>
      </c>
      <c r="C157" s="6" t="s">
        <v>314</v>
      </c>
      <c r="D157" s="6" t="s">
        <v>408</v>
      </c>
      <c r="E157" s="6" t="s">
        <v>118</v>
      </c>
      <c r="F157" s="4" t="s">
        <v>377</v>
      </c>
      <c r="G157" s="4" t="s">
        <v>400</v>
      </c>
      <c r="H157" s="6" t="s">
        <v>68</v>
      </c>
      <c r="I157" s="23">
        <v>3</v>
      </c>
      <c r="J157" s="5">
        <v>0.08</v>
      </c>
      <c r="K157" s="5">
        <v>13100</v>
      </c>
      <c r="L157" s="5">
        <v>7.31</v>
      </c>
      <c r="M157" s="5">
        <v>15</v>
      </c>
      <c r="N157" s="5">
        <v>85</v>
      </c>
      <c r="O157" s="5">
        <v>0.66</v>
      </c>
      <c r="P157" s="5">
        <v>0.15</v>
      </c>
      <c r="Q157" s="5">
        <v>4790</v>
      </c>
      <c r="R157" s="5">
        <v>0.11</v>
      </c>
      <c r="S157" s="5">
        <v>64</v>
      </c>
      <c r="T157" s="5">
        <v>7.3</v>
      </c>
      <c r="U157" s="5">
        <v>38.9</v>
      </c>
      <c r="V157" s="5">
        <v>26.5</v>
      </c>
      <c r="W157" s="34">
        <v>28500</v>
      </c>
      <c r="X157" s="5">
        <v>0.03</v>
      </c>
      <c r="Y157" s="5">
        <v>4170</v>
      </c>
      <c r="Z157" s="5">
        <v>32.299999999999997</v>
      </c>
      <c r="AA157" s="5">
        <v>20.8</v>
      </c>
      <c r="AB157" s="5">
        <v>6910</v>
      </c>
      <c r="AC157" s="31">
        <v>269</v>
      </c>
      <c r="AD157" s="5">
        <v>1.74</v>
      </c>
      <c r="AE157" s="5">
        <v>786</v>
      </c>
      <c r="AF157" s="5">
        <v>21.3</v>
      </c>
      <c r="AG157" s="5">
        <v>737</v>
      </c>
      <c r="AH157" s="5">
        <v>7.34</v>
      </c>
      <c r="AI157" s="34">
        <v>11900</v>
      </c>
      <c r="AJ157" s="5">
        <v>0.17</v>
      </c>
      <c r="AK157" s="5">
        <v>5.32</v>
      </c>
      <c r="AL157" s="5">
        <v>1.04</v>
      </c>
      <c r="AM157" s="5">
        <v>0.92</v>
      </c>
      <c r="AN157" s="5">
        <v>38.6</v>
      </c>
      <c r="AO157" s="5">
        <v>0.02</v>
      </c>
      <c r="AP157" s="5">
        <v>13.1</v>
      </c>
      <c r="AQ157" s="31">
        <v>1470</v>
      </c>
      <c r="AR157" s="5">
        <v>3.62</v>
      </c>
      <c r="AS157" s="5">
        <v>42</v>
      </c>
      <c r="AT157" s="5">
        <v>0.42</v>
      </c>
      <c r="AU157" s="5">
        <v>16.899999999999999</v>
      </c>
      <c r="AV157" s="5">
        <v>1.6</v>
      </c>
      <c r="AW157" s="5">
        <v>61</v>
      </c>
      <c r="AX157" s="5">
        <v>11</v>
      </c>
      <c r="AY157" s="23">
        <f t="shared" si="5"/>
        <v>2.3949579831932772</v>
      </c>
      <c r="AZ157" s="23"/>
      <c r="BA157" s="32">
        <f t="shared" si="6"/>
        <v>0</v>
      </c>
      <c r="BB157" s="23"/>
      <c r="BC157" s="23"/>
      <c r="BD157" s="23"/>
      <c r="BE157" s="23"/>
    </row>
    <row r="158" spans="1:57" s="49" customFormat="1" ht="12" customHeight="1">
      <c r="A158" s="23">
        <v>56</v>
      </c>
      <c r="B158" s="5" t="s">
        <v>536</v>
      </c>
      <c r="C158" s="6" t="s">
        <v>315</v>
      </c>
      <c r="D158" s="6" t="s">
        <v>408</v>
      </c>
      <c r="E158" s="6" t="s">
        <v>118</v>
      </c>
      <c r="F158" s="4" t="s">
        <v>377</v>
      </c>
      <c r="G158" s="4" t="s">
        <v>400</v>
      </c>
      <c r="H158" s="6" t="s">
        <v>68</v>
      </c>
      <c r="I158" s="23">
        <v>3</v>
      </c>
      <c r="J158" s="5">
        <v>0.08</v>
      </c>
      <c r="K158" s="5">
        <v>12700</v>
      </c>
      <c r="L158" s="5">
        <v>7.86</v>
      </c>
      <c r="M158" s="5">
        <v>12</v>
      </c>
      <c r="N158" s="5">
        <v>80</v>
      </c>
      <c r="O158" s="5">
        <v>0.72</v>
      </c>
      <c r="P158" s="5">
        <v>0.14000000000000001</v>
      </c>
      <c r="Q158" s="5">
        <v>4600</v>
      </c>
      <c r="R158" s="5">
        <v>0.12</v>
      </c>
      <c r="S158" s="5">
        <v>58.9</v>
      </c>
      <c r="T158" s="5">
        <v>7.9</v>
      </c>
      <c r="U158" s="5">
        <v>38.5</v>
      </c>
      <c r="V158" s="5">
        <v>27.6</v>
      </c>
      <c r="W158" s="30">
        <v>29300</v>
      </c>
      <c r="X158" s="5">
        <v>0.03</v>
      </c>
      <c r="Y158" s="5">
        <v>4030</v>
      </c>
      <c r="Z158" s="5">
        <v>30.7</v>
      </c>
      <c r="AA158" s="5">
        <v>19.8</v>
      </c>
      <c r="AB158" s="5">
        <v>6920</v>
      </c>
      <c r="AC158" s="31">
        <v>269</v>
      </c>
      <c r="AD158" s="5">
        <v>1.89</v>
      </c>
      <c r="AE158" s="5">
        <v>772</v>
      </c>
      <c r="AF158" s="5">
        <v>21.3</v>
      </c>
      <c r="AG158" s="5">
        <v>710</v>
      </c>
      <c r="AH158" s="5">
        <v>6.76</v>
      </c>
      <c r="AI158" s="30">
        <v>12700</v>
      </c>
      <c r="AJ158" s="5">
        <v>0.16</v>
      </c>
      <c r="AK158" s="5">
        <v>5.22</v>
      </c>
      <c r="AL158" s="5">
        <v>1.04</v>
      </c>
      <c r="AM158" s="5">
        <v>0.86</v>
      </c>
      <c r="AN158" s="5">
        <v>35.9</v>
      </c>
      <c r="AO158" s="5">
        <v>0.02</v>
      </c>
      <c r="AP158" s="5">
        <v>13.2</v>
      </c>
      <c r="AQ158" s="31">
        <v>1420</v>
      </c>
      <c r="AR158" s="5">
        <v>3.02</v>
      </c>
      <c r="AS158" s="5">
        <v>41.6</v>
      </c>
      <c r="AT158" s="5">
        <v>0.34</v>
      </c>
      <c r="AU158" s="5">
        <v>16.3</v>
      </c>
      <c r="AV158" s="5">
        <v>1.44</v>
      </c>
      <c r="AW158" s="5">
        <v>60</v>
      </c>
      <c r="AX158" s="5">
        <v>11</v>
      </c>
      <c r="AY158" s="23">
        <f t="shared" si="5"/>
        <v>2.3070866141732282</v>
      </c>
      <c r="AZ158" s="23"/>
      <c r="BA158" s="32">
        <f t="shared" si="6"/>
        <v>0</v>
      </c>
      <c r="BB158" s="23"/>
      <c r="BC158" s="23"/>
      <c r="BD158" s="23"/>
      <c r="BE158" s="23"/>
    </row>
    <row r="159" spans="1:57" s="99" customFormat="1" ht="12" customHeight="1">
      <c r="A159" s="23">
        <v>59</v>
      </c>
      <c r="B159" s="5" t="s">
        <v>537</v>
      </c>
      <c r="C159" s="6" t="s">
        <v>316</v>
      </c>
      <c r="D159" s="6" t="s">
        <v>408</v>
      </c>
      <c r="E159" s="6" t="s">
        <v>118</v>
      </c>
      <c r="F159" s="4" t="s">
        <v>377</v>
      </c>
      <c r="G159" s="4" t="s">
        <v>400</v>
      </c>
      <c r="H159" s="6" t="s">
        <v>68</v>
      </c>
      <c r="I159" s="23">
        <v>3</v>
      </c>
      <c r="J159" s="5">
        <v>0.08</v>
      </c>
      <c r="K159" s="5">
        <v>13900</v>
      </c>
      <c r="L159" s="5">
        <v>7.62</v>
      </c>
      <c r="M159" s="5">
        <v>13</v>
      </c>
      <c r="N159" s="5">
        <v>88</v>
      </c>
      <c r="O159" s="5">
        <v>0.77</v>
      </c>
      <c r="P159" s="5">
        <v>0.16</v>
      </c>
      <c r="Q159" s="5">
        <v>5000</v>
      </c>
      <c r="R159" s="5">
        <v>0.12</v>
      </c>
      <c r="S159" s="5">
        <v>64.400000000000006</v>
      </c>
      <c r="T159" s="5">
        <v>8.6999999999999993</v>
      </c>
      <c r="U159" s="5">
        <v>41.5</v>
      </c>
      <c r="V159" s="5">
        <v>29.6</v>
      </c>
      <c r="W159" s="30">
        <v>31200</v>
      </c>
      <c r="X159" s="5">
        <v>0.03</v>
      </c>
      <c r="Y159" s="5">
        <v>4440</v>
      </c>
      <c r="Z159" s="5">
        <v>33.799999999999997</v>
      </c>
      <c r="AA159" s="5">
        <v>22.4</v>
      </c>
      <c r="AB159" s="5">
        <v>7430</v>
      </c>
      <c r="AC159" s="31">
        <v>298</v>
      </c>
      <c r="AD159" s="5">
        <v>1.83</v>
      </c>
      <c r="AE159" s="5">
        <v>819</v>
      </c>
      <c r="AF159" s="5">
        <v>23.8</v>
      </c>
      <c r="AG159" s="5">
        <v>773</v>
      </c>
      <c r="AH159" s="5">
        <v>7.7</v>
      </c>
      <c r="AI159" s="30">
        <v>13300</v>
      </c>
      <c r="AJ159" s="5">
        <v>0.18</v>
      </c>
      <c r="AK159" s="5">
        <v>5.72</v>
      </c>
      <c r="AL159" s="5">
        <v>1.05</v>
      </c>
      <c r="AM159" s="5">
        <v>0.94</v>
      </c>
      <c r="AN159" s="5">
        <v>39.4</v>
      </c>
      <c r="AO159" s="5">
        <v>0.02</v>
      </c>
      <c r="AP159" s="5">
        <v>13.2</v>
      </c>
      <c r="AQ159" s="31">
        <v>1570</v>
      </c>
      <c r="AR159" s="5">
        <v>3.49</v>
      </c>
      <c r="AS159" s="5">
        <v>45.4</v>
      </c>
      <c r="AT159" s="5">
        <v>1.1000000000000001</v>
      </c>
      <c r="AU159" s="5">
        <v>17.600000000000001</v>
      </c>
      <c r="AV159" s="5">
        <v>1.65</v>
      </c>
      <c r="AW159" s="5">
        <v>66</v>
      </c>
      <c r="AX159" s="5">
        <v>12</v>
      </c>
      <c r="AY159" s="23">
        <f t="shared" si="5"/>
        <v>2.3458646616541352</v>
      </c>
      <c r="AZ159" s="23"/>
      <c r="BA159" s="32">
        <f t="shared" si="6"/>
        <v>0</v>
      </c>
      <c r="BB159" s="23"/>
      <c r="BC159" s="23"/>
      <c r="BD159" s="23"/>
      <c r="BE159" s="23"/>
    </row>
    <row r="160" spans="1:57" s="49" customFormat="1" ht="12" customHeight="1">
      <c r="A160" s="23">
        <v>62</v>
      </c>
      <c r="B160" s="5" t="s">
        <v>538</v>
      </c>
      <c r="C160" s="6" t="s">
        <v>317</v>
      </c>
      <c r="D160" s="6" t="s">
        <v>412</v>
      </c>
      <c r="E160" s="6" t="s">
        <v>125</v>
      </c>
      <c r="F160" s="4" t="s">
        <v>377</v>
      </c>
      <c r="G160" s="4" t="s">
        <v>400</v>
      </c>
      <c r="H160" s="6" t="s">
        <v>68</v>
      </c>
      <c r="I160" s="23">
        <v>3</v>
      </c>
      <c r="J160" s="5">
        <v>0.05</v>
      </c>
      <c r="K160" s="5">
        <v>11800</v>
      </c>
      <c r="L160" s="5">
        <v>5.94</v>
      </c>
      <c r="M160" s="5">
        <v>7</v>
      </c>
      <c r="N160" s="5">
        <v>72</v>
      </c>
      <c r="O160" s="5">
        <v>0.53</v>
      </c>
      <c r="P160" s="5">
        <v>0.13</v>
      </c>
      <c r="Q160" s="5">
        <v>4510</v>
      </c>
      <c r="R160" s="5">
        <v>0.06</v>
      </c>
      <c r="S160" s="5">
        <v>60.5</v>
      </c>
      <c r="T160" s="5">
        <v>7.3</v>
      </c>
      <c r="U160" s="5">
        <v>35</v>
      </c>
      <c r="V160" s="5">
        <v>17.5</v>
      </c>
      <c r="W160" s="30">
        <v>23500</v>
      </c>
      <c r="X160" s="5">
        <v>0.02</v>
      </c>
      <c r="Y160" s="5">
        <v>3980</v>
      </c>
      <c r="Z160" s="5">
        <v>32.700000000000003</v>
      </c>
      <c r="AA160" s="5">
        <v>20.6</v>
      </c>
      <c r="AB160" s="5">
        <v>6220</v>
      </c>
      <c r="AC160" s="31">
        <v>353</v>
      </c>
      <c r="AD160" s="5">
        <v>2.04</v>
      </c>
      <c r="AE160" s="5">
        <v>876</v>
      </c>
      <c r="AF160" s="5">
        <v>18.8</v>
      </c>
      <c r="AG160" s="5">
        <v>882</v>
      </c>
      <c r="AH160" s="5">
        <v>6.56</v>
      </c>
      <c r="AI160" s="30">
        <v>9420</v>
      </c>
      <c r="AJ160" s="5">
        <v>0.13</v>
      </c>
      <c r="AK160" s="5">
        <v>4.9000000000000004</v>
      </c>
      <c r="AL160" s="5">
        <v>0.84</v>
      </c>
      <c r="AM160" s="5">
        <v>0.87</v>
      </c>
      <c r="AN160" s="5">
        <v>25.6</v>
      </c>
      <c r="AO160" s="5">
        <v>0.02</v>
      </c>
      <c r="AP160" s="5">
        <v>12.7</v>
      </c>
      <c r="AQ160" s="31">
        <v>1520</v>
      </c>
      <c r="AR160" s="5">
        <v>2.5299999999999998</v>
      </c>
      <c r="AS160" s="5">
        <v>36.4</v>
      </c>
      <c r="AT160" s="5">
        <v>0.26</v>
      </c>
      <c r="AU160" s="5">
        <v>17.3</v>
      </c>
      <c r="AV160" s="5">
        <v>1.52</v>
      </c>
      <c r="AW160" s="5">
        <v>56</v>
      </c>
      <c r="AX160" s="5">
        <v>12</v>
      </c>
      <c r="AY160" s="23">
        <f t="shared" si="5"/>
        <v>2.4946921443736731</v>
      </c>
      <c r="AZ160" s="23"/>
      <c r="BA160" s="32">
        <f t="shared" si="6"/>
        <v>0</v>
      </c>
      <c r="BB160" s="23"/>
      <c r="BC160" s="23" t="s">
        <v>539</v>
      </c>
      <c r="BD160" s="23"/>
      <c r="BE160" s="23"/>
    </row>
    <row r="161" spans="1:57" s="49" customFormat="1" ht="12" customHeight="1">
      <c r="A161" s="23">
        <v>65</v>
      </c>
      <c r="B161" s="5" t="s">
        <v>540</v>
      </c>
      <c r="C161" s="6" t="s">
        <v>318</v>
      </c>
      <c r="D161" s="6" t="s">
        <v>412</v>
      </c>
      <c r="E161" s="6" t="s">
        <v>125</v>
      </c>
      <c r="F161" s="4" t="s">
        <v>377</v>
      </c>
      <c r="G161" s="4" t="s">
        <v>400</v>
      </c>
      <c r="H161" s="6" t="s">
        <v>68</v>
      </c>
      <c r="I161" s="23">
        <v>3</v>
      </c>
      <c r="J161" s="5">
        <v>0.04</v>
      </c>
      <c r="K161" s="5">
        <v>9750</v>
      </c>
      <c r="L161" s="5">
        <v>5.8</v>
      </c>
      <c r="M161" s="5">
        <f>M$2/2</f>
        <v>2.5</v>
      </c>
      <c r="N161" s="5">
        <v>59</v>
      </c>
      <c r="O161" s="5">
        <v>0.44</v>
      </c>
      <c r="P161" s="5">
        <v>0.1</v>
      </c>
      <c r="Q161" s="5">
        <v>3980</v>
      </c>
      <c r="R161" s="5">
        <v>0.05</v>
      </c>
      <c r="S161" s="5">
        <v>57.3</v>
      </c>
      <c r="T161" s="5">
        <v>5.8</v>
      </c>
      <c r="U161" s="5">
        <v>29.8</v>
      </c>
      <c r="V161" s="5">
        <v>13.7</v>
      </c>
      <c r="W161" s="30">
        <v>19600</v>
      </c>
      <c r="X161" s="5">
        <v>0.02</v>
      </c>
      <c r="Y161" s="5">
        <v>3320</v>
      </c>
      <c r="Z161" s="5">
        <v>28.7</v>
      </c>
      <c r="AA161" s="5">
        <v>16.5</v>
      </c>
      <c r="AB161" s="5">
        <v>5080</v>
      </c>
      <c r="AC161" s="31">
        <v>303</v>
      </c>
      <c r="AD161" s="5">
        <v>1.59</v>
      </c>
      <c r="AE161" s="5">
        <v>674</v>
      </c>
      <c r="AF161" s="5">
        <v>15.2</v>
      </c>
      <c r="AG161" s="5">
        <v>833</v>
      </c>
      <c r="AH161" s="5">
        <v>5.82</v>
      </c>
      <c r="AI161" s="30">
        <v>7680</v>
      </c>
      <c r="AJ161" s="5">
        <v>0.13</v>
      </c>
      <c r="AK161" s="5">
        <v>4.07</v>
      </c>
      <c r="AL161" s="5">
        <v>0.75</v>
      </c>
      <c r="AM161" s="5">
        <v>0.78</v>
      </c>
      <c r="AN161" s="5">
        <v>21.1</v>
      </c>
      <c r="AO161" s="5">
        <v>0.02</v>
      </c>
      <c r="AP161" s="5">
        <v>12.1</v>
      </c>
      <c r="AQ161" s="31">
        <v>1270</v>
      </c>
      <c r="AR161" s="5">
        <v>2.3199999999999998</v>
      </c>
      <c r="AS161" s="5">
        <v>30.5</v>
      </c>
      <c r="AT161" s="5">
        <v>0.28999999999999998</v>
      </c>
      <c r="AU161" s="5">
        <v>15.1</v>
      </c>
      <c r="AV161" s="5">
        <v>1.4</v>
      </c>
      <c r="AW161" s="5">
        <v>47</v>
      </c>
      <c r="AX161" s="5">
        <v>12</v>
      </c>
      <c r="AY161" s="23">
        <f t="shared" si="5"/>
        <v>2.5520833333333335</v>
      </c>
      <c r="AZ161" s="23"/>
      <c r="BA161" s="32">
        <f t="shared" si="6"/>
        <v>0</v>
      </c>
      <c r="BB161" s="23"/>
      <c r="BC161" s="23"/>
      <c r="BD161" s="23"/>
      <c r="BE161" s="23"/>
    </row>
    <row r="162" spans="1:57" s="99" customFormat="1" ht="12" customHeight="1">
      <c r="A162" s="23">
        <v>67</v>
      </c>
      <c r="B162" s="5" t="s">
        <v>541</v>
      </c>
      <c r="C162" s="6" t="s">
        <v>319</v>
      </c>
      <c r="D162" s="6" t="s">
        <v>412</v>
      </c>
      <c r="E162" s="6" t="s">
        <v>125</v>
      </c>
      <c r="F162" s="4" t="s">
        <v>377</v>
      </c>
      <c r="G162" s="4" t="s">
        <v>400</v>
      </c>
      <c r="H162" s="6" t="s">
        <v>68</v>
      </c>
      <c r="I162" s="23">
        <v>3</v>
      </c>
      <c r="J162" s="5">
        <v>0.04</v>
      </c>
      <c r="K162" s="5">
        <v>9410</v>
      </c>
      <c r="L162" s="5">
        <v>5.95</v>
      </c>
      <c r="M162" s="5">
        <f>M$2/2</f>
        <v>2.5</v>
      </c>
      <c r="N162" s="5">
        <v>56</v>
      </c>
      <c r="O162" s="5">
        <v>0.45</v>
      </c>
      <c r="P162" s="5">
        <v>0.1</v>
      </c>
      <c r="Q162" s="5">
        <v>3930</v>
      </c>
      <c r="R162" s="5">
        <v>0.06</v>
      </c>
      <c r="S162" s="5">
        <v>59.2</v>
      </c>
      <c r="T162" s="5">
        <v>6.1</v>
      </c>
      <c r="U162" s="5">
        <v>29.1</v>
      </c>
      <c r="V162" s="5">
        <v>16.399999999999999</v>
      </c>
      <c r="W162" s="30">
        <v>18100</v>
      </c>
      <c r="X162" s="5">
        <v>0.02</v>
      </c>
      <c r="Y162" s="5">
        <v>3260</v>
      </c>
      <c r="Z162" s="5">
        <v>30.6</v>
      </c>
      <c r="AA162" s="5">
        <v>16.2</v>
      </c>
      <c r="AB162" s="5">
        <v>4880</v>
      </c>
      <c r="AC162" s="31">
        <v>280</v>
      </c>
      <c r="AD162" s="5">
        <v>1.66</v>
      </c>
      <c r="AE162" s="5">
        <v>639</v>
      </c>
      <c r="AF162" s="5">
        <v>16.5</v>
      </c>
      <c r="AG162" s="5">
        <v>837</v>
      </c>
      <c r="AH162" s="5">
        <v>5.63</v>
      </c>
      <c r="AI162" s="30">
        <v>6530</v>
      </c>
      <c r="AJ162" s="5">
        <v>0.11</v>
      </c>
      <c r="AK162" s="5">
        <v>3.85</v>
      </c>
      <c r="AL162" s="5">
        <v>0.78</v>
      </c>
      <c r="AM162" s="5">
        <v>0.72</v>
      </c>
      <c r="AN162" s="5">
        <v>20</v>
      </c>
      <c r="AO162" s="5">
        <v>0.02</v>
      </c>
      <c r="AP162" s="5">
        <v>12.9</v>
      </c>
      <c r="AQ162" s="31">
        <v>1220</v>
      </c>
      <c r="AR162" s="5">
        <v>2.74</v>
      </c>
      <c r="AS162" s="5">
        <v>28.7</v>
      </c>
      <c r="AT162" s="5">
        <v>0.62</v>
      </c>
      <c r="AU162" s="5">
        <v>15.5</v>
      </c>
      <c r="AV162" s="5">
        <v>1.33</v>
      </c>
      <c r="AW162" s="5">
        <v>46</v>
      </c>
      <c r="AX162" s="5">
        <v>10</v>
      </c>
      <c r="AY162" s="23">
        <f t="shared" si="5"/>
        <v>2.7718223583460948</v>
      </c>
      <c r="AZ162" s="23"/>
      <c r="BA162" s="32">
        <f t="shared" si="6"/>
        <v>0</v>
      </c>
      <c r="BB162" s="23"/>
      <c r="BC162" s="23"/>
      <c r="BD162" s="23"/>
      <c r="BE162" s="23"/>
    </row>
    <row r="163" spans="1:57" s="49" customFormat="1" ht="12" customHeight="1">
      <c r="A163" s="23">
        <v>70</v>
      </c>
      <c r="B163" s="5" t="s">
        <v>542</v>
      </c>
      <c r="C163" s="6" t="s">
        <v>320</v>
      </c>
      <c r="D163" s="6" t="s">
        <v>418</v>
      </c>
      <c r="E163" s="6" t="s">
        <v>132</v>
      </c>
      <c r="F163" s="4" t="s">
        <v>419</v>
      </c>
      <c r="G163" s="4" t="s">
        <v>419</v>
      </c>
      <c r="H163" s="6"/>
      <c r="I163" s="23">
        <v>3</v>
      </c>
      <c r="J163" s="5">
        <v>7.0000000000000007E-2</v>
      </c>
      <c r="K163" s="5">
        <v>16500</v>
      </c>
      <c r="L163" s="5">
        <v>5.99</v>
      </c>
      <c r="M163" s="5">
        <v>8</v>
      </c>
      <c r="N163" s="5">
        <v>122</v>
      </c>
      <c r="O163" s="5">
        <v>0.96</v>
      </c>
      <c r="P163" s="5">
        <v>0.32</v>
      </c>
      <c r="Q163" s="5">
        <v>5290</v>
      </c>
      <c r="R163" s="5">
        <v>0.11</v>
      </c>
      <c r="S163" s="5">
        <v>73.599999999999994</v>
      </c>
      <c r="T163" s="5">
        <v>10.5</v>
      </c>
      <c r="U163" s="5">
        <v>40.1</v>
      </c>
      <c r="V163" s="5">
        <v>27.7</v>
      </c>
      <c r="W163" s="30">
        <v>34300</v>
      </c>
      <c r="X163" s="5">
        <v>0.04</v>
      </c>
      <c r="Y163" s="5">
        <v>4480</v>
      </c>
      <c r="Z163" s="5">
        <v>37.299999999999997</v>
      </c>
      <c r="AA163" s="5">
        <v>29.4</v>
      </c>
      <c r="AB163" s="5">
        <v>7780</v>
      </c>
      <c r="AC163" s="31">
        <v>563</v>
      </c>
      <c r="AD163" s="5">
        <v>4.21</v>
      </c>
      <c r="AE163" s="5">
        <v>656</v>
      </c>
      <c r="AF163" s="5">
        <v>28</v>
      </c>
      <c r="AG163" s="5">
        <v>732</v>
      </c>
      <c r="AH163" s="5">
        <v>13.5</v>
      </c>
      <c r="AI163" s="30">
        <v>12200</v>
      </c>
      <c r="AJ163" s="5">
        <v>0.18</v>
      </c>
      <c r="AK163" s="5">
        <v>6.39</v>
      </c>
      <c r="AL163" s="5">
        <v>1.1399999999999999</v>
      </c>
      <c r="AM163" s="5">
        <v>1.4</v>
      </c>
      <c r="AN163" s="5">
        <v>28.5</v>
      </c>
      <c r="AO163" s="5">
        <v>0.01</v>
      </c>
      <c r="AP163" s="5">
        <v>16.8</v>
      </c>
      <c r="AQ163" s="31">
        <v>1710</v>
      </c>
      <c r="AR163" s="5">
        <v>3.62</v>
      </c>
      <c r="AS163" s="5">
        <v>45.5</v>
      </c>
      <c r="AT163" s="5">
        <v>0.69</v>
      </c>
      <c r="AU163" s="5">
        <v>21.4</v>
      </c>
      <c r="AV163" s="5">
        <v>2.06</v>
      </c>
      <c r="AW163" s="5">
        <v>75</v>
      </c>
      <c r="AX163" s="5">
        <v>12</v>
      </c>
      <c r="AY163" s="23">
        <f t="shared" si="5"/>
        <v>2.8114754098360657</v>
      </c>
      <c r="AZ163" s="23"/>
      <c r="BA163" s="32">
        <f t="shared" si="6"/>
        <v>0</v>
      </c>
      <c r="BB163" s="23"/>
      <c r="BC163" s="23"/>
      <c r="BD163" s="23"/>
      <c r="BE163" s="23"/>
    </row>
    <row r="164" spans="1:57" s="49" customFormat="1" ht="12" customHeight="1">
      <c r="A164" s="23">
        <v>73</v>
      </c>
      <c r="B164" s="5" t="s">
        <v>543</v>
      </c>
      <c r="C164" s="6" t="s">
        <v>321</v>
      </c>
      <c r="D164" s="6" t="s">
        <v>418</v>
      </c>
      <c r="E164" s="6" t="s">
        <v>132</v>
      </c>
      <c r="F164" s="4" t="s">
        <v>419</v>
      </c>
      <c r="G164" s="4" t="s">
        <v>419</v>
      </c>
      <c r="H164" s="6"/>
      <c r="I164" s="23">
        <v>3</v>
      </c>
      <c r="J164" s="5">
        <v>7.0000000000000007E-2</v>
      </c>
      <c r="K164" s="5">
        <v>17100</v>
      </c>
      <c r="L164" s="5">
        <v>6.92</v>
      </c>
      <c r="M164" s="5">
        <v>7</v>
      </c>
      <c r="N164" s="5">
        <v>136</v>
      </c>
      <c r="O164" s="5">
        <v>0.97</v>
      </c>
      <c r="P164" s="5">
        <v>0.32</v>
      </c>
      <c r="Q164" s="5">
        <v>5400</v>
      </c>
      <c r="R164" s="5">
        <v>0.1</v>
      </c>
      <c r="S164" s="5">
        <v>72.900000000000006</v>
      </c>
      <c r="T164" s="5">
        <v>10.8</v>
      </c>
      <c r="U164" s="5">
        <v>41</v>
      </c>
      <c r="V164" s="5">
        <v>27.9</v>
      </c>
      <c r="W164" s="30">
        <v>34500</v>
      </c>
      <c r="X164" s="5">
        <v>0.04</v>
      </c>
      <c r="Y164" s="5">
        <v>4600</v>
      </c>
      <c r="Z164" s="5">
        <v>37.799999999999997</v>
      </c>
      <c r="AA164" s="5">
        <v>28.8</v>
      </c>
      <c r="AB164" s="5">
        <v>7780</v>
      </c>
      <c r="AC164" s="31">
        <v>566</v>
      </c>
      <c r="AD164" s="5">
        <v>4.08</v>
      </c>
      <c r="AE164" s="5">
        <v>635</v>
      </c>
      <c r="AF164" s="5">
        <v>28.7</v>
      </c>
      <c r="AG164" s="5">
        <v>744</v>
      </c>
      <c r="AH164" s="5">
        <v>13.4</v>
      </c>
      <c r="AI164" s="30">
        <v>12200</v>
      </c>
      <c r="AJ164" s="5">
        <v>0.19</v>
      </c>
      <c r="AK164" s="5">
        <v>6.49</v>
      </c>
      <c r="AL164" s="5">
        <v>1.05</v>
      </c>
      <c r="AM164" s="5">
        <v>1.43</v>
      </c>
      <c r="AN164" s="5">
        <v>29.2</v>
      </c>
      <c r="AO164" s="5">
        <v>0.02</v>
      </c>
      <c r="AP164" s="5">
        <v>15.4</v>
      </c>
      <c r="AQ164" s="31">
        <v>1740</v>
      </c>
      <c r="AR164" s="5">
        <v>3.45</v>
      </c>
      <c r="AS164" s="5">
        <v>46.9</v>
      </c>
      <c r="AT164" s="5">
        <v>0.56000000000000005</v>
      </c>
      <c r="AU164" s="5">
        <v>21.9</v>
      </c>
      <c r="AV164" s="5">
        <v>2.06</v>
      </c>
      <c r="AW164" s="5">
        <v>77</v>
      </c>
      <c r="AX164" s="5">
        <v>10</v>
      </c>
      <c r="AY164" s="23">
        <f t="shared" si="5"/>
        <v>2.8278688524590163</v>
      </c>
      <c r="AZ164" s="23"/>
      <c r="BA164" s="32">
        <f t="shared" si="6"/>
        <v>0</v>
      </c>
      <c r="BB164" s="23"/>
      <c r="BC164" s="23"/>
      <c r="BD164" s="23"/>
      <c r="BE164" s="23"/>
    </row>
    <row r="165" spans="1:57" s="99" customFormat="1">
      <c r="A165" s="23">
        <v>76</v>
      </c>
      <c r="B165" s="5" t="s">
        <v>544</v>
      </c>
      <c r="C165" s="6" t="s">
        <v>322</v>
      </c>
      <c r="D165" s="6" t="s">
        <v>418</v>
      </c>
      <c r="E165" s="6" t="s">
        <v>132</v>
      </c>
      <c r="F165" s="4" t="s">
        <v>419</v>
      </c>
      <c r="G165" s="4" t="s">
        <v>419</v>
      </c>
      <c r="H165" s="6"/>
      <c r="I165" s="23">
        <v>3</v>
      </c>
      <c r="J165" s="5">
        <v>7.0000000000000007E-2</v>
      </c>
      <c r="K165" s="5">
        <v>17000</v>
      </c>
      <c r="L165" s="5">
        <v>11.9</v>
      </c>
      <c r="M165" s="5">
        <v>7</v>
      </c>
      <c r="N165" s="5">
        <v>129</v>
      </c>
      <c r="O165" s="5">
        <v>1.05</v>
      </c>
      <c r="P165" s="5">
        <v>0.35</v>
      </c>
      <c r="Q165" s="5">
        <v>5370</v>
      </c>
      <c r="R165" s="5">
        <v>0.12</v>
      </c>
      <c r="S165" s="5">
        <v>77.2</v>
      </c>
      <c r="T165" s="5">
        <v>11.2</v>
      </c>
      <c r="U165" s="5">
        <v>40.9</v>
      </c>
      <c r="V165" s="5">
        <v>29.3</v>
      </c>
      <c r="W165" s="30">
        <v>36600</v>
      </c>
      <c r="X165" s="5">
        <v>0.04</v>
      </c>
      <c r="Y165" s="5">
        <v>4670</v>
      </c>
      <c r="Z165" s="5">
        <v>37.4</v>
      </c>
      <c r="AA165" s="5">
        <v>29.5</v>
      </c>
      <c r="AB165" s="5">
        <v>8130</v>
      </c>
      <c r="AC165" s="31">
        <v>565</v>
      </c>
      <c r="AD165" s="5">
        <v>3.7</v>
      </c>
      <c r="AE165" s="5">
        <v>642</v>
      </c>
      <c r="AF165" s="5">
        <v>29.6</v>
      </c>
      <c r="AG165" s="5">
        <v>705</v>
      </c>
      <c r="AH165" s="5">
        <v>14.4</v>
      </c>
      <c r="AI165" s="30">
        <v>13500</v>
      </c>
      <c r="AJ165" s="5">
        <v>0.2</v>
      </c>
      <c r="AK165" s="5">
        <v>6.7</v>
      </c>
      <c r="AL165" s="5">
        <v>1.17</v>
      </c>
      <c r="AM165" s="5">
        <v>1.49</v>
      </c>
      <c r="AN165" s="5">
        <v>28</v>
      </c>
      <c r="AO165" s="5">
        <v>0.03</v>
      </c>
      <c r="AP165" s="5">
        <v>20</v>
      </c>
      <c r="AQ165" s="31">
        <v>1780</v>
      </c>
      <c r="AR165" s="5">
        <v>3.43</v>
      </c>
      <c r="AS165" s="5">
        <v>47.9</v>
      </c>
      <c r="AT165" s="5">
        <v>0.56999999999999995</v>
      </c>
      <c r="AU165" s="5">
        <v>21.9</v>
      </c>
      <c r="AV165" s="5">
        <v>2.1800000000000002</v>
      </c>
      <c r="AW165" s="5">
        <v>77</v>
      </c>
      <c r="AX165" s="5">
        <v>14</v>
      </c>
      <c r="AY165" s="23">
        <f t="shared" si="5"/>
        <v>2.7111111111111112</v>
      </c>
      <c r="AZ165" s="23"/>
      <c r="BA165" s="32">
        <f t="shared" si="6"/>
        <v>0</v>
      </c>
      <c r="BB165" s="23"/>
      <c r="BC165" s="23"/>
      <c r="BD165" s="23"/>
      <c r="BE165" s="23"/>
    </row>
    <row r="166" spans="1:57" s="41" customFormat="1">
      <c r="A166" s="23">
        <v>79</v>
      </c>
      <c r="B166" s="5" t="s">
        <v>545</v>
      </c>
      <c r="C166" s="6" t="s">
        <v>323</v>
      </c>
      <c r="D166" s="6" t="s">
        <v>423</v>
      </c>
      <c r="E166" s="6" t="s">
        <v>140</v>
      </c>
      <c r="F166" s="4" t="s">
        <v>424</v>
      </c>
      <c r="G166" s="4" t="s">
        <v>424</v>
      </c>
      <c r="H166" s="6" t="s">
        <v>139</v>
      </c>
      <c r="I166" s="23">
        <v>3</v>
      </c>
      <c r="J166" s="5">
        <v>0.1</v>
      </c>
      <c r="K166" s="5">
        <v>30300</v>
      </c>
      <c r="L166" s="5">
        <v>8.98</v>
      </c>
      <c r="M166" s="5">
        <v>13</v>
      </c>
      <c r="N166" s="5">
        <v>174</v>
      </c>
      <c r="O166" s="5">
        <v>1.82</v>
      </c>
      <c r="P166" s="5">
        <v>0.62</v>
      </c>
      <c r="Q166" s="5">
        <v>6360</v>
      </c>
      <c r="R166" s="5">
        <v>0.18</v>
      </c>
      <c r="S166" s="5">
        <v>113</v>
      </c>
      <c r="T166" s="5">
        <v>17.2</v>
      </c>
      <c r="U166" s="5">
        <v>61.8</v>
      </c>
      <c r="V166" s="5">
        <v>40.700000000000003</v>
      </c>
      <c r="W166" s="5">
        <v>47200</v>
      </c>
      <c r="X166" s="5">
        <v>0.06</v>
      </c>
      <c r="Y166" s="5">
        <v>8230</v>
      </c>
      <c r="Z166" s="5">
        <v>52.7</v>
      </c>
      <c r="AA166" s="5">
        <v>48.5</v>
      </c>
      <c r="AB166" s="5">
        <v>14400</v>
      </c>
      <c r="AC166" s="31">
        <v>678</v>
      </c>
      <c r="AD166" s="5">
        <v>0.82</v>
      </c>
      <c r="AE166" s="5">
        <v>1350</v>
      </c>
      <c r="AF166" s="5">
        <v>39.4</v>
      </c>
      <c r="AG166" s="5">
        <v>713</v>
      </c>
      <c r="AH166" s="5">
        <v>24.1</v>
      </c>
      <c r="AI166" s="5">
        <v>1960</v>
      </c>
      <c r="AJ166" s="5">
        <v>0.15</v>
      </c>
      <c r="AK166" s="5">
        <v>11.2</v>
      </c>
      <c r="AL166" s="5">
        <v>1.31</v>
      </c>
      <c r="AM166" s="5">
        <v>2.54</v>
      </c>
      <c r="AN166" s="5">
        <v>38.700000000000003</v>
      </c>
      <c r="AO166" s="5">
        <v>0.04</v>
      </c>
      <c r="AP166" s="5">
        <v>31.4</v>
      </c>
      <c r="AQ166" s="31">
        <v>2570</v>
      </c>
      <c r="AR166" s="5">
        <v>4.37</v>
      </c>
      <c r="AS166" s="5">
        <v>73.3</v>
      </c>
      <c r="AT166" s="5">
        <v>0.33</v>
      </c>
      <c r="AU166" s="5">
        <v>28.5</v>
      </c>
      <c r="AV166" s="5">
        <v>2.84</v>
      </c>
      <c r="AW166" s="5">
        <v>120</v>
      </c>
      <c r="AX166" s="5">
        <v>33</v>
      </c>
      <c r="AY166" s="23">
        <f t="shared" si="5"/>
        <v>24.081632653061224</v>
      </c>
      <c r="AZ166" s="23"/>
      <c r="BA166" s="32">
        <f t="shared" si="6"/>
        <v>0</v>
      </c>
      <c r="BB166" s="23"/>
      <c r="BC166" s="23"/>
      <c r="BD166" s="23"/>
      <c r="BE166" s="23"/>
    </row>
    <row r="167" spans="1:57" s="21" customFormat="1">
      <c r="A167" s="23">
        <v>82</v>
      </c>
      <c r="B167" s="5" t="s">
        <v>546</v>
      </c>
      <c r="C167" s="6" t="s">
        <v>324</v>
      </c>
      <c r="D167" s="6" t="s">
        <v>423</v>
      </c>
      <c r="E167" s="6" t="s">
        <v>140</v>
      </c>
      <c r="F167" s="4" t="s">
        <v>424</v>
      </c>
      <c r="G167" s="4" t="s">
        <v>424</v>
      </c>
      <c r="H167" s="6" t="s">
        <v>139</v>
      </c>
      <c r="I167" s="23">
        <v>3</v>
      </c>
      <c r="J167" s="5">
        <v>0.1</v>
      </c>
      <c r="K167" s="5">
        <v>30600</v>
      </c>
      <c r="L167" s="5">
        <v>7.92</v>
      </c>
      <c r="M167" s="5">
        <v>12</v>
      </c>
      <c r="N167" s="5">
        <v>167</v>
      </c>
      <c r="O167" s="5">
        <v>1.7</v>
      </c>
      <c r="P167" s="5">
        <v>0.56999999999999995</v>
      </c>
      <c r="Q167" s="5">
        <v>6620</v>
      </c>
      <c r="R167" s="5">
        <v>0.16</v>
      </c>
      <c r="S167" s="5">
        <v>104</v>
      </c>
      <c r="T167" s="5">
        <v>17.7</v>
      </c>
      <c r="U167" s="5">
        <v>63</v>
      </c>
      <c r="V167" s="5">
        <v>41.1</v>
      </c>
      <c r="W167" s="5">
        <v>47800</v>
      </c>
      <c r="X167" s="5">
        <v>0.06</v>
      </c>
      <c r="Y167" s="5">
        <v>8230</v>
      </c>
      <c r="Z167" s="5">
        <v>54.1</v>
      </c>
      <c r="AA167" s="5">
        <v>50.3</v>
      </c>
      <c r="AB167" s="5">
        <v>14600</v>
      </c>
      <c r="AC167" s="31">
        <v>667</v>
      </c>
      <c r="AD167" s="5">
        <v>0.71</v>
      </c>
      <c r="AE167" s="5">
        <v>1280</v>
      </c>
      <c r="AF167" s="5">
        <v>41.3</v>
      </c>
      <c r="AG167" s="5">
        <v>743</v>
      </c>
      <c r="AH167" s="5">
        <v>22.1</v>
      </c>
      <c r="AI167" s="5">
        <v>1860</v>
      </c>
      <c r="AJ167" s="5">
        <v>0.17</v>
      </c>
      <c r="AK167" s="5">
        <v>11.4</v>
      </c>
      <c r="AL167" s="5">
        <v>1.1499999999999999</v>
      </c>
      <c r="AM167" s="5">
        <v>2.41</v>
      </c>
      <c r="AN167" s="5">
        <v>38.9</v>
      </c>
      <c r="AO167" s="5">
        <v>0.05</v>
      </c>
      <c r="AP167" s="5">
        <v>28.6</v>
      </c>
      <c r="AQ167" s="31">
        <v>2650</v>
      </c>
      <c r="AR167" s="5">
        <v>4.1399999999999997</v>
      </c>
      <c r="AS167" s="5">
        <v>74.400000000000006</v>
      </c>
      <c r="AT167" s="5">
        <v>0.44</v>
      </c>
      <c r="AU167" s="5">
        <v>29</v>
      </c>
      <c r="AV167" s="5">
        <v>2.63</v>
      </c>
      <c r="AW167" s="5">
        <v>123</v>
      </c>
      <c r="AX167" s="5">
        <v>34</v>
      </c>
      <c r="AY167" s="23">
        <f t="shared" si="5"/>
        <v>25.698924731182796</v>
      </c>
      <c r="AZ167" s="23"/>
      <c r="BA167" s="32">
        <f t="shared" si="6"/>
        <v>0</v>
      </c>
      <c r="BB167" s="23"/>
      <c r="BC167" s="23"/>
      <c r="BD167" s="23"/>
      <c r="BE167" s="23"/>
    </row>
    <row r="168" spans="1:57" s="21" customFormat="1">
      <c r="A168" s="23">
        <v>85</v>
      </c>
      <c r="B168" s="5" t="s">
        <v>547</v>
      </c>
      <c r="C168" s="6" t="s">
        <v>325</v>
      </c>
      <c r="D168" s="6" t="s">
        <v>423</v>
      </c>
      <c r="E168" s="6" t="s">
        <v>140</v>
      </c>
      <c r="F168" s="4" t="s">
        <v>424</v>
      </c>
      <c r="G168" s="4" t="s">
        <v>424</v>
      </c>
      <c r="H168" s="6" t="s">
        <v>139</v>
      </c>
      <c r="I168" s="23">
        <v>3</v>
      </c>
      <c r="J168" s="5">
        <v>0.11</v>
      </c>
      <c r="K168" s="5">
        <v>32300</v>
      </c>
      <c r="L168" s="5">
        <v>16.899999999999999</v>
      </c>
      <c r="M168" s="5">
        <v>15</v>
      </c>
      <c r="N168" s="5">
        <v>174</v>
      </c>
      <c r="O168" s="5">
        <v>1.89</v>
      </c>
      <c r="P168" s="5">
        <v>0.61</v>
      </c>
      <c r="Q168" s="5">
        <v>6480</v>
      </c>
      <c r="R168" s="5">
        <v>0.17</v>
      </c>
      <c r="S168" s="5">
        <v>112</v>
      </c>
      <c r="T168" s="5">
        <v>18.3</v>
      </c>
      <c r="U168" s="5">
        <v>62.5</v>
      </c>
      <c r="V168" s="5">
        <v>41.3</v>
      </c>
      <c r="W168" s="5">
        <v>51200</v>
      </c>
      <c r="X168" s="5">
        <v>0.06</v>
      </c>
      <c r="Y168" s="5">
        <v>8700</v>
      </c>
      <c r="Z168" s="5">
        <v>54.7</v>
      </c>
      <c r="AA168" s="5">
        <v>49.1</v>
      </c>
      <c r="AB168" s="5">
        <v>14700</v>
      </c>
      <c r="AC168" s="31">
        <v>720</v>
      </c>
      <c r="AD168" s="5">
        <v>0.75</v>
      </c>
      <c r="AE168" s="5">
        <v>1380</v>
      </c>
      <c r="AF168" s="5">
        <v>42.1</v>
      </c>
      <c r="AG168" s="5">
        <v>783</v>
      </c>
      <c r="AH168" s="5">
        <v>24.1</v>
      </c>
      <c r="AI168" s="5">
        <v>4150</v>
      </c>
      <c r="AJ168" s="5">
        <v>0.14000000000000001</v>
      </c>
      <c r="AK168" s="5">
        <v>11.7</v>
      </c>
      <c r="AL168" s="5">
        <v>1.33</v>
      </c>
      <c r="AM168" s="5">
        <v>2.57</v>
      </c>
      <c r="AN168" s="5">
        <v>41.2</v>
      </c>
      <c r="AO168" s="5">
        <v>0.04</v>
      </c>
      <c r="AP168" s="5">
        <v>31.2</v>
      </c>
      <c r="AQ168" s="31">
        <v>2610</v>
      </c>
      <c r="AR168" s="5">
        <v>4.5999999999999996</v>
      </c>
      <c r="AS168" s="5">
        <v>77</v>
      </c>
      <c r="AT168" s="5">
        <v>0.33</v>
      </c>
      <c r="AU168" s="5">
        <v>29.6</v>
      </c>
      <c r="AV168" s="5">
        <v>2.88</v>
      </c>
      <c r="AW168" s="5">
        <v>126</v>
      </c>
      <c r="AX168" s="5">
        <v>30</v>
      </c>
      <c r="AY168" s="23">
        <f t="shared" si="5"/>
        <v>12.337349397590362</v>
      </c>
      <c r="AZ168" s="23"/>
      <c r="BA168" s="32">
        <f t="shared" si="6"/>
        <v>0</v>
      </c>
      <c r="BB168" s="23"/>
      <c r="BC168" s="23"/>
      <c r="BD168" s="23"/>
      <c r="BE168" s="23"/>
    </row>
    <row r="169" spans="1:57" s="41" customFormat="1">
      <c r="A169" s="23">
        <v>88</v>
      </c>
      <c r="B169" s="100" t="s">
        <v>548</v>
      </c>
      <c r="C169" s="6" t="s">
        <v>326</v>
      </c>
      <c r="D169" s="6" t="s">
        <v>428</v>
      </c>
      <c r="E169" s="6" t="s">
        <v>147</v>
      </c>
      <c r="F169" s="4" t="s">
        <v>424</v>
      </c>
      <c r="G169" s="4" t="s">
        <v>424</v>
      </c>
      <c r="H169" s="6" t="s">
        <v>139</v>
      </c>
      <c r="I169" s="23">
        <v>3</v>
      </c>
      <c r="J169" s="5">
        <v>0.11</v>
      </c>
      <c r="K169" s="5">
        <v>30100</v>
      </c>
      <c r="L169" s="5">
        <v>5.85</v>
      </c>
      <c r="M169" s="5">
        <v>14</v>
      </c>
      <c r="N169" s="5">
        <v>96</v>
      </c>
      <c r="O169" s="5">
        <v>1.87</v>
      </c>
      <c r="P169" s="5">
        <v>0.46</v>
      </c>
      <c r="Q169" s="5">
        <v>6340</v>
      </c>
      <c r="R169" s="5">
        <v>0.19</v>
      </c>
      <c r="S169" s="5">
        <v>109</v>
      </c>
      <c r="T169" s="5">
        <v>14.9</v>
      </c>
      <c r="U169" s="5">
        <v>58.8</v>
      </c>
      <c r="V169" s="5">
        <v>37.700000000000003</v>
      </c>
      <c r="W169" s="5">
        <v>45700</v>
      </c>
      <c r="X169" s="5">
        <v>0.05</v>
      </c>
      <c r="Y169" s="5">
        <v>7330</v>
      </c>
      <c r="Z169" s="5">
        <v>56.4</v>
      </c>
      <c r="AA169" s="5">
        <v>42.1</v>
      </c>
      <c r="AB169" s="5">
        <v>13500</v>
      </c>
      <c r="AC169" s="31">
        <v>552</v>
      </c>
      <c r="AD169" s="5">
        <v>1.52</v>
      </c>
      <c r="AE169" s="5">
        <v>1040</v>
      </c>
      <c r="AF169" s="5">
        <v>37.200000000000003</v>
      </c>
      <c r="AG169" s="5">
        <v>692</v>
      </c>
      <c r="AH169" s="5">
        <v>19</v>
      </c>
      <c r="AI169" s="5">
        <v>11400</v>
      </c>
      <c r="AJ169" s="5">
        <v>0.1</v>
      </c>
      <c r="AK169" s="5">
        <v>10.9</v>
      </c>
      <c r="AL169" s="5">
        <v>1.43</v>
      </c>
      <c r="AM169" s="5">
        <v>2.34</v>
      </c>
      <c r="AN169" s="5">
        <v>44.1</v>
      </c>
      <c r="AO169" s="5">
        <v>0.04</v>
      </c>
      <c r="AP169" s="5">
        <v>28.5</v>
      </c>
      <c r="AQ169" s="31">
        <v>2360</v>
      </c>
      <c r="AR169" s="5">
        <v>5.57</v>
      </c>
      <c r="AS169" s="5">
        <v>69.2</v>
      </c>
      <c r="AT169" s="5">
        <v>0.39</v>
      </c>
      <c r="AU169" s="5">
        <v>32.299999999999997</v>
      </c>
      <c r="AV169" s="5">
        <v>3.06</v>
      </c>
      <c r="AW169" s="5">
        <v>125</v>
      </c>
      <c r="AX169" s="5">
        <v>28</v>
      </c>
      <c r="AY169" s="23">
        <f t="shared" si="5"/>
        <v>4.0087719298245617</v>
      </c>
      <c r="AZ169" s="23"/>
      <c r="BA169" s="32">
        <f t="shared" si="6"/>
        <v>0</v>
      </c>
      <c r="BB169" s="23"/>
      <c r="BC169" s="23"/>
      <c r="BD169" s="23"/>
      <c r="BE169" s="23"/>
    </row>
    <row r="170" spans="1:57" s="21" customFormat="1">
      <c r="A170" s="23">
        <v>91</v>
      </c>
      <c r="B170" s="5" t="s">
        <v>549</v>
      </c>
      <c r="C170" s="6" t="s">
        <v>327</v>
      </c>
      <c r="D170" s="6" t="s">
        <v>428</v>
      </c>
      <c r="E170" s="6" t="s">
        <v>147</v>
      </c>
      <c r="F170" s="4" t="s">
        <v>424</v>
      </c>
      <c r="G170" s="4" t="s">
        <v>424</v>
      </c>
      <c r="H170" s="6" t="s">
        <v>139</v>
      </c>
      <c r="I170" s="23">
        <v>3</v>
      </c>
      <c r="J170" s="5">
        <v>0.11</v>
      </c>
      <c r="K170" s="5">
        <v>30200</v>
      </c>
      <c r="L170" s="5">
        <v>5.7</v>
      </c>
      <c r="M170" s="5">
        <v>13</v>
      </c>
      <c r="N170" s="5">
        <v>96</v>
      </c>
      <c r="O170" s="5">
        <v>1.8</v>
      </c>
      <c r="P170" s="5">
        <v>0.48</v>
      </c>
      <c r="Q170" s="5">
        <v>6260</v>
      </c>
      <c r="R170" s="5">
        <v>0.17</v>
      </c>
      <c r="S170" s="5">
        <v>109</v>
      </c>
      <c r="T170" s="5">
        <v>14.9</v>
      </c>
      <c r="U170" s="5">
        <v>58.1</v>
      </c>
      <c r="V170" s="5">
        <v>37.200000000000003</v>
      </c>
      <c r="W170" s="5">
        <v>46900</v>
      </c>
      <c r="X170" s="5">
        <v>0.05</v>
      </c>
      <c r="Y170" s="5">
        <v>7350</v>
      </c>
      <c r="Z170" s="5">
        <v>56.2</v>
      </c>
      <c r="AA170" s="5">
        <v>41.7</v>
      </c>
      <c r="AB170" s="5">
        <v>13400</v>
      </c>
      <c r="AC170" s="31">
        <v>587</v>
      </c>
      <c r="AD170" s="5">
        <v>1.82</v>
      </c>
      <c r="AE170" s="5">
        <v>1010</v>
      </c>
      <c r="AF170" s="5">
        <v>37.4</v>
      </c>
      <c r="AG170" s="5">
        <v>708</v>
      </c>
      <c r="AH170" s="5">
        <v>19.2</v>
      </c>
      <c r="AI170" s="5">
        <v>12000</v>
      </c>
      <c r="AJ170" s="5">
        <v>0.09</v>
      </c>
      <c r="AK170" s="5">
        <v>10.9</v>
      </c>
      <c r="AL170" s="5">
        <v>1.34</v>
      </c>
      <c r="AM170" s="5">
        <v>2.38</v>
      </c>
      <c r="AN170" s="5">
        <v>44.3</v>
      </c>
      <c r="AO170" s="5">
        <v>0.03</v>
      </c>
      <c r="AP170" s="5">
        <v>29</v>
      </c>
      <c r="AQ170" s="31">
        <v>2320</v>
      </c>
      <c r="AR170" s="5">
        <v>5.59</v>
      </c>
      <c r="AS170" s="5">
        <v>69.8</v>
      </c>
      <c r="AT170" s="5">
        <v>0.34</v>
      </c>
      <c r="AU170" s="5">
        <v>32.4</v>
      </c>
      <c r="AV170" s="5">
        <v>3.13</v>
      </c>
      <c r="AW170" s="5">
        <v>126</v>
      </c>
      <c r="AX170" s="5">
        <v>30</v>
      </c>
      <c r="AY170" s="23">
        <f t="shared" si="5"/>
        <v>3.9083333333333332</v>
      </c>
      <c r="AZ170" s="23"/>
      <c r="BA170" s="32">
        <f t="shared" si="6"/>
        <v>0</v>
      </c>
      <c r="BB170" s="23"/>
      <c r="BC170" s="23"/>
      <c r="BD170" s="23"/>
      <c r="BE170" s="23"/>
    </row>
    <row r="171" spans="1:57" s="21" customFormat="1">
      <c r="A171" s="23">
        <v>94</v>
      </c>
      <c r="B171" s="5" t="s">
        <v>550</v>
      </c>
      <c r="C171" s="6" t="s">
        <v>328</v>
      </c>
      <c r="D171" s="6" t="s">
        <v>428</v>
      </c>
      <c r="E171" s="6" t="s">
        <v>147</v>
      </c>
      <c r="F171" s="4" t="s">
        <v>424</v>
      </c>
      <c r="G171" s="4" t="s">
        <v>424</v>
      </c>
      <c r="H171" s="6" t="s">
        <v>139</v>
      </c>
      <c r="I171" s="23">
        <v>3</v>
      </c>
      <c r="J171" s="5">
        <v>0.1</v>
      </c>
      <c r="K171" s="5">
        <v>28600</v>
      </c>
      <c r="L171" s="5">
        <v>5.53</v>
      </c>
      <c r="M171" s="5">
        <v>16</v>
      </c>
      <c r="N171" s="5">
        <v>92</v>
      </c>
      <c r="O171" s="5">
        <v>1.81</v>
      </c>
      <c r="P171" s="5">
        <v>0.46</v>
      </c>
      <c r="Q171" s="5">
        <v>5980</v>
      </c>
      <c r="R171" s="5">
        <v>0.17</v>
      </c>
      <c r="S171" s="5">
        <v>107</v>
      </c>
      <c r="T171" s="5">
        <v>14.8</v>
      </c>
      <c r="U171" s="5">
        <v>55.6</v>
      </c>
      <c r="V171" s="5">
        <v>35.799999999999997</v>
      </c>
      <c r="W171" s="5">
        <v>44000</v>
      </c>
      <c r="X171" s="5">
        <v>0.05</v>
      </c>
      <c r="Y171" s="5">
        <v>6940</v>
      </c>
      <c r="Z171" s="5">
        <v>54.1</v>
      </c>
      <c r="AA171" s="5">
        <v>40.200000000000003</v>
      </c>
      <c r="AB171" s="5">
        <v>12800</v>
      </c>
      <c r="AC171" s="31">
        <v>528</v>
      </c>
      <c r="AD171" s="5">
        <v>1.55</v>
      </c>
      <c r="AE171" s="5">
        <v>996</v>
      </c>
      <c r="AF171" s="5">
        <v>36</v>
      </c>
      <c r="AG171" s="5">
        <v>673</v>
      </c>
      <c r="AH171" s="5">
        <v>18.5</v>
      </c>
      <c r="AI171" s="5">
        <v>11500</v>
      </c>
      <c r="AJ171" s="5">
        <v>0.1</v>
      </c>
      <c r="AK171" s="5">
        <v>10.5</v>
      </c>
      <c r="AL171" s="5">
        <v>1.43</v>
      </c>
      <c r="AM171" s="5">
        <v>2.2599999999999998</v>
      </c>
      <c r="AN171" s="5">
        <v>41.3</v>
      </c>
      <c r="AO171" s="5">
        <v>0.04</v>
      </c>
      <c r="AP171" s="5">
        <v>27.3</v>
      </c>
      <c r="AQ171" s="31">
        <v>2220</v>
      </c>
      <c r="AR171" s="5">
        <v>5.5</v>
      </c>
      <c r="AS171" s="5">
        <v>66.7</v>
      </c>
      <c r="AT171" s="5">
        <v>0.36</v>
      </c>
      <c r="AU171" s="5">
        <v>30.9</v>
      </c>
      <c r="AV171" s="5">
        <v>2.97</v>
      </c>
      <c r="AW171" s="5">
        <v>120</v>
      </c>
      <c r="AX171" s="5">
        <v>27</v>
      </c>
      <c r="AY171" s="23">
        <f t="shared" si="5"/>
        <v>3.8260869565217392</v>
      </c>
      <c r="AZ171" s="23"/>
      <c r="BA171" s="32">
        <f t="shared" si="6"/>
        <v>0</v>
      </c>
      <c r="BB171" s="23"/>
      <c r="BC171" s="23"/>
      <c r="BD171" s="23"/>
      <c r="BE171" s="23"/>
    </row>
    <row r="172" spans="1:57" s="61" customFormat="1">
      <c r="A172" s="23">
        <v>97</v>
      </c>
      <c r="B172" s="5" t="s">
        <v>551</v>
      </c>
      <c r="C172" s="6" t="s">
        <v>329</v>
      </c>
      <c r="D172" s="6" t="s">
        <v>432</v>
      </c>
      <c r="E172" s="6" t="s">
        <v>154</v>
      </c>
      <c r="F172" s="4" t="s">
        <v>424</v>
      </c>
      <c r="G172" s="4" t="s">
        <v>424</v>
      </c>
      <c r="H172" s="6" t="s">
        <v>139</v>
      </c>
      <c r="I172" s="23">
        <v>3</v>
      </c>
      <c r="J172" s="5">
        <v>7.0000000000000007E-2</v>
      </c>
      <c r="K172" s="5">
        <v>22900</v>
      </c>
      <c r="L172" s="5">
        <v>5.12</v>
      </c>
      <c r="M172" s="5">
        <v>17</v>
      </c>
      <c r="N172" s="5">
        <v>76</v>
      </c>
      <c r="O172" s="5">
        <v>1.37</v>
      </c>
      <c r="P172" s="5">
        <v>0.39</v>
      </c>
      <c r="Q172" s="5">
        <v>5070</v>
      </c>
      <c r="R172" s="5">
        <v>0.16</v>
      </c>
      <c r="S172" s="5">
        <v>87.8</v>
      </c>
      <c r="T172" s="5">
        <v>10.7</v>
      </c>
      <c r="U172" s="5">
        <v>46.5</v>
      </c>
      <c r="V172" s="5">
        <v>19.100000000000001</v>
      </c>
      <c r="W172" s="5">
        <v>37500</v>
      </c>
      <c r="X172" s="5">
        <v>0.04</v>
      </c>
      <c r="Y172" s="5">
        <v>6600</v>
      </c>
      <c r="Z172" s="5">
        <v>44</v>
      </c>
      <c r="AA172" s="5">
        <v>32.200000000000003</v>
      </c>
      <c r="AB172" s="5">
        <v>11300</v>
      </c>
      <c r="AC172" s="31">
        <v>672</v>
      </c>
      <c r="AD172" s="5">
        <v>1.81</v>
      </c>
      <c r="AE172" s="5">
        <v>1400</v>
      </c>
      <c r="AF172" s="5">
        <v>23</v>
      </c>
      <c r="AG172" s="5">
        <v>770</v>
      </c>
      <c r="AH172" s="5">
        <v>12.8</v>
      </c>
      <c r="AI172" s="5">
        <v>10300</v>
      </c>
      <c r="AJ172" s="5">
        <v>0.11</v>
      </c>
      <c r="AK172" s="5">
        <v>8.84</v>
      </c>
      <c r="AL172" s="5">
        <v>1.1200000000000001</v>
      </c>
      <c r="AM172" s="5">
        <v>2.19</v>
      </c>
      <c r="AN172" s="5">
        <v>38</v>
      </c>
      <c r="AO172" s="5">
        <v>0.02</v>
      </c>
      <c r="AP172" s="5">
        <v>25.1</v>
      </c>
      <c r="AQ172" s="31">
        <v>1770</v>
      </c>
      <c r="AR172" s="5">
        <v>4.6100000000000003</v>
      </c>
      <c r="AS172" s="5">
        <v>53.9</v>
      </c>
      <c r="AT172" s="5">
        <v>0.44</v>
      </c>
      <c r="AU172" s="5">
        <v>23.9</v>
      </c>
      <c r="AV172" s="5">
        <v>2.35</v>
      </c>
      <c r="AW172" s="5">
        <v>89</v>
      </c>
      <c r="AX172" s="5">
        <v>20</v>
      </c>
      <c r="AY172" s="23">
        <f t="shared" si="5"/>
        <v>3.6407766990291264</v>
      </c>
      <c r="AZ172" s="23"/>
      <c r="BA172" s="32">
        <f t="shared" si="6"/>
        <v>0</v>
      </c>
      <c r="BB172" s="23"/>
      <c r="BC172" s="23"/>
      <c r="BD172" s="23"/>
      <c r="BE172" s="23"/>
    </row>
    <row r="173" spans="1:57" s="22" customFormat="1">
      <c r="A173" s="23">
        <v>100</v>
      </c>
      <c r="B173" s="100" t="s">
        <v>552</v>
      </c>
      <c r="C173" s="6" t="s">
        <v>330</v>
      </c>
      <c r="D173" s="6" t="s">
        <v>432</v>
      </c>
      <c r="E173" s="6" t="s">
        <v>154</v>
      </c>
      <c r="F173" s="4" t="s">
        <v>424</v>
      </c>
      <c r="G173" s="4" t="s">
        <v>424</v>
      </c>
      <c r="H173" s="6" t="s">
        <v>139</v>
      </c>
      <c r="I173" s="23">
        <v>3</v>
      </c>
      <c r="J173" s="5">
        <v>7.0000000000000007E-2</v>
      </c>
      <c r="K173" s="5">
        <v>23000</v>
      </c>
      <c r="L173" s="5">
        <v>5.76</v>
      </c>
      <c r="M173" s="5">
        <v>19</v>
      </c>
      <c r="N173" s="5">
        <v>76</v>
      </c>
      <c r="O173" s="5">
        <v>1.42</v>
      </c>
      <c r="P173" s="5">
        <v>0.41</v>
      </c>
      <c r="Q173" s="5">
        <v>5030</v>
      </c>
      <c r="R173" s="5">
        <v>0.18</v>
      </c>
      <c r="S173" s="5">
        <v>91.8</v>
      </c>
      <c r="T173" s="5">
        <v>11.1</v>
      </c>
      <c r="U173" s="5">
        <v>46.3</v>
      </c>
      <c r="V173" s="5">
        <v>19.8</v>
      </c>
      <c r="W173" s="5">
        <v>36700</v>
      </c>
      <c r="X173" s="5">
        <v>0.05</v>
      </c>
      <c r="Y173" s="5">
        <v>6720</v>
      </c>
      <c r="Z173" s="5">
        <v>43.8</v>
      </c>
      <c r="AA173" s="5">
        <v>30.8</v>
      </c>
      <c r="AB173" s="5">
        <v>11400</v>
      </c>
      <c r="AC173" s="31">
        <v>598</v>
      </c>
      <c r="AD173" s="5">
        <v>2.37</v>
      </c>
      <c r="AE173" s="5">
        <v>1540</v>
      </c>
      <c r="AF173" s="5">
        <v>24.8</v>
      </c>
      <c r="AG173" s="5">
        <v>647</v>
      </c>
      <c r="AH173" s="5">
        <v>13.3</v>
      </c>
      <c r="AI173" s="5">
        <v>10800</v>
      </c>
      <c r="AJ173" s="5">
        <v>0.12</v>
      </c>
      <c r="AK173" s="5">
        <v>8.91</v>
      </c>
      <c r="AL173" s="5">
        <v>1.18</v>
      </c>
      <c r="AM173" s="5">
        <v>2.27</v>
      </c>
      <c r="AN173" s="5">
        <v>37.4</v>
      </c>
      <c r="AO173" s="5">
        <v>0.02</v>
      </c>
      <c r="AP173" s="5">
        <v>25.7</v>
      </c>
      <c r="AQ173" s="31">
        <v>1740</v>
      </c>
      <c r="AR173" s="5">
        <v>5.05</v>
      </c>
      <c r="AS173" s="5">
        <v>54.7</v>
      </c>
      <c r="AT173" s="5">
        <v>0.42</v>
      </c>
      <c r="AU173" s="5">
        <v>23.8</v>
      </c>
      <c r="AV173" s="5">
        <v>2.4900000000000002</v>
      </c>
      <c r="AW173" s="5">
        <v>90</v>
      </c>
      <c r="AX173" s="5">
        <v>19</v>
      </c>
      <c r="AY173" s="23">
        <f t="shared" si="5"/>
        <v>3.3981481481481484</v>
      </c>
      <c r="AZ173" s="23"/>
      <c r="BA173" s="32">
        <f t="shared" si="6"/>
        <v>0</v>
      </c>
      <c r="BB173" s="23"/>
      <c r="BC173" s="23"/>
      <c r="BD173" s="23"/>
      <c r="BE173" s="23"/>
    </row>
    <row r="174" spans="1:57" s="22" customFormat="1">
      <c r="A174" s="23">
        <v>103</v>
      </c>
      <c r="B174" s="5" t="s">
        <v>553</v>
      </c>
      <c r="C174" s="6" t="s">
        <v>331</v>
      </c>
      <c r="D174" s="6" t="s">
        <v>432</v>
      </c>
      <c r="E174" s="6" t="s">
        <v>154</v>
      </c>
      <c r="F174" s="4" t="s">
        <v>424</v>
      </c>
      <c r="G174" s="4" t="s">
        <v>424</v>
      </c>
      <c r="H174" s="6" t="s">
        <v>139</v>
      </c>
      <c r="I174" s="23">
        <v>3</v>
      </c>
      <c r="J174" s="5">
        <v>7.0000000000000007E-2</v>
      </c>
      <c r="K174" s="5">
        <v>22100</v>
      </c>
      <c r="L174" s="5">
        <v>5.65</v>
      </c>
      <c r="M174" s="5">
        <v>20</v>
      </c>
      <c r="N174" s="5">
        <v>73</v>
      </c>
      <c r="O174" s="5">
        <v>1.46</v>
      </c>
      <c r="P174" s="5">
        <v>0.39</v>
      </c>
      <c r="Q174" s="5">
        <v>5010</v>
      </c>
      <c r="R174" s="5">
        <v>0.17</v>
      </c>
      <c r="S174" s="5">
        <v>90.2</v>
      </c>
      <c r="T174" s="5">
        <v>10.199999999999999</v>
      </c>
      <c r="U174" s="5">
        <v>46</v>
      </c>
      <c r="V174" s="5">
        <v>19.7</v>
      </c>
      <c r="W174" s="5">
        <v>34800</v>
      </c>
      <c r="X174" s="5">
        <v>0.05</v>
      </c>
      <c r="Y174" s="5">
        <v>6400</v>
      </c>
      <c r="Z174" s="5">
        <v>42.8</v>
      </c>
      <c r="AA174" s="5">
        <v>30.8</v>
      </c>
      <c r="AB174" s="5">
        <v>11200</v>
      </c>
      <c r="AC174" s="31">
        <v>605</v>
      </c>
      <c r="AD174" s="5">
        <v>2.23</v>
      </c>
      <c r="AE174" s="5">
        <v>1470</v>
      </c>
      <c r="AF174" s="5">
        <v>24.1</v>
      </c>
      <c r="AG174" s="5">
        <v>625</v>
      </c>
      <c r="AH174" s="5">
        <v>12.9</v>
      </c>
      <c r="AI174" s="5">
        <v>9820</v>
      </c>
      <c r="AJ174" s="5">
        <v>0.12</v>
      </c>
      <c r="AK174" s="5">
        <v>8.75</v>
      </c>
      <c r="AL174" s="5">
        <v>1.2</v>
      </c>
      <c r="AM174" s="5">
        <v>2.2200000000000002</v>
      </c>
      <c r="AN174" s="5">
        <v>35.799999999999997</v>
      </c>
      <c r="AO174" s="5">
        <v>0.03</v>
      </c>
      <c r="AP174" s="5">
        <v>24.6</v>
      </c>
      <c r="AQ174" s="31">
        <v>1740</v>
      </c>
      <c r="AR174" s="5">
        <v>4.9400000000000004</v>
      </c>
      <c r="AS174" s="5">
        <v>53.9</v>
      </c>
      <c r="AT174" s="5">
        <v>0.45</v>
      </c>
      <c r="AU174" s="5">
        <v>23.6</v>
      </c>
      <c r="AV174" s="5">
        <v>2.41</v>
      </c>
      <c r="AW174" s="5">
        <v>88</v>
      </c>
      <c r="AX174" s="5">
        <v>19</v>
      </c>
      <c r="AY174" s="23">
        <f t="shared" si="5"/>
        <v>3.5437881873727086</v>
      </c>
      <c r="AZ174" s="23"/>
      <c r="BA174" s="32">
        <f t="shared" si="6"/>
        <v>0</v>
      </c>
      <c r="BB174" s="23"/>
      <c r="BC174" s="23"/>
      <c r="BD174" s="23"/>
      <c r="BE174" s="23"/>
    </row>
    <row r="175" spans="1:57" s="41" customFormat="1">
      <c r="A175" s="23">
        <v>106</v>
      </c>
      <c r="B175" s="5" t="s">
        <v>554</v>
      </c>
      <c r="C175" s="6" t="s">
        <v>332</v>
      </c>
      <c r="D175" s="6" t="s">
        <v>436</v>
      </c>
      <c r="E175" s="6" t="s">
        <v>161</v>
      </c>
      <c r="F175" s="4" t="s">
        <v>437</v>
      </c>
      <c r="G175" s="4" t="s">
        <v>438</v>
      </c>
      <c r="H175" s="6" t="s">
        <v>139</v>
      </c>
      <c r="I175" s="23">
        <v>3</v>
      </c>
      <c r="J175" s="5">
        <v>0.09</v>
      </c>
      <c r="K175" s="5">
        <v>32500</v>
      </c>
      <c r="L175" s="5">
        <v>8.83</v>
      </c>
      <c r="M175" s="5">
        <v>14</v>
      </c>
      <c r="N175" s="5">
        <v>178</v>
      </c>
      <c r="O175" s="5">
        <v>2</v>
      </c>
      <c r="P175" s="5">
        <v>0.56999999999999995</v>
      </c>
      <c r="Q175" s="5">
        <v>6220</v>
      </c>
      <c r="R175" s="5">
        <v>0.2</v>
      </c>
      <c r="S175" s="5">
        <v>112</v>
      </c>
      <c r="T175" s="5">
        <v>16.7</v>
      </c>
      <c r="U175" s="5">
        <v>63.2</v>
      </c>
      <c r="V175" s="5">
        <v>39.799999999999997</v>
      </c>
      <c r="W175" s="5">
        <v>46700</v>
      </c>
      <c r="X175" s="5">
        <v>0.06</v>
      </c>
      <c r="Y175" s="5">
        <v>8400</v>
      </c>
      <c r="Z175" s="5">
        <v>53.1</v>
      </c>
      <c r="AA175" s="5">
        <v>45</v>
      </c>
      <c r="AB175" s="5">
        <v>14800</v>
      </c>
      <c r="AC175" s="31">
        <v>625</v>
      </c>
      <c r="AD175" s="5">
        <v>1.06</v>
      </c>
      <c r="AE175" s="5">
        <v>949</v>
      </c>
      <c r="AF175" s="5">
        <v>38.5</v>
      </c>
      <c r="AG175" s="5">
        <v>496</v>
      </c>
      <c r="AH175" s="5">
        <v>22.4</v>
      </c>
      <c r="AI175" s="5">
        <v>6840</v>
      </c>
      <c r="AJ175" s="5">
        <v>0.15</v>
      </c>
      <c r="AK175" s="5">
        <v>11.4</v>
      </c>
      <c r="AL175" s="5">
        <v>1.43</v>
      </c>
      <c r="AM175" s="5">
        <v>2.72</v>
      </c>
      <c r="AN175" s="5">
        <v>36.200000000000003</v>
      </c>
      <c r="AO175" s="5">
        <v>0.05</v>
      </c>
      <c r="AP175" s="5">
        <v>33.799999999999997</v>
      </c>
      <c r="AQ175" s="31">
        <v>2300</v>
      </c>
      <c r="AR175" s="5">
        <v>8.82</v>
      </c>
      <c r="AS175" s="5">
        <v>77.3</v>
      </c>
      <c r="AT175" s="5">
        <v>0.28999999999999998</v>
      </c>
      <c r="AU175" s="5">
        <v>28.2</v>
      </c>
      <c r="AV175" s="5">
        <v>2.95</v>
      </c>
      <c r="AW175" s="5">
        <v>120</v>
      </c>
      <c r="AX175" s="5">
        <v>36</v>
      </c>
      <c r="AY175" s="23">
        <f t="shared" si="5"/>
        <v>6.8274853801169595</v>
      </c>
      <c r="AZ175" s="23"/>
      <c r="BA175" s="32">
        <f t="shared" si="6"/>
        <v>0</v>
      </c>
      <c r="BB175" s="23"/>
      <c r="BC175" s="23"/>
      <c r="BD175" s="23"/>
      <c r="BE175" s="23"/>
    </row>
    <row r="176" spans="1:57" s="21" customFormat="1">
      <c r="A176" s="23">
        <v>109</v>
      </c>
      <c r="B176" s="5" t="s">
        <v>555</v>
      </c>
      <c r="C176" s="6" t="s">
        <v>333</v>
      </c>
      <c r="D176" s="6" t="s">
        <v>436</v>
      </c>
      <c r="E176" s="6" t="s">
        <v>161</v>
      </c>
      <c r="F176" s="4" t="s">
        <v>437</v>
      </c>
      <c r="G176" s="4" t="s">
        <v>438</v>
      </c>
      <c r="H176" s="6" t="s">
        <v>139</v>
      </c>
      <c r="I176" s="23">
        <v>3</v>
      </c>
      <c r="J176" s="5">
        <v>0.09</v>
      </c>
      <c r="K176" s="5">
        <v>33200</v>
      </c>
      <c r="L176" s="5">
        <v>8.59</v>
      </c>
      <c r="M176" s="5">
        <v>14</v>
      </c>
      <c r="N176" s="5">
        <v>203</v>
      </c>
      <c r="O176" s="5">
        <v>1.92</v>
      </c>
      <c r="P176" s="5">
        <v>0.55000000000000004</v>
      </c>
      <c r="Q176" s="5">
        <v>6230</v>
      </c>
      <c r="R176" s="5">
        <v>0.2</v>
      </c>
      <c r="S176" s="5">
        <v>110</v>
      </c>
      <c r="T176" s="5">
        <v>17.3</v>
      </c>
      <c r="U176" s="5">
        <v>67.2</v>
      </c>
      <c r="V176" s="5">
        <v>41.2</v>
      </c>
      <c r="W176" s="5">
        <v>50000</v>
      </c>
      <c r="X176" s="5">
        <v>0.06</v>
      </c>
      <c r="Y176" s="5">
        <v>8530</v>
      </c>
      <c r="Z176" s="5">
        <v>54.7</v>
      </c>
      <c r="AA176" s="5">
        <v>45.5</v>
      </c>
      <c r="AB176" s="5">
        <v>15200</v>
      </c>
      <c r="AC176" s="31">
        <v>651</v>
      </c>
      <c r="AD176" s="5">
        <v>0.96</v>
      </c>
      <c r="AE176" s="5">
        <v>917</v>
      </c>
      <c r="AF176" s="5">
        <v>43</v>
      </c>
      <c r="AG176" s="5">
        <v>493</v>
      </c>
      <c r="AH176" s="5">
        <v>21.9</v>
      </c>
      <c r="AI176" s="5">
        <v>9090</v>
      </c>
      <c r="AJ176" s="5">
        <v>0.15</v>
      </c>
      <c r="AK176" s="5">
        <v>11.7</v>
      </c>
      <c r="AL176" s="5">
        <v>1.53</v>
      </c>
      <c r="AM176" s="5">
        <v>2.57</v>
      </c>
      <c r="AN176" s="5">
        <v>38.200000000000003</v>
      </c>
      <c r="AO176" s="5">
        <v>0.05</v>
      </c>
      <c r="AP176" s="5">
        <v>31.6</v>
      </c>
      <c r="AQ176" s="31">
        <v>2350</v>
      </c>
      <c r="AR176" s="5">
        <v>5.36</v>
      </c>
      <c r="AS176" s="5">
        <v>80.7</v>
      </c>
      <c r="AT176" s="5">
        <v>0.28999999999999998</v>
      </c>
      <c r="AU176" s="5">
        <v>28.7</v>
      </c>
      <c r="AV176" s="5">
        <v>2.81</v>
      </c>
      <c r="AW176" s="5">
        <v>125</v>
      </c>
      <c r="AX176" s="5">
        <v>34</v>
      </c>
      <c r="AY176" s="23">
        <f t="shared" si="5"/>
        <v>5.5005500550055002</v>
      </c>
      <c r="AZ176" s="23"/>
      <c r="BA176" s="32">
        <f t="shared" si="6"/>
        <v>0</v>
      </c>
      <c r="BB176" s="23"/>
      <c r="BC176" s="23"/>
      <c r="BD176" s="23"/>
      <c r="BE176" s="23"/>
    </row>
    <row r="177" spans="1:57" s="21" customFormat="1">
      <c r="A177" s="23">
        <v>112</v>
      </c>
      <c r="B177" s="100" t="s">
        <v>556</v>
      </c>
      <c r="C177" s="6" t="s">
        <v>334</v>
      </c>
      <c r="D177" s="6" t="s">
        <v>436</v>
      </c>
      <c r="E177" s="6" t="s">
        <v>161</v>
      </c>
      <c r="F177" s="4" t="s">
        <v>437</v>
      </c>
      <c r="G177" s="4" t="s">
        <v>438</v>
      </c>
      <c r="H177" s="6" t="s">
        <v>139</v>
      </c>
      <c r="I177" s="23">
        <v>3</v>
      </c>
      <c r="J177" s="5">
        <v>0.09</v>
      </c>
      <c r="K177" s="5">
        <v>31200</v>
      </c>
      <c r="L177" s="5">
        <v>8.42</v>
      </c>
      <c r="M177" s="5">
        <v>11</v>
      </c>
      <c r="N177" s="5">
        <v>170</v>
      </c>
      <c r="O177" s="5">
        <v>2</v>
      </c>
      <c r="P177" s="5">
        <v>0.52</v>
      </c>
      <c r="Q177" s="5">
        <v>5950</v>
      </c>
      <c r="R177" s="5">
        <v>0.18</v>
      </c>
      <c r="S177" s="5">
        <v>107</v>
      </c>
      <c r="T177" s="5">
        <v>15.3</v>
      </c>
      <c r="U177" s="5">
        <v>62</v>
      </c>
      <c r="V177" s="5">
        <v>38.700000000000003</v>
      </c>
      <c r="W177" s="5">
        <v>46100</v>
      </c>
      <c r="X177" s="5">
        <v>0.06</v>
      </c>
      <c r="Y177" s="5">
        <v>8040</v>
      </c>
      <c r="Z177" s="5">
        <v>51.5</v>
      </c>
      <c r="AA177" s="5">
        <v>42.6</v>
      </c>
      <c r="AB177" s="5">
        <v>14200</v>
      </c>
      <c r="AC177" s="31">
        <v>599</v>
      </c>
      <c r="AD177" s="5">
        <v>1.21</v>
      </c>
      <c r="AE177" s="5">
        <v>906</v>
      </c>
      <c r="AF177" s="5">
        <v>40.1</v>
      </c>
      <c r="AG177" s="5">
        <v>458</v>
      </c>
      <c r="AH177" s="5">
        <v>21.4</v>
      </c>
      <c r="AI177" s="5">
        <v>7830</v>
      </c>
      <c r="AJ177" s="5">
        <v>0.16</v>
      </c>
      <c r="AK177" s="5">
        <v>10.9</v>
      </c>
      <c r="AL177" s="5">
        <v>1.43</v>
      </c>
      <c r="AM177" s="5">
        <v>2.52</v>
      </c>
      <c r="AN177" s="5">
        <v>35.1</v>
      </c>
      <c r="AO177" s="5">
        <v>0.04</v>
      </c>
      <c r="AP177" s="5">
        <v>30.9</v>
      </c>
      <c r="AQ177" s="31">
        <v>2210</v>
      </c>
      <c r="AR177" s="5">
        <v>5.52</v>
      </c>
      <c r="AS177" s="5">
        <v>76.8</v>
      </c>
      <c r="AT177" s="5">
        <v>0.28000000000000003</v>
      </c>
      <c r="AU177" s="5">
        <v>27.2</v>
      </c>
      <c r="AV177" s="5">
        <v>2.78</v>
      </c>
      <c r="AW177" s="5">
        <v>115</v>
      </c>
      <c r="AX177" s="5">
        <v>34</v>
      </c>
      <c r="AY177" s="23">
        <f t="shared" si="5"/>
        <v>5.8876117496807154</v>
      </c>
      <c r="AZ177" s="23"/>
      <c r="BA177" s="32">
        <f t="shared" si="6"/>
        <v>0</v>
      </c>
      <c r="BB177" s="23"/>
      <c r="BC177" s="23"/>
      <c r="BD177" s="23"/>
      <c r="BE177" s="23"/>
    </row>
    <row r="178" spans="1:57" s="41" customFormat="1">
      <c r="A178" s="67">
        <v>115</v>
      </c>
      <c r="B178" s="101" t="s">
        <v>557</v>
      </c>
      <c r="C178" s="22" t="s">
        <v>335</v>
      </c>
      <c r="D178" s="22" t="s">
        <v>442</v>
      </c>
      <c r="E178" s="22" t="s">
        <v>168</v>
      </c>
      <c r="F178" s="22" t="s">
        <v>437</v>
      </c>
      <c r="G178" s="22" t="s">
        <v>443</v>
      </c>
      <c r="H178" s="22" t="s">
        <v>139</v>
      </c>
      <c r="I178" s="67">
        <v>3</v>
      </c>
      <c r="J178" s="101">
        <v>0.12</v>
      </c>
      <c r="K178" s="101">
        <v>17400</v>
      </c>
      <c r="L178" s="101">
        <v>13.4</v>
      </c>
      <c r="M178" s="101">
        <v>53</v>
      </c>
      <c r="N178" s="101">
        <v>101</v>
      </c>
      <c r="O178" s="101">
        <v>1.01</v>
      </c>
      <c r="P178" s="101">
        <v>0.22</v>
      </c>
      <c r="Q178" s="101">
        <v>6850</v>
      </c>
      <c r="R178" s="101">
        <v>0.31</v>
      </c>
      <c r="S178" s="101">
        <v>97.9</v>
      </c>
      <c r="T178" s="101">
        <v>5.8</v>
      </c>
      <c r="U178" s="101">
        <v>40.4</v>
      </c>
      <c r="V178" s="101">
        <v>57.2</v>
      </c>
      <c r="W178" s="101">
        <v>25600</v>
      </c>
      <c r="X178" s="101">
        <v>0.03</v>
      </c>
      <c r="Y178" s="101">
        <v>3700</v>
      </c>
      <c r="Z178" s="101">
        <v>53.9</v>
      </c>
      <c r="AA178" s="101">
        <v>18.399999999999999</v>
      </c>
      <c r="AB178" s="101">
        <v>7010</v>
      </c>
      <c r="AC178" s="101">
        <v>251</v>
      </c>
      <c r="AD178" s="101">
        <v>8.6199999999999992</v>
      </c>
      <c r="AE178" s="101">
        <v>1100</v>
      </c>
      <c r="AF178" s="101">
        <v>25.9</v>
      </c>
      <c r="AG178" s="101">
        <v>824</v>
      </c>
      <c r="AH178" s="101">
        <v>12.3</v>
      </c>
      <c r="AI178" s="101">
        <v>13200</v>
      </c>
      <c r="AJ178" s="101">
        <v>0.2</v>
      </c>
      <c r="AK178" s="101">
        <v>5.5</v>
      </c>
      <c r="AL178" s="101">
        <v>2.38</v>
      </c>
      <c r="AM178" s="101">
        <v>1.2</v>
      </c>
      <c r="AN178" s="101">
        <v>55</v>
      </c>
      <c r="AO178" s="101">
        <v>0.02</v>
      </c>
      <c r="AP178" s="101">
        <v>8.8000000000000007</v>
      </c>
      <c r="AQ178" s="101">
        <v>1050</v>
      </c>
      <c r="AR178" s="101">
        <v>9.77</v>
      </c>
      <c r="AS178" s="101">
        <v>40</v>
      </c>
      <c r="AT178" s="101">
        <v>0.44</v>
      </c>
      <c r="AU178" s="101">
        <v>30.2</v>
      </c>
      <c r="AV178" s="101">
        <v>2.83</v>
      </c>
      <c r="AW178" s="101">
        <v>65</v>
      </c>
      <c r="AX178" s="101">
        <v>7</v>
      </c>
      <c r="AY178" s="67">
        <f t="shared" si="5"/>
        <v>1.9393939393939394</v>
      </c>
      <c r="AZ178" s="67"/>
      <c r="BA178" s="68">
        <f t="shared" si="6"/>
        <v>0</v>
      </c>
      <c r="BB178" s="67"/>
      <c r="BC178" s="67"/>
      <c r="BD178" s="67"/>
      <c r="BE178" s="22"/>
    </row>
    <row r="179" spans="1:57" s="21" customFormat="1">
      <c r="A179" s="67">
        <v>118</v>
      </c>
      <c r="B179" s="101" t="s">
        <v>558</v>
      </c>
      <c r="C179" s="22" t="s">
        <v>336</v>
      </c>
      <c r="D179" s="22" t="s">
        <v>442</v>
      </c>
      <c r="E179" s="22" t="s">
        <v>168</v>
      </c>
      <c r="F179" s="22" t="s">
        <v>437</v>
      </c>
      <c r="G179" s="22" t="s">
        <v>443</v>
      </c>
      <c r="H179" s="22" t="s">
        <v>139</v>
      </c>
      <c r="I179" s="67">
        <v>3</v>
      </c>
      <c r="J179" s="101">
        <v>0.12</v>
      </c>
      <c r="K179" s="101">
        <v>13900</v>
      </c>
      <c r="L179" s="101">
        <v>13.5</v>
      </c>
      <c r="M179" s="101">
        <v>87</v>
      </c>
      <c r="N179" s="101">
        <v>98</v>
      </c>
      <c r="O179" s="101">
        <v>1.07</v>
      </c>
      <c r="P179" s="101">
        <v>0.18</v>
      </c>
      <c r="Q179" s="101">
        <v>8170</v>
      </c>
      <c r="R179" s="101">
        <v>0.36</v>
      </c>
      <c r="S179" s="101">
        <v>77.3</v>
      </c>
      <c r="T179" s="101">
        <v>5.5</v>
      </c>
      <c r="U179" s="101">
        <v>35.299999999999997</v>
      </c>
      <c r="V179" s="101">
        <v>48.4</v>
      </c>
      <c r="W179" s="101">
        <v>23900</v>
      </c>
      <c r="X179" s="101">
        <v>0.02</v>
      </c>
      <c r="Y179" s="101">
        <v>3520</v>
      </c>
      <c r="Z179" s="101">
        <v>41.3</v>
      </c>
      <c r="AA179" s="101">
        <v>17.5</v>
      </c>
      <c r="AB179" s="101">
        <v>7700</v>
      </c>
      <c r="AC179" s="101">
        <v>265</v>
      </c>
      <c r="AD179" s="101">
        <v>5.79</v>
      </c>
      <c r="AE179" s="101">
        <v>1340</v>
      </c>
      <c r="AF179" s="101">
        <v>28.4</v>
      </c>
      <c r="AG179" s="101">
        <v>784</v>
      </c>
      <c r="AH179" s="101">
        <v>8.73</v>
      </c>
      <c r="AI179" s="101">
        <v>19000</v>
      </c>
      <c r="AJ179" s="101">
        <v>0.2</v>
      </c>
      <c r="AK179" s="101">
        <v>4.7699999999999996</v>
      </c>
      <c r="AL179" s="101">
        <v>2.27</v>
      </c>
      <c r="AM179" s="101">
        <v>0.97</v>
      </c>
      <c r="AN179" s="101">
        <v>70.099999999999994</v>
      </c>
      <c r="AO179" s="101">
        <v>0.03</v>
      </c>
      <c r="AP179" s="101">
        <v>10</v>
      </c>
      <c r="AQ179" s="101">
        <v>882</v>
      </c>
      <c r="AR179" s="101">
        <v>8.43</v>
      </c>
      <c r="AS179" s="101">
        <v>29.5</v>
      </c>
      <c r="AT179" s="101">
        <v>0.49</v>
      </c>
      <c r="AU179" s="101">
        <v>26.3</v>
      </c>
      <c r="AV179" s="101">
        <v>2.62</v>
      </c>
      <c r="AW179" s="101">
        <v>68</v>
      </c>
      <c r="AX179" s="101">
        <v>9</v>
      </c>
      <c r="AY179" s="67">
        <f t="shared" si="5"/>
        <v>1.2578947368421052</v>
      </c>
      <c r="AZ179" s="67"/>
      <c r="BA179" s="68">
        <f t="shared" si="6"/>
        <v>0</v>
      </c>
      <c r="BB179" s="67"/>
      <c r="BC179" s="67"/>
      <c r="BD179" s="67"/>
      <c r="BE179" s="22"/>
    </row>
    <row r="180" spans="1:57" s="21" customFormat="1">
      <c r="A180" s="67">
        <v>121</v>
      </c>
      <c r="B180" s="102" t="s">
        <v>559</v>
      </c>
      <c r="C180" s="22" t="s">
        <v>337</v>
      </c>
      <c r="D180" s="22" t="s">
        <v>442</v>
      </c>
      <c r="E180" s="22" t="s">
        <v>168</v>
      </c>
      <c r="F180" s="22" t="s">
        <v>437</v>
      </c>
      <c r="G180" s="22" t="s">
        <v>443</v>
      </c>
      <c r="H180" s="22" t="s">
        <v>139</v>
      </c>
      <c r="I180" s="67">
        <v>3</v>
      </c>
      <c r="J180" s="101">
        <v>0.13</v>
      </c>
      <c r="K180" s="101">
        <v>14400</v>
      </c>
      <c r="L180" s="101">
        <v>13.7</v>
      </c>
      <c r="M180" s="101">
        <v>58</v>
      </c>
      <c r="N180" s="101">
        <v>80</v>
      </c>
      <c r="O180" s="101">
        <v>1.18</v>
      </c>
      <c r="P180" s="101">
        <v>0.21</v>
      </c>
      <c r="Q180" s="101">
        <v>7000</v>
      </c>
      <c r="R180" s="101">
        <v>0.46</v>
      </c>
      <c r="S180" s="101">
        <v>100</v>
      </c>
      <c r="T180" s="101">
        <v>5.6</v>
      </c>
      <c r="U180" s="101">
        <v>35.5</v>
      </c>
      <c r="V180" s="101">
        <v>54.5</v>
      </c>
      <c r="W180" s="101">
        <v>26500</v>
      </c>
      <c r="X180" s="101">
        <v>0.03</v>
      </c>
      <c r="Y180" s="101">
        <v>3330</v>
      </c>
      <c r="Z180" s="101">
        <v>53.6</v>
      </c>
      <c r="AA180" s="101">
        <v>16.2</v>
      </c>
      <c r="AB180" s="101">
        <v>6230</v>
      </c>
      <c r="AC180" s="101">
        <v>220</v>
      </c>
      <c r="AD180" s="101">
        <v>5.68</v>
      </c>
      <c r="AE180" s="101">
        <v>1210</v>
      </c>
      <c r="AF180" s="101">
        <v>28.8</v>
      </c>
      <c r="AG180" s="101">
        <v>748</v>
      </c>
      <c r="AH180" s="101">
        <v>9.56</v>
      </c>
      <c r="AI180" s="101">
        <v>20700</v>
      </c>
      <c r="AJ180" s="101">
        <v>0.15</v>
      </c>
      <c r="AK180" s="101">
        <v>4.9400000000000004</v>
      </c>
      <c r="AL180" s="101">
        <v>2.5099999999999998</v>
      </c>
      <c r="AM180" s="101">
        <v>1.03</v>
      </c>
      <c r="AN180" s="101">
        <v>55.8</v>
      </c>
      <c r="AO180" s="101">
        <v>0.03</v>
      </c>
      <c r="AP180" s="101">
        <v>9.35</v>
      </c>
      <c r="AQ180" s="101">
        <v>882</v>
      </c>
      <c r="AR180" s="101">
        <v>8.09</v>
      </c>
      <c r="AS180" s="101">
        <v>30.1</v>
      </c>
      <c r="AT180" s="101">
        <v>0.5</v>
      </c>
      <c r="AU180" s="101">
        <v>31.6</v>
      </c>
      <c r="AV180" s="101">
        <v>3.08</v>
      </c>
      <c r="AW180" s="101">
        <v>73</v>
      </c>
      <c r="AX180" s="101">
        <v>7</v>
      </c>
      <c r="AY180" s="67">
        <f t="shared" si="5"/>
        <v>1.2801932367149758</v>
      </c>
      <c r="AZ180" s="67"/>
      <c r="BA180" s="68">
        <f t="shared" si="6"/>
        <v>0</v>
      </c>
      <c r="BB180" s="67"/>
      <c r="BC180" s="67"/>
      <c r="BD180" s="67"/>
      <c r="BE180" s="22"/>
    </row>
    <row r="181" spans="1:57" s="21" customFormat="1">
      <c r="A181" s="16" t="s">
        <v>340</v>
      </c>
      <c r="B181" s="21" t="s">
        <v>341</v>
      </c>
      <c r="C181" s="21" t="s">
        <v>182</v>
      </c>
      <c r="E181" s="21" t="s">
        <v>176</v>
      </c>
      <c r="F181" s="4" t="s">
        <v>437</v>
      </c>
      <c r="G181" s="4" t="s">
        <v>443</v>
      </c>
      <c r="H181" s="41" t="s">
        <v>139</v>
      </c>
      <c r="I181" s="21">
        <v>3</v>
      </c>
      <c r="J181" s="42">
        <v>0.106</v>
      </c>
      <c r="K181" s="42">
        <v>8640</v>
      </c>
      <c r="L181" s="42">
        <v>11.9</v>
      </c>
      <c r="M181" s="46">
        <v>18.7</v>
      </c>
      <c r="N181" s="42">
        <v>38.9</v>
      </c>
      <c r="O181" s="42">
        <v>1.95</v>
      </c>
      <c r="P181" s="42">
        <v>0.122</v>
      </c>
      <c r="Q181" s="42">
        <v>5040</v>
      </c>
      <c r="R181" s="42">
        <v>0.372</v>
      </c>
      <c r="S181" s="42">
        <v>93.2</v>
      </c>
      <c r="T181" s="43">
        <v>3.2</v>
      </c>
      <c r="U181" s="46">
        <v>18</v>
      </c>
      <c r="V181" s="42">
        <v>40.6</v>
      </c>
      <c r="W181" s="103">
        <v>36800</v>
      </c>
      <c r="X181" s="42">
        <v>1.2999999999999999E-2</v>
      </c>
      <c r="Y181" s="42">
        <v>1010</v>
      </c>
      <c r="Z181" s="42">
        <v>60.8</v>
      </c>
      <c r="AA181" s="43">
        <v>7.1</v>
      </c>
      <c r="AB181" s="42">
        <v>2750</v>
      </c>
      <c r="AC181" s="45">
        <v>433</v>
      </c>
      <c r="AD181" s="42">
        <v>12.6</v>
      </c>
      <c r="AE181" s="42">
        <v>528</v>
      </c>
      <c r="AF181" s="42">
        <v>19.399999999999999</v>
      </c>
      <c r="AG181" s="42">
        <v>315</v>
      </c>
      <c r="AH181" s="42">
        <v>5.69</v>
      </c>
      <c r="AI181" s="103">
        <v>46900</v>
      </c>
      <c r="AJ181" s="42">
        <v>0.22800000000000001</v>
      </c>
      <c r="AK181" s="42">
        <v>3.29</v>
      </c>
      <c r="AL181" s="42">
        <v>1.62</v>
      </c>
      <c r="AM181" s="42">
        <v>0.44</v>
      </c>
      <c r="AN181" s="46">
        <v>55</v>
      </c>
      <c r="AO181" s="42">
        <v>4.9000000000000002E-2</v>
      </c>
      <c r="AP181" s="42">
        <v>5.68</v>
      </c>
      <c r="AQ181" s="45">
        <v>312</v>
      </c>
      <c r="AR181" s="42">
        <v>8.65</v>
      </c>
      <c r="AS181" s="42">
        <v>21.9</v>
      </c>
      <c r="AT181" s="42">
        <v>0.47499999999999998</v>
      </c>
      <c r="AU181" s="42">
        <v>49.9</v>
      </c>
      <c r="AV181" s="42">
        <v>4.8099999999999996</v>
      </c>
      <c r="AW181" s="46">
        <v>56</v>
      </c>
      <c r="AX181" s="43">
        <v>7.7</v>
      </c>
      <c r="AY181" s="35">
        <f t="shared" si="5"/>
        <v>0.78464818763326227</v>
      </c>
      <c r="AZ181" s="35"/>
      <c r="BA181" s="38">
        <f t="shared" si="6"/>
        <v>0</v>
      </c>
    </row>
    <row r="182" spans="1:57" s="21" customFormat="1">
      <c r="A182" s="16" t="s">
        <v>338</v>
      </c>
      <c r="B182" s="16" t="s">
        <v>339</v>
      </c>
      <c r="C182" s="21" t="s">
        <v>179</v>
      </c>
      <c r="E182" s="21" t="s">
        <v>176</v>
      </c>
      <c r="F182" s="4" t="s">
        <v>437</v>
      </c>
      <c r="G182" s="4" t="s">
        <v>443</v>
      </c>
      <c r="H182" s="41" t="s">
        <v>139</v>
      </c>
      <c r="I182" s="16">
        <v>3</v>
      </c>
      <c r="J182" s="42">
        <v>0.123</v>
      </c>
      <c r="K182" s="42">
        <v>9320</v>
      </c>
      <c r="L182" s="46">
        <v>19</v>
      </c>
      <c r="M182" s="46">
        <v>14.6</v>
      </c>
      <c r="N182" s="46">
        <v>31</v>
      </c>
      <c r="O182" s="42">
        <v>2.2200000000000002</v>
      </c>
      <c r="P182" s="42">
        <v>0.14399999999999999</v>
      </c>
      <c r="Q182" s="42">
        <v>5620</v>
      </c>
      <c r="R182" s="42">
        <v>0.27500000000000002</v>
      </c>
      <c r="S182" s="46">
        <v>94</v>
      </c>
      <c r="T182" s="43">
        <v>3.4</v>
      </c>
      <c r="U182" s="42">
        <v>20.100000000000001</v>
      </c>
      <c r="V182" s="42">
        <v>46.3</v>
      </c>
      <c r="W182" s="103">
        <v>45300</v>
      </c>
      <c r="X182" s="42">
        <v>1.6E-2</v>
      </c>
      <c r="Y182" s="42">
        <v>1230</v>
      </c>
      <c r="Z182" s="42">
        <v>60.9</v>
      </c>
      <c r="AA182" s="43">
        <v>7.6</v>
      </c>
      <c r="AB182" s="42">
        <v>2620</v>
      </c>
      <c r="AC182" s="45">
        <v>451</v>
      </c>
      <c r="AD182" s="42">
        <v>10.7</v>
      </c>
      <c r="AE182" s="42">
        <v>302</v>
      </c>
      <c r="AF182" s="42">
        <v>21.4</v>
      </c>
      <c r="AG182" s="42">
        <v>401</v>
      </c>
      <c r="AH182" s="42">
        <v>6.61</v>
      </c>
      <c r="AI182" s="103">
        <v>56100</v>
      </c>
      <c r="AJ182" s="42">
        <v>0.32500000000000001</v>
      </c>
      <c r="AK182" s="42">
        <v>3.47</v>
      </c>
      <c r="AL182" s="42">
        <v>1.82</v>
      </c>
      <c r="AM182" s="42">
        <v>0.51</v>
      </c>
      <c r="AN182" s="42">
        <v>54.1</v>
      </c>
      <c r="AO182" s="42">
        <v>6.0999999999999999E-2</v>
      </c>
      <c r="AP182" s="43">
        <v>6</v>
      </c>
      <c r="AQ182" s="45">
        <v>365</v>
      </c>
      <c r="AR182" s="42">
        <v>8.42</v>
      </c>
      <c r="AS182" s="42">
        <v>26.9</v>
      </c>
      <c r="AT182" s="42">
        <v>0.53700000000000003</v>
      </c>
      <c r="AU182" s="42">
        <v>49.6</v>
      </c>
      <c r="AV182" s="42">
        <v>4.8499999999999996</v>
      </c>
      <c r="AW182" s="42">
        <v>61.4</v>
      </c>
      <c r="AX182" s="43">
        <v>8.8000000000000007</v>
      </c>
      <c r="AY182" s="35">
        <f t="shared" si="5"/>
        <v>0.80748663101604279</v>
      </c>
      <c r="AZ182" s="35"/>
      <c r="BA182" s="38">
        <f t="shared" si="6"/>
        <v>0</v>
      </c>
    </row>
    <row r="183" spans="1:57" s="21" customFormat="1">
      <c r="B183" s="104"/>
      <c r="C183" s="21" t="s">
        <v>175</v>
      </c>
      <c r="E183" s="21" t="s">
        <v>176</v>
      </c>
      <c r="F183" s="4" t="s">
        <v>437</v>
      </c>
      <c r="G183" s="4" t="s">
        <v>443</v>
      </c>
      <c r="H183" s="41" t="s">
        <v>139</v>
      </c>
      <c r="I183" s="21">
        <v>3</v>
      </c>
      <c r="AC183" s="98"/>
      <c r="AQ183" s="98"/>
      <c r="AY183" s="35" t="e">
        <f t="shared" si="5"/>
        <v>#DIV/0!</v>
      </c>
      <c r="AZ183" s="35"/>
      <c r="BA183" s="38" t="e">
        <f t="shared" si="6"/>
        <v>#DIV/0!</v>
      </c>
    </row>
    <row r="184" spans="1:57" s="22" customFormat="1">
      <c r="A184" s="16" t="s">
        <v>342</v>
      </c>
      <c r="B184" s="21" t="s">
        <v>343</v>
      </c>
      <c r="C184" s="21" t="s">
        <v>185</v>
      </c>
      <c r="D184" s="21"/>
      <c r="E184" s="21" t="s">
        <v>186</v>
      </c>
      <c r="F184" s="4" t="s">
        <v>437</v>
      </c>
      <c r="G184" s="4" t="s">
        <v>443</v>
      </c>
      <c r="H184" s="41" t="s">
        <v>139</v>
      </c>
      <c r="I184" s="16">
        <v>3</v>
      </c>
      <c r="J184" s="42">
        <v>0.112</v>
      </c>
      <c r="K184" s="42">
        <v>9990</v>
      </c>
      <c r="L184" s="42">
        <v>11.9</v>
      </c>
      <c r="M184" s="46">
        <v>50.7</v>
      </c>
      <c r="N184" s="42">
        <v>30.9</v>
      </c>
      <c r="O184" s="42">
        <v>1.31</v>
      </c>
      <c r="P184" s="42">
        <v>0.14899999999999999</v>
      </c>
      <c r="Q184" s="42">
        <v>7300</v>
      </c>
      <c r="R184" s="42">
        <v>1.1499999999999999</v>
      </c>
      <c r="S184" s="42">
        <v>89.7</v>
      </c>
      <c r="T184" s="43">
        <v>4</v>
      </c>
      <c r="U184" s="42">
        <v>24.4</v>
      </c>
      <c r="V184" s="46">
        <v>55</v>
      </c>
      <c r="W184" s="103">
        <v>23500</v>
      </c>
      <c r="X184" s="47">
        <v>0.02</v>
      </c>
      <c r="Y184" s="42">
        <v>2450</v>
      </c>
      <c r="Z184" s="42">
        <v>49.9</v>
      </c>
      <c r="AA184" s="43">
        <v>9.9</v>
      </c>
      <c r="AB184" s="42">
        <v>4900</v>
      </c>
      <c r="AC184" s="45">
        <v>171</v>
      </c>
      <c r="AD184" s="42">
        <v>11.7</v>
      </c>
      <c r="AE184" s="42">
        <v>1690</v>
      </c>
      <c r="AF184" s="42">
        <v>32.6</v>
      </c>
      <c r="AG184" s="42">
        <v>698</v>
      </c>
      <c r="AH184" s="42">
        <v>7.68</v>
      </c>
      <c r="AI184" s="103">
        <v>27900</v>
      </c>
      <c r="AJ184" s="42">
        <v>0.23</v>
      </c>
      <c r="AK184" s="42">
        <v>3.66</v>
      </c>
      <c r="AL184" s="42">
        <v>1.92</v>
      </c>
      <c r="AM184" s="42">
        <v>0.77</v>
      </c>
      <c r="AN184" s="42">
        <v>72.900000000000006</v>
      </c>
      <c r="AO184" s="47">
        <v>0.05</v>
      </c>
      <c r="AP184" s="42">
        <v>5.79</v>
      </c>
      <c r="AQ184" s="45">
        <v>494</v>
      </c>
      <c r="AR184" s="42">
        <v>8.51</v>
      </c>
      <c r="AS184" s="42">
        <v>24.6</v>
      </c>
      <c r="AT184" s="47">
        <v>0.39</v>
      </c>
      <c r="AU184" s="42">
        <v>32.6</v>
      </c>
      <c r="AV184" s="43">
        <v>3.2</v>
      </c>
      <c r="AW184" s="42">
        <v>53.2</v>
      </c>
      <c r="AX184" s="43">
        <v>7.5</v>
      </c>
      <c r="AY184" s="35">
        <f t="shared" si="5"/>
        <v>0.8422939068100358</v>
      </c>
      <c r="AZ184" s="35"/>
      <c r="BA184" s="38">
        <f t="shared" si="6"/>
        <v>0</v>
      </c>
      <c r="BB184" s="21"/>
      <c r="BC184" s="21"/>
      <c r="BD184" s="21"/>
      <c r="BE184" s="23"/>
    </row>
    <row r="185" spans="1:57" s="22" customFormat="1">
      <c r="A185" s="16" t="s">
        <v>344</v>
      </c>
      <c r="B185" s="21" t="s">
        <v>345</v>
      </c>
      <c r="C185" s="21" t="s">
        <v>189</v>
      </c>
      <c r="D185" s="21"/>
      <c r="E185" s="21" t="s">
        <v>186</v>
      </c>
      <c r="F185" s="4" t="s">
        <v>437</v>
      </c>
      <c r="G185" s="4" t="s">
        <v>443</v>
      </c>
      <c r="H185" s="41" t="s">
        <v>139</v>
      </c>
      <c r="I185" s="16">
        <v>3</v>
      </c>
      <c r="J185" s="42">
        <v>0.109</v>
      </c>
      <c r="K185" s="42">
        <v>12000</v>
      </c>
      <c r="L185" s="42">
        <v>12.8</v>
      </c>
      <c r="M185" s="46">
        <v>28.3</v>
      </c>
      <c r="N185" s="42">
        <v>37.1</v>
      </c>
      <c r="O185" s="42">
        <v>1.62</v>
      </c>
      <c r="P185" s="42">
        <v>0.14299999999999999</v>
      </c>
      <c r="Q185" s="42">
        <v>6930</v>
      </c>
      <c r="R185" s="42">
        <v>1.21</v>
      </c>
      <c r="S185" s="42">
        <v>114</v>
      </c>
      <c r="T185" s="43">
        <v>4.2</v>
      </c>
      <c r="U185" s="42">
        <v>25.5</v>
      </c>
      <c r="V185" s="46">
        <v>56</v>
      </c>
      <c r="W185" s="103">
        <v>25000</v>
      </c>
      <c r="X185" s="42">
        <v>2.1000000000000001E-2</v>
      </c>
      <c r="Y185" s="42">
        <v>2590</v>
      </c>
      <c r="Z185" s="42">
        <v>64.8</v>
      </c>
      <c r="AA185" s="43">
        <v>11.4</v>
      </c>
      <c r="AB185" s="42">
        <v>3920</v>
      </c>
      <c r="AC185" s="45">
        <v>208</v>
      </c>
      <c r="AD185" s="43">
        <v>8.3000000000000007</v>
      </c>
      <c r="AE185" s="42">
        <v>1760</v>
      </c>
      <c r="AF185" s="42">
        <v>31</v>
      </c>
      <c r="AG185" s="42">
        <v>670</v>
      </c>
      <c r="AH185" s="42">
        <v>7.56</v>
      </c>
      <c r="AI185" s="103">
        <v>28200</v>
      </c>
      <c r="AJ185" s="42">
        <v>0.215</v>
      </c>
      <c r="AK185" s="42">
        <v>4.16</v>
      </c>
      <c r="AL185" s="42">
        <v>1.83</v>
      </c>
      <c r="AM185" s="42">
        <v>0.78</v>
      </c>
      <c r="AN185" s="42">
        <v>51.7</v>
      </c>
      <c r="AO185" s="42">
        <v>4.8000000000000001E-2</v>
      </c>
      <c r="AP185" s="42">
        <v>6.36</v>
      </c>
      <c r="AQ185" s="45">
        <v>524</v>
      </c>
      <c r="AR185" s="42">
        <v>7.51</v>
      </c>
      <c r="AS185" s="42">
        <v>25.9</v>
      </c>
      <c r="AT185" s="42">
        <v>0.36899999999999999</v>
      </c>
      <c r="AU185" s="42">
        <v>43.4</v>
      </c>
      <c r="AV185" s="43">
        <v>4</v>
      </c>
      <c r="AW185" s="42">
        <v>55.9</v>
      </c>
      <c r="AX185" s="43">
        <v>8.3000000000000007</v>
      </c>
      <c r="AY185" s="35">
        <f t="shared" si="5"/>
        <v>0.88652482269503541</v>
      </c>
      <c r="AZ185" s="35"/>
      <c r="BA185" s="38">
        <f t="shared" si="6"/>
        <v>0</v>
      </c>
      <c r="BB185" s="21"/>
      <c r="BC185" s="21"/>
      <c r="BD185" s="21"/>
      <c r="BE185" s="23"/>
    </row>
    <row r="186" spans="1:57" s="22" customFormat="1">
      <c r="A186" s="16"/>
      <c r="B186" s="104"/>
      <c r="C186" s="21" t="s">
        <v>190</v>
      </c>
      <c r="D186" s="21"/>
      <c r="E186" s="21" t="s">
        <v>186</v>
      </c>
      <c r="F186" s="4" t="s">
        <v>437</v>
      </c>
      <c r="G186" s="4" t="s">
        <v>443</v>
      </c>
      <c r="H186" s="41" t="s">
        <v>139</v>
      </c>
      <c r="I186" s="16">
        <v>3</v>
      </c>
      <c r="J186" s="42"/>
      <c r="K186" s="42"/>
      <c r="L186" s="42"/>
      <c r="M186" s="46"/>
      <c r="N186" s="42"/>
      <c r="O186" s="42"/>
      <c r="P186" s="42"/>
      <c r="Q186" s="42"/>
      <c r="R186" s="42"/>
      <c r="S186" s="42"/>
      <c r="T186" s="43"/>
      <c r="U186" s="42"/>
      <c r="V186" s="46"/>
      <c r="W186" s="103"/>
      <c r="X186" s="42"/>
      <c r="Y186" s="42"/>
      <c r="Z186" s="42"/>
      <c r="AA186" s="43"/>
      <c r="AB186" s="42"/>
      <c r="AC186" s="45"/>
      <c r="AD186" s="43"/>
      <c r="AE186" s="42"/>
      <c r="AF186" s="42"/>
      <c r="AG186" s="42"/>
      <c r="AH186" s="42"/>
      <c r="AI186" s="103"/>
      <c r="AJ186" s="42"/>
      <c r="AK186" s="42"/>
      <c r="AL186" s="42"/>
      <c r="AM186" s="42"/>
      <c r="AN186" s="42"/>
      <c r="AO186" s="42"/>
      <c r="AP186" s="42"/>
      <c r="AQ186" s="45"/>
      <c r="AR186" s="42"/>
      <c r="AS186" s="42"/>
      <c r="AT186" s="42"/>
      <c r="AU186" s="42"/>
      <c r="AV186" s="43"/>
      <c r="AW186" s="42"/>
      <c r="AX186" s="43"/>
      <c r="AY186" s="35" t="e">
        <f t="shared" si="5"/>
        <v>#DIV/0!</v>
      </c>
      <c r="AZ186" s="35"/>
      <c r="BA186" s="38" t="e">
        <f t="shared" si="6"/>
        <v>#DIV/0!</v>
      </c>
      <c r="BB186" s="21"/>
      <c r="BC186" s="21"/>
      <c r="BD186" s="21"/>
      <c r="BE186" s="6"/>
    </row>
    <row r="187" spans="1:57" s="22" customFormat="1">
      <c r="A187" s="99">
        <v>124</v>
      </c>
      <c r="B187" s="105" t="s">
        <v>560</v>
      </c>
      <c r="C187" s="106" t="s">
        <v>346</v>
      </c>
      <c r="D187" s="106" t="s">
        <v>447</v>
      </c>
      <c r="E187" s="106" t="s">
        <v>193</v>
      </c>
      <c r="F187" s="106" t="s">
        <v>437</v>
      </c>
      <c r="G187" s="106" t="s">
        <v>443</v>
      </c>
      <c r="H187" s="106" t="s">
        <v>139</v>
      </c>
      <c r="I187" s="99">
        <v>3</v>
      </c>
      <c r="J187" s="105">
        <v>0.06</v>
      </c>
      <c r="K187" s="105">
        <v>22200</v>
      </c>
      <c r="L187" s="105">
        <v>3.3</v>
      </c>
      <c r="M187" s="105">
        <v>18</v>
      </c>
      <c r="N187" s="105">
        <v>111</v>
      </c>
      <c r="O187" s="105">
        <v>1.52</v>
      </c>
      <c r="P187" s="105">
        <v>0.31</v>
      </c>
      <c r="Q187" s="105">
        <v>15800</v>
      </c>
      <c r="R187" s="105">
        <v>0.1</v>
      </c>
      <c r="S187" s="105">
        <v>96.8</v>
      </c>
      <c r="T187" s="105">
        <v>13.4</v>
      </c>
      <c r="U187" s="105">
        <v>41</v>
      </c>
      <c r="V187" s="105">
        <v>19.899999999999999</v>
      </c>
      <c r="W187" s="105">
        <v>33700</v>
      </c>
      <c r="X187" s="105">
        <v>0.04</v>
      </c>
      <c r="Y187" s="105">
        <v>6750</v>
      </c>
      <c r="Z187" s="105">
        <v>42.7</v>
      </c>
      <c r="AA187" s="105">
        <v>34.9</v>
      </c>
      <c r="AB187" s="105">
        <v>9640</v>
      </c>
      <c r="AC187" s="31">
        <v>556</v>
      </c>
      <c r="AD187" s="105">
        <v>0.27</v>
      </c>
      <c r="AE187" s="105">
        <v>377</v>
      </c>
      <c r="AF187" s="105">
        <v>31</v>
      </c>
      <c r="AG187" s="105">
        <v>733</v>
      </c>
      <c r="AH187" s="105">
        <v>22.1</v>
      </c>
      <c r="AI187" s="105">
        <v>607</v>
      </c>
      <c r="AJ187" s="105">
        <v>0.1</v>
      </c>
      <c r="AK187" s="105">
        <v>6.7</v>
      </c>
      <c r="AL187" s="105">
        <v>0.97</v>
      </c>
      <c r="AM187" s="105">
        <v>1.59</v>
      </c>
      <c r="AN187" s="105">
        <v>40.799999999999997</v>
      </c>
      <c r="AO187" s="105">
        <v>0.03</v>
      </c>
      <c r="AP187" s="105">
        <v>23.4</v>
      </c>
      <c r="AQ187" s="105">
        <v>1140</v>
      </c>
      <c r="AR187" s="105">
        <v>2.74</v>
      </c>
      <c r="AS187" s="105">
        <v>48.8</v>
      </c>
      <c r="AT187" s="105">
        <v>0.11</v>
      </c>
      <c r="AU187" s="105">
        <v>23.1</v>
      </c>
      <c r="AV187" s="105">
        <v>2.17</v>
      </c>
      <c r="AW187" s="105">
        <v>82</v>
      </c>
      <c r="AX187" s="105">
        <v>27</v>
      </c>
      <c r="AY187" s="99">
        <f t="shared" si="5"/>
        <v>55.518945634266885</v>
      </c>
      <c r="AZ187" s="99"/>
      <c r="BA187" s="107">
        <f t="shared" si="6"/>
        <v>0</v>
      </c>
      <c r="BB187" s="99"/>
      <c r="BC187" s="99"/>
      <c r="BD187" s="99"/>
      <c r="BE187" s="108"/>
    </row>
    <row r="188" spans="1:57" s="22" customFormat="1">
      <c r="A188" s="99">
        <v>127</v>
      </c>
      <c r="B188" s="105" t="s">
        <v>561</v>
      </c>
      <c r="C188" s="106" t="s">
        <v>347</v>
      </c>
      <c r="D188" s="106" t="s">
        <v>447</v>
      </c>
      <c r="E188" s="106" t="s">
        <v>193</v>
      </c>
      <c r="F188" s="106" t="s">
        <v>437</v>
      </c>
      <c r="G188" s="106" t="s">
        <v>443</v>
      </c>
      <c r="H188" s="106" t="s">
        <v>139</v>
      </c>
      <c r="I188" s="99">
        <v>3</v>
      </c>
      <c r="J188" s="105">
        <v>7.0000000000000007E-2</v>
      </c>
      <c r="K188" s="105">
        <v>16300</v>
      </c>
      <c r="L188" s="105">
        <v>3.71</v>
      </c>
      <c r="M188" s="105">
        <v>11</v>
      </c>
      <c r="N188" s="105">
        <v>99</v>
      </c>
      <c r="O188" s="105">
        <v>1.1299999999999999</v>
      </c>
      <c r="P188" s="105">
        <v>0.26</v>
      </c>
      <c r="Q188" s="105">
        <v>14500</v>
      </c>
      <c r="R188" s="105">
        <v>0.11</v>
      </c>
      <c r="S188" s="105">
        <v>82.5</v>
      </c>
      <c r="T188" s="105">
        <v>10.4</v>
      </c>
      <c r="U188" s="105">
        <v>30.1</v>
      </c>
      <c r="V188" s="105">
        <v>18.7</v>
      </c>
      <c r="W188" s="105">
        <v>26900</v>
      </c>
      <c r="X188" s="105">
        <v>0.03</v>
      </c>
      <c r="Y188" s="105">
        <v>4570</v>
      </c>
      <c r="Z188" s="105">
        <v>35.299999999999997</v>
      </c>
      <c r="AA188" s="105">
        <v>24.5</v>
      </c>
      <c r="AB188" s="105">
        <v>7720</v>
      </c>
      <c r="AC188" s="31">
        <v>512</v>
      </c>
      <c r="AD188" s="105">
        <v>0.28000000000000003</v>
      </c>
      <c r="AE188" s="105">
        <v>429</v>
      </c>
      <c r="AF188" s="105">
        <v>23.8</v>
      </c>
      <c r="AG188" s="105">
        <v>755</v>
      </c>
      <c r="AH188" s="105">
        <v>17.899999999999999</v>
      </c>
      <c r="AI188" s="105">
        <v>681</v>
      </c>
      <c r="AJ188" s="105">
        <v>0.11</v>
      </c>
      <c r="AK188" s="105">
        <v>5.31</v>
      </c>
      <c r="AL188" s="105">
        <v>0.83</v>
      </c>
      <c r="AM188" s="105">
        <v>1.34</v>
      </c>
      <c r="AN188" s="105">
        <v>38.6</v>
      </c>
      <c r="AO188" s="105">
        <v>0.03</v>
      </c>
      <c r="AP188" s="105">
        <v>18.600000000000001</v>
      </c>
      <c r="AQ188" s="105">
        <v>1160</v>
      </c>
      <c r="AR188" s="105">
        <v>2.91</v>
      </c>
      <c r="AS188" s="105">
        <v>40.6</v>
      </c>
      <c r="AT188" s="105">
        <v>7.0000000000000007E-2</v>
      </c>
      <c r="AU188" s="105">
        <v>19.5</v>
      </c>
      <c r="AV188" s="105">
        <v>1.96</v>
      </c>
      <c r="AW188" s="105">
        <v>64</v>
      </c>
      <c r="AX188" s="105">
        <v>24</v>
      </c>
      <c r="AY188" s="99">
        <f t="shared" si="5"/>
        <v>39.500734214390604</v>
      </c>
      <c r="AZ188" s="99"/>
      <c r="BA188" s="107">
        <f t="shared" si="6"/>
        <v>0</v>
      </c>
      <c r="BB188" s="99"/>
      <c r="BC188" s="99"/>
      <c r="BD188" s="99"/>
      <c r="BE188" s="108"/>
    </row>
    <row r="189" spans="1:57" s="22" customFormat="1">
      <c r="A189" s="106"/>
      <c r="B189" s="106"/>
      <c r="C189" s="106" t="s">
        <v>562</v>
      </c>
      <c r="D189" s="106" t="s">
        <v>447</v>
      </c>
      <c r="E189" s="106" t="s">
        <v>193</v>
      </c>
      <c r="F189" s="106" t="s">
        <v>437</v>
      </c>
      <c r="G189" s="106" t="s">
        <v>443</v>
      </c>
      <c r="H189" s="106" t="s">
        <v>139</v>
      </c>
      <c r="I189" s="99">
        <v>3</v>
      </c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98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6"/>
      <c r="AT189" s="106"/>
      <c r="AU189" s="106"/>
      <c r="AV189" s="106"/>
      <c r="AW189" s="106"/>
      <c r="AX189" s="106"/>
      <c r="AY189" s="99" t="e">
        <f t="shared" si="5"/>
        <v>#DIV/0!</v>
      </c>
      <c r="AZ189" s="99"/>
      <c r="BA189" s="107" t="e">
        <f t="shared" si="6"/>
        <v>#DIV/0!</v>
      </c>
      <c r="BB189" s="106"/>
      <c r="BC189" s="106"/>
      <c r="BD189" s="106"/>
      <c r="BE189" s="108"/>
    </row>
    <row r="190" spans="1:57" s="22" customFormat="1">
      <c r="A190" s="109">
        <v>132</v>
      </c>
      <c r="B190" s="110" t="s">
        <v>563</v>
      </c>
      <c r="C190" s="111" t="s">
        <v>348</v>
      </c>
      <c r="D190" s="111" t="s">
        <v>451</v>
      </c>
      <c r="E190" s="111" t="s">
        <v>200</v>
      </c>
      <c r="F190" s="22" t="s">
        <v>437</v>
      </c>
      <c r="G190" s="22" t="s">
        <v>452</v>
      </c>
      <c r="H190" s="22" t="s">
        <v>139</v>
      </c>
      <c r="I190" s="109">
        <v>3</v>
      </c>
      <c r="J190" s="110">
        <v>7.0000000000000007E-2</v>
      </c>
      <c r="K190" s="110">
        <v>10300</v>
      </c>
      <c r="L190" s="110">
        <v>5.7</v>
      </c>
      <c r="M190" s="110">
        <v>33</v>
      </c>
      <c r="N190" s="110">
        <v>72</v>
      </c>
      <c r="O190" s="110">
        <v>0.7</v>
      </c>
      <c r="P190" s="110">
        <v>0.13</v>
      </c>
      <c r="Q190" s="110">
        <v>7850</v>
      </c>
      <c r="R190" s="110">
        <v>0.22</v>
      </c>
      <c r="S190" s="110">
        <v>111</v>
      </c>
      <c r="T190" s="110">
        <v>6.3</v>
      </c>
      <c r="U190" s="110">
        <v>20.9</v>
      </c>
      <c r="V190" s="110">
        <v>26.9</v>
      </c>
      <c r="W190" s="110">
        <v>25600</v>
      </c>
      <c r="X190" s="110">
        <v>0.01</v>
      </c>
      <c r="Y190" s="110">
        <v>1820</v>
      </c>
      <c r="Z190" s="110">
        <v>59.4</v>
      </c>
      <c r="AA190" s="110">
        <v>10.7</v>
      </c>
      <c r="AB190" s="110">
        <v>4060</v>
      </c>
      <c r="AC190" s="110">
        <v>617</v>
      </c>
      <c r="AD190" s="110">
        <v>4.82</v>
      </c>
      <c r="AE190" s="110">
        <v>761</v>
      </c>
      <c r="AF190" s="110">
        <v>18.8</v>
      </c>
      <c r="AG190" s="110">
        <v>795</v>
      </c>
      <c r="AH190" s="110">
        <v>7.47</v>
      </c>
      <c r="AI190" s="110">
        <v>25700</v>
      </c>
      <c r="AJ190" s="110">
        <v>0.14000000000000001</v>
      </c>
      <c r="AK190" s="110">
        <v>3.78</v>
      </c>
      <c r="AL190" s="110">
        <v>1.79</v>
      </c>
      <c r="AM190" s="110">
        <v>0.65</v>
      </c>
      <c r="AN190" s="110">
        <v>60.5</v>
      </c>
      <c r="AO190" s="110">
        <v>0.02</v>
      </c>
      <c r="AP190" s="110">
        <v>7.76</v>
      </c>
      <c r="AQ190" s="110">
        <v>542</v>
      </c>
      <c r="AR190" s="110">
        <v>5.8</v>
      </c>
      <c r="AS190" s="110">
        <v>22</v>
      </c>
      <c r="AT190" s="110">
        <v>0.27</v>
      </c>
      <c r="AU190" s="110">
        <v>34</v>
      </c>
      <c r="AV190" s="110">
        <v>3.34</v>
      </c>
      <c r="AW190" s="110">
        <v>57</v>
      </c>
      <c r="AX190" s="110">
        <v>2</v>
      </c>
      <c r="AY190" s="67">
        <f t="shared" si="5"/>
        <v>0.99610894941634243</v>
      </c>
      <c r="AZ190" s="67"/>
      <c r="BA190" s="68">
        <f t="shared" si="6"/>
        <v>0</v>
      </c>
      <c r="BB190" s="109"/>
      <c r="BC190" s="109"/>
      <c r="BD190" s="109"/>
      <c r="BE190" s="67"/>
    </row>
    <row r="191" spans="1:57" s="22" customFormat="1">
      <c r="A191" s="109">
        <v>135</v>
      </c>
      <c r="B191" s="110" t="s">
        <v>564</v>
      </c>
      <c r="C191" s="111" t="s">
        <v>349</v>
      </c>
      <c r="D191" s="111" t="s">
        <v>451</v>
      </c>
      <c r="E191" s="111" t="s">
        <v>200</v>
      </c>
      <c r="F191" s="22" t="s">
        <v>437</v>
      </c>
      <c r="G191" s="22" t="s">
        <v>452</v>
      </c>
      <c r="H191" s="22" t="s">
        <v>139</v>
      </c>
      <c r="I191" s="109">
        <v>3</v>
      </c>
      <c r="J191" s="110">
        <v>0.06</v>
      </c>
      <c r="K191" s="110">
        <v>10800</v>
      </c>
      <c r="L191" s="110">
        <v>5.44</v>
      </c>
      <c r="M191" s="110">
        <v>32</v>
      </c>
      <c r="N191" s="110">
        <v>73</v>
      </c>
      <c r="O191" s="110">
        <v>0.69</v>
      </c>
      <c r="P191" s="110">
        <v>0.12</v>
      </c>
      <c r="Q191" s="110">
        <v>7520</v>
      </c>
      <c r="R191" s="110">
        <v>0.2</v>
      </c>
      <c r="S191" s="110">
        <v>108</v>
      </c>
      <c r="T191" s="110">
        <v>6.7</v>
      </c>
      <c r="U191" s="110">
        <v>20.3</v>
      </c>
      <c r="V191" s="110">
        <v>27.1</v>
      </c>
      <c r="W191" s="110">
        <v>25300</v>
      </c>
      <c r="X191" s="110">
        <v>0.02</v>
      </c>
      <c r="Y191" s="110">
        <v>1980</v>
      </c>
      <c r="Z191" s="110">
        <v>58.5</v>
      </c>
      <c r="AA191" s="110">
        <v>11.2</v>
      </c>
      <c r="AB191" s="110">
        <v>4010</v>
      </c>
      <c r="AC191" s="110">
        <v>609</v>
      </c>
      <c r="AD191" s="110">
        <v>5.24</v>
      </c>
      <c r="AE191" s="110">
        <v>712</v>
      </c>
      <c r="AF191" s="110">
        <v>16.5</v>
      </c>
      <c r="AG191" s="110">
        <v>852</v>
      </c>
      <c r="AH191" s="110">
        <v>7.63</v>
      </c>
      <c r="AI191" s="110">
        <v>25500</v>
      </c>
      <c r="AJ191" s="110">
        <v>0.13</v>
      </c>
      <c r="AK191" s="110">
        <v>3.9</v>
      </c>
      <c r="AL191" s="110">
        <v>1.71</v>
      </c>
      <c r="AM191" s="110">
        <v>0.66</v>
      </c>
      <c r="AN191" s="110">
        <v>60.2</v>
      </c>
      <c r="AO191" s="110">
        <v>0.02</v>
      </c>
      <c r="AP191" s="110">
        <v>8.39</v>
      </c>
      <c r="AQ191" s="110">
        <v>549</v>
      </c>
      <c r="AR191" s="110">
        <v>6.2</v>
      </c>
      <c r="AS191" s="110">
        <v>23.3</v>
      </c>
      <c r="AT191" s="110">
        <v>0.28000000000000003</v>
      </c>
      <c r="AU191" s="110">
        <v>33.700000000000003</v>
      </c>
      <c r="AV191" s="110">
        <v>3.39</v>
      </c>
      <c r="AW191" s="110">
        <v>57</v>
      </c>
      <c r="AX191" s="110">
        <v>4</v>
      </c>
      <c r="AY191" s="67">
        <f t="shared" si="5"/>
        <v>0.99215686274509807</v>
      </c>
      <c r="AZ191" s="67"/>
      <c r="BA191" s="68">
        <f t="shared" si="6"/>
        <v>0</v>
      </c>
      <c r="BB191" s="109"/>
      <c r="BC191" s="109"/>
      <c r="BD191" s="109"/>
      <c r="BE191" s="67"/>
    </row>
    <row r="192" spans="1:57" s="22" customFormat="1">
      <c r="A192" s="109">
        <v>138</v>
      </c>
      <c r="B192" s="110" t="s">
        <v>565</v>
      </c>
      <c r="C192" s="111" t="s">
        <v>350</v>
      </c>
      <c r="D192" s="111" t="s">
        <v>451</v>
      </c>
      <c r="E192" s="111" t="s">
        <v>200</v>
      </c>
      <c r="F192" s="22" t="s">
        <v>437</v>
      </c>
      <c r="G192" s="22" t="s">
        <v>452</v>
      </c>
      <c r="H192" s="22" t="s">
        <v>139</v>
      </c>
      <c r="I192" s="109">
        <v>3</v>
      </c>
      <c r="J192" s="110">
        <v>0.05</v>
      </c>
      <c r="K192" s="110">
        <v>8890</v>
      </c>
      <c r="L192" s="110">
        <v>3.67</v>
      </c>
      <c r="M192" s="110">
        <v>28</v>
      </c>
      <c r="N192" s="110">
        <v>68</v>
      </c>
      <c r="O192" s="110">
        <v>0.69</v>
      </c>
      <c r="P192" s="110">
        <v>0.11</v>
      </c>
      <c r="Q192" s="110">
        <v>7280</v>
      </c>
      <c r="R192" s="110">
        <v>0.19</v>
      </c>
      <c r="S192" s="110">
        <v>98.8</v>
      </c>
      <c r="T192" s="110">
        <v>7.1</v>
      </c>
      <c r="U192" s="110">
        <v>19.100000000000001</v>
      </c>
      <c r="V192" s="110">
        <v>21</v>
      </c>
      <c r="W192" s="110">
        <v>25200</v>
      </c>
      <c r="X192" s="110">
        <v>0.01</v>
      </c>
      <c r="Y192" s="110">
        <v>1610</v>
      </c>
      <c r="Z192" s="110">
        <v>51.3</v>
      </c>
      <c r="AA192" s="110">
        <v>10.7</v>
      </c>
      <c r="AB192" s="110">
        <v>3780</v>
      </c>
      <c r="AC192" s="110">
        <v>534</v>
      </c>
      <c r="AD192" s="110">
        <v>2.48</v>
      </c>
      <c r="AE192" s="110">
        <v>611</v>
      </c>
      <c r="AF192" s="110">
        <v>15.6</v>
      </c>
      <c r="AG192" s="110">
        <v>698</v>
      </c>
      <c r="AH192" s="110">
        <v>6.55</v>
      </c>
      <c r="AI192" s="110">
        <v>24900</v>
      </c>
      <c r="AJ192" s="110">
        <v>0.1</v>
      </c>
      <c r="AK192" s="110">
        <v>3.61</v>
      </c>
      <c r="AL192" s="110">
        <v>1.5</v>
      </c>
      <c r="AM192" s="110">
        <v>0.62</v>
      </c>
      <c r="AN192" s="110">
        <v>56.9</v>
      </c>
      <c r="AO192" s="110">
        <v>0.02</v>
      </c>
      <c r="AP192" s="110">
        <v>10.9</v>
      </c>
      <c r="AQ192" s="110">
        <v>578</v>
      </c>
      <c r="AR192" s="110">
        <v>5.72</v>
      </c>
      <c r="AS192" s="110">
        <v>21.3</v>
      </c>
      <c r="AT192" s="110">
        <v>0.21</v>
      </c>
      <c r="AU192" s="110">
        <v>30</v>
      </c>
      <c r="AV192" s="110">
        <v>3.05</v>
      </c>
      <c r="AW192" s="110">
        <v>53</v>
      </c>
      <c r="AX192" s="110">
        <v>4</v>
      </c>
      <c r="AY192" s="67">
        <f t="shared" si="5"/>
        <v>1.0120481927710843</v>
      </c>
      <c r="AZ192" s="67"/>
      <c r="BA192" s="68">
        <f t="shared" si="6"/>
        <v>0</v>
      </c>
      <c r="BB192" s="109"/>
      <c r="BC192" s="109"/>
      <c r="BD192" s="109"/>
      <c r="BE192" s="67"/>
    </row>
    <row r="193" spans="1:57">
      <c r="A193" s="35">
        <v>141</v>
      </c>
      <c r="B193" s="112" t="s">
        <v>566</v>
      </c>
      <c r="C193" s="21" t="s">
        <v>351</v>
      </c>
      <c r="D193" s="21" t="s">
        <v>456</v>
      </c>
      <c r="E193" s="21" t="s">
        <v>207</v>
      </c>
      <c r="F193" s="4" t="s">
        <v>437</v>
      </c>
      <c r="G193" s="4" t="s">
        <v>452</v>
      </c>
      <c r="H193" s="21" t="s">
        <v>139</v>
      </c>
      <c r="I193" s="35">
        <v>3</v>
      </c>
      <c r="J193" s="36">
        <v>0.1</v>
      </c>
      <c r="K193" s="36">
        <v>10600</v>
      </c>
      <c r="L193" s="36">
        <v>11.8</v>
      </c>
      <c r="M193" s="36">
        <v>122</v>
      </c>
      <c r="N193" s="36">
        <v>49</v>
      </c>
      <c r="O193" s="36">
        <v>0.78</v>
      </c>
      <c r="P193" s="36">
        <v>0.19</v>
      </c>
      <c r="Q193" s="36">
        <v>12300</v>
      </c>
      <c r="R193" s="36">
        <v>0.45</v>
      </c>
      <c r="S193" s="36">
        <v>75.900000000000006</v>
      </c>
      <c r="T193" s="36">
        <v>4.2</v>
      </c>
      <c r="U193" s="36">
        <v>28.6</v>
      </c>
      <c r="V193" s="36">
        <v>46.8</v>
      </c>
      <c r="W193" s="36">
        <v>25000</v>
      </c>
      <c r="X193" s="36">
        <v>0.02</v>
      </c>
      <c r="Y193" s="36">
        <v>2960</v>
      </c>
      <c r="Z193" s="36">
        <v>41.6</v>
      </c>
      <c r="AA193" s="36">
        <v>13</v>
      </c>
      <c r="AB193" s="36">
        <v>5930</v>
      </c>
      <c r="AC193" s="31">
        <v>233</v>
      </c>
      <c r="AD193" s="36">
        <v>11.5</v>
      </c>
      <c r="AE193" s="36">
        <v>4060</v>
      </c>
      <c r="AF193" s="36">
        <v>29</v>
      </c>
      <c r="AG193" s="36">
        <v>822</v>
      </c>
      <c r="AH193" s="36">
        <v>8.06</v>
      </c>
      <c r="AI193" s="36">
        <v>26000</v>
      </c>
      <c r="AJ193" s="36">
        <v>0.18</v>
      </c>
      <c r="AK193" s="36">
        <v>3.99</v>
      </c>
      <c r="AL193" s="36">
        <v>2.66</v>
      </c>
      <c r="AM193" s="36">
        <v>0.6</v>
      </c>
      <c r="AN193" s="36">
        <v>80.7</v>
      </c>
      <c r="AO193" s="36">
        <v>0.03</v>
      </c>
      <c r="AP193" s="36">
        <v>11.5</v>
      </c>
      <c r="AQ193" s="31">
        <v>411</v>
      </c>
      <c r="AR193" s="36">
        <v>8.25</v>
      </c>
      <c r="AS193" s="36">
        <v>22.4</v>
      </c>
      <c r="AT193" s="36">
        <v>0.5</v>
      </c>
      <c r="AU193" s="36">
        <v>27.9</v>
      </c>
      <c r="AV193" s="36">
        <v>3.07</v>
      </c>
      <c r="AW193" s="36">
        <v>54</v>
      </c>
      <c r="AX193" s="36">
        <v>8</v>
      </c>
      <c r="AY193" s="35">
        <f t="shared" si="5"/>
        <v>0.96153846153846156</v>
      </c>
      <c r="AZ193" s="35"/>
      <c r="BA193" s="38">
        <f t="shared" si="6"/>
        <v>0</v>
      </c>
      <c r="BB193" s="35"/>
      <c r="BC193" s="35"/>
      <c r="BD193" s="35"/>
      <c r="BE193" s="21"/>
    </row>
    <row r="194" spans="1:57">
      <c r="A194" s="35">
        <v>144</v>
      </c>
      <c r="B194" s="36" t="s">
        <v>567</v>
      </c>
      <c r="C194" s="21" t="s">
        <v>352</v>
      </c>
      <c r="D194" s="21" t="s">
        <v>456</v>
      </c>
      <c r="E194" s="21" t="s">
        <v>207</v>
      </c>
      <c r="F194" s="4" t="s">
        <v>437</v>
      </c>
      <c r="G194" s="4" t="s">
        <v>452</v>
      </c>
      <c r="H194" s="21" t="s">
        <v>139</v>
      </c>
      <c r="I194" s="35">
        <v>3</v>
      </c>
      <c r="J194" s="36">
        <v>0.1</v>
      </c>
      <c r="K194" s="36">
        <v>11300</v>
      </c>
      <c r="L194" s="36">
        <v>12.8</v>
      </c>
      <c r="M194" s="36">
        <v>138</v>
      </c>
      <c r="N194" s="36">
        <v>52</v>
      </c>
      <c r="O194" s="36">
        <v>0.83</v>
      </c>
      <c r="P194" s="36">
        <v>0.17</v>
      </c>
      <c r="Q194" s="36">
        <v>9050</v>
      </c>
      <c r="R194" s="36">
        <v>0.47</v>
      </c>
      <c r="S194" s="36">
        <v>74.900000000000006</v>
      </c>
      <c r="T194" s="36">
        <v>4.3</v>
      </c>
      <c r="U194" s="36">
        <v>28.4</v>
      </c>
      <c r="V194" s="36">
        <v>47.3</v>
      </c>
      <c r="W194" s="36">
        <v>25900</v>
      </c>
      <c r="X194" s="36">
        <v>0.02</v>
      </c>
      <c r="Y194" s="36">
        <v>3170</v>
      </c>
      <c r="Z194" s="36">
        <v>42.1</v>
      </c>
      <c r="AA194" s="36">
        <v>13.8</v>
      </c>
      <c r="AB194" s="36">
        <v>6830</v>
      </c>
      <c r="AC194" s="31">
        <v>245</v>
      </c>
      <c r="AD194" s="36">
        <v>11.7</v>
      </c>
      <c r="AE194" s="36">
        <v>4480</v>
      </c>
      <c r="AF194" s="36">
        <v>30</v>
      </c>
      <c r="AG194" s="36">
        <v>779</v>
      </c>
      <c r="AH194" s="36">
        <v>7.53</v>
      </c>
      <c r="AI194" s="36">
        <v>29100</v>
      </c>
      <c r="AJ194" s="36">
        <v>0.15</v>
      </c>
      <c r="AK194" s="36">
        <v>4.1100000000000003</v>
      </c>
      <c r="AL194" s="36">
        <v>2.63</v>
      </c>
      <c r="AM194" s="36">
        <v>0.59</v>
      </c>
      <c r="AN194" s="36">
        <v>83.1</v>
      </c>
      <c r="AO194" s="36">
        <v>0.03</v>
      </c>
      <c r="AP194" s="36">
        <v>11.8</v>
      </c>
      <c r="AQ194" s="31">
        <v>431</v>
      </c>
      <c r="AR194" s="36">
        <v>8.17</v>
      </c>
      <c r="AS194" s="36">
        <v>23.1</v>
      </c>
      <c r="AT194" s="36">
        <v>0.53</v>
      </c>
      <c r="AU194" s="36">
        <v>28.2</v>
      </c>
      <c r="AV194" s="36">
        <v>3.01</v>
      </c>
      <c r="AW194" s="36">
        <v>57</v>
      </c>
      <c r="AX194" s="36">
        <v>11</v>
      </c>
      <c r="AY194" s="35">
        <f t="shared" si="5"/>
        <v>0.89003436426116833</v>
      </c>
      <c r="AZ194" s="35"/>
      <c r="BA194" s="38">
        <f t="shared" si="6"/>
        <v>0</v>
      </c>
      <c r="BB194" s="35"/>
      <c r="BC194" s="35"/>
      <c r="BD194" s="35"/>
      <c r="BE194" s="21"/>
    </row>
    <row r="195" spans="1:57">
      <c r="A195" s="35">
        <v>147</v>
      </c>
      <c r="B195" s="36" t="s">
        <v>568</v>
      </c>
      <c r="C195" s="21" t="s">
        <v>353</v>
      </c>
      <c r="D195" s="21" t="s">
        <v>456</v>
      </c>
      <c r="E195" s="21" t="s">
        <v>207</v>
      </c>
      <c r="F195" s="4" t="s">
        <v>437</v>
      </c>
      <c r="G195" s="4" t="s">
        <v>452</v>
      </c>
      <c r="H195" s="21" t="s">
        <v>139</v>
      </c>
      <c r="I195" s="35">
        <v>3</v>
      </c>
      <c r="J195" s="36">
        <v>0.1</v>
      </c>
      <c r="K195" s="36">
        <v>11200</v>
      </c>
      <c r="L195" s="36">
        <v>12.1</v>
      </c>
      <c r="M195" s="36">
        <v>133</v>
      </c>
      <c r="N195" s="36">
        <v>51</v>
      </c>
      <c r="O195" s="36">
        <v>0.84</v>
      </c>
      <c r="P195" s="36">
        <v>0.17</v>
      </c>
      <c r="Q195" s="36">
        <v>9090</v>
      </c>
      <c r="R195" s="36">
        <v>0.47</v>
      </c>
      <c r="S195" s="36">
        <v>78.400000000000006</v>
      </c>
      <c r="T195" s="36">
        <v>4.5999999999999996</v>
      </c>
      <c r="U195" s="36">
        <v>28.8</v>
      </c>
      <c r="V195" s="36">
        <v>48</v>
      </c>
      <c r="W195" s="36">
        <v>26200</v>
      </c>
      <c r="X195" s="36">
        <v>0.02</v>
      </c>
      <c r="Y195" s="36">
        <v>3180</v>
      </c>
      <c r="Z195" s="36">
        <v>44.3</v>
      </c>
      <c r="AA195" s="36">
        <v>13.9</v>
      </c>
      <c r="AB195" s="36">
        <v>6450</v>
      </c>
      <c r="AC195" s="31">
        <v>245</v>
      </c>
      <c r="AD195" s="36">
        <v>11.3</v>
      </c>
      <c r="AE195" s="36">
        <v>3610</v>
      </c>
      <c r="AF195" s="36">
        <v>31.4</v>
      </c>
      <c r="AG195" s="36">
        <v>800</v>
      </c>
      <c r="AH195" s="36">
        <v>7.65</v>
      </c>
      <c r="AI195" s="36">
        <v>29000</v>
      </c>
      <c r="AJ195" s="36">
        <v>0.16</v>
      </c>
      <c r="AK195" s="36">
        <v>4.07</v>
      </c>
      <c r="AL195" s="36">
        <v>2.58</v>
      </c>
      <c r="AM195" s="36">
        <v>0.59</v>
      </c>
      <c r="AN195" s="36">
        <v>81.2</v>
      </c>
      <c r="AO195" s="36">
        <v>0.03</v>
      </c>
      <c r="AP195" s="36">
        <v>11.6</v>
      </c>
      <c r="AQ195" s="31">
        <v>426</v>
      </c>
      <c r="AR195" s="36">
        <v>8.09</v>
      </c>
      <c r="AS195" s="36">
        <v>22.4</v>
      </c>
      <c r="AT195" s="36">
        <v>0.48</v>
      </c>
      <c r="AU195" s="36">
        <v>29.2</v>
      </c>
      <c r="AV195" s="36">
        <v>3.12</v>
      </c>
      <c r="AW195" s="36">
        <v>60</v>
      </c>
      <c r="AX195" s="36">
        <v>10</v>
      </c>
      <c r="AY195" s="35">
        <f t="shared" si="5"/>
        <v>0.90344827586206899</v>
      </c>
      <c r="AZ195" s="35"/>
      <c r="BA195" s="38">
        <f t="shared" si="6"/>
        <v>0</v>
      </c>
      <c r="BB195" s="35"/>
      <c r="BC195" s="35"/>
      <c r="BD195" s="35"/>
      <c r="BE195" s="21"/>
    </row>
    <row r="196" spans="1:57">
      <c r="A196" s="19" t="s">
        <v>354</v>
      </c>
      <c r="B196" s="113" t="s">
        <v>355</v>
      </c>
      <c r="C196" s="19" t="s">
        <v>214</v>
      </c>
      <c r="D196" s="22" t="s">
        <v>459</v>
      </c>
      <c r="E196" s="22" t="s">
        <v>215</v>
      </c>
      <c r="F196" s="22" t="s">
        <v>437</v>
      </c>
      <c r="G196" s="22" t="s">
        <v>452</v>
      </c>
      <c r="H196" s="61" t="s">
        <v>139</v>
      </c>
      <c r="I196" s="19">
        <v>3</v>
      </c>
      <c r="J196" s="70">
        <v>6.9000000000000006E-2</v>
      </c>
      <c r="K196" s="70">
        <v>18900</v>
      </c>
      <c r="L196" s="70">
        <v>5.67</v>
      </c>
      <c r="M196" s="71">
        <v>48.5</v>
      </c>
      <c r="N196" s="70">
        <v>65.8</v>
      </c>
      <c r="O196" s="70">
        <v>1.71</v>
      </c>
      <c r="P196" s="70">
        <v>0.17299999999999999</v>
      </c>
      <c r="Q196" s="70">
        <v>9670</v>
      </c>
      <c r="R196" s="70">
        <v>0.34200000000000003</v>
      </c>
      <c r="S196" s="70">
        <v>202</v>
      </c>
      <c r="T196" s="70">
        <v>12.4</v>
      </c>
      <c r="U196" s="70">
        <v>28.1</v>
      </c>
      <c r="V196" s="70">
        <v>21.8</v>
      </c>
      <c r="W196" s="70">
        <v>66100</v>
      </c>
      <c r="X196" s="70">
        <v>3.9E-2</v>
      </c>
      <c r="Y196" s="70">
        <v>4150</v>
      </c>
      <c r="Z196" s="70">
        <v>101</v>
      </c>
      <c r="AA196" s="71">
        <v>20</v>
      </c>
      <c r="AB196" s="70">
        <v>7360</v>
      </c>
      <c r="AC196" s="70">
        <v>1350</v>
      </c>
      <c r="AD196" s="70">
        <v>3.31</v>
      </c>
      <c r="AE196" s="70">
        <v>1480</v>
      </c>
      <c r="AF196" s="70">
        <v>25.9</v>
      </c>
      <c r="AG196" s="70">
        <v>987</v>
      </c>
      <c r="AH196" s="70">
        <v>10.4</v>
      </c>
      <c r="AI196" s="70">
        <v>65000</v>
      </c>
      <c r="AJ196" s="70">
        <v>0.24099999999999999</v>
      </c>
      <c r="AK196" s="70">
        <v>6.81</v>
      </c>
      <c r="AL196" s="70">
        <v>1.28</v>
      </c>
      <c r="AM196" s="70">
        <v>1.04</v>
      </c>
      <c r="AN196" s="70">
        <v>106</v>
      </c>
      <c r="AO196" s="72">
        <v>7.0000000000000007E-2</v>
      </c>
      <c r="AP196" s="70">
        <v>12.9</v>
      </c>
      <c r="AQ196" s="70">
        <v>649</v>
      </c>
      <c r="AR196" s="70">
        <v>6.46</v>
      </c>
      <c r="AS196" s="70">
        <v>49.9</v>
      </c>
      <c r="AT196" s="70">
        <v>0.23200000000000001</v>
      </c>
      <c r="AU196" s="70">
        <v>64.5</v>
      </c>
      <c r="AV196" s="70">
        <v>7.38</v>
      </c>
      <c r="AW196" s="70">
        <v>117</v>
      </c>
      <c r="AX196" s="70">
        <v>10.9</v>
      </c>
      <c r="AY196" s="67">
        <f t="shared" ref="AY196:AY201" si="7">W196/AI196</f>
        <v>1.0169230769230768</v>
      </c>
      <c r="AZ196" s="67"/>
      <c r="BA196" s="68">
        <f t="shared" ref="BA196:BA201" si="8">$BD$7/AY196*100</f>
        <v>0</v>
      </c>
      <c r="BB196" s="22"/>
      <c r="BC196" s="22"/>
      <c r="BD196" s="22"/>
      <c r="BE196" s="22"/>
    </row>
    <row r="197" spans="1:57">
      <c r="A197" s="19" t="s">
        <v>356</v>
      </c>
      <c r="B197" s="22" t="s">
        <v>357</v>
      </c>
      <c r="C197" s="19" t="s">
        <v>218</v>
      </c>
      <c r="D197" s="22" t="s">
        <v>459</v>
      </c>
      <c r="E197" s="22" t="s">
        <v>215</v>
      </c>
      <c r="F197" s="22" t="s">
        <v>437</v>
      </c>
      <c r="G197" s="22" t="s">
        <v>452</v>
      </c>
      <c r="H197" s="61" t="s">
        <v>139</v>
      </c>
      <c r="I197" s="19">
        <v>3</v>
      </c>
      <c r="J197" s="70">
        <v>9.7000000000000003E-2</v>
      </c>
      <c r="K197" s="70">
        <v>18100</v>
      </c>
      <c r="L197" s="73">
        <v>5.7</v>
      </c>
      <c r="M197" s="71">
        <v>54.8</v>
      </c>
      <c r="N197" s="70">
        <v>71.5</v>
      </c>
      <c r="O197" s="70">
        <v>1.62</v>
      </c>
      <c r="P197" s="70">
        <v>0.16900000000000001</v>
      </c>
      <c r="Q197" s="70">
        <v>10500</v>
      </c>
      <c r="R197" s="70">
        <v>0.29199999999999998</v>
      </c>
      <c r="S197" s="70">
        <v>191</v>
      </c>
      <c r="T197" s="70">
        <v>11.9</v>
      </c>
      <c r="U197" s="70">
        <v>27.1</v>
      </c>
      <c r="V197" s="70">
        <v>22.9</v>
      </c>
      <c r="W197" s="70">
        <v>76000</v>
      </c>
      <c r="X197" s="70">
        <v>3.6999999999999998E-2</v>
      </c>
      <c r="Y197" s="70">
        <v>4100</v>
      </c>
      <c r="Z197" s="70">
        <v>100</v>
      </c>
      <c r="AA197" s="70">
        <v>19.399999999999999</v>
      </c>
      <c r="AB197" s="70">
        <v>7800</v>
      </c>
      <c r="AC197" s="70">
        <v>1480</v>
      </c>
      <c r="AD197" s="70">
        <v>3.22</v>
      </c>
      <c r="AE197" s="70">
        <v>1680</v>
      </c>
      <c r="AF197" s="70">
        <v>24.7</v>
      </c>
      <c r="AG197" s="70">
        <v>1030</v>
      </c>
      <c r="AH197" s="70">
        <v>10.1</v>
      </c>
      <c r="AI197" s="70">
        <v>75100</v>
      </c>
      <c r="AJ197" s="70">
        <v>0.22800000000000001</v>
      </c>
      <c r="AK197" s="70">
        <v>6.61</v>
      </c>
      <c r="AL197" s="70">
        <v>1.03</v>
      </c>
      <c r="AM197" s="70">
        <v>1.04</v>
      </c>
      <c r="AN197" s="70">
        <v>118</v>
      </c>
      <c r="AO197" s="70">
        <v>7.4999999999999997E-2</v>
      </c>
      <c r="AP197" s="71">
        <v>12</v>
      </c>
      <c r="AQ197" s="70">
        <v>635</v>
      </c>
      <c r="AR197" s="70">
        <v>6.25</v>
      </c>
      <c r="AS197" s="70">
        <v>52.5</v>
      </c>
      <c r="AT197" s="70">
        <v>0.21299999999999999</v>
      </c>
      <c r="AU197" s="70">
        <v>63.7</v>
      </c>
      <c r="AV197" s="70">
        <v>6.86</v>
      </c>
      <c r="AW197" s="70">
        <v>111</v>
      </c>
      <c r="AX197" s="70">
        <v>11.1</v>
      </c>
      <c r="AY197" s="67">
        <f t="shared" si="7"/>
        <v>1.0119840213049267</v>
      </c>
      <c r="AZ197" s="67"/>
      <c r="BA197" s="68">
        <f t="shared" si="8"/>
        <v>0</v>
      </c>
      <c r="BB197" s="22"/>
      <c r="BC197" s="22"/>
      <c r="BD197" s="22"/>
      <c r="BE197" s="22"/>
    </row>
    <row r="198" spans="1:57">
      <c r="A198" s="19" t="s">
        <v>358</v>
      </c>
      <c r="B198" s="22" t="s">
        <v>359</v>
      </c>
      <c r="C198" s="19" t="s">
        <v>221</v>
      </c>
      <c r="D198" s="22" t="s">
        <v>459</v>
      </c>
      <c r="E198" s="22" t="s">
        <v>215</v>
      </c>
      <c r="F198" s="22" t="s">
        <v>437</v>
      </c>
      <c r="G198" s="22" t="s">
        <v>452</v>
      </c>
      <c r="H198" s="61" t="s">
        <v>139</v>
      </c>
      <c r="I198" s="22">
        <v>3</v>
      </c>
      <c r="J198" s="70">
        <v>0.128</v>
      </c>
      <c r="K198" s="70">
        <v>18600</v>
      </c>
      <c r="L198" s="70">
        <v>5.26</v>
      </c>
      <c r="M198" s="71">
        <v>47.2</v>
      </c>
      <c r="N198" s="70">
        <v>66.5</v>
      </c>
      <c r="O198" s="70">
        <v>1.57</v>
      </c>
      <c r="P198" s="70">
        <v>0.17599999999999999</v>
      </c>
      <c r="Q198" s="70">
        <v>9850</v>
      </c>
      <c r="R198" s="70">
        <v>0.29499999999999998</v>
      </c>
      <c r="S198" s="70">
        <v>192</v>
      </c>
      <c r="T198" s="70">
        <v>12.1</v>
      </c>
      <c r="U198" s="70">
        <v>27.4</v>
      </c>
      <c r="V198" s="70">
        <v>23.4</v>
      </c>
      <c r="W198" s="70">
        <v>70500</v>
      </c>
      <c r="X198" s="70">
        <v>3.9E-2</v>
      </c>
      <c r="Y198" s="70">
        <v>4150</v>
      </c>
      <c r="Z198" s="70">
        <v>98.1</v>
      </c>
      <c r="AA198" s="70">
        <v>19.899999999999999</v>
      </c>
      <c r="AB198" s="70">
        <v>7550</v>
      </c>
      <c r="AC198" s="70">
        <v>1470</v>
      </c>
      <c r="AD198" s="70">
        <v>3.51</v>
      </c>
      <c r="AE198" s="70">
        <v>1580</v>
      </c>
      <c r="AF198" s="70">
        <v>25.4</v>
      </c>
      <c r="AG198" s="70">
        <v>1020</v>
      </c>
      <c r="AH198" s="70">
        <v>10.6</v>
      </c>
      <c r="AI198" s="70">
        <v>68600</v>
      </c>
      <c r="AJ198" s="70">
        <v>0.22500000000000001</v>
      </c>
      <c r="AK198" s="70">
        <v>6.61</v>
      </c>
      <c r="AL198" s="73">
        <v>1.2</v>
      </c>
      <c r="AM198" s="70">
        <v>1.08</v>
      </c>
      <c r="AN198" s="70">
        <v>111</v>
      </c>
      <c r="AO198" s="70">
        <v>7.4999999999999997E-2</v>
      </c>
      <c r="AP198" s="70">
        <v>12.1</v>
      </c>
      <c r="AQ198" s="70">
        <v>641</v>
      </c>
      <c r="AR198" s="70">
        <v>6.43</v>
      </c>
      <c r="AS198" s="70">
        <v>49.7</v>
      </c>
      <c r="AT198" s="70">
        <v>0.221</v>
      </c>
      <c r="AU198" s="70">
        <v>62.2</v>
      </c>
      <c r="AV198" s="70">
        <v>6.89</v>
      </c>
      <c r="AW198" s="70">
        <v>110</v>
      </c>
      <c r="AX198" s="70">
        <v>10.199999999999999</v>
      </c>
      <c r="AY198" s="67">
        <f t="shared" si="7"/>
        <v>1.0276967930029155</v>
      </c>
      <c r="AZ198" s="67"/>
      <c r="BA198" s="68">
        <f t="shared" si="8"/>
        <v>0</v>
      </c>
      <c r="BB198" s="22"/>
      <c r="BC198" s="22"/>
      <c r="BD198" s="22"/>
      <c r="BE198" s="22"/>
    </row>
    <row r="199" spans="1:57">
      <c r="A199" s="90"/>
      <c r="B199" s="114"/>
      <c r="C199" s="6" t="s">
        <v>224</v>
      </c>
      <c r="D199" s="6" t="s">
        <v>460</v>
      </c>
      <c r="E199" s="6" t="s">
        <v>225</v>
      </c>
      <c r="F199" s="4" t="s">
        <v>461</v>
      </c>
      <c r="G199" s="4" t="s">
        <v>461</v>
      </c>
      <c r="H199" s="76" t="s">
        <v>139</v>
      </c>
      <c r="I199" s="90">
        <v>3</v>
      </c>
      <c r="J199" s="91"/>
      <c r="K199" s="91"/>
      <c r="L199" s="91"/>
      <c r="M199" s="92"/>
      <c r="N199" s="93"/>
      <c r="O199" s="91"/>
      <c r="P199" s="91"/>
      <c r="Q199" s="91"/>
      <c r="R199" s="91"/>
      <c r="S199" s="91"/>
      <c r="T199" s="92"/>
      <c r="U199" s="91"/>
      <c r="V199" s="91"/>
      <c r="W199" s="115"/>
      <c r="X199" s="91"/>
      <c r="Y199" s="91"/>
      <c r="Z199" s="91"/>
      <c r="AA199" s="91"/>
      <c r="AB199" s="91"/>
      <c r="AC199" s="45"/>
      <c r="AD199" s="91"/>
      <c r="AE199" s="91"/>
      <c r="AF199" s="91"/>
      <c r="AG199" s="91"/>
      <c r="AH199" s="91"/>
      <c r="AI199" s="115"/>
      <c r="AJ199" s="91"/>
      <c r="AK199" s="91"/>
      <c r="AL199" s="91"/>
      <c r="AM199" s="91"/>
      <c r="AN199" s="91"/>
      <c r="AO199" s="91"/>
      <c r="AP199" s="93"/>
      <c r="AQ199" s="45"/>
      <c r="AR199" s="91"/>
      <c r="AS199" s="91"/>
      <c r="AT199" s="91"/>
      <c r="AU199" s="91"/>
      <c r="AV199" s="91"/>
      <c r="AW199" s="91"/>
      <c r="AX199" s="91"/>
      <c r="AY199" s="23" t="e">
        <f t="shared" si="7"/>
        <v>#DIV/0!</v>
      </c>
      <c r="AZ199" s="23"/>
      <c r="BA199" s="32" t="e">
        <f t="shared" si="8"/>
        <v>#DIV/0!</v>
      </c>
      <c r="BE199" s="23"/>
    </row>
    <row r="200" spans="1:57">
      <c r="A200" s="90"/>
      <c r="B200" s="90"/>
      <c r="C200" s="90" t="s">
        <v>228</v>
      </c>
      <c r="D200" s="6" t="s">
        <v>460</v>
      </c>
      <c r="E200" s="6" t="s">
        <v>225</v>
      </c>
      <c r="F200" s="4" t="s">
        <v>461</v>
      </c>
      <c r="G200" s="4" t="s">
        <v>461</v>
      </c>
      <c r="H200" s="76" t="s">
        <v>139</v>
      </c>
      <c r="I200" s="90">
        <v>3</v>
      </c>
      <c r="J200" s="91"/>
      <c r="K200" s="91"/>
      <c r="L200" s="91"/>
      <c r="M200" s="92"/>
      <c r="N200" s="91"/>
      <c r="O200" s="91"/>
      <c r="P200" s="91"/>
      <c r="Q200" s="91"/>
      <c r="R200" s="91"/>
      <c r="S200" s="91"/>
      <c r="T200" s="92"/>
      <c r="U200" s="91"/>
      <c r="V200" s="91"/>
      <c r="W200" s="115"/>
      <c r="X200" s="95"/>
      <c r="Y200" s="91"/>
      <c r="Z200" s="91"/>
      <c r="AA200" s="91"/>
      <c r="AB200" s="91"/>
      <c r="AC200" s="45"/>
      <c r="AD200" s="91"/>
      <c r="AE200" s="91"/>
      <c r="AF200" s="91"/>
      <c r="AG200" s="91"/>
      <c r="AH200" s="91"/>
      <c r="AI200" s="115"/>
      <c r="AJ200" s="91"/>
      <c r="AK200" s="91"/>
      <c r="AL200" s="91"/>
      <c r="AM200" s="91"/>
      <c r="AN200" s="91"/>
      <c r="AO200" s="91"/>
      <c r="AP200" s="91"/>
      <c r="AQ200" s="45"/>
      <c r="AR200" s="91"/>
      <c r="AS200" s="91"/>
      <c r="AT200" s="91"/>
      <c r="AU200" s="91"/>
      <c r="AV200" s="91"/>
      <c r="AW200" s="91"/>
      <c r="AX200" s="91"/>
      <c r="AY200" s="23" t="e">
        <f t="shared" si="7"/>
        <v>#DIV/0!</v>
      </c>
      <c r="AZ200" s="23"/>
      <c r="BA200" s="32" t="e">
        <f t="shared" si="8"/>
        <v>#DIV/0!</v>
      </c>
      <c r="BE200" s="23"/>
    </row>
    <row r="201" spans="1:57">
      <c r="A201" s="90"/>
      <c r="C201" s="6" t="s">
        <v>231</v>
      </c>
      <c r="D201" s="6" t="s">
        <v>460</v>
      </c>
      <c r="E201" s="6" t="s">
        <v>225</v>
      </c>
      <c r="F201" s="4" t="s">
        <v>461</v>
      </c>
      <c r="G201" s="4" t="s">
        <v>461</v>
      </c>
      <c r="H201" s="76" t="s">
        <v>139</v>
      </c>
      <c r="I201" s="90">
        <v>3</v>
      </c>
      <c r="J201" s="91"/>
      <c r="K201" s="91"/>
      <c r="L201" s="91"/>
      <c r="M201" s="92"/>
      <c r="N201" s="91"/>
      <c r="O201" s="91"/>
      <c r="P201" s="91"/>
      <c r="Q201" s="91"/>
      <c r="R201" s="91"/>
      <c r="S201" s="91"/>
      <c r="T201" s="93"/>
      <c r="U201" s="91"/>
      <c r="V201" s="93"/>
      <c r="W201" s="115"/>
      <c r="X201" s="91"/>
      <c r="Y201" s="91"/>
      <c r="Z201" s="93"/>
      <c r="AA201" s="91"/>
      <c r="AB201" s="91"/>
      <c r="AC201" s="45"/>
      <c r="AD201" s="91"/>
      <c r="AE201" s="91"/>
      <c r="AF201" s="91"/>
      <c r="AG201" s="91"/>
      <c r="AH201" s="91"/>
      <c r="AI201" s="115"/>
      <c r="AJ201" s="91"/>
      <c r="AK201" s="91"/>
      <c r="AL201" s="91"/>
      <c r="AM201" s="91"/>
      <c r="AN201" s="91"/>
      <c r="AO201" s="91"/>
      <c r="AP201" s="91"/>
      <c r="AQ201" s="45"/>
      <c r="AR201" s="91"/>
      <c r="AS201" s="91"/>
      <c r="AT201" s="91"/>
      <c r="AU201" s="93"/>
      <c r="AV201" s="91"/>
      <c r="AW201" s="91"/>
      <c r="AX201" s="92"/>
      <c r="AY201" s="23" t="e">
        <f t="shared" si="7"/>
        <v>#DIV/0!</v>
      </c>
      <c r="AZ201" s="23"/>
      <c r="BA201" s="32" t="e">
        <f t="shared" si="8"/>
        <v>#DIV/0!</v>
      </c>
      <c r="BE201" s="23"/>
    </row>
    <row r="202" spans="1:57">
      <c r="I202" s="6" t="s">
        <v>569</v>
      </c>
      <c r="J202" s="6">
        <f>J2/2</f>
        <v>5.0000000000000001E-3</v>
      </c>
      <c r="K202" s="6">
        <f t="shared" ref="K202:L202" si="9">K2/2</f>
        <v>10</v>
      </c>
      <c r="L202" s="6">
        <f t="shared" si="9"/>
        <v>0.25</v>
      </c>
      <c r="M202" s="6">
        <f>M2/2</f>
        <v>2.5</v>
      </c>
      <c r="N202" s="6">
        <f t="shared" ref="N202:AX202" si="10">N2/2</f>
        <v>0.5</v>
      </c>
      <c r="O202" s="6">
        <f t="shared" si="10"/>
        <v>0.01</v>
      </c>
      <c r="P202" s="6">
        <f t="shared" si="10"/>
        <v>5.0000000000000001E-3</v>
      </c>
      <c r="Q202" s="6">
        <f t="shared" si="10"/>
        <v>25</v>
      </c>
      <c r="R202" s="6">
        <f t="shared" si="10"/>
        <v>5.0000000000000001E-3</v>
      </c>
      <c r="S202" s="6">
        <f t="shared" si="10"/>
        <v>0.01</v>
      </c>
      <c r="T202" s="6">
        <f t="shared" si="10"/>
        <v>0.5</v>
      </c>
      <c r="U202" s="6">
        <f t="shared" si="10"/>
        <v>0.5</v>
      </c>
      <c r="V202" s="6">
        <f t="shared" si="10"/>
        <v>0.5</v>
      </c>
      <c r="W202" s="6">
        <f t="shared" si="10"/>
        <v>25</v>
      </c>
      <c r="X202" s="6">
        <f t="shared" si="10"/>
        <v>5.0000000000000001E-3</v>
      </c>
      <c r="Y202" s="6">
        <f t="shared" si="10"/>
        <v>50</v>
      </c>
      <c r="Z202" s="6">
        <f t="shared" si="10"/>
        <v>0.5</v>
      </c>
      <c r="AA202" s="6">
        <f t="shared" si="10"/>
        <v>0.5</v>
      </c>
      <c r="AB202" s="6">
        <f t="shared" si="10"/>
        <v>25</v>
      </c>
      <c r="AC202" s="98">
        <f t="shared" si="10"/>
        <v>0.5</v>
      </c>
      <c r="AD202" s="6">
        <f t="shared" si="10"/>
        <v>1.4999999999999999E-2</v>
      </c>
      <c r="AE202" s="6">
        <f t="shared" si="10"/>
        <v>25</v>
      </c>
      <c r="AF202" s="6">
        <f t="shared" si="10"/>
        <v>1</v>
      </c>
      <c r="AG202" s="6">
        <f t="shared" si="10"/>
        <v>25</v>
      </c>
      <c r="AH202" s="6">
        <f t="shared" si="10"/>
        <v>2.5000000000000001E-2</v>
      </c>
      <c r="AI202" s="6">
        <f t="shared" si="10"/>
        <v>10</v>
      </c>
      <c r="AJ202" s="6">
        <f t="shared" si="10"/>
        <v>1.4999999999999999E-2</v>
      </c>
      <c r="AK202" s="6">
        <f t="shared" si="10"/>
        <v>0.25</v>
      </c>
      <c r="AL202" s="6">
        <f t="shared" si="10"/>
        <v>2.5000000000000001E-2</v>
      </c>
      <c r="AM202" s="6">
        <f t="shared" si="10"/>
        <v>5.0000000000000001E-3</v>
      </c>
      <c r="AN202" s="6">
        <f t="shared" si="10"/>
        <v>0.25</v>
      </c>
      <c r="AO202" s="6">
        <f t="shared" si="10"/>
        <v>3.0000000000000001E-3</v>
      </c>
      <c r="AP202" s="6">
        <f t="shared" si="10"/>
        <v>2.5000000000000001E-2</v>
      </c>
      <c r="AQ202" s="98">
        <f t="shared" si="10"/>
        <v>0.5</v>
      </c>
      <c r="AR202" s="6">
        <f t="shared" si="10"/>
        <v>5.0000000000000001E-3</v>
      </c>
      <c r="AS202" s="6">
        <f t="shared" si="10"/>
        <v>0.5</v>
      </c>
      <c r="AT202" s="6">
        <f t="shared" si="10"/>
        <v>2.5000000000000001E-2</v>
      </c>
      <c r="AU202" s="6">
        <f t="shared" si="10"/>
        <v>0.25</v>
      </c>
      <c r="AV202" s="6">
        <f t="shared" si="10"/>
        <v>0.01</v>
      </c>
      <c r="AW202" s="6">
        <f t="shared" si="10"/>
        <v>0.5</v>
      </c>
      <c r="AX202" s="6">
        <f t="shared" si="10"/>
        <v>0.5</v>
      </c>
    </row>
    <row r="203" spans="1:57">
      <c r="J203" s="6">
        <f t="shared" ref="J203:L203" si="11">COUNTIF(J4:J200,"="&amp;J202)</f>
        <v>0</v>
      </c>
      <c r="K203" s="6">
        <f t="shared" si="11"/>
        <v>0</v>
      </c>
      <c r="L203" s="6">
        <f t="shared" si="11"/>
        <v>0</v>
      </c>
      <c r="M203" s="6">
        <f>COUNTIF(M4:M200,"="&amp;M202)</f>
        <v>46</v>
      </c>
      <c r="N203" s="6">
        <f t="shared" ref="N203:AX203" si="12">COUNTIF(N4:N200,"="&amp;N202)</f>
        <v>0</v>
      </c>
      <c r="O203" s="6">
        <f t="shared" si="12"/>
        <v>0</v>
      </c>
      <c r="P203" s="6">
        <f t="shared" si="12"/>
        <v>0</v>
      </c>
      <c r="Q203" s="6">
        <f t="shared" si="12"/>
        <v>0</v>
      </c>
      <c r="R203" s="6">
        <f t="shared" si="12"/>
        <v>0</v>
      </c>
      <c r="S203" s="6">
        <f t="shared" si="12"/>
        <v>0</v>
      </c>
      <c r="T203" s="6">
        <f t="shared" si="12"/>
        <v>0</v>
      </c>
      <c r="U203" s="6">
        <f t="shared" si="12"/>
        <v>0</v>
      </c>
      <c r="V203" s="6">
        <f t="shared" si="12"/>
        <v>0</v>
      </c>
      <c r="W203" s="6">
        <f t="shared" si="12"/>
        <v>0</v>
      </c>
      <c r="X203" s="6">
        <f t="shared" si="12"/>
        <v>0</v>
      </c>
      <c r="Y203" s="6">
        <f t="shared" si="12"/>
        <v>0</v>
      </c>
      <c r="Z203" s="6">
        <f t="shared" si="12"/>
        <v>0</v>
      </c>
      <c r="AA203" s="6">
        <f t="shared" si="12"/>
        <v>0</v>
      </c>
      <c r="AB203" s="6">
        <f t="shared" si="12"/>
        <v>0</v>
      </c>
      <c r="AC203" s="98">
        <f t="shared" si="12"/>
        <v>0</v>
      </c>
      <c r="AD203" s="6">
        <f t="shared" si="12"/>
        <v>0</v>
      </c>
      <c r="AE203" s="6">
        <f t="shared" si="12"/>
        <v>0</v>
      </c>
      <c r="AF203" s="6">
        <f t="shared" si="12"/>
        <v>0</v>
      </c>
      <c r="AG203" s="6">
        <f t="shared" si="12"/>
        <v>0</v>
      </c>
      <c r="AH203" s="6">
        <f t="shared" si="12"/>
        <v>0</v>
      </c>
      <c r="AI203" s="6">
        <f t="shared" si="12"/>
        <v>0</v>
      </c>
      <c r="AJ203" s="6">
        <f t="shared" si="12"/>
        <v>0</v>
      </c>
      <c r="AK203" s="6">
        <f t="shared" si="12"/>
        <v>0</v>
      </c>
      <c r="AL203" s="6">
        <f t="shared" si="12"/>
        <v>0</v>
      </c>
      <c r="AM203" s="6">
        <f t="shared" si="12"/>
        <v>0</v>
      </c>
      <c r="AN203" s="6">
        <f t="shared" si="12"/>
        <v>0</v>
      </c>
      <c r="AO203" s="6">
        <f t="shared" si="12"/>
        <v>0</v>
      </c>
      <c r="AP203" s="6">
        <f t="shared" si="12"/>
        <v>0</v>
      </c>
      <c r="AQ203" s="98">
        <f t="shared" si="12"/>
        <v>0</v>
      </c>
      <c r="AR203" s="6">
        <f t="shared" si="12"/>
        <v>0</v>
      </c>
      <c r="AS203" s="6">
        <f t="shared" si="12"/>
        <v>0</v>
      </c>
      <c r="AT203" s="6">
        <f t="shared" si="12"/>
        <v>0</v>
      </c>
      <c r="AU203" s="6">
        <f t="shared" si="12"/>
        <v>0</v>
      </c>
      <c r="AV203" s="6">
        <f t="shared" si="12"/>
        <v>0</v>
      </c>
      <c r="AW203" s="6">
        <f t="shared" si="12"/>
        <v>0</v>
      </c>
      <c r="AX203" s="6">
        <f t="shared" si="12"/>
        <v>4</v>
      </c>
    </row>
    <row r="207" spans="1:57">
      <c r="AP207" s="6" t="s">
        <v>570</v>
      </c>
      <c r="AQ207" s="98">
        <f>MIN(AQ4:AQ84)</f>
        <v>282</v>
      </c>
    </row>
    <row r="208" spans="1:57">
      <c r="AP208" s="6" t="s">
        <v>571</v>
      </c>
      <c r="AQ208" s="98">
        <f>MAX(AQ4:AQ84)</f>
        <v>2490</v>
      </c>
    </row>
    <row r="210" spans="42:43">
      <c r="AP210" s="6" t="s">
        <v>572</v>
      </c>
      <c r="AQ210" s="98">
        <f>MIN(AQ85:AQ120)</f>
        <v>327</v>
      </c>
    </row>
    <row r="211" spans="42:43">
      <c r="AP211" s="6" t="s">
        <v>573</v>
      </c>
      <c r="AQ211" s="98">
        <f>MAX(AQ85:AQ120)</f>
        <v>2420</v>
      </c>
    </row>
    <row r="213" spans="42:43">
      <c r="AP213" s="6" t="s">
        <v>574</v>
      </c>
      <c r="AQ213" s="98">
        <f>MIN(AQ121:AQ192)</f>
        <v>312</v>
      </c>
    </row>
    <row r="214" spans="42:43">
      <c r="AP214" s="6" t="s">
        <v>575</v>
      </c>
      <c r="AQ214" s="98">
        <f>MAX(AQ121:AQ192)</f>
        <v>2650</v>
      </c>
    </row>
  </sheetData>
  <mergeCells count="2">
    <mergeCell ref="B1:I1"/>
    <mergeCell ref="B2:I2"/>
  </mergeCells>
  <conditionalFormatting sqref="I206:I1048576 I1:I204 H2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ellIs" dxfId="0" priority="1" operator="greater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HCL</vt:lpstr>
      <vt:lpstr>AR</vt:lpstr>
    </vt:vector>
  </TitlesOfParts>
  <Company>Linnaeus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Nyman</dc:creator>
  <cp:lastModifiedBy>Alexandra Nyman</cp:lastModifiedBy>
  <dcterms:created xsi:type="dcterms:W3CDTF">2024-06-14T06:23:02Z</dcterms:created>
  <dcterms:modified xsi:type="dcterms:W3CDTF">2024-06-14T06:27:59Z</dcterms:modified>
</cp:coreProperties>
</file>