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1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discords_discovery\docs\"/>
    </mc:Choice>
  </mc:AlternateContent>
  <xr:revisionPtr revIDLastSave="0" documentId="8_{EDA9AFDF-A9DF-4C95-A4A1-6F85E27FBD67}" xr6:coauthVersionLast="33" xr6:coauthVersionMax="33" xr10:uidLastSave="{00000000-0000-0000-0000-000000000000}"/>
  <bookViews>
    <workbookView xWindow="0" yWindow="0" windowWidth="15105" windowHeight="7995" tabRatio="950" firstSheet="24" activeTab="26" xr2:uid="{00000000-000D-0000-FFFF-FFFF00000000}"/>
  </bookViews>
  <sheets>
    <sheet name="Phi-2016-11-06-node225" sheetId="1" state="hidden" r:id="rId1"/>
    <sheet name="Phi-2016-11-13-node062" sheetId="2" state="hidden" r:id="rId2"/>
    <sheet name="Phi-2016-11-17-node062" sheetId="3" state="hidden" r:id="rId3"/>
    <sheet name="2016-12-06-node100" sheetId="4" state="hidden" r:id="rId4"/>
    <sheet name="2016-12-16-node066" sheetId="5" state="hidden" r:id="rId5"/>
    <sheet name="Host - t0" sheetId="25" state="hidden" r:id="rId6"/>
    <sheet name="Phi - t0" sheetId="26" state="hidden" r:id="rId7"/>
    <sheet name="Host (v15,simd)" sheetId="9" state="hidden" r:id="rId8"/>
    <sheet name="Host - recordlink16" sheetId="6" state="hidden" r:id="rId9"/>
    <sheet name="Host - recordlink16 - new" sheetId="24" state="hidden" r:id="rId10"/>
    <sheet name="Host - recordlink-new" sheetId="23" state="hidden" r:id="rId11"/>
    <sheet name="Host - huge" sheetId="20" state="hidden" r:id="rId12"/>
    <sheet name="Host - huge (simd)" sheetId="22" state="hidden" r:id="rId13"/>
    <sheet name="Host - recordlink" sheetId="18" state="hidden" r:id="rId14"/>
    <sheet name="Host - recordlink (2)" sheetId="19" state="hidden" r:id="rId15"/>
    <sheet name="Host - recordlink16-5%" sheetId="13" state="hidden" r:id="rId16"/>
    <sheet name="Host - tmp (2)" sheetId="15" state="hidden" r:id="rId17"/>
    <sheet name="Host (v13,opt)" sheetId="11" state="hidden" r:id="rId18"/>
    <sheet name="Phi" sheetId="8" state="hidden" r:id="rId19"/>
    <sheet name="Phi - tmp" sheetId="14" state="hidden" r:id="rId20"/>
    <sheet name="Phi - tmp (2)" sheetId="16" state="hidden" r:id="rId21"/>
    <sheet name="Phi (v13,opt)" sheetId="12" state="hidden" r:id="rId22"/>
    <sheet name="Phi (v15,simd)" sheetId="10" state="hidden" r:id="rId23"/>
    <sheet name="Phi - huge" sheetId="21" state="hidden" r:id="rId24"/>
    <sheet name="Phi KNL" sheetId="37" r:id="rId25"/>
    <sheet name="x2 Xeon" sheetId="49" r:id="rId26"/>
    <sheet name="Сравнение" sheetId="50" r:id="rId27"/>
  </sheets>
  <calcPr calcId="17901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49" l="1"/>
  <c r="G37" i="49"/>
  <c r="G36" i="49"/>
  <c r="G35" i="49"/>
  <c r="G34" i="49"/>
  <c r="G33" i="49"/>
  <c r="G32" i="49"/>
  <c r="G31" i="49"/>
  <c r="G30" i="49"/>
  <c r="G29" i="49"/>
  <c r="G28" i="49"/>
  <c r="G27" i="49"/>
  <c r="G26" i="49"/>
  <c r="G25" i="49"/>
  <c r="G24" i="49"/>
  <c r="G23" i="49"/>
  <c r="G22" i="49"/>
  <c r="G21" i="49"/>
  <c r="G20" i="49"/>
  <c r="G19" i="49"/>
  <c r="G18" i="49"/>
  <c r="G17" i="49"/>
  <c r="G16" i="49"/>
  <c r="G15" i="49"/>
  <c r="F14" i="49"/>
  <c r="E14" i="49"/>
  <c r="D14" i="49"/>
  <c r="C14" i="49"/>
  <c r="B14" i="49"/>
  <c r="A14" i="49"/>
  <c r="J6" i="49"/>
  <c r="R6" i="49" s="1"/>
  <c r="G6" i="49"/>
  <c r="F6" i="49"/>
  <c r="E6" i="49"/>
  <c r="D6" i="49"/>
  <c r="C6" i="49"/>
  <c r="B6" i="49"/>
  <c r="X5" i="49"/>
  <c r="W5" i="49"/>
  <c r="V5" i="49"/>
  <c r="U5" i="49"/>
  <c r="T5" i="49"/>
  <c r="S5" i="49"/>
  <c r="L6" i="49" l="1"/>
  <c r="T6" i="49" s="1"/>
  <c r="O6" i="49"/>
  <c r="W6" i="49" s="1"/>
  <c r="P6" i="49"/>
  <c r="X6" i="49" s="1"/>
  <c r="M6" i="49"/>
  <c r="U6" i="49" s="1"/>
  <c r="N6" i="49"/>
  <c r="V6" i="49" s="1"/>
  <c r="G14" i="37" l="1"/>
  <c r="F14" i="37"/>
  <c r="E14" i="37"/>
  <c r="D14" i="37"/>
  <c r="C14" i="37"/>
  <c r="B14" i="37"/>
  <c r="A14" i="37"/>
  <c r="G12" i="37"/>
  <c r="F12" i="37"/>
  <c r="E12" i="37"/>
  <c r="D12" i="37"/>
  <c r="C12" i="37"/>
  <c r="B12" i="37"/>
  <c r="G11" i="37"/>
  <c r="F11" i="37"/>
  <c r="E11" i="37"/>
  <c r="D11" i="37"/>
  <c r="C11" i="37"/>
  <c r="B11" i="37"/>
  <c r="G10" i="37"/>
  <c r="F10" i="37"/>
  <c r="E10" i="37"/>
  <c r="D10" i="37"/>
  <c r="C10" i="37"/>
  <c r="B10" i="37"/>
  <c r="G6" i="37"/>
  <c r="F6" i="37"/>
  <c r="E6" i="37"/>
  <c r="D6" i="37"/>
  <c r="C6" i="37"/>
  <c r="B6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J12" i="37" l="1"/>
  <c r="R12" i="37" s="1"/>
  <c r="J11" i="37"/>
  <c r="R11" i="37" s="1"/>
  <c r="J10" i="37"/>
  <c r="R10" i="37" s="1"/>
  <c r="J6" i="37"/>
  <c r="R6" i="37" s="1"/>
  <c r="K5" i="37"/>
  <c r="S5" i="37" s="1"/>
  <c r="L5" i="37" l="1"/>
  <c r="T5" i="37" s="1"/>
  <c r="M5" i="37"/>
  <c r="U5" i="37" s="1"/>
  <c r="N5" i="37"/>
  <c r="V5" i="37" s="1"/>
  <c r="O5" i="37"/>
  <c r="W5" i="37" s="1"/>
  <c r="P5" i="37"/>
  <c r="X5" i="37" s="1"/>
  <c r="M10" i="37"/>
  <c r="O11" i="37"/>
  <c r="O10" i="37"/>
  <c r="O12" i="37"/>
  <c r="M11" i="37"/>
  <c r="U11" i="37" s="1"/>
  <c r="M12" i="37"/>
  <c r="U12" i="37" s="1"/>
  <c r="M6" i="37"/>
  <c r="U6" i="37" s="1"/>
  <c r="O6" i="37"/>
  <c r="N6" i="37"/>
  <c r="N10" i="37"/>
  <c r="N11" i="37"/>
  <c r="N12" i="37"/>
  <c r="P6" i="37"/>
  <c r="X6" i="37" s="1"/>
  <c r="P10" i="37"/>
  <c r="X10" i="37" s="1"/>
  <c r="P11" i="37"/>
  <c r="P12" i="37"/>
  <c r="X12" i="37" s="1"/>
  <c r="L6" i="37"/>
  <c r="L10" i="37"/>
  <c r="L11" i="37"/>
  <c r="L12" i="37"/>
  <c r="X11" i="37" l="1"/>
  <c r="V10" i="37"/>
  <c r="V12" i="37"/>
  <c r="W10" i="37"/>
  <c r="V11" i="37"/>
  <c r="V6" i="37"/>
  <c r="U10" i="37"/>
  <c r="T6" i="37"/>
  <c r="T12" i="37"/>
  <c r="T11" i="37"/>
  <c r="T10" i="37"/>
  <c r="W6" i="37"/>
  <c r="W12" i="37"/>
  <c r="W11" i="37"/>
  <c r="X36" i="25" l="1"/>
  <c r="W36" i="25"/>
  <c r="V36" i="25"/>
  <c r="U36" i="25"/>
  <c r="T36" i="25"/>
  <c r="S36" i="25"/>
  <c r="R36" i="25"/>
  <c r="Q36" i="25"/>
  <c r="Q37" i="25" s="1"/>
  <c r="X16" i="25"/>
  <c r="W16" i="25"/>
  <c r="V16" i="25"/>
  <c r="U16" i="25"/>
  <c r="T16" i="25"/>
  <c r="S16" i="25"/>
  <c r="R16" i="25"/>
  <c r="Q16" i="25"/>
  <c r="T38" i="25" l="1"/>
  <c r="R38" i="25"/>
  <c r="U38" i="25"/>
  <c r="S38" i="25"/>
  <c r="X38" i="25"/>
  <c r="W38" i="25"/>
  <c r="V38" i="25"/>
  <c r="S18" i="25"/>
  <c r="R18" i="25"/>
  <c r="X18" i="25"/>
  <c r="W18" i="25"/>
  <c r="V18" i="25"/>
  <c r="U18" i="25"/>
  <c r="T18" i="25"/>
  <c r="M12" i="26"/>
  <c r="L12" i="26"/>
  <c r="K12" i="26"/>
  <c r="J12" i="26"/>
  <c r="I12" i="26"/>
  <c r="H12" i="26"/>
  <c r="G12" i="26"/>
  <c r="F12" i="26"/>
  <c r="M11" i="26"/>
  <c r="L11" i="26"/>
  <c r="K11" i="26"/>
  <c r="J11" i="26"/>
  <c r="I11" i="26"/>
  <c r="H11" i="26"/>
  <c r="G11" i="26"/>
  <c r="F11" i="26"/>
  <c r="M10" i="26"/>
  <c r="L10" i="26"/>
  <c r="K10" i="26"/>
  <c r="J10" i="26"/>
  <c r="I10" i="26"/>
  <c r="H10" i="26"/>
  <c r="G10" i="26"/>
  <c r="F10" i="26"/>
  <c r="M9" i="26"/>
  <c r="L9" i="26"/>
  <c r="K9" i="26"/>
  <c r="J9" i="26"/>
  <c r="I9" i="26"/>
  <c r="H9" i="26"/>
  <c r="G9" i="26"/>
  <c r="F9" i="26"/>
  <c r="M8" i="26"/>
  <c r="L8" i="26"/>
  <c r="K8" i="26"/>
  <c r="J8" i="26"/>
  <c r="I8" i="26"/>
  <c r="H8" i="26"/>
  <c r="G8" i="26"/>
  <c r="F8" i="26"/>
  <c r="M7" i="26"/>
  <c r="L7" i="26"/>
  <c r="K7" i="26"/>
  <c r="J7" i="26"/>
  <c r="I7" i="26"/>
  <c r="H7" i="26"/>
  <c r="G7" i="26"/>
  <c r="F7" i="26"/>
  <c r="M6" i="26"/>
  <c r="L6" i="26"/>
  <c r="K6" i="26"/>
  <c r="J6" i="26"/>
  <c r="I6" i="26"/>
  <c r="H6" i="26"/>
  <c r="G6" i="26"/>
  <c r="F6" i="26"/>
  <c r="M5" i="26"/>
  <c r="L5" i="26"/>
  <c r="K5" i="26"/>
  <c r="J5" i="26"/>
  <c r="I5" i="26"/>
  <c r="H5" i="26"/>
  <c r="G5" i="26"/>
  <c r="F5" i="26"/>
  <c r="M4" i="26"/>
  <c r="L4" i="26"/>
  <c r="K4" i="26"/>
  <c r="J4" i="26"/>
  <c r="I4" i="26"/>
  <c r="H4" i="26"/>
  <c r="G4" i="26"/>
  <c r="F4" i="26"/>
  <c r="M3" i="26"/>
  <c r="M2" i="26" s="1"/>
  <c r="C86" i="26" s="1"/>
  <c r="L3" i="26"/>
  <c r="K3" i="26"/>
  <c r="K2" i="26" s="1"/>
  <c r="C66" i="26" s="1"/>
  <c r="J3" i="26"/>
  <c r="I3" i="26"/>
  <c r="I2" i="26" s="1"/>
  <c r="C46" i="26" s="1"/>
  <c r="H3" i="26"/>
  <c r="H2" i="26" s="1"/>
  <c r="C36" i="26" s="1"/>
  <c r="G3" i="26"/>
  <c r="F3" i="26"/>
  <c r="L2" i="26"/>
  <c r="C76" i="26" s="1"/>
  <c r="J2" i="26"/>
  <c r="C56" i="26" s="1"/>
  <c r="G2" i="26"/>
  <c r="C26" i="26" s="1"/>
  <c r="F2" i="26"/>
  <c r="M12" i="25"/>
  <c r="L12" i="25"/>
  <c r="K12" i="25"/>
  <c r="J12" i="25"/>
  <c r="I12" i="25"/>
  <c r="H12" i="25"/>
  <c r="G12" i="25"/>
  <c r="F12" i="25"/>
  <c r="M11" i="25"/>
  <c r="L11" i="25"/>
  <c r="K11" i="25"/>
  <c r="J11" i="25"/>
  <c r="I11" i="25"/>
  <c r="H11" i="25"/>
  <c r="G11" i="25"/>
  <c r="F11" i="25"/>
  <c r="M10" i="25"/>
  <c r="L10" i="25"/>
  <c r="K10" i="25"/>
  <c r="J10" i="25"/>
  <c r="I10" i="25"/>
  <c r="H10" i="25"/>
  <c r="G10" i="25"/>
  <c r="F10" i="25"/>
  <c r="M9" i="25"/>
  <c r="L9" i="25"/>
  <c r="K9" i="25"/>
  <c r="J9" i="25"/>
  <c r="I9" i="25"/>
  <c r="H9" i="25"/>
  <c r="G9" i="25"/>
  <c r="F9" i="25"/>
  <c r="M8" i="25"/>
  <c r="L8" i="25"/>
  <c r="K8" i="25"/>
  <c r="J8" i="25"/>
  <c r="I8" i="25"/>
  <c r="H8" i="25"/>
  <c r="G8" i="25"/>
  <c r="F8" i="25"/>
  <c r="M7" i="25"/>
  <c r="L7" i="25"/>
  <c r="K7" i="25"/>
  <c r="J7" i="25"/>
  <c r="I7" i="25"/>
  <c r="H7" i="25"/>
  <c r="G7" i="25"/>
  <c r="F7" i="25"/>
  <c r="M6" i="25"/>
  <c r="L6" i="25"/>
  <c r="K6" i="25"/>
  <c r="J6" i="25"/>
  <c r="I6" i="25"/>
  <c r="H6" i="25"/>
  <c r="G6" i="25"/>
  <c r="F6" i="25"/>
  <c r="M5" i="25"/>
  <c r="L5" i="25"/>
  <c r="K5" i="25"/>
  <c r="J5" i="25"/>
  <c r="I5" i="25"/>
  <c r="H5" i="25"/>
  <c r="G5" i="25"/>
  <c r="F5" i="25"/>
  <c r="M4" i="25"/>
  <c r="L4" i="25"/>
  <c r="K4" i="25"/>
  <c r="J4" i="25"/>
  <c r="I4" i="25"/>
  <c r="H4" i="25"/>
  <c r="G4" i="25"/>
  <c r="F4" i="25"/>
  <c r="M3" i="25"/>
  <c r="L3" i="25"/>
  <c r="L2" i="25" s="1"/>
  <c r="C76" i="25" s="1"/>
  <c r="K3" i="25"/>
  <c r="K2" i="25" s="1"/>
  <c r="C66" i="25" s="1"/>
  <c r="J3" i="25"/>
  <c r="J2" i="25" s="1"/>
  <c r="C56" i="25" s="1"/>
  <c r="I3" i="25"/>
  <c r="I2" i="25" s="1"/>
  <c r="C46" i="25" s="1"/>
  <c r="H3" i="25"/>
  <c r="H2" i="25" s="1"/>
  <c r="G3" i="25"/>
  <c r="G2" i="25" s="1"/>
  <c r="C26" i="25" s="1"/>
  <c r="F3" i="25"/>
  <c r="O2" i="25" l="1"/>
  <c r="O2" i="26"/>
  <c r="M2" i="25"/>
  <c r="C86" i="25" s="1"/>
  <c r="F2" i="25"/>
  <c r="C36" i="25"/>
  <c r="M14" i="26"/>
  <c r="F13" i="26"/>
  <c r="G14" i="26"/>
  <c r="C16" i="26"/>
  <c r="G13" i="26"/>
  <c r="H14" i="26"/>
  <c r="H13" i="26"/>
  <c r="I14" i="26"/>
  <c r="I13" i="26"/>
  <c r="J14" i="26"/>
  <c r="M13" i="26"/>
  <c r="J13" i="26"/>
  <c r="K14" i="26"/>
  <c r="K13" i="26"/>
  <c r="L14" i="26"/>
  <c r="L13" i="26"/>
  <c r="M14" i="25"/>
  <c r="F13" i="25"/>
  <c r="G14" i="25"/>
  <c r="H14" i="25"/>
  <c r="H13" i="25"/>
  <c r="I14" i="25"/>
  <c r="J14" i="25"/>
  <c r="J13" i="25"/>
  <c r="K14" i="25"/>
  <c r="L14" i="25"/>
  <c r="M13" i="25"/>
  <c r="C16" i="25"/>
  <c r="M12" i="24"/>
  <c r="L12" i="24"/>
  <c r="K12" i="24"/>
  <c r="J12" i="24"/>
  <c r="I12" i="24"/>
  <c r="H12" i="24"/>
  <c r="G12" i="24"/>
  <c r="F12" i="24"/>
  <c r="M11" i="24"/>
  <c r="L11" i="24"/>
  <c r="K11" i="24"/>
  <c r="J11" i="24"/>
  <c r="I11" i="24"/>
  <c r="H11" i="24"/>
  <c r="G11" i="24"/>
  <c r="F11" i="24"/>
  <c r="M10" i="24"/>
  <c r="L10" i="24"/>
  <c r="K10" i="24"/>
  <c r="J10" i="24"/>
  <c r="I10" i="24"/>
  <c r="H10" i="24"/>
  <c r="G10" i="24"/>
  <c r="F10" i="24"/>
  <c r="M9" i="24"/>
  <c r="L9" i="24"/>
  <c r="K9" i="24"/>
  <c r="J9" i="24"/>
  <c r="I9" i="24"/>
  <c r="H9" i="24"/>
  <c r="G9" i="24"/>
  <c r="F9" i="24"/>
  <c r="M8" i="24"/>
  <c r="L8" i="24"/>
  <c r="K8" i="24"/>
  <c r="J8" i="24"/>
  <c r="I8" i="24"/>
  <c r="H8" i="24"/>
  <c r="G8" i="24"/>
  <c r="F8" i="24"/>
  <c r="M7" i="24"/>
  <c r="L7" i="24"/>
  <c r="K7" i="24"/>
  <c r="J7" i="24"/>
  <c r="I7" i="24"/>
  <c r="H7" i="24"/>
  <c r="G7" i="24"/>
  <c r="F7" i="24"/>
  <c r="M6" i="24"/>
  <c r="L6" i="24"/>
  <c r="K6" i="24"/>
  <c r="J6" i="24"/>
  <c r="I6" i="24"/>
  <c r="H6" i="24"/>
  <c r="G6" i="24"/>
  <c r="F6" i="24"/>
  <c r="M5" i="24"/>
  <c r="L5" i="24"/>
  <c r="K5" i="24"/>
  <c r="J5" i="24"/>
  <c r="I5" i="24"/>
  <c r="H5" i="24"/>
  <c r="G5" i="24"/>
  <c r="F5" i="24"/>
  <c r="M4" i="24"/>
  <c r="L4" i="24"/>
  <c r="K4" i="24"/>
  <c r="J4" i="24"/>
  <c r="I4" i="24"/>
  <c r="H4" i="24"/>
  <c r="G4" i="24"/>
  <c r="F4" i="24"/>
  <c r="M3" i="24"/>
  <c r="M2" i="24" s="1"/>
  <c r="C86" i="24" s="1"/>
  <c r="L3" i="24"/>
  <c r="K3" i="24"/>
  <c r="K2" i="24" s="1"/>
  <c r="C66" i="24" s="1"/>
  <c r="J3" i="24"/>
  <c r="J2" i="24" s="1"/>
  <c r="C56" i="24" s="1"/>
  <c r="I3" i="24"/>
  <c r="I2" i="24" s="1"/>
  <c r="C46" i="24" s="1"/>
  <c r="H3" i="24"/>
  <c r="G3" i="24"/>
  <c r="F3" i="24"/>
  <c r="F2" i="24" s="1"/>
  <c r="O2" i="24"/>
  <c r="L2" i="24"/>
  <c r="C76" i="24" s="1"/>
  <c r="H2" i="24"/>
  <c r="C36" i="24" s="1"/>
  <c r="G2" i="24"/>
  <c r="C26" i="24" s="1"/>
  <c r="V37" i="25" l="1"/>
  <c r="R37" i="25"/>
  <c r="U17" i="25"/>
  <c r="U37" i="25"/>
  <c r="X17" i="25"/>
  <c r="T17" i="25"/>
  <c r="X37" i="25"/>
  <c r="T37" i="25"/>
  <c r="W17" i="25"/>
  <c r="S17" i="25"/>
  <c r="W37" i="25"/>
  <c r="S37" i="25"/>
  <c r="V17" i="25"/>
  <c r="R17" i="25"/>
  <c r="L13" i="25"/>
  <c r="K13" i="25"/>
  <c r="I13" i="25"/>
  <c r="G13" i="25"/>
  <c r="M14" i="24"/>
  <c r="F13" i="24"/>
  <c r="G14" i="24"/>
  <c r="G13" i="24"/>
  <c r="H14" i="24"/>
  <c r="M13" i="24"/>
  <c r="C16" i="24"/>
  <c r="H13" i="24"/>
  <c r="I14" i="24"/>
  <c r="I13" i="24"/>
  <c r="J14" i="24"/>
  <c r="J13" i="24"/>
  <c r="K14" i="24"/>
  <c r="K13" i="24"/>
  <c r="L14" i="24"/>
  <c r="L13" i="24"/>
  <c r="M12" i="23"/>
  <c r="L12" i="23"/>
  <c r="K12" i="23"/>
  <c r="J12" i="23"/>
  <c r="I12" i="23"/>
  <c r="H12" i="23"/>
  <c r="G12" i="23"/>
  <c r="F12" i="23"/>
  <c r="M11" i="23"/>
  <c r="L11" i="23"/>
  <c r="K11" i="23"/>
  <c r="J11" i="23"/>
  <c r="I11" i="23"/>
  <c r="H11" i="23"/>
  <c r="G11" i="23"/>
  <c r="F11" i="23"/>
  <c r="M10" i="23"/>
  <c r="L10" i="23"/>
  <c r="K10" i="23"/>
  <c r="J10" i="23"/>
  <c r="I10" i="23"/>
  <c r="H10" i="23"/>
  <c r="G10" i="23"/>
  <c r="F10" i="23"/>
  <c r="M9" i="23"/>
  <c r="L9" i="23"/>
  <c r="K9" i="23"/>
  <c r="J9" i="23"/>
  <c r="I9" i="23"/>
  <c r="H9" i="23"/>
  <c r="G9" i="23"/>
  <c r="F9" i="23"/>
  <c r="M8" i="23"/>
  <c r="L8" i="23"/>
  <c r="K8" i="23"/>
  <c r="J8" i="23"/>
  <c r="I8" i="23"/>
  <c r="H8" i="23"/>
  <c r="G8" i="23"/>
  <c r="F8" i="23"/>
  <c r="M7" i="23"/>
  <c r="L7" i="23"/>
  <c r="K7" i="23"/>
  <c r="J7" i="23"/>
  <c r="I7" i="23"/>
  <c r="H7" i="23"/>
  <c r="G7" i="23"/>
  <c r="F7" i="23"/>
  <c r="M6" i="23"/>
  <c r="L6" i="23"/>
  <c r="K6" i="23"/>
  <c r="J6" i="23"/>
  <c r="I6" i="23"/>
  <c r="H6" i="23"/>
  <c r="G6" i="23"/>
  <c r="F6" i="23"/>
  <c r="M5" i="23"/>
  <c r="L5" i="23"/>
  <c r="K5" i="23"/>
  <c r="J5" i="23"/>
  <c r="I5" i="23"/>
  <c r="H5" i="23"/>
  <c r="G5" i="23"/>
  <c r="F5" i="23"/>
  <c r="M4" i="23"/>
  <c r="L4" i="23"/>
  <c r="K4" i="23"/>
  <c r="J4" i="23"/>
  <c r="I4" i="23"/>
  <c r="H4" i="23"/>
  <c r="G4" i="23"/>
  <c r="F4" i="23"/>
  <c r="M3" i="23"/>
  <c r="M2" i="23" s="1"/>
  <c r="C86" i="23" s="1"/>
  <c r="L3" i="23"/>
  <c r="L2" i="23" s="1"/>
  <c r="C76" i="23" s="1"/>
  <c r="K3" i="23"/>
  <c r="K2" i="23" s="1"/>
  <c r="C66" i="23" s="1"/>
  <c r="J3" i="23"/>
  <c r="I3" i="23"/>
  <c r="H3" i="23"/>
  <c r="H2" i="23" s="1"/>
  <c r="C36" i="23" s="1"/>
  <c r="G3" i="23"/>
  <c r="G2" i="23" s="1"/>
  <c r="C26" i="23" s="1"/>
  <c r="F3" i="23"/>
  <c r="F2" i="23" s="1"/>
  <c r="J2" i="23"/>
  <c r="C56" i="23" s="1"/>
  <c r="I2" i="23"/>
  <c r="C46" i="23" s="1"/>
  <c r="O2" i="23" l="1"/>
  <c r="M14" i="23"/>
  <c r="M13" i="23"/>
  <c r="C16" i="23"/>
  <c r="F13" i="23"/>
  <c r="G14" i="23"/>
  <c r="G13" i="23"/>
  <c r="H14" i="23"/>
  <c r="H13" i="23"/>
  <c r="I14" i="23"/>
  <c r="I13" i="23"/>
  <c r="J14" i="23"/>
  <c r="J13" i="23"/>
  <c r="K14" i="23"/>
  <c r="K13" i="23"/>
  <c r="L14" i="23"/>
  <c r="L13" i="23"/>
  <c r="M12" i="22"/>
  <c r="L12" i="22"/>
  <c r="K12" i="22"/>
  <c r="J12" i="22"/>
  <c r="I12" i="22"/>
  <c r="H12" i="22"/>
  <c r="G12" i="22"/>
  <c r="F12" i="22"/>
  <c r="M11" i="22"/>
  <c r="L11" i="22"/>
  <c r="K11" i="22"/>
  <c r="J11" i="22"/>
  <c r="I11" i="22"/>
  <c r="H11" i="22"/>
  <c r="G11" i="22"/>
  <c r="F11" i="22"/>
  <c r="M10" i="22"/>
  <c r="L10" i="22"/>
  <c r="K10" i="22"/>
  <c r="J10" i="22"/>
  <c r="I10" i="22"/>
  <c r="H10" i="22"/>
  <c r="G10" i="22"/>
  <c r="F10" i="22"/>
  <c r="M9" i="22"/>
  <c r="L9" i="22"/>
  <c r="K9" i="22"/>
  <c r="J9" i="22"/>
  <c r="I9" i="22"/>
  <c r="H9" i="22"/>
  <c r="G9" i="22"/>
  <c r="F9" i="22"/>
  <c r="M8" i="22"/>
  <c r="L8" i="22"/>
  <c r="K8" i="22"/>
  <c r="J8" i="22"/>
  <c r="I8" i="22"/>
  <c r="H8" i="22"/>
  <c r="G8" i="22"/>
  <c r="F8" i="22"/>
  <c r="M7" i="22"/>
  <c r="L7" i="22"/>
  <c r="K7" i="22"/>
  <c r="J7" i="22"/>
  <c r="I7" i="22"/>
  <c r="H7" i="22"/>
  <c r="G7" i="22"/>
  <c r="F7" i="22"/>
  <c r="M6" i="22"/>
  <c r="L6" i="22"/>
  <c r="K6" i="22"/>
  <c r="J6" i="22"/>
  <c r="I6" i="22"/>
  <c r="H6" i="22"/>
  <c r="G6" i="22"/>
  <c r="F6" i="22"/>
  <c r="M5" i="22"/>
  <c r="L5" i="22"/>
  <c r="K5" i="22"/>
  <c r="J5" i="22"/>
  <c r="I5" i="22"/>
  <c r="H5" i="22"/>
  <c r="G5" i="22"/>
  <c r="F5" i="22"/>
  <c r="M4" i="22"/>
  <c r="L4" i="22"/>
  <c r="K4" i="22"/>
  <c r="J4" i="22"/>
  <c r="I4" i="22"/>
  <c r="H4" i="22"/>
  <c r="G4" i="22"/>
  <c r="F4" i="22"/>
  <c r="M3" i="22"/>
  <c r="L3" i="22"/>
  <c r="K3" i="22"/>
  <c r="J3" i="22"/>
  <c r="I3" i="22"/>
  <c r="I2" i="22" s="1"/>
  <c r="C46" i="22" s="1"/>
  <c r="H3" i="22"/>
  <c r="H2" i="22" s="1"/>
  <c r="C36" i="22" s="1"/>
  <c r="G3" i="22"/>
  <c r="G2" i="22" s="1"/>
  <c r="C26" i="22" s="1"/>
  <c r="F3" i="22"/>
  <c r="M2" i="22"/>
  <c r="C86" i="22" s="1"/>
  <c r="L2" i="22"/>
  <c r="C76" i="22" s="1"/>
  <c r="K2" i="22"/>
  <c r="C66" i="22" s="1"/>
  <c r="J2" i="22"/>
  <c r="C56" i="22" s="1"/>
  <c r="F2" i="22"/>
  <c r="M14" i="22" s="1"/>
  <c r="O2" i="22" l="1"/>
  <c r="M13" i="22"/>
  <c r="C16" i="22"/>
  <c r="F13" i="22"/>
  <c r="G14" i="22"/>
  <c r="I13" i="22"/>
  <c r="J14" i="22"/>
  <c r="G13" i="22"/>
  <c r="H14" i="22"/>
  <c r="H13" i="22"/>
  <c r="I14" i="22"/>
  <c r="J13" i="22"/>
  <c r="K14" i="22"/>
  <c r="K13" i="22"/>
  <c r="L14" i="22"/>
  <c r="L13" i="22"/>
  <c r="G3" i="21"/>
  <c r="H3" i="21"/>
  <c r="I3" i="21"/>
  <c r="J3" i="21"/>
  <c r="K3" i="21"/>
  <c r="L3" i="21"/>
  <c r="M3" i="21"/>
  <c r="G4" i="21"/>
  <c r="H4" i="21"/>
  <c r="I4" i="21"/>
  <c r="J4" i="21"/>
  <c r="K4" i="21"/>
  <c r="L4" i="21"/>
  <c r="M4" i="21"/>
  <c r="G5" i="21"/>
  <c r="H5" i="21"/>
  <c r="I5" i="21"/>
  <c r="J5" i="21"/>
  <c r="K5" i="21"/>
  <c r="L5" i="21"/>
  <c r="M5" i="21"/>
  <c r="G6" i="21"/>
  <c r="H6" i="21"/>
  <c r="I6" i="21"/>
  <c r="J6" i="21"/>
  <c r="K6" i="21"/>
  <c r="L6" i="21"/>
  <c r="M6" i="21"/>
  <c r="G7" i="21"/>
  <c r="H7" i="21"/>
  <c r="I7" i="21"/>
  <c r="J7" i="21"/>
  <c r="K7" i="21"/>
  <c r="L7" i="21"/>
  <c r="M7" i="21"/>
  <c r="F3" i="21"/>
  <c r="F4" i="21"/>
  <c r="F5" i="21"/>
  <c r="F6" i="21"/>
  <c r="F7" i="21"/>
  <c r="M12" i="21"/>
  <c r="L12" i="21"/>
  <c r="K12" i="21"/>
  <c r="J12" i="21"/>
  <c r="I12" i="21"/>
  <c r="H12" i="21"/>
  <c r="G12" i="21"/>
  <c r="F12" i="21"/>
  <c r="M11" i="21"/>
  <c r="L11" i="21"/>
  <c r="K11" i="21"/>
  <c r="J11" i="21"/>
  <c r="I11" i="21"/>
  <c r="H11" i="21"/>
  <c r="G11" i="21"/>
  <c r="F11" i="21"/>
  <c r="M10" i="21"/>
  <c r="L10" i="21"/>
  <c r="K10" i="21"/>
  <c r="J10" i="21"/>
  <c r="I10" i="21"/>
  <c r="H10" i="21"/>
  <c r="G10" i="21"/>
  <c r="F10" i="21"/>
  <c r="M9" i="21"/>
  <c r="L9" i="21"/>
  <c r="K9" i="21"/>
  <c r="J9" i="21"/>
  <c r="I9" i="21"/>
  <c r="H9" i="21"/>
  <c r="G9" i="21"/>
  <c r="F9" i="21"/>
  <c r="M8" i="21"/>
  <c r="L8" i="21"/>
  <c r="K8" i="21"/>
  <c r="J8" i="21"/>
  <c r="I8" i="21"/>
  <c r="H8" i="21"/>
  <c r="G8" i="21"/>
  <c r="F8" i="21"/>
  <c r="O2" i="21"/>
  <c r="F2" i="21" l="1"/>
  <c r="J2" i="21"/>
  <c r="M2" i="21"/>
  <c r="I2" i="21"/>
  <c r="L2" i="21"/>
  <c r="H2" i="21"/>
  <c r="K2" i="21"/>
  <c r="G2" i="21"/>
  <c r="M12" i="20"/>
  <c r="L12" i="20"/>
  <c r="K12" i="20"/>
  <c r="J12" i="20"/>
  <c r="I12" i="20"/>
  <c r="H12" i="20"/>
  <c r="G12" i="20"/>
  <c r="F12" i="20"/>
  <c r="M11" i="20"/>
  <c r="L11" i="20"/>
  <c r="K11" i="20"/>
  <c r="J11" i="20"/>
  <c r="I11" i="20"/>
  <c r="H11" i="20"/>
  <c r="G11" i="20"/>
  <c r="F11" i="20"/>
  <c r="M10" i="20"/>
  <c r="L10" i="20"/>
  <c r="K10" i="20"/>
  <c r="J10" i="20"/>
  <c r="I10" i="20"/>
  <c r="H10" i="20"/>
  <c r="G10" i="20"/>
  <c r="F10" i="20"/>
  <c r="M9" i="20"/>
  <c r="L9" i="20"/>
  <c r="K9" i="20"/>
  <c r="J9" i="20"/>
  <c r="I9" i="20"/>
  <c r="H9" i="20"/>
  <c r="G9" i="20"/>
  <c r="F9" i="20"/>
  <c r="M8" i="20"/>
  <c r="L8" i="20"/>
  <c r="K8" i="20"/>
  <c r="J8" i="20"/>
  <c r="I8" i="20"/>
  <c r="H8" i="20"/>
  <c r="G8" i="20"/>
  <c r="F8" i="20"/>
  <c r="M7" i="20"/>
  <c r="L7" i="20"/>
  <c r="K7" i="20"/>
  <c r="J7" i="20"/>
  <c r="I7" i="20"/>
  <c r="H7" i="20"/>
  <c r="G7" i="20"/>
  <c r="F7" i="20"/>
  <c r="M6" i="20"/>
  <c r="L6" i="20"/>
  <c r="K6" i="20"/>
  <c r="J6" i="20"/>
  <c r="I6" i="20"/>
  <c r="H6" i="20"/>
  <c r="G6" i="20"/>
  <c r="F6" i="20"/>
  <c r="M5" i="20"/>
  <c r="L5" i="20"/>
  <c r="K5" i="20"/>
  <c r="J5" i="20"/>
  <c r="I5" i="20"/>
  <c r="H5" i="20"/>
  <c r="G5" i="20"/>
  <c r="F5" i="20"/>
  <c r="M4" i="20"/>
  <c r="L4" i="20"/>
  <c r="K4" i="20"/>
  <c r="J4" i="20"/>
  <c r="I4" i="20"/>
  <c r="H4" i="20"/>
  <c r="G4" i="20"/>
  <c r="F4" i="20"/>
  <c r="M3" i="20"/>
  <c r="M2" i="20" s="1"/>
  <c r="L3" i="20"/>
  <c r="L2" i="20" s="1"/>
  <c r="K3" i="20"/>
  <c r="K2" i="20" s="1"/>
  <c r="J3" i="20"/>
  <c r="J2" i="20" s="1"/>
  <c r="I3" i="20"/>
  <c r="I2" i="20" s="1"/>
  <c r="H3" i="20"/>
  <c r="H2" i="20" s="1"/>
  <c r="C36" i="20" s="1"/>
  <c r="G3" i="20"/>
  <c r="G2" i="20" s="1"/>
  <c r="F3" i="20"/>
  <c r="F2" i="20" s="1"/>
  <c r="C86" i="20"/>
  <c r="C46" i="20"/>
  <c r="C56" i="20" l="1"/>
  <c r="C26" i="20"/>
  <c r="C66" i="20"/>
  <c r="C76" i="20"/>
  <c r="M14" i="20"/>
  <c r="O2" i="20"/>
  <c r="I13" i="20"/>
  <c r="M13" i="20"/>
  <c r="J14" i="20"/>
  <c r="C16" i="20"/>
  <c r="F13" i="20"/>
  <c r="J13" i="20"/>
  <c r="G14" i="20"/>
  <c r="K14" i="20"/>
  <c r="G13" i="20"/>
  <c r="K13" i="20"/>
  <c r="H14" i="20"/>
  <c r="L14" i="20"/>
  <c r="H13" i="20"/>
  <c r="L13" i="20"/>
  <c r="I14" i="20"/>
  <c r="M12" i="19"/>
  <c r="L12" i="19"/>
  <c r="K12" i="19"/>
  <c r="J12" i="19"/>
  <c r="I12" i="19"/>
  <c r="H12" i="19"/>
  <c r="G12" i="19"/>
  <c r="F12" i="19"/>
  <c r="M11" i="19"/>
  <c r="L11" i="19"/>
  <c r="K11" i="19"/>
  <c r="J11" i="19"/>
  <c r="I11" i="19"/>
  <c r="H11" i="19"/>
  <c r="G11" i="19"/>
  <c r="F11" i="19"/>
  <c r="M10" i="19"/>
  <c r="L10" i="19"/>
  <c r="K10" i="19"/>
  <c r="J10" i="19"/>
  <c r="I10" i="19"/>
  <c r="H10" i="19"/>
  <c r="G10" i="19"/>
  <c r="F10" i="19"/>
  <c r="M9" i="19"/>
  <c r="L9" i="19"/>
  <c r="K9" i="19"/>
  <c r="J9" i="19"/>
  <c r="I9" i="19"/>
  <c r="H9" i="19"/>
  <c r="G9" i="19"/>
  <c r="F9" i="19"/>
  <c r="M8" i="19"/>
  <c r="L8" i="19"/>
  <c r="K8" i="19"/>
  <c r="J8" i="19"/>
  <c r="I8" i="19"/>
  <c r="H8" i="19"/>
  <c r="G8" i="19"/>
  <c r="F8" i="19"/>
  <c r="M7" i="19"/>
  <c r="L7" i="19"/>
  <c r="K7" i="19"/>
  <c r="J7" i="19"/>
  <c r="I7" i="19"/>
  <c r="H7" i="19"/>
  <c r="G7" i="19"/>
  <c r="F7" i="19"/>
  <c r="M6" i="19"/>
  <c r="L6" i="19"/>
  <c r="K6" i="19"/>
  <c r="J6" i="19"/>
  <c r="I6" i="19"/>
  <c r="H6" i="19"/>
  <c r="G6" i="19"/>
  <c r="F6" i="19"/>
  <c r="M5" i="19"/>
  <c r="L5" i="19"/>
  <c r="K5" i="19"/>
  <c r="J5" i="19"/>
  <c r="I5" i="19"/>
  <c r="H5" i="19"/>
  <c r="G5" i="19"/>
  <c r="F5" i="19"/>
  <c r="M4" i="19"/>
  <c r="L4" i="19"/>
  <c r="K4" i="19"/>
  <c r="J4" i="19"/>
  <c r="I4" i="19"/>
  <c r="H4" i="19"/>
  <c r="G4" i="19"/>
  <c r="F4" i="19"/>
  <c r="M3" i="19"/>
  <c r="M2" i="19" s="1"/>
  <c r="L3" i="19"/>
  <c r="L2" i="19" s="1"/>
  <c r="K3" i="19"/>
  <c r="K2" i="19" s="1"/>
  <c r="J3" i="19"/>
  <c r="J2" i="19" s="1"/>
  <c r="I3" i="19"/>
  <c r="I2" i="19" s="1"/>
  <c r="H3" i="19"/>
  <c r="H2" i="19" s="1"/>
  <c r="G3" i="19"/>
  <c r="G2" i="19" s="1"/>
  <c r="F3" i="19"/>
  <c r="F2" i="19" s="1"/>
  <c r="C76" i="19"/>
  <c r="C36" i="19"/>
  <c r="M12" i="18"/>
  <c r="L12" i="18"/>
  <c r="K12" i="18"/>
  <c r="J12" i="18"/>
  <c r="I12" i="18"/>
  <c r="H12" i="18"/>
  <c r="G12" i="18"/>
  <c r="F12" i="18"/>
  <c r="M11" i="18"/>
  <c r="L11" i="18"/>
  <c r="K11" i="18"/>
  <c r="J11" i="18"/>
  <c r="I11" i="18"/>
  <c r="H11" i="18"/>
  <c r="G11" i="18"/>
  <c r="F11" i="18"/>
  <c r="M10" i="18"/>
  <c r="L10" i="18"/>
  <c r="K10" i="18"/>
  <c r="J10" i="18"/>
  <c r="I10" i="18"/>
  <c r="H10" i="18"/>
  <c r="G10" i="18"/>
  <c r="F10" i="18"/>
  <c r="M9" i="18"/>
  <c r="L9" i="18"/>
  <c r="K9" i="18"/>
  <c r="J9" i="18"/>
  <c r="I9" i="18"/>
  <c r="H9" i="18"/>
  <c r="G9" i="18"/>
  <c r="F9" i="18"/>
  <c r="M8" i="18"/>
  <c r="L8" i="18"/>
  <c r="K8" i="18"/>
  <c r="J8" i="18"/>
  <c r="I8" i="18"/>
  <c r="H8" i="18"/>
  <c r="G8" i="18"/>
  <c r="F8" i="18"/>
  <c r="M7" i="18"/>
  <c r="L7" i="18"/>
  <c r="K7" i="18"/>
  <c r="J7" i="18"/>
  <c r="I7" i="18"/>
  <c r="H7" i="18"/>
  <c r="G7" i="18"/>
  <c r="F7" i="18"/>
  <c r="M6" i="18"/>
  <c r="L6" i="18"/>
  <c r="K6" i="18"/>
  <c r="J6" i="18"/>
  <c r="I6" i="18"/>
  <c r="H6" i="18"/>
  <c r="G6" i="18"/>
  <c r="F6" i="18"/>
  <c r="M5" i="18"/>
  <c r="L5" i="18"/>
  <c r="K5" i="18"/>
  <c r="J5" i="18"/>
  <c r="I5" i="18"/>
  <c r="H5" i="18"/>
  <c r="G5" i="18"/>
  <c r="F5" i="18"/>
  <c r="M4" i="18"/>
  <c r="L4" i="18"/>
  <c r="K4" i="18"/>
  <c r="J4" i="18"/>
  <c r="I4" i="18"/>
  <c r="H4" i="18"/>
  <c r="G4" i="18"/>
  <c r="F4" i="18"/>
  <c r="M3" i="18"/>
  <c r="M2" i="18" s="1"/>
  <c r="L3" i="18"/>
  <c r="L2" i="18" s="1"/>
  <c r="K3" i="18"/>
  <c r="K2" i="18" s="1"/>
  <c r="J3" i="18"/>
  <c r="J2" i="18" s="1"/>
  <c r="I3" i="18"/>
  <c r="I2" i="18" s="1"/>
  <c r="C46" i="18" s="1"/>
  <c r="H3" i="18"/>
  <c r="H2" i="18" s="1"/>
  <c r="C36" i="18" s="1"/>
  <c r="G3" i="18"/>
  <c r="G2" i="18" s="1"/>
  <c r="F3" i="18"/>
  <c r="F2" i="18" s="1"/>
  <c r="C26" i="19" l="1"/>
  <c r="C66" i="19"/>
  <c r="C46" i="19"/>
  <c r="C86" i="19"/>
  <c r="M14" i="19"/>
  <c r="C56" i="19"/>
  <c r="C76" i="18"/>
  <c r="C86" i="18"/>
  <c r="C56" i="18"/>
  <c r="C66" i="18"/>
  <c r="C26" i="18"/>
  <c r="O2" i="18"/>
  <c r="O2" i="19"/>
  <c r="I13" i="19"/>
  <c r="M13" i="19"/>
  <c r="J14" i="19"/>
  <c r="C16" i="19"/>
  <c r="F13" i="19"/>
  <c r="J13" i="19"/>
  <c r="G14" i="19"/>
  <c r="K14" i="19"/>
  <c r="G13" i="19"/>
  <c r="K13" i="19"/>
  <c r="H14" i="19"/>
  <c r="L14" i="19"/>
  <c r="H13" i="19"/>
  <c r="L13" i="19"/>
  <c r="I14" i="19"/>
  <c r="M14" i="18"/>
  <c r="I13" i="18"/>
  <c r="M13" i="18"/>
  <c r="J14" i="18"/>
  <c r="C16" i="18"/>
  <c r="F13" i="18"/>
  <c r="J13" i="18"/>
  <c r="G14" i="18"/>
  <c r="K14" i="18"/>
  <c r="G13" i="18"/>
  <c r="K13" i="18"/>
  <c r="H14" i="18"/>
  <c r="L14" i="18"/>
  <c r="H13" i="18"/>
  <c r="L13" i="18"/>
  <c r="I14" i="18"/>
  <c r="M12" i="16"/>
  <c r="L12" i="16"/>
  <c r="K12" i="16"/>
  <c r="J12" i="16"/>
  <c r="I12" i="16"/>
  <c r="H12" i="16"/>
  <c r="G12" i="16"/>
  <c r="F12" i="16"/>
  <c r="M11" i="16"/>
  <c r="L11" i="16"/>
  <c r="K11" i="16"/>
  <c r="J11" i="16"/>
  <c r="I11" i="16"/>
  <c r="H11" i="16"/>
  <c r="G11" i="16"/>
  <c r="F11" i="16"/>
  <c r="M10" i="16"/>
  <c r="L10" i="16"/>
  <c r="K10" i="16"/>
  <c r="J10" i="16"/>
  <c r="I10" i="16"/>
  <c r="H10" i="16"/>
  <c r="G10" i="16"/>
  <c r="F10" i="16"/>
  <c r="M9" i="16"/>
  <c r="L9" i="16"/>
  <c r="K9" i="16"/>
  <c r="J9" i="16"/>
  <c r="I9" i="16"/>
  <c r="H9" i="16"/>
  <c r="G9" i="16"/>
  <c r="F9" i="16"/>
  <c r="M8" i="16"/>
  <c r="L8" i="16"/>
  <c r="K8" i="16"/>
  <c r="J8" i="16"/>
  <c r="I8" i="16"/>
  <c r="H8" i="16"/>
  <c r="G8" i="16"/>
  <c r="F8" i="16"/>
  <c r="M7" i="16"/>
  <c r="L7" i="16"/>
  <c r="K7" i="16"/>
  <c r="J7" i="16"/>
  <c r="I7" i="16"/>
  <c r="H7" i="16"/>
  <c r="G7" i="16"/>
  <c r="F7" i="16"/>
  <c r="M6" i="16"/>
  <c r="L6" i="16"/>
  <c r="K6" i="16"/>
  <c r="J6" i="16"/>
  <c r="I6" i="16"/>
  <c r="H6" i="16"/>
  <c r="G6" i="16"/>
  <c r="F6" i="16"/>
  <c r="M5" i="16"/>
  <c r="L5" i="16"/>
  <c r="K5" i="16"/>
  <c r="J5" i="16"/>
  <c r="I5" i="16"/>
  <c r="H5" i="16"/>
  <c r="G5" i="16"/>
  <c r="F5" i="16"/>
  <c r="M4" i="16"/>
  <c r="L4" i="16"/>
  <c r="K4" i="16"/>
  <c r="J4" i="16"/>
  <c r="I4" i="16"/>
  <c r="H4" i="16"/>
  <c r="G4" i="16"/>
  <c r="F4" i="16"/>
  <c r="M3" i="16"/>
  <c r="M2" i="16" s="1"/>
  <c r="C86" i="16" s="1"/>
  <c r="L3" i="16"/>
  <c r="L2" i="16" s="1"/>
  <c r="K3" i="16"/>
  <c r="K2" i="16" s="1"/>
  <c r="J3" i="16"/>
  <c r="J2" i="16" s="1"/>
  <c r="I3" i="16"/>
  <c r="I2" i="16" s="1"/>
  <c r="C46" i="16" s="1"/>
  <c r="H3" i="16"/>
  <c r="H2" i="16" s="1"/>
  <c r="C36" i="16" s="1"/>
  <c r="G3" i="16"/>
  <c r="G2" i="16" s="1"/>
  <c r="C26" i="16" s="1"/>
  <c r="F3" i="16"/>
  <c r="C76" i="16"/>
  <c r="C66" i="16"/>
  <c r="O2" i="16" l="1"/>
  <c r="F2" i="16"/>
  <c r="G14" i="16" s="1"/>
  <c r="C56" i="16"/>
  <c r="L13" i="16"/>
  <c r="M12" i="15"/>
  <c r="L12" i="15"/>
  <c r="K12" i="15"/>
  <c r="J12" i="15"/>
  <c r="I12" i="15"/>
  <c r="H12" i="15"/>
  <c r="G12" i="15"/>
  <c r="F12" i="15"/>
  <c r="M11" i="15"/>
  <c r="L11" i="15"/>
  <c r="K11" i="15"/>
  <c r="J11" i="15"/>
  <c r="I11" i="15"/>
  <c r="H11" i="15"/>
  <c r="G11" i="15"/>
  <c r="F11" i="15"/>
  <c r="M10" i="15"/>
  <c r="L10" i="15"/>
  <c r="K10" i="15"/>
  <c r="J10" i="15"/>
  <c r="I10" i="15"/>
  <c r="H10" i="15"/>
  <c r="G10" i="15"/>
  <c r="F10" i="15"/>
  <c r="M9" i="15"/>
  <c r="L9" i="15"/>
  <c r="K9" i="15"/>
  <c r="J9" i="15"/>
  <c r="I9" i="15"/>
  <c r="H9" i="15"/>
  <c r="G9" i="15"/>
  <c r="F9" i="15"/>
  <c r="M8" i="15"/>
  <c r="L8" i="15"/>
  <c r="K8" i="15"/>
  <c r="J8" i="15"/>
  <c r="I8" i="15"/>
  <c r="H8" i="15"/>
  <c r="G8" i="15"/>
  <c r="F8" i="15"/>
  <c r="M7" i="15"/>
  <c r="L7" i="15"/>
  <c r="K7" i="15"/>
  <c r="J7" i="15"/>
  <c r="I7" i="15"/>
  <c r="H7" i="15"/>
  <c r="G7" i="15"/>
  <c r="F7" i="15"/>
  <c r="M6" i="15"/>
  <c r="L6" i="15"/>
  <c r="K6" i="15"/>
  <c r="J6" i="15"/>
  <c r="I6" i="15"/>
  <c r="H6" i="15"/>
  <c r="G6" i="15"/>
  <c r="F6" i="15"/>
  <c r="M5" i="15"/>
  <c r="L5" i="15"/>
  <c r="K5" i="15"/>
  <c r="J5" i="15"/>
  <c r="I5" i="15"/>
  <c r="H5" i="15"/>
  <c r="G5" i="15"/>
  <c r="F5" i="15"/>
  <c r="M4" i="15"/>
  <c r="L4" i="15"/>
  <c r="K4" i="15"/>
  <c r="J4" i="15"/>
  <c r="I4" i="15"/>
  <c r="H4" i="15"/>
  <c r="G4" i="15"/>
  <c r="F4" i="15"/>
  <c r="M3" i="15"/>
  <c r="M2" i="15" s="1"/>
  <c r="L3" i="15"/>
  <c r="L2" i="15" s="1"/>
  <c r="K3" i="15"/>
  <c r="K2" i="15" s="1"/>
  <c r="J3" i="15"/>
  <c r="J2" i="15" s="1"/>
  <c r="I3" i="15"/>
  <c r="I2" i="15" s="1"/>
  <c r="H3" i="15"/>
  <c r="H2" i="15" s="1"/>
  <c r="G3" i="15"/>
  <c r="G2" i="15" s="1"/>
  <c r="C26" i="15" s="1"/>
  <c r="F3" i="15"/>
  <c r="C86" i="15"/>
  <c r="C66" i="15"/>
  <c r="C46" i="15"/>
  <c r="M12" i="14"/>
  <c r="L12" i="14"/>
  <c r="K12" i="14"/>
  <c r="J12" i="14"/>
  <c r="I12" i="14"/>
  <c r="H12" i="14"/>
  <c r="G12" i="14"/>
  <c r="F12" i="14"/>
  <c r="M11" i="14"/>
  <c r="L11" i="14"/>
  <c r="K11" i="14"/>
  <c r="J11" i="14"/>
  <c r="I11" i="14"/>
  <c r="H11" i="14"/>
  <c r="G11" i="14"/>
  <c r="F11" i="14"/>
  <c r="M10" i="14"/>
  <c r="L10" i="14"/>
  <c r="K10" i="14"/>
  <c r="J10" i="14"/>
  <c r="I10" i="14"/>
  <c r="H10" i="14"/>
  <c r="G10" i="14"/>
  <c r="F10" i="14"/>
  <c r="M9" i="14"/>
  <c r="L9" i="14"/>
  <c r="K9" i="14"/>
  <c r="J9" i="14"/>
  <c r="I9" i="14"/>
  <c r="H9" i="14"/>
  <c r="G9" i="14"/>
  <c r="F9" i="14"/>
  <c r="M8" i="14"/>
  <c r="L8" i="14"/>
  <c r="K8" i="14"/>
  <c r="J8" i="14"/>
  <c r="I8" i="14"/>
  <c r="H8" i="14"/>
  <c r="G8" i="14"/>
  <c r="F8" i="14"/>
  <c r="M7" i="14"/>
  <c r="L7" i="14"/>
  <c r="K7" i="14"/>
  <c r="J7" i="14"/>
  <c r="I7" i="14"/>
  <c r="H7" i="14"/>
  <c r="G7" i="14"/>
  <c r="F7" i="14"/>
  <c r="M6" i="14"/>
  <c r="L6" i="14"/>
  <c r="K6" i="14"/>
  <c r="J6" i="14"/>
  <c r="I6" i="14"/>
  <c r="H6" i="14"/>
  <c r="G6" i="14"/>
  <c r="F6" i="14"/>
  <c r="M5" i="14"/>
  <c r="L5" i="14"/>
  <c r="K5" i="14"/>
  <c r="J5" i="14"/>
  <c r="I5" i="14"/>
  <c r="H5" i="14"/>
  <c r="G5" i="14"/>
  <c r="F5" i="14"/>
  <c r="M4" i="14"/>
  <c r="L4" i="14"/>
  <c r="K4" i="14"/>
  <c r="J4" i="14"/>
  <c r="I4" i="14"/>
  <c r="H4" i="14"/>
  <c r="G4" i="14"/>
  <c r="F4" i="14"/>
  <c r="M3" i="14"/>
  <c r="M2" i="14" s="1"/>
  <c r="L3" i="14"/>
  <c r="L2" i="14" s="1"/>
  <c r="K3" i="14"/>
  <c r="K2" i="14" s="1"/>
  <c r="C66" i="14" s="1"/>
  <c r="J3" i="14"/>
  <c r="J2" i="14" s="1"/>
  <c r="C56" i="14" s="1"/>
  <c r="I3" i="14"/>
  <c r="I2" i="14" s="1"/>
  <c r="C46" i="14" s="1"/>
  <c r="H3" i="14"/>
  <c r="G3" i="14"/>
  <c r="G2" i="14" s="1"/>
  <c r="C26" i="14" s="1"/>
  <c r="F3" i="14"/>
  <c r="F2" i="14" s="1"/>
  <c r="C76" i="14"/>
  <c r="M12" i="13"/>
  <c r="L12" i="13"/>
  <c r="K12" i="13"/>
  <c r="J12" i="13"/>
  <c r="I12" i="13"/>
  <c r="H12" i="13"/>
  <c r="G12" i="13"/>
  <c r="F12" i="13"/>
  <c r="M11" i="13"/>
  <c r="L11" i="13"/>
  <c r="K11" i="13"/>
  <c r="J11" i="13"/>
  <c r="I11" i="13"/>
  <c r="H11" i="13"/>
  <c r="G11" i="13"/>
  <c r="F11" i="13"/>
  <c r="M10" i="13"/>
  <c r="L10" i="13"/>
  <c r="K10" i="13"/>
  <c r="J10" i="13"/>
  <c r="I10" i="13"/>
  <c r="H10" i="13"/>
  <c r="G10" i="13"/>
  <c r="F10" i="13"/>
  <c r="M9" i="13"/>
  <c r="L9" i="13"/>
  <c r="K9" i="13"/>
  <c r="J9" i="13"/>
  <c r="I9" i="13"/>
  <c r="H9" i="13"/>
  <c r="G9" i="13"/>
  <c r="F9" i="13"/>
  <c r="M8" i="13"/>
  <c r="L8" i="13"/>
  <c r="K8" i="13"/>
  <c r="J8" i="13"/>
  <c r="I8" i="13"/>
  <c r="H8" i="13"/>
  <c r="G8" i="13"/>
  <c r="F8" i="13"/>
  <c r="M7" i="13"/>
  <c r="L7" i="13"/>
  <c r="K7" i="13"/>
  <c r="J7" i="13"/>
  <c r="I7" i="13"/>
  <c r="H7" i="13"/>
  <c r="G7" i="13"/>
  <c r="F7" i="13"/>
  <c r="M6" i="13"/>
  <c r="L6" i="13"/>
  <c r="K6" i="13"/>
  <c r="J6" i="13"/>
  <c r="I6" i="13"/>
  <c r="H6" i="13"/>
  <c r="G6" i="13"/>
  <c r="F6" i="13"/>
  <c r="M5" i="13"/>
  <c r="L5" i="13"/>
  <c r="K5" i="13"/>
  <c r="J5" i="13"/>
  <c r="I5" i="13"/>
  <c r="H5" i="13"/>
  <c r="G5" i="13"/>
  <c r="F5" i="13"/>
  <c r="M4" i="13"/>
  <c r="L4" i="13"/>
  <c r="K4" i="13"/>
  <c r="J4" i="13"/>
  <c r="I4" i="13"/>
  <c r="H4" i="13"/>
  <c r="G4" i="13"/>
  <c r="F4" i="13"/>
  <c r="M3" i="13"/>
  <c r="M2" i="13" s="1"/>
  <c r="C86" i="13" s="1"/>
  <c r="L3" i="13"/>
  <c r="L2" i="13" s="1"/>
  <c r="K3" i="13"/>
  <c r="K2" i="13" s="1"/>
  <c r="C66" i="13" s="1"/>
  <c r="J3" i="13"/>
  <c r="J2" i="13" s="1"/>
  <c r="C56" i="13" s="1"/>
  <c r="I3" i="13"/>
  <c r="I2" i="13" s="1"/>
  <c r="C46" i="13" s="1"/>
  <c r="H3" i="13"/>
  <c r="H2" i="13" s="1"/>
  <c r="G3" i="13"/>
  <c r="G2" i="13" s="1"/>
  <c r="C26" i="13" s="1"/>
  <c r="F3" i="13"/>
  <c r="F2" i="13" s="1"/>
  <c r="C76" i="13"/>
  <c r="C36" i="13"/>
  <c r="J13" i="16" l="1"/>
  <c r="K13" i="16"/>
  <c r="M13" i="16"/>
  <c r="C86" i="14"/>
  <c r="L14" i="16"/>
  <c r="M14" i="16"/>
  <c r="C16" i="16"/>
  <c r="K14" i="16"/>
  <c r="O2" i="15"/>
  <c r="F2" i="15"/>
  <c r="H14" i="15" s="1"/>
  <c r="C56" i="15"/>
  <c r="G13" i="16"/>
  <c r="H13" i="16"/>
  <c r="I13" i="16"/>
  <c r="F13" i="16"/>
  <c r="O2" i="14"/>
  <c r="H2" i="14"/>
  <c r="C36" i="14" s="1"/>
  <c r="C36" i="15"/>
  <c r="C76" i="15"/>
  <c r="H14" i="16"/>
  <c r="I14" i="16"/>
  <c r="J14" i="16"/>
  <c r="J13" i="15"/>
  <c r="F13" i="15"/>
  <c r="I14" i="15"/>
  <c r="L13" i="15"/>
  <c r="M14" i="14"/>
  <c r="I13" i="14"/>
  <c r="M13" i="14"/>
  <c r="J14" i="14"/>
  <c r="C16" i="14"/>
  <c r="F13" i="14"/>
  <c r="J13" i="14"/>
  <c r="G14" i="14"/>
  <c r="K14" i="14"/>
  <c r="G13" i="14"/>
  <c r="K13" i="14"/>
  <c r="L14" i="14"/>
  <c r="H13" i="14"/>
  <c r="L13" i="14"/>
  <c r="I14" i="14"/>
  <c r="M14" i="13"/>
  <c r="O2" i="13"/>
  <c r="I13" i="13"/>
  <c r="M13" i="13"/>
  <c r="J14" i="13"/>
  <c r="C16" i="13"/>
  <c r="F13" i="13"/>
  <c r="J13" i="13"/>
  <c r="G14" i="13"/>
  <c r="K14" i="13"/>
  <c r="G13" i="13"/>
  <c r="K13" i="13"/>
  <c r="H14" i="13"/>
  <c r="L14" i="13"/>
  <c r="H13" i="13"/>
  <c r="L13" i="13"/>
  <c r="I14" i="13"/>
  <c r="M12" i="12"/>
  <c r="L12" i="12"/>
  <c r="K12" i="12"/>
  <c r="J12" i="12"/>
  <c r="I12" i="12"/>
  <c r="H12" i="12"/>
  <c r="G12" i="12"/>
  <c r="F12" i="12"/>
  <c r="M11" i="12"/>
  <c r="L11" i="12"/>
  <c r="K11" i="12"/>
  <c r="J11" i="12"/>
  <c r="I11" i="12"/>
  <c r="H11" i="12"/>
  <c r="G11" i="12"/>
  <c r="F11" i="12"/>
  <c r="M10" i="12"/>
  <c r="L10" i="12"/>
  <c r="K10" i="12"/>
  <c r="J10" i="12"/>
  <c r="I10" i="12"/>
  <c r="H10" i="12"/>
  <c r="G10" i="12"/>
  <c r="F10" i="12"/>
  <c r="M9" i="12"/>
  <c r="L9" i="12"/>
  <c r="K9" i="12"/>
  <c r="J9" i="12"/>
  <c r="I9" i="12"/>
  <c r="H9" i="12"/>
  <c r="G9" i="12"/>
  <c r="F9" i="12"/>
  <c r="M8" i="12"/>
  <c r="L8" i="12"/>
  <c r="K8" i="12"/>
  <c r="J8" i="12"/>
  <c r="I8" i="12"/>
  <c r="H8" i="12"/>
  <c r="G8" i="12"/>
  <c r="F8" i="12"/>
  <c r="M7" i="12"/>
  <c r="L7" i="12"/>
  <c r="K7" i="12"/>
  <c r="J7" i="12"/>
  <c r="I7" i="12"/>
  <c r="H7" i="12"/>
  <c r="G7" i="12"/>
  <c r="F7" i="12"/>
  <c r="M6" i="12"/>
  <c r="L6" i="12"/>
  <c r="K6" i="12"/>
  <c r="J6" i="12"/>
  <c r="I6" i="12"/>
  <c r="H6" i="12"/>
  <c r="G6" i="12"/>
  <c r="F6" i="12"/>
  <c r="M5" i="12"/>
  <c r="L5" i="12"/>
  <c r="K5" i="12"/>
  <c r="J5" i="12"/>
  <c r="I5" i="12"/>
  <c r="H5" i="12"/>
  <c r="G5" i="12"/>
  <c r="F5" i="12"/>
  <c r="M4" i="12"/>
  <c r="L4" i="12"/>
  <c r="K4" i="12"/>
  <c r="J4" i="12"/>
  <c r="I4" i="12"/>
  <c r="H4" i="12"/>
  <c r="G4" i="12"/>
  <c r="F4" i="12"/>
  <c r="M3" i="12"/>
  <c r="M2" i="12" s="1"/>
  <c r="L3" i="12"/>
  <c r="L2" i="12" s="1"/>
  <c r="K3" i="12"/>
  <c r="K2" i="12" s="1"/>
  <c r="J3" i="12"/>
  <c r="J2" i="12" s="1"/>
  <c r="I3" i="12"/>
  <c r="I2" i="12" s="1"/>
  <c r="H3" i="12"/>
  <c r="H2" i="12" s="1"/>
  <c r="G3" i="12"/>
  <c r="G2" i="12" s="1"/>
  <c r="F3" i="12"/>
  <c r="F2" i="12" s="1"/>
  <c r="O2" i="12"/>
  <c r="I13" i="15" l="1"/>
  <c r="G13" i="15"/>
  <c r="H14" i="14"/>
  <c r="H13" i="15"/>
  <c r="M13" i="15"/>
  <c r="K13" i="15"/>
  <c r="M14" i="15"/>
  <c r="C16" i="15"/>
  <c r="K14" i="15"/>
  <c r="L14" i="15"/>
  <c r="J14" i="15"/>
  <c r="G14" i="15"/>
  <c r="M14" i="12"/>
  <c r="J14" i="12"/>
  <c r="F13" i="12"/>
  <c r="J13" i="12"/>
  <c r="G14" i="12"/>
  <c r="K14" i="12"/>
  <c r="I13" i="12"/>
  <c r="M13" i="12"/>
  <c r="G13" i="12"/>
  <c r="K13" i="12"/>
  <c r="H14" i="12"/>
  <c r="L14" i="12"/>
  <c r="H13" i="12"/>
  <c r="L13" i="12"/>
  <c r="I14" i="12"/>
  <c r="M12" i="11"/>
  <c r="L12" i="11"/>
  <c r="K12" i="11"/>
  <c r="J12" i="11"/>
  <c r="I12" i="11"/>
  <c r="H12" i="11"/>
  <c r="G12" i="11"/>
  <c r="F12" i="11"/>
  <c r="M11" i="11"/>
  <c r="L11" i="11"/>
  <c r="K11" i="11"/>
  <c r="J11" i="11"/>
  <c r="I11" i="11"/>
  <c r="H11" i="11"/>
  <c r="G11" i="11"/>
  <c r="F11" i="11"/>
  <c r="M10" i="11"/>
  <c r="L10" i="11"/>
  <c r="K10" i="11"/>
  <c r="J10" i="11"/>
  <c r="I10" i="11"/>
  <c r="H10" i="11"/>
  <c r="G10" i="11"/>
  <c r="F10" i="11"/>
  <c r="M9" i="11"/>
  <c r="L9" i="11"/>
  <c r="K9" i="11"/>
  <c r="J9" i="11"/>
  <c r="I9" i="11"/>
  <c r="H9" i="11"/>
  <c r="G9" i="11"/>
  <c r="F9" i="11"/>
  <c r="M8" i="11"/>
  <c r="L8" i="11"/>
  <c r="K8" i="11"/>
  <c r="J8" i="11"/>
  <c r="I8" i="11"/>
  <c r="H8" i="11"/>
  <c r="G8" i="11"/>
  <c r="F8" i="11"/>
  <c r="M7" i="11"/>
  <c r="L7" i="11"/>
  <c r="K7" i="11"/>
  <c r="J7" i="11"/>
  <c r="I7" i="11"/>
  <c r="H7" i="11"/>
  <c r="G7" i="11"/>
  <c r="F7" i="11"/>
  <c r="M6" i="11"/>
  <c r="L6" i="11"/>
  <c r="K6" i="11"/>
  <c r="J6" i="11"/>
  <c r="I6" i="11"/>
  <c r="H6" i="11"/>
  <c r="G6" i="11"/>
  <c r="F6" i="11"/>
  <c r="M5" i="11"/>
  <c r="L5" i="11"/>
  <c r="K5" i="11"/>
  <c r="J5" i="11"/>
  <c r="I5" i="11"/>
  <c r="H5" i="11"/>
  <c r="G5" i="11"/>
  <c r="F5" i="11"/>
  <c r="M4" i="11"/>
  <c r="L4" i="11"/>
  <c r="K4" i="11"/>
  <c r="J4" i="11"/>
  <c r="I4" i="11"/>
  <c r="H4" i="11"/>
  <c r="G4" i="11"/>
  <c r="F4" i="11"/>
  <c r="M3" i="11"/>
  <c r="M2" i="11" s="1"/>
  <c r="L3" i="11"/>
  <c r="L2" i="11" s="1"/>
  <c r="K3" i="11"/>
  <c r="K2" i="11" s="1"/>
  <c r="J3" i="11"/>
  <c r="J2" i="11" s="1"/>
  <c r="C56" i="11" s="1"/>
  <c r="I3" i="11"/>
  <c r="I2" i="11" s="1"/>
  <c r="H3" i="11"/>
  <c r="H2" i="11" s="1"/>
  <c r="G3" i="11"/>
  <c r="G2" i="11" s="1"/>
  <c r="F3" i="11"/>
  <c r="F2" i="11" s="1"/>
  <c r="M14" i="11" s="1"/>
  <c r="C86" i="11"/>
  <c r="C76" i="11"/>
  <c r="C66" i="11"/>
  <c r="C26" i="11" l="1"/>
  <c r="C36" i="11"/>
  <c r="C46" i="11"/>
  <c r="O2" i="11"/>
  <c r="M13" i="11"/>
  <c r="C16" i="11"/>
  <c r="I13" i="11"/>
  <c r="F13" i="11"/>
  <c r="G14" i="11"/>
  <c r="J14" i="11"/>
  <c r="G13" i="11"/>
  <c r="H14" i="11"/>
  <c r="H13" i="11"/>
  <c r="I14" i="11"/>
  <c r="J13" i="11"/>
  <c r="K14" i="11"/>
  <c r="K13" i="11"/>
  <c r="L14" i="11"/>
  <c r="L13" i="11"/>
  <c r="M12" i="10"/>
  <c r="L12" i="10"/>
  <c r="K12" i="10"/>
  <c r="J12" i="10"/>
  <c r="I12" i="10"/>
  <c r="H12" i="10"/>
  <c r="G12" i="10"/>
  <c r="F12" i="10"/>
  <c r="M11" i="10"/>
  <c r="L11" i="10"/>
  <c r="K11" i="10"/>
  <c r="J11" i="10"/>
  <c r="I11" i="10"/>
  <c r="H11" i="10"/>
  <c r="G11" i="10"/>
  <c r="F11" i="10"/>
  <c r="M10" i="10"/>
  <c r="L10" i="10"/>
  <c r="K10" i="10"/>
  <c r="J10" i="10"/>
  <c r="I10" i="10"/>
  <c r="H10" i="10"/>
  <c r="G10" i="10"/>
  <c r="F10" i="10"/>
  <c r="M9" i="10"/>
  <c r="L9" i="10"/>
  <c r="K9" i="10"/>
  <c r="J9" i="10"/>
  <c r="I9" i="10"/>
  <c r="H9" i="10"/>
  <c r="G9" i="10"/>
  <c r="F9" i="10"/>
  <c r="M8" i="10"/>
  <c r="L8" i="10"/>
  <c r="K8" i="10"/>
  <c r="J8" i="10"/>
  <c r="I8" i="10"/>
  <c r="H8" i="10"/>
  <c r="G8" i="10"/>
  <c r="F8" i="10"/>
  <c r="M7" i="10"/>
  <c r="L7" i="10"/>
  <c r="K7" i="10"/>
  <c r="J7" i="10"/>
  <c r="I7" i="10"/>
  <c r="H7" i="10"/>
  <c r="G7" i="10"/>
  <c r="F7" i="10"/>
  <c r="M6" i="10"/>
  <c r="L6" i="10"/>
  <c r="K6" i="10"/>
  <c r="J6" i="10"/>
  <c r="I6" i="10"/>
  <c r="H6" i="10"/>
  <c r="G6" i="10"/>
  <c r="F6" i="10"/>
  <c r="M5" i="10"/>
  <c r="L5" i="10"/>
  <c r="K5" i="10"/>
  <c r="J5" i="10"/>
  <c r="I5" i="10"/>
  <c r="H5" i="10"/>
  <c r="G5" i="10"/>
  <c r="F5" i="10"/>
  <c r="M4" i="10"/>
  <c r="L4" i="10"/>
  <c r="K4" i="10"/>
  <c r="J4" i="10"/>
  <c r="I4" i="10"/>
  <c r="H4" i="10"/>
  <c r="G4" i="10"/>
  <c r="F4" i="10"/>
  <c r="M3" i="10"/>
  <c r="M2" i="10" s="1"/>
  <c r="L3" i="10"/>
  <c r="L2" i="10" s="1"/>
  <c r="K3" i="10"/>
  <c r="K2" i="10" s="1"/>
  <c r="J3" i="10"/>
  <c r="J2" i="10" s="1"/>
  <c r="I3" i="10"/>
  <c r="I2" i="10" s="1"/>
  <c r="H3" i="10"/>
  <c r="H2" i="10" s="1"/>
  <c r="G3" i="10"/>
  <c r="G2" i="10" s="1"/>
  <c r="F3" i="10"/>
  <c r="F2" i="10" s="1"/>
  <c r="M12" i="9"/>
  <c r="L12" i="9"/>
  <c r="K12" i="9"/>
  <c r="J12" i="9"/>
  <c r="I12" i="9"/>
  <c r="H12" i="9"/>
  <c r="G12" i="9"/>
  <c r="F12" i="9"/>
  <c r="M11" i="9"/>
  <c r="L11" i="9"/>
  <c r="K11" i="9"/>
  <c r="J11" i="9"/>
  <c r="I11" i="9"/>
  <c r="H11" i="9"/>
  <c r="G11" i="9"/>
  <c r="F11" i="9"/>
  <c r="M10" i="9"/>
  <c r="L10" i="9"/>
  <c r="K10" i="9"/>
  <c r="J10" i="9"/>
  <c r="I10" i="9"/>
  <c r="H10" i="9"/>
  <c r="G10" i="9"/>
  <c r="F10" i="9"/>
  <c r="M9" i="9"/>
  <c r="L9" i="9"/>
  <c r="K9" i="9"/>
  <c r="J9" i="9"/>
  <c r="I9" i="9"/>
  <c r="H9" i="9"/>
  <c r="G9" i="9"/>
  <c r="F9" i="9"/>
  <c r="M8" i="9"/>
  <c r="L8" i="9"/>
  <c r="K8" i="9"/>
  <c r="J8" i="9"/>
  <c r="I8" i="9"/>
  <c r="H8" i="9"/>
  <c r="G8" i="9"/>
  <c r="F8" i="9"/>
  <c r="M7" i="9"/>
  <c r="L7" i="9"/>
  <c r="K7" i="9"/>
  <c r="J7" i="9"/>
  <c r="I7" i="9"/>
  <c r="H7" i="9"/>
  <c r="G7" i="9"/>
  <c r="F7" i="9"/>
  <c r="M6" i="9"/>
  <c r="L6" i="9"/>
  <c r="K6" i="9"/>
  <c r="J6" i="9"/>
  <c r="I6" i="9"/>
  <c r="H6" i="9"/>
  <c r="G6" i="9"/>
  <c r="F6" i="9"/>
  <c r="M5" i="9"/>
  <c r="L5" i="9"/>
  <c r="K5" i="9"/>
  <c r="J5" i="9"/>
  <c r="I5" i="9"/>
  <c r="H5" i="9"/>
  <c r="G5" i="9"/>
  <c r="F5" i="9"/>
  <c r="M4" i="9"/>
  <c r="L4" i="9"/>
  <c r="K4" i="9"/>
  <c r="J4" i="9"/>
  <c r="I4" i="9"/>
  <c r="H4" i="9"/>
  <c r="G4" i="9"/>
  <c r="F4" i="9"/>
  <c r="M3" i="9"/>
  <c r="M2" i="9" s="1"/>
  <c r="C86" i="9" s="1"/>
  <c r="L3" i="9"/>
  <c r="L2" i="9" s="1"/>
  <c r="K3" i="9"/>
  <c r="K2" i="9" s="1"/>
  <c r="J3" i="9"/>
  <c r="J2" i="9" s="1"/>
  <c r="I3" i="9"/>
  <c r="I2" i="9" s="1"/>
  <c r="H3" i="9"/>
  <c r="H2" i="9" s="1"/>
  <c r="G3" i="9"/>
  <c r="G2" i="9" s="1"/>
  <c r="F3" i="9"/>
  <c r="F2" i="9" s="1"/>
  <c r="L13" i="9" s="1"/>
  <c r="C76" i="9"/>
  <c r="C66" i="9"/>
  <c r="C56" i="9"/>
  <c r="M14" i="10" l="1"/>
  <c r="C26" i="9"/>
  <c r="C36" i="9"/>
  <c r="O2" i="10"/>
  <c r="F13" i="10"/>
  <c r="G14" i="10"/>
  <c r="G13" i="10"/>
  <c r="H14" i="10"/>
  <c r="H13" i="10"/>
  <c r="I14" i="10"/>
  <c r="I13" i="10"/>
  <c r="J14" i="10"/>
  <c r="J13" i="10"/>
  <c r="K14" i="10"/>
  <c r="M13" i="10"/>
  <c r="K13" i="10"/>
  <c r="L14" i="10"/>
  <c r="L13" i="10"/>
  <c r="O2" i="9"/>
  <c r="H13" i="9"/>
  <c r="I13" i="9"/>
  <c r="J13" i="9"/>
  <c r="K13" i="9"/>
  <c r="H14" i="9"/>
  <c r="C46" i="9"/>
  <c r="I14" i="9"/>
  <c r="J14" i="9"/>
  <c r="K14" i="9"/>
  <c r="L14" i="9"/>
  <c r="M14" i="9"/>
  <c r="M13" i="9"/>
  <c r="C16" i="9"/>
  <c r="F13" i="9"/>
  <c r="G14" i="9"/>
  <c r="G13" i="9"/>
  <c r="M12" i="8" l="1"/>
  <c r="L12" i="8"/>
  <c r="K12" i="8"/>
  <c r="J12" i="8"/>
  <c r="I12" i="8"/>
  <c r="H12" i="8"/>
  <c r="G12" i="8"/>
  <c r="F12" i="8"/>
  <c r="M11" i="8"/>
  <c r="L11" i="8"/>
  <c r="K11" i="8"/>
  <c r="J11" i="8"/>
  <c r="I11" i="8"/>
  <c r="H11" i="8"/>
  <c r="G11" i="8"/>
  <c r="F11" i="8"/>
  <c r="M10" i="8"/>
  <c r="L10" i="8"/>
  <c r="K10" i="8"/>
  <c r="J10" i="8"/>
  <c r="I10" i="8"/>
  <c r="H10" i="8"/>
  <c r="G10" i="8"/>
  <c r="F10" i="8"/>
  <c r="M9" i="8"/>
  <c r="L9" i="8"/>
  <c r="K9" i="8"/>
  <c r="J9" i="8"/>
  <c r="I9" i="8"/>
  <c r="H9" i="8"/>
  <c r="G9" i="8"/>
  <c r="F9" i="8"/>
  <c r="M8" i="8"/>
  <c r="L8" i="8"/>
  <c r="K8" i="8"/>
  <c r="J8" i="8"/>
  <c r="I8" i="8"/>
  <c r="H8" i="8"/>
  <c r="G8" i="8"/>
  <c r="F8" i="8"/>
  <c r="M7" i="8"/>
  <c r="L7" i="8"/>
  <c r="K7" i="8"/>
  <c r="J7" i="8"/>
  <c r="I7" i="8"/>
  <c r="H7" i="8"/>
  <c r="G7" i="8"/>
  <c r="F7" i="8"/>
  <c r="M6" i="8"/>
  <c r="L6" i="8"/>
  <c r="K6" i="8"/>
  <c r="J6" i="8"/>
  <c r="I6" i="8"/>
  <c r="H6" i="8"/>
  <c r="G6" i="8"/>
  <c r="F6" i="8"/>
  <c r="M5" i="8"/>
  <c r="L5" i="8"/>
  <c r="K5" i="8"/>
  <c r="J5" i="8"/>
  <c r="I5" i="8"/>
  <c r="H5" i="8"/>
  <c r="G5" i="8"/>
  <c r="F5" i="8"/>
  <c r="M4" i="8"/>
  <c r="L4" i="8"/>
  <c r="K4" i="8"/>
  <c r="J4" i="8"/>
  <c r="I4" i="8"/>
  <c r="H4" i="8"/>
  <c r="G4" i="8"/>
  <c r="F4" i="8"/>
  <c r="M3" i="8"/>
  <c r="M2" i="8" s="1"/>
  <c r="C86" i="8" s="1"/>
  <c r="L3" i="8"/>
  <c r="L2" i="8" s="1"/>
  <c r="C76" i="8" s="1"/>
  <c r="K3" i="8"/>
  <c r="K2" i="8" s="1"/>
  <c r="C66" i="8" s="1"/>
  <c r="J3" i="8"/>
  <c r="J2" i="8" s="1"/>
  <c r="C56" i="8" s="1"/>
  <c r="I3" i="8"/>
  <c r="I2" i="8" s="1"/>
  <c r="C46" i="8" s="1"/>
  <c r="H3" i="8"/>
  <c r="H2" i="8" s="1"/>
  <c r="C36" i="8" s="1"/>
  <c r="G3" i="8"/>
  <c r="G2" i="8" s="1"/>
  <c r="C26" i="8" s="1"/>
  <c r="F3" i="8"/>
  <c r="F2" i="8" s="1"/>
  <c r="C16" i="8" s="1"/>
  <c r="M4" i="6"/>
  <c r="M5" i="6"/>
  <c r="M6" i="6"/>
  <c r="M7" i="6"/>
  <c r="M8" i="6"/>
  <c r="M9" i="6"/>
  <c r="M10" i="6"/>
  <c r="M11" i="6"/>
  <c r="M12" i="6"/>
  <c r="M3" i="6"/>
  <c r="L4" i="6"/>
  <c r="L5" i="6"/>
  <c r="L6" i="6"/>
  <c r="L7" i="6"/>
  <c r="L8" i="6"/>
  <c r="L9" i="6"/>
  <c r="L10" i="6"/>
  <c r="L11" i="6"/>
  <c r="L12" i="6"/>
  <c r="L3" i="6"/>
  <c r="K4" i="6"/>
  <c r="K5" i="6"/>
  <c r="K6" i="6"/>
  <c r="K7" i="6"/>
  <c r="K8" i="6"/>
  <c r="K9" i="6"/>
  <c r="K10" i="6"/>
  <c r="K11" i="6"/>
  <c r="K12" i="6"/>
  <c r="K3" i="6"/>
  <c r="J4" i="6"/>
  <c r="J5" i="6"/>
  <c r="J6" i="6"/>
  <c r="J7" i="6"/>
  <c r="J8" i="6"/>
  <c r="J9" i="6"/>
  <c r="J10" i="6"/>
  <c r="J11" i="6"/>
  <c r="J12" i="6"/>
  <c r="J3" i="6"/>
  <c r="I4" i="6"/>
  <c r="I5" i="6"/>
  <c r="I6" i="6"/>
  <c r="I7" i="6"/>
  <c r="I8" i="6"/>
  <c r="I9" i="6"/>
  <c r="I10" i="6"/>
  <c r="I11" i="6"/>
  <c r="I12" i="6"/>
  <c r="I3" i="6"/>
  <c r="H4" i="6"/>
  <c r="H5" i="6"/>
  <c r="H6" i="6"/>
  <c r="H7" i="6"/>
  <c r="H8" i="6"/>
  <c r="H9" i="6"/>
  <c r="H10" i="6"/>
  <c r="H11" i="6"/>
  <c r="H12" i="6"/>
  <c r="H3" i="6"/>
  <c r="G3" i="6"/>
  <c r="F4" i="6"/>
  <c r="F5" i="6"/>
  <c r="F6" i="6"/>
  <c r="F7" i="6"/>
  <c r="F8" i="6"/>
  <c r="F9" i="6"/>
  <c r="F10" i="6"/>
  <c r="F11" i="6"/>
  <c r="F12" i="6"/>
  <c r="F3" i="6"/>
  <c r="G4" i="6"/>
  <c r="G5" i="6"/>
  <c r="G6" i="6"/>
  <c r="G7" i="6"/>
  <c r="G8" i="6"/>
  <c r="G9" i="6"/>
  <c r="G10" i="6"/>
  <c r="G11" i="6"/>
  <c r="G12" i="6"/>
  <c r="I2" i="6" l="1"/>
  <c r="C46" i="6" s="1"/>
  <c r="K2" i="6"/>
  <c r="M2" i="6"/>
  <c r="H2" i="6"/>
  <c r="C36" i="6" s="1"/>
  <c r="J2" i="6"/>
  <c r="L2" i="6"/>
  <c r="F2" i="6"/>
  <c r="C16" i="6" s="1"/>
  <c r="G2" i="6"/>
  <c r="C26" i="6" s="1"/>
  <c r="M14" i="8"/>
  <c r="O2" i="8"/>
  <c r="C76" i="6"/>
  <c r="O2" i="6"/>
  <c r="C86" i="6"/>
  <c r="C56" i="6"/>
  <c r="C66" i="6"/>
  <c r="I13" i="8"/>
  <c r="M13" i="8"/>
  <c r="J14" i="8"/>
  <c r="F13" i="8"/>
  <c r="J13" i="8"/>
  <c r="G14" i="8"/>
  <c r="K14" i="8"/>
  <c r="G13" i="8"/>
  <c r="K13" i="8"/>
  <c r="H14" i="8"/>
  <c r="L14" i="8"/>
  <c r="H13" i="8"/>
  <c r="L13" i="8"/>
  <c r="I14" i="8"/>
  <c r="L23" i="5"/>
  <c r="M23" i="5"/>
  <c r="H13" i="6" l="1"/>
  <c r="F13" i="6"/>
  <c r="G14" i="6"/>
  <c r="I14" i="6"/>
  <c r="L14" i="6"/>
  <c r="H14" i="6"/>
  <c r="K14" i="6"/>
  <c r="K13" i="6"/>
  <c r="G13" i="6"/>
  <c r="L13" i="6"/>
  <c r="M13" i="6"/>
  <c r="M14" i="6"/>
  <c r="J13" i="6"/>
  <c r="I13" i="6"/>
  <c r="J14" i="6"/>
  <c r="K23" i="5"/>
  <c r="M78" i="5"/>
  <c r="L78" i="5"/>
  <c r="K78" i="5"/>
  <c r="J78" i="5"/>
  <c r="I78" i="5"/>
  <c r="H78" i="5"/>
  <c r="G78" i="5"/>
  <c r="F78" i="5"/>
  <c r="M85" i="5" s="1"/>
  <c r="M68" i="5"/>
  <c r="L68" i="5"/>
  <c r="K68" i="5"/>
  <c r="J68" i="5"/>
  <c r="I68" i="5"/>
  <c r="H68" i="5"/>
  <c r="G68" i="5"/>
  <c r="F68" i="5"/>
  <c r="M58" i="5"/>
  <c r="L58" i="5"/>
  <c r="K58" i="5"/>
  <c r="J58" i="5"/>
  <c r="I58" i="5"/>
  <c r="H58" i="5"/>
  <c r="G58" i="5"/>
  <c r="F58" i="5"/>
  <c r="M48" i="5"/>
  <c r="L48" i="5"/>
  <c r="K48" i="5"/>
  <c r="J48" i="5"/>
  <c r="I48" i="5"/>
  <c r="H48" i="5"/>
  <c r="G48" i="5"/>
  <c r="F48" i="5"/>
  <c r="M38" i="5"/>
  <c r="L38" i="5"/>
  <c r="K38" i="5"/>
  <c r="J38" i="5"/>
  <c r="I38" i="5"/>
  <c r="H38" i="5"/>
  <c r="G38" i="5"/>
  <c r="F38" i="5"/>
  <c r="J23" i="5"/>
  <c r="I23" i="5"/>
  <c r="H23" i="5"/>
  <c r="G23" i="5"/>
  <c r="F23" i="5"/>
  <c r="F34" i="5" s="1"/>
  <c r="M8" i="5"/>
  <c r="L8" i="5"/>
  <c r="K8" i="5"/>
  <c r="J8" i="5"/>
  <c r="I8" i="5"/>
  <c r="H8" i="5"/>
  <c r="G8" i="5"/>
  <c r="F8" i="5"/>
  <c r="M5" i="5"/>
  <c r="L5" i="5"/>
  <c r="K5" i="5"/>
  <c r="J5" i="5"/>
  <c r="I5" i="5"/>
  <c r="H5" i="5"/>
  <c r="G5" i="5"/>
  <c r="F5" i="5"/>
  <c r="M4" i="5"/>
  <c r="L4" i="5"/>
  <c r="K4" i="5"/>
  <c r="J4" i="5"/>
  <c r="I4" i="5"/>
  <c r="H4" i="5"/>
  <c r="G4" i="5"/>
  <c r="F4" i="5"/>
  <c r="D2" i="5"/>
  <c r="K65" i="5" l="1"/>
  <c r="L75" i="5"/>
  <c r="H35" i="5"/>
  <c r="K20" i="5"/>
  <c r="K34" i="5"/>
  <c r="L35" i="5"/>
  <c r="I45" i="5"/>
  <c r="L44" i="5"/>
  <c r="M45" i="5"/>
  <c r="J55" i="5"/>
  <c r="M54" i="5"/>
  <c r="G74" i="5"/>
  <c r="G20" i="5"/>
  <c r="J19" i="5"/>
  <c r="H75" i="5"/>
  <c r="G19" i="5"/>
  <c r="H20" i="5"/>
  <c r="H34" i="5"/>
  <c r="I35" i="5"/>
  <c r="I44" i="5"/>
  <c r="J45" i="5"/>
  <c r="J54" i="5"/>
  <c r="K55" i="5"/>
  <c r="K64" i="5"/>
  <c r="L65" i="5"/>
  <c r="L74" i="5"/>
  <c r="M75" i="5"/>
  <c r="M84" i="5"/>
  <c r="H19" i="5"/>
  <c r="I20" i="5"/>
  <c r="I34" i="5"/>
  <c r="J35" i="5"/>
  <c r="J44" i="5"/>
  <c r="K45" i="5"/>
  <c r="K54" i="5"/>
  <c r="L55" i="5"/>
  <c r="L64" i="5"/>
  <c r="M65" i="5"/>
  <c r="M74" i="5"/>
  <c r="F84" i="5"/>
  <c r="G85" i="5"/>
  <c r="I19" i="5"/>
  <c r="J20" i="5"/>
  <c r="J34" i="5"/>
  <c r="K35" i="5"/>
  <c r="K44" i="5"/>
  <c r="L45" i="5"/>
  <c r="L54" i="5"/>
  <c r="M55" i="5"/>
  <c r="M64" i="5"/>
  <c r="F74" i="5"/>
  <c r="G75" i="5"/>
  <c r="G84" i="5"/>
  <c r="H85" i="5"/>
  <c r="H84" i="5"/>
  <c r="I85" i="5"/>
  <c r="K19" i="5"/>
  <c r="L20" i="5"/>
  <c r="L34" i="5"/>
  <c r="M35" i="5"/>
  <c r="M44" i="5"/>
  <c r="F54" i="5"/>
  <c r="G55" i="5"/>
  <c r="G64" i="5"/>
  <c r="H65" i="5"/>
  <c r="H74" i="5"/>
  <c r="I75" i="5"/>
  <c r="I84" i="5"/>
  <c r="J85" i="5"/>
  <c r="G65" i="5"/>
  <c r="L19" i="5"/>
  <c r="M20" i="5"/>
  <c r="M34" i="5"/>
  <c r="F44" i="5"/>
  <c r="G45" i="5"/>
  <c r="G54" i="5"/>
  <c r="H55" i="5"/>
  <c r="H64" i="5"/>
  <c r="I65" i="5"/>
  <c r="I74" i="5"/>
  <c r="J75" i="5"/>
  <c r="J84" i="5"/>
  <c r="K85" i="5"/>
  <c r="F64" i="5"/>
  <c r="M19" i="5"/>
  <c r="G35" i="5"/>
  <c r="G44" i="5"/>
  <c r="H45" i="5"/>
  <c r="H54" i="5"/>
  <c r="I55" i="5"/>
  <c r="I64" i="5"/>
  <c r="J65" i="5"/>
  <c r="J74" i="5"/>
  <c r="K75" i="5"/>
  <c r="K84" i="5"/>
  <c r="L85" i="5"/>
  <c r="F19" i="5"/>
  <c r="G34" i="5"/>
  <c r="H44" i="5"/>
  <c r="I54" i="5"/>
  <c r="J64" i="5"/>
  <c r="K74" i="5"/>
  <c r="L84" i="5"/>
  <c r="M77" i="4"/>
  <c r="L77" i="4"/>
  <c r="K77" i="4"/>
  <c r="J77" i="4"/>
  <c r="I77" i="4"/>
  <c r="H77" i="4"/>
  <c r="G77" i="4"/>
  <c r="F77" i="4"/>
  <c r="F83" i="4" s="1"/>
  <c r="M67" i="4"/>
  <c r="L67" i="4"/>
  <c r="K67" i="4"/>
  <c r="J67" i="4"/>
  <c r="I67" i="4"/>
  <c r="H67" i="4"/>
  <c r="G67" i="4"/>
  <c r="F67" i="4"/>
  <c r="F73" i="4" s="1"/>
  <c r="M57" i="4"/>
  <c r="L57" i="4"/>
  <c r="K57" i="4"/>
  <c r="J57" i="4"/>
  <c r="I57" i="4"/>
  <c r="H57" i="4"/>
  <c r="G57" i="4"/>
  <c r="F57" i="4"/>
  <c r="F63" i="4" s="1"/>
  <c r="L37" i="4"/>
  <c r="L47" i="4"/>
  <c r="M47" i="4"/>
  <c r="K47" i="4"/>
  <c r="J47" i="4"/>
  <c r="I47" i="4"/>
  <c r="H47" i="4"/>
  <c r="G47" i="4"/>
  <c r="F47" i="4"/>
  <c r="F53" i="4" s="1"/>
  <c r="G84" i="4" l="1"/>
  <c r="L83" i="4"/>
  <c r="H84" i="4"/>
  <c r="K83" i="4"/>
  <c r="M84" i="4"/>
  <c r="L84" i="4"/>
  <c r="J83" i="4"/>
  <c r="G83" i="4"/>
  <c r="K84" i="4"/>
  <c r="I83" i="4"/>
  <c r="I84" i="4"/>
  <c r="M83" i="4"/>
  <c r="J84" i="4"/>
  <c r="H83" i="4"/>
  <c r="L73" i="4"/>
  <c r="G74" i="4"/>
  <c r="M74" i="4"/>
  <c r="L74" i="4"/>
  <c r="K74" i="4"/>
  <c r="I73" i="4"/>
  <c r="I74" i="4"/>
  <c r="H74" i="4"/>
  <c r="G73" i="4"/>
  <c r="M73" i="4"/>
  <c r="K73" i="4"/>
  <c r="J73" i="4"/>
  <c r="J74" i="4"/>
  <c r="H73" i="4"/>
  <c r="I64" i="4"/>
  <c r="G63" i="4"/>
  <c r="M63" i="4"/>
  <c r="H64" i="4"/>
  <c r="G64" i="4"/>
  <c r="L63" i="4"/>
  <c r="K63" i="4"/>
  <c r="L64" i="4"/>
  <c r="J63" i="4"/>
  <c r="M64" i="4"/>
  <c r="K64" i="4"/>
  <c r="I63" i="4"/>
  <c r="J64" i="4"/>
  <c r="H63" i="4"/>
  <c r="L53" i="4"/>
  <c r="K53" i="4"/>
  <c r="L54" i="4"/>
  <c r="J53" i="4"/>
  <c r="G53" i="4"/>
  <c r="M53" i="4"/>
  <c r="M54" i="4"/>
  <c r="K54" i="4"/>
  <c r="I53" i="4"/>
  <c r="I54" i="4"/>
  <c r="H54" i="4"/>
  <c r="G54" i="4"/>
  <c r="J54" i="4"/>
  <c r="H53" i="4"/>
  <c r="M37" i="4"/>
  <c r="K37" i="4"/>
  <c r="J37" i="4"/>
  <c r="I37" i="4"/>
  <c r="H37" i="4"/>
  <c r="G37" i="4"/>
  <c r="F37" i="4"/>
  <c r="F43" i="4" s="1"/>
  <c r="M44" i="4" l="1"/>
  <c r="L43" i="4"/>
  <c r="K43" i="4"/>
  <c r="G44" i="4"/>
  <c r="G43" i="4"/>
  <c r="M43" i="4"/>
  <c r="J43" i="4"/>
  <c r="I43" i="4"/>
  <c r="L44" i="4"/>
  <c r="H43" i="4"/>
  <c r="K44" i="4"/>
  <c r="J44" i="4"/>
  <c r="I44" i="4"/>
  <c r="H44" i="4"/>
  <c r="M27" i="4"/>
  <c r="L27" i="4"/>
  <c r="K27" i="4"/>
  <c r="J27" i="4"/>
  <c r="I27" i="4"/>
  <c r="H27" i="4"/>
  <c r="G27" i="4"/>
  <c r="F27" i="4"/>
  <c r="D6" i="4"/>
  <c r="M17" i="4"/>
  <c r="L17" i="4"/>
  <c r="K17" i="4"/>
  <c r="J17" i="4"/>
  <c r="I17" i="4"/>
  <c r="H17" i="4"/>
  <c r="G17" i="4"/>
  <c r="F17" i="4"/>
  <c r="M7" i="4"/>
  <c r="L7" i="4"/>
  <c r="K7" i="4"/>
  <c r="J7" i="4"/>
  <c r="I7" i="4"/>
  <c r="H7" i="4"/>
  <c r="G7" i="4"/>
  <c r="F7" i="4"/>
  <c r="M5" i="4"/>
  <c r="L5" i="4"/>
  <c r="K5" i="4"/>
  <c r="J5" i="4"/>
  <c r="I5" i="4"/>
  <c r="H5" i="4"/>
  <c r="G5" i="4"/>
  <c r="F5" i="4"/>
  <c r="M4" i="4"/>
  <c r="L4" i="4"/>
  <c r="K4" i="4"/>
  <c r="J4" i="4"/>
  <c r="I4" i="4"/>
  <c r="H4" i="4"/>
  <c r="G4" i="4"/>
  <c r="F4" i="4"/>
  <c r="D2" i="4"/>
  <c r="H34" i="4" l="1"/>
  <c r="L34" i="4"/>
  <c r="I34" i="4"/>
  <c r="M34" i="4"/>
  <c r="F33" i="4"/>
  <c r="H33" i="4"/>
  <c r="L33" i="4"/>
  <c r="I33" i="4"/>
  <c r="M33" i="4"/>
  <c r="J33" i="4"/>
  <c r="G33" i="4"/>
  <c r="G34" i="4"/>
  <c r="K33" i="4"/>
  <c r="J34" i="4"/>
  <c r="K34" i="4"/>
  <c r="M24" i="4"/>
  <c r="L14" i="4"/>
  <c r="L13" i="4"/>
  <c r="M14" i="4"/>
  <c r="M23" i="4"/>
  <c r="M13" i="4"/>
  <c r="F23" i="4"/>
  <c r="G24" i="4"/>
  <c r="F13" i="4"/>
  <c r="G14" i="4"/>
  <c r="G23" i="4"/>
  <c r="H24" i="4"/>
  <c r="G13" i="4"/>
  <c r="H14" i="4"/>
  <c r="H23" i="4"/>
  <c r="I24" i="4"/>
  <c r="H13" i="4"/>
  <c r="I14" i="4"/>
  <c r="I23" i="4"/>
  <c r="J24" i="4"/>
  <c r="I13" i="4"/>
  <c r="J14" i="4"/>
  <c r="J23" i="4"/>
  <c r="K24" i="4"/>
  <c r="J13" i="4"/>
  <c r="K14" i="4"/>
  <c r="K23" i="4"/>
  <c r="L24" i="4"/>
  <c r="K13" i="4"/>
  <c r="L23" i="4"/>
  <c r="D11" i="3"/>
  <c r="F13" i="3"/>
  <c r="G13" i="3"/>
  <c r="H13" i="3"/>
  <c r="I13" i="3"/>
  <c r="J13" i="3"/>
  <c r="K13" i="3"/>
  <c r="L13" i="3"/>
  <c r="M13" i="3"/>
  <c r="G14" i="3"/>
  <c r="H14" i="3"/>
  <c r="I14" i="3"/>
  <c r="J14" i="3"/>
  <c r="K14" i="3"/>
  <c r="L14" i="3"/>
  <c r="M14" i="3"/>
  <c r="F18" i="3"/>
  <c r="G18" i="3"/>
  <c r="H18" i="3"/>
  <c r="I18" i="3"/>
  <c r="F19" i="3"/>
  <c r="G19" i="3"/>
  <c r="H19" i="3"/>
  <c r="I19" i="3"/>
  <c r="F23" i="3"/>
  <c r="G23" i="3"/>
  <c r="H23" i="3"/>
  <c r="F24" i="3"/>
  <c r="G24" i="3"/>
  <c r="H24" i="3"/>
  <c r="D26" i="3"/>
  <c r="F28" i="3"/>
  <c r="G28" i="3"/>
  <c r="H28" i="3"/>
  <c r="F29" i="3"/>
  <c r="G29" i="3"/>
  <c r="H29" i="3"/>
  <c r="G42" i="3" l="1"/>
  <c r="H42" i="3"/>
  <c r="I42" i="3"/>
  <c r="J42" i="3"/>
  <c r="K42" i="3"/>
  <c r="L42" i="3"/>
  <c r="M42" i="3"/>
  <c r="F42" i="3"/>
  <c r="F48" i="3" s="1"/>
  <c r="G32" i="3"/>
  <c r="H32" i="3"/>
  <c r="J32" i="3"/>
  <c r="K32" i="3"/>
  <c r="L32" i="3"/>
  <c r="M32" i="3"/>
  <c r="I32" i="3"/>
  <c r="F32" i="3"/>
  <c r="I38" i="3" s="1"/>
  <c r="G48" i="3" l="1"/>
  <c r="K49" i="3"/>
  <c r="M48" i="3"/>
  <c r="G49" i="3"/>
  <c r="J49" i="3"/>
  <c r="L48" i="3"/>
  <c r="H48" i="3"/>
  <c r="M49" i="3"/>
  <c r="I49" i="3"/>
  <c r="K48" i="3"/>
  <c r="L49" i="3"/>
  <c r="H49" i="3"/>
  <c r="J48" i="3"/>
  <c r="I48" i="3"/>
  <c r="F38" i="3"/>
  <c r="H38" i="3"/>
  <c r="J39" i="3"/>
  <c r="G38" i="3"/>
  <c r="L38" i="3"/>
  <c r="G39" i="3"/>
  <c r="H39" i="3"/>
  <c r="J38" i="3"/>
  <c r="L39" i="3"/>
  <c r="I39" i="3"/>
  <c r="K38" i="3"/>
  <c r="M39" i="3"/>
  <c r="K39" i="3"/>
  <c r="M38" i="3"/>
  <c r="H8" i="3"/>
  <c r="I8" i="3"/>
  <c r="J8" i="3"/>
  <c r="K8" i="3"/>
  <c r="L8" i="3"/>
  <c r="M8" i="3"/>
  <c r="H9" i="3"/>
  <c r="I9" i="3"/>
  <c r="J9" i="3"/>
  <c r="K9" i="3"/>
  <c r="L9" i="3"/>
  <c r="M9" i="3"/>
  <c r="H5" i="3"/>
  <c r="I5" i="3"/>
  <c r="J5" i="3"/>
  <c r="K5" i="3"/>
  <c r="L5" i="3"/>
  <c r="M5" i="3"/>
  <c r="G5" i="3"/>
  <c r="H4" i="3"/>
  <c r="I4" i="3"/>
  <c r="J4" i="3"/>
  <c r="K4" i="3"/>
  <c r="L4" i="3"/>
  <c r="M4" i="3"/>
  <c r="G4" i="3"/>
  <c r="F5" i="3"/>
  <c r="F4" i="3"/>
  <c r="D6" i="3"/>
  <c r="G9" i="3"/>
  <c r="G8" i="3"/>
  <c r="F8" i="3"/>
  <c r="D2" i="3"/>
  <c r="H14" i="2" l="1"/>
  <c r="I14" i="2"/>
  <c r="J14" i="2"/>
  <c r="K14" i="2"/>
  <c r="L14" i="2"/>
  <c r="M14" i="2"/>
  <c r="G14" i="2"/>
  <c r="H13" i="2"/>
  <c r="I13" i="2"/>
  <c r="J13" i="2"/>
  <c r="K13" i="2"/>
  <c r="L13" i="2"/>
  <c r="M13" i="2"/>
  <c r="G13" i="2"/>
  <c r="F14" i="2"/>
  <c r="F13" i="2"/>
  <c r="D11" i="2"/>
  <c r="F9" i="2"/>
  <c r="H9" i="2"/>
  <c r="I9" i="2"/>
  <c r="J9" i="2"/>
  <c r="K9" i="2"/>
  <c r="L9" i="2"/>
  <c r="M9" i="2"/>
  <c r="G9" i="2"/>
  <c r="H8" i="2"/>
  <c r="I8" i="2"/>
  <c r="J8" i="2"/>
  <c r="K8" i="2"/>
  <c r="L8" i="2"/>
  <c r="M8" i="2"/>
  <c r="G8" i="2"/>
  <c r="D6" i="2"/>
  <c r="F8" i="2"/>
  <c r="G33" i="2"/>
  <c r="H33" i="2"/>
  <c r="F33" i="2"/>
  <c r="D30" i="2"/>
  <c r="H32" i="2"/>
  <c r="G32" i="2"/>
  <c r="F28" i="2"/>
  <c r="F20" i="2"/>
  <c r="F4" i="2"/>
  <c r="F32" i="2"/>
  <c r="F24" i="1"/>
  <c r="F19" i="1"/>
  <c r="F14" i="1"/>
  <c r="F9" i="1"/>
  <c r="F4" i="1"/>
  <c r="F23" i="1"/>
  <c r="F18" i="1"/>
  <c r="F13" i="1"/>
  <c r="F8" i="1"/>
  <c r="F3" i="1"/>
  <c r="H3" i="2"/>
  <c r="I3" i="2"/>
  <c r="J3" i="2"/>
  <c r="K3" i="2"/>
  <c r="L3" i="2"/>
  <c r="M3" i="2"/>
  <c r="H20" i="2"/>
  <c r="I20" i="2"/>
  <c r="H19" i="2"/>
  <c r="I19" i="2"/>
  <c r="H28" i="2"/>
  <c r="G28" i="2"/>
  <c r="H27" i="2"/>
  <c r="G27" i="2"/>
  <c r="F27" i="2"/>
  <c r="F19" i="2"/>
  <c r="F3" i="2"/>
  <c r="G20" i="2" l="1"/>
  <c r="G19" i="2"/>
  <c r="M4" i="2"/>
  <c r="L4" i="2"/>
  <c r="K4" i="2"/>
  <c r="J4" i="2"/>
  <c r="I4" i="2"/>
  <c r="H4" i="2"/>
  <c r="G4" i="2"/>
  <c r="G3" i="2"/>
  <c r="G24" i="1" l="1"/>
  <c r="G23" i="1"/>
  <c r="M24" i="1"/>
  <c r="L24" i="1"/>
  <c r="K24" i="1"/>
  <c r="J24" i="1"/>
  <c r="I24" i="1"/>
  <c r="H24" i="1"/>
  <c r="M23" i="1"/>
  <c r="L23" i="1"/>
  <c r="K23" i="1"/>
  <c r="J23" i="1"/>
  <c r="I23" i="1"/>
  <c r="H23" i="1"/>
  <c r="H19" i="1"/>
  <c r="I19" i="1"/>
  <c r="J19" i="1"/>
  <c r="K19" i="1"/>
  <c r="L19" i="1"/>
  <c r="M19" i="1"/>
  <c r="G19" i="1"/>
  <c r="H18" i="1"/>
  <c r="I18" i="1"/>
  <c r="J18" i="1"/>
  <c r="K18" i="1"/>
  <c r="L18" i="1"/>
  <c r="M18" i="1"/>
  <c r="G18" i="1"/>
  <c r="H14" i="1"/>
  <c r="I14" i="1"/>
  <c r="J14" i="1"/>
  <c r="K14" i="1"/>
  <c r="L14" i="1"/>
  <c r="M14" i="1"/>
  <c r="G14" i="1"/>
  <c r="H13" i="1"/>
  <c r="I13" i="1"/>
  <c r="J13" i="1"/>
  <c r="K13" i="1"/>
  <c r="L13" i="1"/>
  <c r="M13" i="1"/>
  <c r="G13" i="1"/>
  <c r="H8" i="1"/>
  <c r="I8" i="1"/>
  <c r="J8" i="1"/>
  <c r="K8" i="1"/>
  <c r="L8" i="1"/>
  <c r="M8" i="1"/>
  <c r="G8" i="1"/>
  <c r="H3" i="1"/>
  <c r="I3" i="1"/>
  <c r="J3" i="1"/>
  <c r="K3" i="1"/>
  <c r="L3" i="1"/>
  <c r="M3" i="1"/>
  <c r="G3" i="1"/>
  <c r="G4" i="1"/>
  <c r="G9" i="1"/>
  <c r="H9" i="1"/>
  <c r="M9" i="1"/>
  <c r="L9" i="1"/>
  <c r="K9" i="1"/>
  <c r="J9" i="1"/>
  <c r="I9" i="1"/>
  <c r="I4" i="1"/>
  <c r="J4" i="1"/>
  <c r="K4" i="1"/>
  <c r="L4" i="1"/>
  <c r="M4" i="1"/>
  <c r="H4" i="1"/>
  <c r="M14" i="21"/>
  <c r="J13" i="21"/>
  <c r="I13" i="21"/>
  <c r="G14" i="21"/>
  <c r="K14" i="21"/>
  <c r="M13" i="21"/>
  <c r="L13" i="21"/>
  <c r="H14" i="21"/>
  <c r="H13" i="21"/>
  <c r="L14" i="21"/>
  <c r="K13" i="21"/>
  <c r="G13" i="21"/>
  <c r="I14" i="21"/>
  <c r="J14" i="21"/>
  <c r="F13" i="21"/>
  <c r="Q17" i="25"/>
</calcChain>
</file>

<file path=xl/sharedStrings.xml><?xml version="1.0" encoding="utf-8"?>
<sst xmlns="http://schemas.openxmlformats.org/spreadsheetml/2006/main" count="749" uniqueCount="37">
  <si>
    <t>Device</t>
  </si>
  <si>
    <t>Phi</t>
  </si>
  <si>
    <t>Dataset</t>
  </si>
  <si>
    <t>SKIN</t>
  </si>
  <si>
    <t>n</t>
  </si>
  <si>
    <t>m</t>
  </si>
  <si>
    <t>M</t>
  </si>
  <si>
    <t>Runtime</t>
  </si>
  <si>
    <t>Speedup</t>
  </si>
  <si>
    <t># of threads</t>
  </si>
  <si>
    <t>Ideal runtime</t>
  </si>
  <si>
    <t>RECORDLINK</t>
  </si>
  <si>
    <t>minsup</t>
  </si>
  <si>
    <t>RECORDLINK-2</t>
  </si>
  <si>
    <t>RECORDLINK-8</t>
  </si>
  <si>
    <t>Host</t>
  </si>
  <si>
    <t>Laptop</t>
  </si>
  <si>
    <t>OLD VERSION</t>
  </si>
  <si>
    <t>RECORDLINK8</t>
  </si>
  <si>
    <t>Vectorization</t>
  </si>
  <si>
    <t>RECORDLINK16</t>
  </si>
  <si>
    <t># threads</t>
  </si>
  <si>
    <t>HUGE</t>
  </si>
  <si>
    <t>t02</t>
  </si>
  <si>
    <t>t02 0.05</t>
  </si>
  <si>
    <t>t08 0.1 n/2</t>
  </si>
  <si>
    <t>t04 0.1 n/2</t>
  </si>
  <si>
    <t>M=250 000</t>
  </si>
  <si>
    <t>M=100 000</t>
  </si>
  <si>
    <t>M=50 000</t>
  </si>
  <si>
    <t>Efficiency</t>
  </si>
  <si>
    <t>Phi (KNL)</t>
  </si>
  <si>
    <t>minsup=0.1</t>
  </si>
  <si>
    <t>m = 55 000, n = 128</t>
  </si>
  <si>
    <t>ECG 0606</t>
  </si>
  <si>
    <t>Xeon(R) CPU E5-2630 v4 @ 2.20GHz - 40 CPUs (10 cores, 2 sockets, 2 nodes), HT 2 threads per core</t>
  </si>
  <si>
    <t>Xeon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</si>
</sst>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₽_-;\-* #,##0.00\ _₽_-;_-* &quot;-&quot;??\ _₽_-;_-@_-"/>
    <numFmt numFmtId="164" formatCode="_-* #,##0\ _₽_-;\-* #,##0\ _₽_-;_-* &quot;-&quot;??\ _₽_-;_-@_-"/>
    <numFmt numFmtId="165" formatCode="_-* #,##0.0\ _₽_-;\-* #,##0.0\ _₽_-;_-* &quot;-&quot;??\ _₽_-;_-@_-"/>
    <numFmt numFmtId="166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8" borderId="0" applyNumberFormat="0" applyBorder="0" applyAlignment="0" applyProtection="0"/>
  </cellStyleXfs>
  <cellXfs count="129">
    <xf numFmtId="0" fontId="0" fillId="0" borderId="0" xfId="0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0" fillId="4" borderId="0" xfId="1" applyNumberFormat="1" applyFont="1" applyFill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0" fillId="3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4" borderId="0" xfId="0" applyFill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164" fontId="0" fillId="3" borderId="0" xfId="1" applyNumberFormat="1" applyFont="1" applyFill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2" fontId="0" fillId="0" borderId="1" xfId="0" applyNumberFormat="1" applyBorder="1" applyAlignment="1">
      <alignment vertical="top"/>
    </xf>
    <xf numFmtId="43" fontId="0" fillId="4" borderId="0" xfId="1" applyFont="1" applyFill="1" applyAlignment="1">
      <alignment horizontal="center" vertical="top"/>
    </xf>
    <xf numFmtId="43" fontId="0" fillId="0" borderId="0" xfId="1" applyFont="1" applyAlignment="1">
      <alignment horizontal="center" vertical="top"/>
    </xf>
    <xf numFmtId="164" fontId="0" fillId="0" borderId="0" xfId="1" applyNumberFormat="1" applyFont="1" applyAlignment="1">
      <alignment horizontal="center" vertical="top"/>
    </xf>
    <xf numFmtId="0" fontId="0" fillId="5" borderId="0" xfId="0" applyFill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Border="1" applyAlignment="1">
      <alignment vertical="top"/>
    </xf>
    <xf numFmtId="2" fontId="0" fillId="0" borderId="0" xfId="0" applyNumberFormat="1" applyFill="1" applyBorder="1" applyAlignment="1">
      <alignment vertical="top"/>
    </xf>
    <xf numFmtId="0" fontId="3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2" fontId="0" fillId="0" borderId="2" xfId="0" applyNumberFormat="1" applyBorder="1" applyAlignment="1">
      <alignment vertical="top"/>
    </xf>
    <xf numFmtId="0" fontId="1" fillId="4" borderId="4" xfId="0" applyFont="1" applyFill="1" applyBorder="1" applyAlignment="1">
      <alignment vertical="top"/>
    </xf>
    <xf numFmtId="164" fontId="0" fillId="4" borderId="4" xfId="1" applyNumberFormat="1" applyFont="1" applyFill="1" applyBorder="1" applyAlignment="1">
      <alignment horizontal="center" vertical="top"/>
    </xf>
    <xf numFmtId="0" fontId="1" fillId="4" borderId="0" xfId="0" applyFont="1" applyFill="1" applyBorder="1" applyAlignment="1">
      <alignment vertical="top"/>
    </xf>
    <xf numFmtId="0" fontId="0" fillId="4" borderId="0" xfId="0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7" xfId="0" applyBorder="1" applyAlignment="1">
      <alignment vertical="top"/>
    </xf>
    <xf numFmtId="0" fontId="0" fillId="6" borderId="8" xfId="0" applyFill="1" applyBorder="1" applyAlignment="1">
      <alignment vertical="top"/>
    </xf>
    <xf numFmtId="0" fontId="0" fillId="3" borderId="3" xfId="0" applyFont="1" applyFill="1" applyBorder="1" applyAlignment="1">
      <alignment vertical="top"/>
    </xf>
    <xf numFmtId="0" fontId="0" fillId="3" borderId="5" xfId="0" applyFont="1" applyFill="1" applyBorder="1" applyAlignment="1">
      <alignment vertical="top"/>
    </xf>
    <xf numFmtId="0" fontId="0" fillId="3" borderId="6" xfId="0" applyFont="1" applyFill="1" applyBorder="1" applyAlignment="1">
      <alignment vertical="top"/>
    </xf>
    <xf numFmtId="0" fontId="1" fillId="3" borderId="4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164" fontId="1" fillId="3" borderId="0" xfId="1" applyNumberFormat="1" applyFon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top"/>
    </xf>
    <xf numFmtId="0" fontId="1" fillId="5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5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1" fillId="0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164" fontId="1" fillId="3" borderId="0" xfId="1" applyNumberFormat="1" applyFont="1" applyFill="1" applyAlignment="1">
      <alignment horizontal="center" vertical="top"/>
    </xf>
    <xf numFmtId="2" fontId="0" fillId="2" borderId="1" xfId="0" applyNumberFormat="1" applyFill="1" applyBorder="1" applyAlignment="1">
      <alignment vertical="top"/>
    </xf>
    <xf numFmtId="2" fontId="0" fillId="0" borderId="1" xfId="0" applyNumberFormat="1" applyFill="1" applyBorder="1" applyAlignment="1">
      <alignment vertical="top"/>
    </xf>
    <xf numFmtId="2" fontId="0" fillId="0" borderId="8" xfId="0" applyNumberFormat="1" applyFill="1" applyBorder="1" applyAlignment="1">
      <alignment vertical="top"/>
    </xf>
    <xf numFmtId="1" fontId="0" fillId="0" borderId="5" xfId="0" applyNumberFormat="1" applyFill="1" applyBorder="1" applyAlignment="1">
      <alignment vertical="top"/>
    </xf>
    <xf numFmtId="0" fontId="0" fillId="3" borderId="3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2" xfId="0" applyBorder="1"/>
    <xf numFmtId="2" fontId="3" fillId="0" borderId="0" xfId="0" applyNumberFormat="1" applyFont="1"/>
    <xf numFmtId="0" fontId="3" fillId="0" borderId="0" xfId="0" applyFont="1"/>
    <xf numFmtId="0" fontId="1" fillId="3" borderId="1" xfId="0" applyFont="1" applyFill="1" applyBorder="1"/>
    <xf numFmtId="2" fontId="0" fillId="0" borderId="4" xfId="0" applyNumberFormat="1" applyBorder="1" applyAlignment="1">
      <alignment vertical="top"/>
    </xf>
    <xf numFmtId="2" fontId="0" fillId="0" borderId="0" xfId="0" applyNumberFormat="1" applyBorder="1" applyAlignment="1">
      <alignment vertical="top"/>
    </xf>
    <xf numFmtId="0" fontId="0" fillId="0" borderId="0" xfId="0" applyBorder="1"/>
    <xf numFmtId="0" fontId="0" fillId="0" borderId="4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164" fontId="0" fillId="4" borderId="4" xfId="1" applyNumberFormat="1" applyFont="1" applyFill="1" applyBorder="1" applyAlignment="1">
      <alignment vertical="top"/>
    </xf>
    <xf numFmtId="0" fontId="0" fillId="0" borderId="0" xfId="0" applyAlignment="1"/>
    <xf numFmtId="0" fontId="1" fillId="3" borderId="0" xfId="0" applyFont="1" applyFill="1" applyBorder="1" applyAlignment="1">
      <alignment vertical="top"/>
    </xf>
    <xf numFmtId="165" fontId="0" fillId="4" borderId="4" xfId="1" applyNumberFormat="1" applyFont="1" applyFill="1" applyBorder="1" applyAlignment="1">
      <alignment vertical="top"/>
    </xf>
    <xf numFmtId="2" fontId="0" fillId="0" borderId="1" xfId="0" applyNumberFormat="1" applyBorder="1" applyAlignment="1"/>
    <xf numFmtId="2" fontId="0" fillId="0" borderId="0" xfId="0" applyNumberFormat="1" applyBorder="1" applyAlignment="1"/>
    <xf numFmtId="0" fontId="4" fillId="3" borderId="1" xfId="0" applyFont="1" applyFill="1" applyBorder="1"/>
    <xf numFmtId="2" fontId="0" fillId="7" borderId="4" xfId="0" applyNumberFormat="1" applyFill="1" applyBorder="1" applyAlignment="1"/>
    <xf numFmtId="2" fontId="0" fillId="7" borderId="0" xfId="0" applyNumberFormat="1" applyFill="1" applyBorder="1" applyAlignment="1"/>
    <xf numFmtId="2" fontId="0" fillId="0" borderId="7" xfId="0" applyNumberFormat="1" applyBorder="1" applyAlignment="1"/>
    <xf numFmtId="0" fontId="1" fillId="3" borderId="13" xfId="0" applyFont="1" applyFill="1" applyBorder="1" applyAlignment="1"/>
    <xf numFmtId="2" fontId="0" fillId="7" borderId="2" xfId="0" applyNumberFormat="1" applyFill="1" applyBorder="1" applyAlignment="1"/>
    <xf numFmtId="2" fontId="0" fillId="7" borderId="8" xfId="0" applyNumberFormat="1" applyFill="1" applyBorder="1" applyAlignment="1"/>
    <xf numFmtId="2" fontId="0" fillId="0" borderId="8" xfId="0" applyNumberFormat="1" applyBorder="1" applyAlignment="1"/>
    <xf numFmtId="2" fontId="0" fillId="0" borderId="12" xfId="0" applyNumberFormat="1" applyBorder="1" applyAlignment="1"/>
    <xf numFmtId="0" fontId="1" fillId="3" borderId="2" xfId="0" applyFont="1" applyFill="1" applyBorder="1"/>
    <xf numFmtId="0" fontId="1" fillId="3" borderId="4" xfId="0" applyFont="1" applyFill="1" applyBorder="1" applyAlignment="1"/>
    <xf numFmtId="0" fontId="1" fillId="3" borderId="4" xfId="0" applyFont="1" applyFill="1" applyBorder="1"/>
    <xf numFmtId="2" fontId="0" fillId="7" borderId="7" xfId="0" applyNumberFormat="1" applyFill="1" applyBorder="1" applyAlignment="1"/>
    <xf numFmtId="2" fontId="0" fillId="7" borderId="12" xfId="0" applyNumberFormat="1" applyFill="1" applyBorder="1" applyAlignment="1"/>
    <xf numFmtId="166" fontId="0" fillId="0" borderId="1" xfId="0" applyNumberFormat="1" applyBorder="1" applyAlignment="1"/>
    <xf numFmtId="0" fontId="6" fillId="8" borderId="2" xfId="2" applyFont="1" applyBorder="1" applyAlignment="1">
      <alignment horizontal="center" vertical="center"/>
    </xf>
    <xf numFmtId="0" fontId="6" fillId="8" borderId="8" xfId="2" applyFont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12" xfId="2" applyFont="1" applyFill="1" applyBorder="1" applyAlignment="1">
      <alignment horizontal="center" vertical="center"/>
    </xf>
    <xf numFmtId="2" fontId="0" fillId="0" borderId="3" xfId="0" applyNumberFormat="1" applyBorder="1" applyAlignment="1"/>
    <xf numFmtId="2" fontId="0" fillId="0" borderId="2" xfId="0" applyNumberFormat="1" applyBorder="1" applyAlignment="1"/>
    <xf numFmtId="2" fontId="0" fillId="0" borderId="4" xfId="0" applyNumberFormat="1" applyBorder="1" applyAlignment="1"/>
    <xf numFmtId="0" fontId="6" fillId="0" borderId="2" xfId="2" applyFont="1" applyFill="1" applyBorder="1" applyAlignment="1">
      <alignment horizontal="center" vertical="center"/>
    </xf>
    <xf numFmtId="2" fontId="0" fillId="0" borderId="5" xfId="0" applyNumberFormat="1" applyBorder="1" applyAlignment="1"/>
    <xf numFmtId="2" fontId="0" fillId="0" borderId="6" xfId="0" applyNumberFormat="1" applyBorder="1" applyAlignment="1"/>
    <xf numFmtId="164" fontId="0" fillId="0" borderId="0" xfId="0" applyNumberFormat="1" applyAlignment="1"/>
    <xf numFmtId="43" fontId="0" fillId="0" borderId="0" xfId="0" applyNumberFormat="1" applyAlignment="1"/>
    <xf numFmtId="0" fontId="1" fillId="9" borderId="13" xfId="0" applyFont="1" applyFill="1" applyBorder="1"/>
    <xf numFmtId="0" fontId="1" fillId="9" borderId="1" xfId="0" applyFont="1" applyFill="1" applyBorder="1"/>
    <xf numFmtId="2" fontId="0" fillId="9" borderId="4" xfId="0" applyNumberFormat="1" applyFill="1" applyBorder="1" applyAlignment="1"/>
    <xf numFmtId="2" fontId="0" fillId="9" borderId="2" xfId="0" applyNumberFormat="1" applyFill="1" applyBorder="1" applyAlignment="1"/>
    <xf numFmtId="2" fontId="0" fillId="9" borderId="9" xfId="0" applyNumberFormat="1" applyFill="1" applyBorder="1" applyAlignment="1"/>
    <xf numFmtId="2" fontId="0" fillId="9" borderId="8" xfId="0" applyNumberFormat="1" applyFill="1" applyBorder="1" applyAlignment="1"/>
    <xf numFmtId="2" fontId="0" fillId="9" borderId="12" xfId="0" applyNumberFormat="1" applyFill="1" applyBorder="1" applyAlignment="1"/>
    <xf numFmtId="2" fontId="0" fillId="9" borderId="0" xfId="0" applyNumberFormat="1" applyFill="1" applyBorder="1" applyAlignment="1"/>
    <xf numFmtId="2" fontId="0" fillId="9" borderId="7" xfId="0" applyNumberFormat="1" applyFill="1" applyBorder="1" applyAlignment="1"/>
    <xf numFmtId="166" fontId="0" fillId="0" borderId="0" xfId="0" applyNumberFormat="1" applyBorder="1" applyAlignment="1"/>
    <xf numFmtId="0" fontId="1" fillId="0" borderId="0" xfId="0" applyFont="1" applyFill="1" applyBorder="1"/>
    <xf numFmtId="2" fontId="0" fillId="0" borderId="0" xfId="0" applyNumberFormat="1" applyFill="1" applyBorder="1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6" fillId="8" borderId="9" xfId="2" applyFont="1" applyBorder="1" applyAlignment="1">
      <alignment horizontal="center" vertical="center"/>
    </xf>
    <xf numFmtId="0" fontId="6" fillId="8" borderId="10" xfId="2" applyFont="1" applyBorder="1" applyAlignment="1">
      <alignment horizontal="center" vertical="center"/>
    </xf>
    <xf numFmtId="0" fontId="6" fillId="8" borderId="11" xfId="2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top"/>
    </xf>
    <xf numFmtId="2" fontId="0" fillId="3" borderId="1" xfId="0" applyNumberFormat="1" applyFill="1" applyBorder="1" applyAlignment="1">
      <alignment horizontal="center" vertical="top"/>
    </xf>
  </cellXfs>
  <cellStyles count="3">
    <cellStyle name="60% — акцент5" xfId="2" builtinId="48"/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99CC"/>
      <color rgb="FFA50021"/>
      <color rgb="FFFF0066"/>
      <color rgb="FFFF33CC"/>
      <color rgb="FFFF6600"/>
      <color rgb="FF660033"/>
      <color rgb="FFCC3300"/>
      <color rgb="FFD60093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'2016-12-06-node100'!$E$24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'2016-12-06-node100'!$F$16:$M$16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'2016-12-06-node100'!$F$24:$M$24</c:f>
              <c:numCache>
                <c:formatCode>0.00</c:formatCode>
                <c:ptCount val="8"/>
                <c:pt idx="0">
                  <c:v>1</c:v>
                </c:pt>
                <c:pt idx="1">
                  <c:v>2.0590186500883378</c:v>
                </c:pt>
                <c:pt idx="2">
                  <c:v>3.930055564267672</c:v>
                </c:pt>
                <c:pt idx="3">
                  <c:v>5.6151819857963963</c:v>
                </c:pt>
                <c:pt idx="4">
                  <c:v>7.2507523769778519</c:v>
                </c:pt>
                <c:pt idx="5">
                  <c:v>7.2302178968539597</c:v>
                </c:pt>
                <c:pt idx="6">
                  <c:v>8.0947148995200102</c:v>
                </c:pt>
                <c:pt idx="7">
                  <c:v>2.9365085925303096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F-4C3F-A710-0FB5D39A7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17304"/>
        <c:axId val="443014952"/>
      </c:scatterChart>
      <c:valAx>
        <c:axId val="44301730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4952"/>
        <c:crosses val="autoZero"/>
        <c:crossBetween val="midCat"/>
        <c:majorUnit val="4"/>
        <c:minorUnit val="2"/>
      </c:valAx>
      <c:valAx>
        <c:axId val="4430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'2016-12-16-node066'!$E$35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'2016-12-16-node066'!$F$22:$M$22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'2016-12-16-node066'!$F$35:$M$35</c:f>
              <c:numCache>
                <c:formatCode>0.00</c:formatCode>
                <c:ptCount val="8"/>
                <c:pt idx="0">
                  <c:v>1</c:v>
                </c:pt>
                <c:pt idx="1">
                  <c:v>8.5556322189843321</c:v>
                </c:pt>
                <c:pt idx="2">
                  <c:v>12.774941417560527</c:v>
                </c:pt>
                <c:pt idx="3">
                  <c:v>10.382025315208981</c:v>
                </c:pt>
                <c:pt idx="4">
                  <c:v>9.629506971408075</c:v>
                </c:pt>
                <c:pt idx="5">
                  <c:v>4.6181160159289174</c:v>
                </c:pt>
                <c:pt idx="6">
                  <c:v>3.1383668770901698</c:v>
                </c:pt>
                <c:pt idx="7">
                  <c:v>3.670532731444383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7-474E-9D2A-10BFC35DD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04168"/>
        <c:axId val="224775648"/>
      </c:scatterChart>
      <c:valAx>
        <c:axId val="22680416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775648"/>
        <c:crosses val="autoZero"/>
        <c:crossBetween val="midCat"/>
        <c:majorUnit val="30"/>
        <c:minorUnit val="10"/>
      </c:valAx>
      <c:valAx>
        <c:axId val="22477564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0416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'2016-12-16-node066'!$E$45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'2016-12-16-node066'!$F$37:$M$37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'2016-12-16-node066'!$F$45:$M$45</c:f>
              <c:numCache>
                <c:formatCode>0.00</c:formatCode>
                <c:ptCount val="8"/>
                <c:pt idx="0">
                  <c:v>1</c:v>
                </c:pt>
                <c:pt idx="1">
                  <c:v>8.4074390090113766</c:v>
                </c:pt>
                <c:pt idx="2">
                  <c:v>14.007095648289875</c:v>
                </c:pt>
                <c:pt idx="3">
                  <c:v>21.613868171358458</c:v>
                </c:pt>
                <c:pt idx="4">
                  <c:v>25.222317368344648</c:v>
                </c:pt>
                <c:pt idx="5">
                  <c:v>27.279463085549562</c:v>
                </c:pt>
                <c:pt idx="6">
                  <c:v>25.763804248615884</c:v>
                </c:pt>
                <c:pt idx="7">
                  <c:v>23.822204683941294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7-452A-B91A-0F713F01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6800"/>
        <c:axId val="443244840"/>
      </c:scatterChart>
      <c:valAx>
        <c:axId val="443246800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4840"/>
        <c:crosses val="autoZero"/>
        <c:crossBetween val="midCat"/>
        <c:majorUnit val="20"/>
        <c:minorUnit val="2"/>
      </c:valAx>
      <c:valAx>
        <c:axId val="44324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'2016-12-16-node066'!$E$55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'2016-12-16-node066'!$F$47:$M$47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'2016-12-16-node066'!$F$55:$M$55</c:f>
              <c:numCache>
                <c:formatCode>0.00</c:formatCode>
                <c:ptCount val="8"/>
                <c:pt idx="0">
                  <c:v>1</c:v>
                </c:pt>
                <c:pt idx="1">
                  <c:v>8.6494995654874405</c:v>
                </c:pt>
                <c:pt idx="2">
                  <c:v>14.603266729362687</c:v>
                </c:pt>
                <c:pt idx="3">
                  <c:v>23.167856287435882</c:v>
                </c:pt>
                <c:pt idx="4">
                  <c:v>27.028979415272833</c:v>
                </c:pt>
                <c:pt idx="5">
                  <c:v>29.579093984174168</c:v>
                </c:pt>
                <c:pt idx="6">
                  <c:v>27.139565910732532</c:v>
                </c:pt>
                <c:pt idx="7">
                  <c:v>24.594898591890797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7-4212-B99F-7036B989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5232"/>
        <c:axId val="443247584"/>
      </c:scatterChart>
      <c:valAx>
        <c:axId val="443245232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7584"/>
        <c:crosses val="autoZero"/>
        <c:crossBetween val="midCat"/>
        <c:majorUnit val="20"/>
        <c:minorUnit val="2"/>
      </c:valAx>
      <c:valAx>
        <c:axId val="4432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'2016-12-16-node066'!$E$65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'2016-12-16-node066'!$F$57:$M$57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'2016-12-16-node066'!$F$65:$M$65</c:f>
              <c:numCache>
                <c:formatCode>0.00</c:formatCode>
                <c:ptCount val="8"/>
                <c:pt idx="0">
                  <c:v>1</c:v>
                </c:pt>
                <c:pt idx="1">
                  <c:v>2.074531963370335</c:v>
                </c:pt>
                <c:pt idx="2">
                  <c:v>3.9420745674650934</c:v>
                </c:pt>
                <c:pt idx="3">
                  <c:v>5.5930955630791725</c:v>
                </c:pt>
                <c:pt idx="4">
                  <c:v>7.1340672285024409</c:v>
                </c:pt>
                <c:pt idx="5">
                  <c:v>5.5271106968533088</c:v>
                </c:pt>
                <c:pt idx="6">
                  <c:v>7.5234959300128219</c:v>
                </c:pt>
                <c:pt idx="7">
                  <c:v>2.772159997115724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2-4157-8A53-997EC1414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9936"/>
        <c:axId val="443251112"/>
      </c:scatterChart>
      <c:valAx>
        <c:axId val="443249936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51112"/>
        <c:crosses val="autoZero"/>
        <c:crossBetween val="midCat"/>
        <c:majorUnit val="2"/>
        <c:minorUnit val="2"/>
      </c:valAx>
      <c:valAx>
        <c:axId val="4432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'2016-12-16-node066'!$E$75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'2016-12-16-node066'!$F$67:$M$67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'2016-12-16-node066'!$F$75:$M$75</c:f>
              <c:numCache>
                <c:formatCode>0.00</c:formatCode>
                <c:ptCount val="8"/>
                <c:pt idx="0">
                  <c:v>1</c:v>
                </c:pt>
                <c:pt idx="1">
                  <c:v>8.909669924046268</c:v>
                </c:pt>
                <c:pt idx="2">
                  <c:v>15.510518412851162</c:v>
                </c:pt>
                <c:pt idx="3">
                  <c:v>24.684917430931876</c:v>
                </c:pt>
                <c:pt idx="4">
                  <c:v>28.046084325135638</c:v>
                </c:pt>
                <c:pt idx="5">
                  <c:v>28.768335059674811</c:v>
                </c:pt>
                <c:pt idx="6">
                  <c:v>24.750300992968711</c:v>
                </c:pt>
                <c:pt idx="7">
                  <c:v>20.353653424432224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7-4591-9815-851E406F9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9152"/>
        <c:axId val="443247976"/>
      </c:scatterChart>
      <c:valAx>
        <c:axId val="443249152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7976"/>
        <c:crosses val="autoZero"/>
        <c:crossBetween val="midCat"/>
        <c:majorUnit val="20"/>
        <c:minorUnit val="2"/>
      </c:valAx>
      <c:valAx>
        <c:axId val="44324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'2016-12-16-node066'!$E$85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'2016-12-16-node066'!$F$77:$M$77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'2016-12-16-node066'!$F$85:$M$85</c:f>
              <c:numCache>
                <c:formatCode>0.00</c:formatCode>
                <c:ptCount val="8"/>
                <c:pt idx="0">
                  <c:v>1</c:v>
                </c:pt>
                <c:pt idx="1">
                  <c:v>2.0347036181512466</c:v>
                </c:pt>
                <c:pt idx="2">
                  <c:v>3.8989848189348284</c:v>
                </c:pt>
                <c:pt idx="3">
                  <c:v>5.5585196345225105</c:v>
                </c:pt>
                <c:pt idx="4">
                  <c:v>7.1137615552083728</c:v>
                </c:pt>
                <c:pt idx="5">
                  <c:v>5.5636358921732096</c:v>
                </c:pt>
                <c:pt idx="6">
                  <c:v>7.2915626864243421</c:v>
                </c:pt>
                <c:pt idx="7">
                  <c:v>2.9313095792815376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9-40FB-B020-E05CE0B26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8368"/>
        <c:axId val="443248760"/>
      </c:scatterChart>
      <c:valAx>
        <c:axId val="44324836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8760"/>
        <c:crosses val="autoZero"/>
        <c:crossBetween val="midCat"/>
        <c:majorUnit val="2"/>
        <c:minorUnit val="2"/>
      </c:valAx>
      <c:valAx>
        <c:axId val="4432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t0'!$E$14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t0'!$F$1:$M$1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t0'!$F$14:$M$14</c:f>
              <c:numCache>
                <c:formatCode>0.00</c:formatCode>
                <c:ptCount val="8"/>
                <c:pt idx="0">
                  <c:v>1</c:v>
                </c:pt>
                <c:pt idx="1">
                  <c:v>1.9483706260470879</c:v>
                </c:pt>
                <c:pt idx="2">
                  <c:v>3.6809401533364152</c:v>
                </c:pt>
                <c:pt idx="3">
                  <c:v>5.1618095452547506</c:v>
                </c:pt>
                <c:pt idx="4">
                  <c:v>6.5979498563244929</c:v>
                </c:pt>
                <c:pt idx="5">
                  <c:v>8.8156191830220774</c:v>
                </c:pt>
                <c:pt idx="6">
                  <c:v>8.9969692873259426</c:v>
                </c:pt>
                <c:pt idx="7">
                  <c:v>8.7777030257447919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4-435E-BB3F-35DE82DB7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9544"/>
        <c:axId val="443250720"/>
      </c:scatterChart>
      <c:valAx>
        <c:axId val="44324954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50720"/>
        <c:crosses val="autoZero"/>
        <c:crossBetween val="midCat"/>
        <c:majorUnit val="4"/>
        <c:minorUnit val="2"/>
      </c:valAx>
      <c:valAx>
        <c:axId val="44325072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4954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t0'!$P$18</c:f>
              <c:strCache>
                <c:ptCount val="1"/>
                <c:pt idx="0">
                  <c:v>Speedup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'Host - t0'!$Q$15:$X$15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t0'!$Q$18:$X$18</c:f>
              <c:numCache>
                <c:formatCode>0.00</c:formatCode>
                <c:ptCount val="8"/>
                <c:pt idx="0">
                  <c:v>1</c:v>
                </c:pt>
                <c:pt idx="1">
                  <c:v>1.7722374425516041</c:v>
                </c:pt>
                <c:pt idx="2">
                  <c:v>3.338226769915174</c:v>
                </c:pt>
                <c:pt idx="3">
                  <c:v>4.4767300062331188</c:v>
                </c:pt>
                <c:pt idx="4">
                  <c:v>5.293866804081377</c:v>
                </c:pt>
                <c:pt idx="5">
                  <c:v>6.0530499110295866</c:v>
                </c:pt>
                <c:pt idx="6">
                  <c:v>9.7908630951361868</c:v>
                </c:pt>
                <c:pt idx="7">
                  <c:v>11.499660279583598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7-4246-8E03-1230EE54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44056"/>
        <c:axId val="497256616"/>
      </c:scatterChart>
      <c:valAx>
        <c:axId val="443244056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b="1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497256616"/>
        <c:crosses val="autoZero"/>
        <c:crossBetween val="midCat"/>
        <c:majorUnit val="4"/>
        <c:minorUnit val="2"/>
      </c:valAx>
      <c:valAx>
        <c:axId val="4972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  <a:endParaRPr lang="ru-RU" b="1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443244056"/>
        <c:crosses val="autoZero"/>
        <c:crossBetween val="midCat"/>
        <c:majorUnit val="2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t0'!$P$38</c:f>
              <c:strCache>
                <c:ptCount val="1"/>
                <c:pt idx="0">
                  <c:v>Speedup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'Host - t0'!$Q$35:$X$35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'Host - t0'!$Q$38:$X$38</c:f>
              <c:numCache>
                <c:formatCode>0.00</c:formatCode>
                <c:ptCount val="8"/>
                <c:pt idx="0">
                  <c:v>1</c:v>
                </c:pt>
                <c:pt idx="1">
                  <c:v>9.4542017374400302</c:v>
                </c:pt>
                <c:pt idx="2">
                  <c:v>17.72785708009955</c:v>
                </c:pt>
                <c:pt idx="3">
                  <c:v>31.466946356212194</c:v>
                </c:pt>
                <c:pt idx="4">
                  <c:v>42.363451561722201</c:v>
                </c:pt>
                <c:pt idx="5">
                  <c:v>56.710916347644059</c:v>
                </c:pt>
                <c:pt idx="6">
                  <c:v>63.29497157194993</c:v>
                </c:pt>
                <c:pt idx="7">
                  <c:v>66.222810884603945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6-499B-BC61-B84C51D76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48776"/>
        <c:axId val="497252304"/>
      </c:scatterChart>
      <c:valAx>
        <c:axId val="497248776"/>
        <c:scaling>
          <c:orientation val="minMax"/>
          <c:max val="2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497252304"/>
        <c:crosses val="autoZero"/>
        <c:crossBetween val="midCat"/>
        <c:majorUnit val="20"/>
        <c:minorUnit val="10"/>
      </c:valAx>
      <c:valAx>
        <c:axId val="4972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  <a:endParaRPr lang="ru-RU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497248776"/>
        <c:crosses val="autoZero"/>
        <c:crossBetween val="midCat"/>
        <c:majorUnit val="1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'Phi - t0'!$E$14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'Phi - t0'!$F$1:$M$1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- t0'!$F$14:$M$14</c:f>
              <c:numCache>
                <c:formatCode>0.00</c:formatCode>
                <c:ptCount val="8"/>
                <c:pt idx="0">
                  <c:v>1</c:v>
                </c:pt>
                <c:pt idx="1">
                  <c:v>7.7300863541786811</c:v>
                </c:pt>
                <c:pt idx="2">
                  <c:v>12.16396946579542</c:v>
                </c:pt>
                <c:pt idx="3">
                  <c:v>16.991682710166106</c:v>
                </c:pt>
                <c:pt idx="4">
                  <c:v>19.456410347251222</c:v>
                </c:pt>
                <c:pt idx="5">
                  <c:v>21.650543366327209</c:v>
                </c:pt>
                <c:pt idx="6">
                  <c:v>22.052034396397648</c:v>
                </c:pt>
                <c:pt idx="7">
                  <c:v>21.727297473460791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8-4D65-A622-18F841D6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2696"/>
        <c:axId val="497253872"/>
      </c:scatterChart>
      <c:valAx>
        <c:axId val="497252696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3872"/>
        <c:crosses val="autoZero"/>
        <c:crossBetween val="midCat"/>
        <c:majorUnit val="20"/>
        <c:minorUnit val="10"/>
      </c:valAx>
      <c:valAx>
        <c:axId val="4972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'2016-12-06-node100'!$F$6:$M$6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'2016-12-06-node100'!$F$14:$M$14</c:f>
              <c:numCache>
                <c:formatCode>0.00</c:formatCode>
                <c:ptCount val="8"/>
                <c:pt idx="0">
                  <c:v>1</c:v>
                </c:pt>
                <c:pt idx="1">
                  <c:v>1.9346280571461454</c:v>
                </c:pt>
                <c:pt idx="2">
                  <c:v>3.764115712122964</c:v>
                </c:pt>
                <c:pt idx="3">
                  <c:v>5.1240909418263065</c:v>
                </c:pt>
                <c:pt idx="4">
                  <c:v>6.628592706044186</c:v>
                </c:pt>
                <c:pt idx="5">
                  <c:v>5.3114951476565171</c:v>
                </c:pt>
                <c:pt idx="6">
                  <c:v>7.2319241235017619</c:v>
                </c:pt>
                <c:pt idx="7">
                  <c:v>3.6786466261096389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4-4731-B19A-0B70275B9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21224"/>
        <c:axId val="443018480"/>
      </c:scatterChart>
      <c:valAx>
        <c:axId val="44302122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8480"/>
        <c:crosses val="autoZero"/>
        <c:crossBetween val="midCat"/>
        <c:majorUnit val="4"/>
        <c:minorUnit val="2"/>
      </c:valAx>
      <c:valAx>
        <c:axId val="4430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2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(v15,simd)'!$E$14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(v15,simd)'!$F$1:$M$1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(v15,simd)'!$F$14:$M$14</c:f>
              <c:numCache>
                <c:formatCode>0.00</c:formatCode>
                <c:ptCount val="8"/>
                <c:pt idx="0">
                  <c:v>1</c:v>
                </c:pt>
                <c:pt idx="1">
                  <c:v>1.9592707823961673</c:v>
                </c:pt>
                <c:pt idx="2">
                  <c:v>3.9133163258023083</c:v>
                </c:pt>
                <c:pt idx="3">
                  <c:v>5.6078133023676777</c:v>
                </c:pt>
                <c:pt idx="4">
                  <c:v>7.1327278405405075</c:v>
                </c:pt>
                <c:pt idx="5">
                  <c:v>9.549971316235121</c:v>
                </c:pt>
                <c:pt idx="6">
                  <c:v>10.789823951124834</c:v>
                </c:pt>
                <c:pt idx="7">
                  <c:v>8.6795405452637535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A-4172-8064-86CEB59D6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49168"/>
        <c:axId val="497253480"/>
      </c:scatterChart>
      <c:valAx>
        <c:axId val="49724916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3480"/>
        <c:crosses val="autoZero"/>
        <c:crossBetween val="midCat"/>
        <c:majorUnit val="4"/>
        <c:minorUnit val="2"/>
      </c:valAx>
      <c:valAx>
        <c:axId val="49725348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4916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recordlink16'!$E$14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recordlink16'!$F$1:$M$1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recordlink16'!$F$14:$M$14</c:f>
              <c:numCache>
                <c:formatCode>0.00</c:formatCode>
                <c:ptCount val="8"/>
                <c:pt idx="0">
                  <c:v>1</c:v>
                </c:pt>
                <c:pt idx="1">
                  <c:v>1.9568073198306428</c:v>
                </c:pt>
                <c:pt idx="2">
                  <c:v>3.928370329730841</c:v>
                </c:pt>
                <c:pt idx="3">
                  <c:v>5.6541350693914909</c:v>
                </c:pt>
                <c:pt idx="4">
                  <c:v>7.478405305949118</c:v>
                </c:pt>
                <c:pt idx="5">
                  <c:v>10.447415318043415</c:v>
                </c:pt>
                <c:pt idx="6">
                  <c:v>11.927322019427343</c:v>
                </c:pt>
                <c:pt idx="7">
                  <c:v>11.399324584165562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3-48ED-88D5-322000A44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8184"/>
        <c:axId val="497251520"/>
      </c:scatterChart>
      <c:valAx>
        <c:axId val="49725818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1520"/>
        <c:crosses val="autoZero"/>
        <c:crossBetween val="midCat"/>
        <c:majorUnit val="4"/>
        <c:minorUnit val="2"/>
      </c:valAx>
      <c:valAx>
        <c:axId val="49725152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818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recordlink16 - new'!$E$14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recordlink16 - new'!$F$1:$M$1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recordlink16 - new'!$F$14:$M$14</c:f>
              <c:numCache>
                <c:formatCode>0.00</c:formatCode>
                <c:ptCount val="8"/>
                <c:pt idx="0">
                  <c:v>1</c:v>
                </c:pt>
                <c:pt idx="1">
                  <c:v>1.9769712053420136</c:v>
                </c:pt>
                <c:pt idx="2">
                  <c:v>3.7455952447022725</c:v>
                </c:pt>
                <c:pt idx="3">
                  <c:v>5.0082579641363552</c:v>
                </c:pt>
                <c:pt idx="4">
                  <c:v>5.7730001887184788</c:v>
                </c:pt>
                <c:pt idx="5">
                  <c:v>6.6478461587798154</c:v>
                </c:pt>
                <c:pt idx="6">
                  <c:v>9.7767804241937242</c:v>
                </c:pt>
                <c:pt idx="7">
                  <c:v>11.133878617498091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2-462D-B841-44A2058AB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8576"/>
        <c:axId val="497257008"/>
      </c:scatterChart>
      <c:valAx>
        <c:axId val="497258576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7008"/>
        <c:crosses val="autoZero"/>
        <c:crossBetween val="midCat"/>
        <c:majorUnit val="4"/>
        <c:minorUnit val="2"/>
      </c:valAx>
      <c:valAx>
        <c:axId val="49725700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8576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recordlink-new'!$E$14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recordlink-new'!$F$1:$M$1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recordlink-new'!$F$14:$M$14</c:f>
              <c:numCache>
                <c:formatCode>0.00</c:formatCode>
                <c:ptCount val="8"/>
                <c:pt idx="0">
                  <c:v>1</c:v>
                </c:pt>
                <c:pt idx="1">
                  <c:v>1.932240696212697</c:v>
                </c:pt>
                <c:pt idx="2">
                  <c:v>3.6184131080274633</c:v>
                </c:pt>
                <c:pt idx="3">
                  <c:v>4.877577163042222</c:v>
                </c:pt>
                <c:pt idx="4">
                  <c:v>6.0661475750295626</c:v>
                </c:pt>
                <c:pt idx="5">
                  <c:v>7.3752776526291637</c:v>
                </c:pt>
                <c:pt idx="6">
                  <c:v>5.9613391960711235</c:v>
                </c:pt>
                <c:pt idx="7">
                  <c:v>4.5164878214721442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F-4BED-8095-2197D810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0344"/>
        <c:axId val="497253088"/>
      </c:scatterChart>
      <c:valAx>
        <c:axId val="49725034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3088"/>
        <c:crosses val="autoZero"/>
        <c:crossBetween val="midCat"/>
        <c:majorUnit val="4"/>
        <c:minorUnit val="2"/>
      </c:valAx>
      <c:valAx>
        <c:axId val="49725308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034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huge'!$E$14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huge'!$F$1:$M$1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huge'!$F$14:$M$14</c:f>
              <c:numCache>
                <c:formatCode>0.00</c:formatCode>
                <c:ptCount val="8"/>
                <c:pt idx="0">
                  <c:v>1</c:v>
                </c:pt>
                <c:pt idx="1">
                  <c:v>1.9711985722865897</c:v>
                </c:pt>
                <c:pt idx="2">
                  <c:v>3.519828235217024</c:v>
                </c:pt>
                <c:pt idx="3">
                  <c:v>4.6224288570836087</c:v>
                </c:pt>
                <c:pt idx="4">
                  <c:v>5.4724372811008548</c:v>
                </c:pt>
                <c:pt idx="5">
                  <c:v>7.1327062240607546</c:v>
                </c:pt>
                <c:pt idx="6">
                  <c:v>7.8724659474776617</c:v>
                </c:pt>
                <c:pt idx="7">
                  <c:v>7.5018438465468797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9-4BC2-B676-B7E03AA3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5048"/>
        <c:axId val="497255440"/>
      </c:scatterChart>
      <c:valAx>
        <c:axId val="49725504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5440"/>
        <c:crosses val="autoZero"/>
        <c:crossBetween val="midCat"/>
        <c:majorUnit val="4"/>
        <c:minorUnit val="2"/>
      </c:valAx>
      <c:valAx>
        <c:axId val="49725544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504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huge (simd)'!$E$14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huge (simd)'!$F$1:$M$1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huge (simd)'!$F$14:$M$14</c:f>
              <c:numCache>
                <c:formatCode>0.00</c:formatCode>
                <c:ptCount val="8"/>
                <c:pt idx="0">
                  <c:v>1</c:v>
                </c:pt>
                <c:pt idx="1">
                  <c:v>1.9213039948733945</c:v>
                </c:pt>
                <c:pt idx="2">
                  <c:v>3.355839617807129</c:v>
                </c:pt>
                <c:pt idx="3">
                  <c:v>4.4033943801733102</c:v>
                </c:pt>
                <c:pt idx="4">
                  <c:v>5.108314871680383</c:v>
                </c:pt>
                <c:pt idx="5">
                  <c:v>6.2084762502144164</c:v>
                </c:pt>
                <c:pt idx="6">
                  <c:v>7.2868514723125193</c:v>
                </c:pt>
                <c:pt idx="7">
                  <c:v>7.4470992903611108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4-4BD3-B780-4340BEECA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6224"/>
        <c:axId val="497249560"/>
      </c:scatterChart>
      <c:valAx>
        <c:axId val="49725622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49560"/>
        <c:crosses val="autoZero"/>
        <c:crossBetween val="midCat"/>
        <c:majorUnit val="4"/>
        <c:minorUnit val="2"/>
      </c:valAx>
      <c:valAx>
        <c:axId val="49724956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622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recordlink'!$F$14:$M$14</c:f>
              <c:numCache>
                <c:formatCode>0.00</c:formatCode>
                <c:ptCount val="8"/>
                <c:pt idx="0">
                  <c:v>1</c:v>
                </c:pt>
                <c:pt idx="1">
                  <c:v>1.9170503920833861</c:v>
                </c:pt>
                <c:pt idx="2">
                  <c:v>3.6568976624416929</c:v>
                </c:pt>
                <c:pt idx="3">
                  <c:v>5.1612348010987397</c:v>
                </c:pt>
                <c:pt idx="4">
                  <c:v>6.2281927580373564</c:v>
                </c:pt>
                <c:pt idx="5">
                  <c:v>7.6558330806966808</c:v>
                </c:pt>
                <c:pt idx="6">
                  <c:v>8.2996717991457079</c:v>
                </c:pt>
                <c:pt idx="7">
                  <c:v>6.9962324630416184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1-4C90-9E51-3120447BA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59360"/>
        <c:axId val="497260144"/>
      </c:scatterChart>
      <c:valAx>
        <c:axId val="49725936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0144"/>
        <c:crosses val="autoZero"/>
        <c:crossBetween val="midCat"/>
        <c:majorUnit val="4"/>
        <c:minorUnit val="2"/>
      </c:valAx>
      <c:valAx>
        <c:axId val="49726014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936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 (2)'!$E$14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 (2)'!$F$1:$M$1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 (2)'!$F$14:$M$14</c:f>
              <c:numCache>
                <c:formatCode>0.00</c:formatCode>
                <c:ptCount val="8"/>
                <c:pt idx="0">
                  <c:v>1</c:v>
                </c:pt>
                <c:pt idx="1">
                  <c:v>1.8994565323130355</c:v>
                </c:pt>
                <c:pt idx="2">
                  <c:v>3.4450825687016171</c:v>
                </c:pt>
                <c:pt idx="3">
                  <c:v>4.674325104869312</c:v>
                </c:pt>
                <c:pt idx="4">
                  <c:v>5.8413341557277452</c:v>
                </c:pt>
                <c:pt idx="5">
                  <c:v>6.6257944811594971</c:v>
                </c:pt>
                <c:pt idx="6">
                  <c:v>7.5150609850822914</c:v>
                </c:pt>
                <c:pt idx="7">
                  <c:v>7.4535073530751283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B-47E5-A3C6-AEB751D23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48384"/>
        <c:axId val="497250736"/>
      </c:scatterChart>
      <c:valAx>
        <c:axId val="49724838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50736"/>
        <c:crosses val="autoZero"/>
        <c:crossBetween val="midCat"/>
        <c:majorUnit val="4"/>
        <c:minorUnit val="2"/>
      </c:valAx>
      <c:valAx>
        <c:axId val="49725073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4838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recordlink16-5%'!$E$14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recordlink16-5%'!$F$1:$M$1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recordlink16-5%'!$F$14:$M$14</c:f>
              <c:numCache>
                <c:formatCode>0.00</c:formatCode>
                <c:ptCount val="8"/>
                <c:pt idx="0">
                  <c:v>1</c:v>
                </c:pt>
                <c:pt idx="1">
                  <c:v>1.976094523153948</c:v>
                </c:pt>
                <c:pt idx="2">
                  <c:v>3.8479152928751716</c:v>
                </c:pt>
                <c:pt idx="3">
                  <c:v>5.6415147941631432</c:v>
                </c:pt>
                <c:pt idx="4">
                  <c:v>7.4520802584385697</c:v>
                </c:pt>
                <c:pt idx="5">
                  <c:v>9.6552313062693393</c:v>
                </c:pt>
                <c:pt idx="6">
                  <c:v>11.117533625278325</c:v>
                </c:pt>
                <c:pt idx="7">
                  <c:v>11.955747748662427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0-4FB8-9122-97867D49C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62496"/>
        <c:axId val="497262888"/>
      </c:scatterChart>
      <c:valAx>
        <c:axId val="497262496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2888"/>
        <c:crosses val="autoZero"/>
        <c:crossBetween val="midCat"/>
        <c:majorUnit val="4"/>
        <c:minorUnit val="2"/>
      </c:valAx>
      <c:valAx>
        <c:axId val="49726288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2496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- tmp (2)'!$E$14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- tmp (2)'!$F$1:$M$1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- tmp (2)'!$F$14:$M$14</c:f>
              <c:numCache>
                <c:formatCode>0.00</c:formatCode>
                <c:ptCount val="8"/>
                <c:pt idx="0">
                  <c:v>1</c:v>
                </c:pt>
                <c:pt idx="1">
                  <c:v>1.9718479708846262</c:v>
                </c:pt>
                <c:pt idx="2">
                  <c:v>3.8230574014642942</c:v>
                </c:pt>
                <c:pt idx="3">
                  <c:v>5.6363160029039214</c:v>
                </c:pt>
                <c:pt idx="4">
                  <c:v>7.4342517868088001</c:v>
                </c:pt>
                <c:pt idx="5">
                  <c:v>10.019013975634627</c:v>
                </c:pt>
                <c:pt idx="6">
                  <c:v>11.170576450734902</c:v>
                </c:pt>
                <c:pt idx="7">
                  <c:v>11.937872549508596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3-44AA-AEA7-68150E7AE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63672"/>
        <c:axId val="497261320"/>
      </c:scatterChart>
      <c:valAx>
        <c:axId val="497263672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1320"/>
        <c:crosses val="autoZero"/>
        <c:crossBetween val="midCat"/>
        <c:majorUnit val="4"/>
        <c:minorUnit val="2"/>
      </c:valAx>
      <c:valAx>
        <c:axId val="49726132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3672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'2016-12-06-node100'!$E$34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'2016-12-06-node100'!$F$26:$M$26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'2016-12-06-node100'!$F$34:$M$34</c:f>
              <c:numCache>
                <c:formatCode>0.00</c:formatCode>
                <c:ptCount val="8"/>
                <c:pt idx="0">
                  <c:v>1</c:v>
                </c:pt>
                <c:pt idx="1">
                  <c:v>8.7906102615376334</c:v>
                </c:pt>
                <c:pt idx="2">
                  <c:v>15.09999990382742</c:v>
                </c:pt>
                <c:pt idx="3">
                  <c:v>25.234501121985311</c:v>
                </c:pt>
                <c:pt idx="4">
                  <c:v>30.396102336620718</c:v>
                </c:pt>
                <c:pt idx="5">
                  <c:v>35.462119850008953</c:v>
                </c:pt>
                <c:pt idx="6">
                  <c:v>32.849123950107519</c:v>
                </c:pt>
                <c:pt idx="7">
                  <c:v>30.396102336620718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4-4773-A700-3FE5CB6D9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15344"/>
        <c:axId val="443018088"/>
      </c:scatterChart>
      <c:valAx>
        <c:axId val="443015344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8088"/>
        <c:crosses val="autoZero"/>
        <c:crossBetween val="midCat"/>
        <c:majorUnit val="20"/>
        <c:minorUnit val="2"/>
      </c:valAx>
      <c:valAx>
        <c:axId val="44301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'Host (v13,opt)'!$E$14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'Host (v13,opt)'!$F$1:$M$1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'Host (v13,opt)'!$F$14:$M$14</c:f>
              <c:numCache>
                <c:formatCode>0.00</c:formatCode>
                <c:ptCount val="8"/>
                <c:pt idx="0">
                  <c:v>1</c:v>
                </c:pt>
                <c:pt idx="1">
                  <c:v>1.9501934538240882</c:v>
                </c:pt>
                <c:pt idx="2">
                  <c:v>3.8984326799350164</c:v>
                </c:pt>
                <c:pt idx="3">
                  <c:v>5.6469795978745934</c:v>
                </c:pt>
                <c:pt idx="4">
                  <c:v>7.4749171511308061</c:v>
                </c:pt>
                <c:pt idx="5">
                  <c:v>10.372423189881902</c:v>
                </c:pt>
                <c:pt idx="6">
                  <c:v>11.995609700217809</c:v>
                </c:pt>
                <c:pt idx="7">
                  <c:v>11.790329577874715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F-4809-B3BF-DEE65BAE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60928"/>
        <c:axId val="497261712"/>
      </c:scatterChart>
      <c:valAx>
        <c:axId val="49726092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1712"/>
        <c:crosses val="autoZero"/>
        <c:crossBetween val="midCat"/>
        <c:majorUnit val="4"/>
        <c:minorUnit val="2"/>
      </c:valAx>
      <c:valAx>
        <c:axId val="497261712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092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Phi!$F$1:$M$1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Phi!$F$14:$M$14</c:f>
              <c:numCache>
                <c:formatCode>0.00</c:formatCode>
                <c:ptCount val="8"/>
                <c:pt idx="0">
                  <c:v>1</c:v>
                </c:pt>
                <c:pt idx="1">
                  <c:v>9.5415723118729954</c:v>
                </c:pt>
                <c:pt idx="2">
                  <c:v>17.97396964590995</c:v>
                </c:pt>
                <c:pt idx="3">
                  <c:v>32.355188549598957</c:v>
                </c:pt>
                <c:pt idx="4">
                  <c:v>42.470201272826692</c:v>
                </c:pt>
                <c:pt idx="5">
                  <c:v>56.087698959910519</c:v>
                </c:pt>
                <c:pt idx="6">
                  <c:v>54.625904303491467</c:v>
                </c:pt>
                <c:pt idx="7">
                  <c:v>50.209730018967029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9-4289-B7A2-7FB277CD7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00648"/>
        <c:axId val="498301040"/>
      </c:scatterChart>
      <c:valAx>
        <c:axId val="49830064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301040"/>
        <c:crosses val="autoZero"/>
        <c:crossBetween val="midCat"/>
        <c:majorUnit val="20"/>
        <c:minorUnit val="10"/>
      </c:valAx>
      <c:valAx>
        <c:axId val="4983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30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'Phi - tmp'!$E$14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'Phi - tmp'!$F$1:$M$1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- tmp'!$F$14:$M$14</c:f>
              <c:numCache>
                <c:formatCode>0.00</c:formatCode>
                <c:ptCount val="8"/>
                <c:pt idx="0">
                  <c:v>1</c:v>
                </c:pt>
                <c:pt idx="1">
                  <c:v>9.6081375770529469</c:v>
                </c:pt>
                <c:pt idx="2">
                  <c:v>18.221483452211952</c:v>
                </c:pt>
                <c:pt idx="3">
                  <c:v>33.181765595868178</c:v>
                </c:pt>
                <c:pt idx="4">
                  <c:v>44.136506612551308</c:v>
                </c:pt>
                <c:pt idx="5">
                  <c:v>59.50508488726495</c:v>
                </c:pt>
                <c:pt idx="6">
                  <c:v>57.9180437530839</c:v>
                </c:pt>
                <c:pt idx="7">
                  <c:v>51.992884195139574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D-4CE5-8454-D1011E43D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88888"/>
        <c:axId val="498297120"/>
      </c:scatterChart>
      <c:valAx>
        <c:axId val="49828888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# threads</a:t>
                </a:r>
                <a:endParaRPr lang="ru-RU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7120"/>
        <c:crosses val="autoZero"/>
        <c:crossBetween val="midCat"/>
        <c:majorUnit val="20"/>
        <c:minorUnit val="10"/>
      </c:valAx>
      <c:valAx>
        <c:axId val="4982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Speedup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0319917440660475E-2"/>
              <c:y val="0.3748965247334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888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'Phi - tmp (2)'!$E$14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'Phi - tmp (2)'!$F$1:$M$1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- tmp (2)'!$F$14:$M$14</c:f>
              <c:numCache>
                <c:formatCode>0.00</c:formatCode>
                <c:ptCount val="8"/>
                <c:pt idx="0">
                  <c:v>1</c:v>
                </c:pt>
                <c:pt idx="1">
                  <c:v>9.5941867484487293</c:v>
                </c:pt>
                <c:pt idx="2">
                  <c:v>18.190209471958191</c:v>
                </c:pt>
                <c:pt idx="3">
                  <c:v>33.104186454349211</c:v>
                </c:pt>
                <c:pt idx="4">
                  <c:v>44.085179220878658</c:v>
                </c:pt>
                <c:pt idx="5">
                  <c:v>59.285075318106635</c:v>
                </c:pt>
                <c:pt idx="6">
                  <c:v>57.651254016313288</c:v>
                </c:pt>
                <c:pt idx="7">
                  <c:v>51.729396110528825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8-449C-8D8F-FF450B3DA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93200"/>
        <c:axId val="498296336"/>
      </c:scatterChart>
      <c:valAx>
        <c:axId val="498293200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# threads</a:t>
                </a:r>
                <a:endParaRPr lang="ru-RU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6336"/>
        <c:crosses val="autoZero"/>
        <c:crossBetween val="midCat"/>
        <c:majorUnit val="20"/>
        <c:minorUnit val="10"/>
      </c:valAx>
      <c:valAx>
        <c:axId val="4982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Speedup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0319917440660475E-2"/>
              <c:y val="0.3748965247334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32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'Phi (v13,opt)'!$E$14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'Phi (v13,opt)'!$F$1:$M$1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(v13,opt)'!$F$14:$M$14</c:f>
              <c:numCache>
                <c:formatCode>0.00</c:formatCode>
                <c:ptCount val="8"/>
                <c:pt idx="0">
                  <c:v>1</c:v>
                </c:pt>
                <c:pt idx="1">
                  <c:v>9.5345821807362867</c:v>
                </c:pt>
                <c:pt idx="2">
                  <c:v>17.97302963987433</c:v>
                </c:pt>
                <c:pt idx="3">
                  <c:v>32.335341147471226</c:v>
                </c:pt>
                <c:pt idx="4">
                  <c:v>42.380304358783548</c:v>
                </c:pt>
                <c:pt idx="5">
                  <c:v>56.132650355979159</c:v>
                </c:pt>
                <c:pt idx="6">
                  <c:v>54.629363639822557</c:v>
                </c:pt>
                <c:pt idx="7">
                  <c:v>49.430123368040014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1-427C-9D35-B08A6C97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89672"/>
        <c:axId val="498290064"/>
      </c:scatterChart>
      <c:valAx>
        <c:axId val="498289672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0064"/>
        <c:crosses val="autoZero"/>
        <c:crossBetween val="midCat"/>
        <c:majorUnit val="20"/>
        <c:minorUnit val="10"/>
      </c:valAx>
      <c:valAx>
        <c:axId val="4982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8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'Phi (v15,simd)'!$E$14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'Phi (v15,simd)'!$F$1:$M$1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(v15,simd)'!$F$14:$M$14</c:f>
              <c:numCache>
                <c:formatCode>0.00</c:formatCode>
                <c:ptCount val="8"/>
                <c:pt idx="0">
                  <c:v>1</c:v>
                </c:pt>
                <c:pt idx="1">
                  <c:v>9.5415723118729954</c:v>
                </c:pt>
                <c:pt idx="2">
                  <c:v>17.97396964590995</c:v>
                </c:pt>
                <c:pt idx="3">
                  <c:v>32.355188549598957</c:v>
                </c:pt>
                <c:pt idx="4">
                  <c:v>42.470201272826692</c:v>
                </c:pt>
                <c:pt idx="5">
                  <c:v>56.087698959910519</c:v>
                </c:pt>
                <c:pt idx="6">
                  <c:v>54.625904303491467</c:v>
                </c:pt>
                <c:pt idx="7">
                  <c:v>50.209730018967029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4-42CD-B64E-A69DCDBC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95944"/>
        <c:axId val="498290848"/>
      </c:scatterChart>
      <c:valAx>
        <c:axId val="498295944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0848"/>
        <c:crosses val="autoZero"/>
        <c:crossBetween val="midCat"/>
        <c:majorUnit val="20"/>
        <c:minorUnit val="10"/>
      </c:valAx>
      <c:valAx>
        <c:axId val="4982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'Phi - huge'!$E$14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'Phi - huge'!$F$1:$M$1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'Phi - huge'!$F$14:$M$14</c:f>
              <c:numCache>
                <c:formatCode>0.00</c:formatCode>
                <c:ptCount val="8"/>
                <c:pt idx="0">
                  <c:v>1</c:v>
                </c:pt>
                <c:pt idx="1">
                  <c:v>6.4631998275087268</c:v>
                </c:pt>
                <c:pt idx="2">
                  <c:v>9.3471981278360126</c:v>
                </c:pt>
                <c:pt idx="3">
                  <c:v>11.989206098710895</c:v>
                </c:pt>
                <c:pt idx="4">
                  <c:v>13.029188536622298</c:v>
                </c:pt>
                <c:pt idx="5">
                  <c:v>13.83817707169819</c:v>
                </c:pt>
                <c:pt idx="6">
                  <c:v>13.692920073618485</c:v>
                </c:pt>
                <c:pt idx="7">
                  <c:v>13.154374348565389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4-4736-B915-495E5CCDE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90456"/>
        <c:axId val="498299080"/>
      </c:scatterChart>
      <c:valAx>
        <c:axId val="498290456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9080"/>
        <c:crosses val="autoZero"/>
        <c:crossBetween val="midCat"/>
        <c:majorUnit val="20"/>
        <c:minorUnit val="10"/>
      </c:valAx>
      <c:valAx>
        <c:axId val="49829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2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837729658792652"/>
          <c:y val="3.317830089891613E-2"/>
          <c:w val="0.7737361279460803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'Phi KNL'!$A$6</c:f>
              <c:strCache>
                <c:ptCount val="1"/>
                <c:pt idx="0">
                  <c:v>m = 55 000, n = 128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'Phi KNL'!$B$6:$G$6</c:f>
              <c:numCache>
                <c:formatCode>0.00</c:formatCode>
                <c:ptCount val="6"/>
                <c:pt idx="0">
                  <c:v>397.12010499999997</c:v>
                </c:pt>
                <c:pt idx="1">
                  <c:v>13.7980105</c:v>
                </c:pt>
                <c:pt idx="2">
                  <c:v>6.9085809999999999</c:v>
                </c:pt>
                <c:pt idx="3">
                  <c:v>5.2641819999999999</c:v>
                </c:pt>
                <c:pt idx="4">
                  <c:v>5.2079055000000007</c:v>
                </c:pt>
                <c:pt idx="5">
                  <c:v>5.0794525000000004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0-4B20-B647-0AAFF06EB03E}"/>
            </c:ext>
          </c:extLst>
        </c:ser>
        <c:ser>
          <c:idx val="5"/>
          <c:order val="1"/>
          <c:tx>
            <c:strRef>
              <c:f>'Phi KNL'!$A$10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KNL'!$B$10:$G$10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6F80-4B20-B647-0AAFF06EB03E}"/>
            </c:ext>
          </c:extLst>
        </c:ser>
        <c:ser>
          <c:idx val="1"/>
          <c:order val="2"/>
          <c:tx>
            <c:strRef>
              <c:f>'Phi KNL'!$A$11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KNL'!$B$11:$G$11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6F80-4B20-B647-0AAFF06EB03E}"/>
            </c:ext>
          </c:extLst>
        </c:ser>
        <c:ser>
          <c:idx val="7"/>
          <c:order val="3"/>
          <c:tx>
            <c:strRef>
              <c:f>'Phi KNL'!$A$12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'Phi KNL'!$B$5:$G$5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KNL'!$B$12:$G$12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6F80-4B20-B647-0AAFF06E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4232"/>
        <c:axId val="498640112"/>
        <c:extLst/>
      </c:scatterChart>
      <c:valAx>
        <c:axId val="49863423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3020866353053"/>
              <c:y val="0.78840106598959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40112"/>
        <c:crosses val="autoZero"/>
        <c:crossBetween val="midCat"/>
        <c:majorUnit val="68"/>
      </c:valAx>
      <c:valAx>
        <c:axId val="498640112"/>
        <c:scaling>
          <c:logBase val="10"/>
          <c:orientation val="minMax"/>
          <c:max val="5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423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957863623941439"/>
          <c:y val="0.8486387241974801"/>
          <c:w val="0.21406524184476941"/>
          <c:h val="0.1493457023335266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078558986386898"/>
          <c:y val="3.6511548556430441E-2"/>
          <c:w val="0.767934145196004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'Phi KNL'!$J$6</c:f>
              <c:strCache>
                <c:ptCount val="1"/>
                <c:pt idx="0">
                  <c:v>m = 55 000, n = 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'Phi KNL'!$K$6:$P$6</c:f>
              <c:numCache>
                <c:formatCode>0.0</c:formatCode>
                <c:ptCount val="6"/>
                <c:pt idx="0">
                  <c:v>1</c:v>
                </c:pt>
                <c:pt idx="1">
                  <c:v>28.780968459184749</c:v>
                </c:pt>
                <c:pt idx="2">
                  <c:v>57.482152268316746</c:v>
                </c:pt>
                <c:pt idx="3">
                  <c:v>75.438141196485986</c:v>
                </c:pt>
                <c:pt idx="4">
                  <c:v>76.253323913039495</c:v>
                </c:pt>
                <c:pt idx="5">
                  <c:v>78.181675091951334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B-4A1C-8950-626C409CF18A}"/>
            </c:ext>
          </c:extLst>
        </c:ser>
        <c:ser>
          <c:idx val="5"/>
          <c:order val="1"/>
          <c:tx>
            <c:strRef>
              <c:f>'Phi KNL'!$J$10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KNL'!$K$10:$P$10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184B-4A1C-8950-626C409CF18A}"/>
            </c:ext>
          </c:extLst>
        </c:ser>
        <c:ser>
          <c:idx val="1"/>
          <c:order val="2"/>
          <c:tx>
            <c:strRef>
              <c:f>'Phi KNL'!$J$11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KNL'!$K$11:$P$11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184B-4A1C-8950-626C409CF18A}"/>
            </c:ext>
          </c:extLst>
        </c:ser>
        <c:ser>
          <c:idx val="7"/>
          <c:order val="3"/>
          <c:tx>
            <c:strRef>
              <c:f>'Phi KNL'!$J$12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'Phi KNL'!$K$5:$P$5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KNL'!$K$12:$P$12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184B-4A1C-8950-626C409C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30312"/>
        <c:axId val="498304176"/>
        <c:extLst/>
      </c:scatterChart>
      <c:valAx>
        <c:axId val="498630312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304176"/>
        <c:crosses val="autoZero"/>
        <c:crossBetween val="midCat"/>
        <c:majorUnit val="68"/>
      </c:valAx>
      <c:valAx>
        <c:axId val="49830417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630312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919805968359339"/>
          <c:y val="0.89088536502677007"/>
          <c:w val="0.30421619422420576"/>
          <c:h val="0.106984065386429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6255935572297218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'Phi KNL'!$R$6</c:f>
              <c:strCache>
                <c:ptCount val="1"/>
                <c:pt idx="0">
                  <c:v>m = 55 000, n = 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</c:numRef>
          </c:xVal>
          <c:yVal>
            <c:numRef>
              <c:f>'Phi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0.84649907232896315</c:v>
                </c:pt>
                <c:pt idx="2">
                  <c:v>0.84532576865171682</c:v>
                </c:pt>
                <c:pt idx="3">
                  <c:v>0.55469221468004404</c:v>
                </c:pt>
                <c:pt idx="4">
                  <c:v>0.37379080349529165</c:v>
                </c:pt>
                <c:pt idx="5">
                  <c:v>0.28743262901452699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E-48F7-9190-67F3AE6F32B5}"/>
            </c:ext>
          </c:extLst>
        </c:ser>
        <c:ser>
          <c:idx val="5"/>
          <c:order val="1"/>
          <c:tx>
            <c:strRef>
              <c:f>'Phi KNL'!$R$10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0.84649907232896315</c:v>
                </c:pt>
                <c:pt idx="2">
                  <c:v>0.84532576865171682</c:v>
                </c:pt>
                <c:pt idx="3">
                  <c:v>0.55469221468004404</c:v>
                </c:pt>
                <c:pt idx="4">
                  <c:v>0.37379080349529165</c:v>
                </c:pt>
                <c:pt idx="5">
                  <c:v>0.28743262901452699</c:v>
                </c:pt>
              </c:numCache>
              <c:extLst xmlns:c15="http://schemas.microsoft.com/office/drawing/2012/chart"/>
            </c:numRef>
          </c:xVal>
          <c:yVal>
            <c:numRef>
              <c:f>'Phi KNL'!$S$10:$X$10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AAEE-48F7-9190-67F3AE6F32B5}"/>
            </c:ext>
          </c:extLst>
        </c:ser>
        <c:ser>
          <c:idx val="6"/>
          <c:order val="2"/>
          <c:tx>
            <c:strRef>
              <c:f>'Phi KNL'!$R$11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KNL'!$S$11:$X$11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AAEE-48F7-9190-67F3AE6F32B5}"/>
            </c:ext>
          </c:extLst>
        </c:ser>
        <c:ser>
          <c:idx val="7"/>
          <c:order val="3"/>
          <c:tx>
            <c:strRef>
              <c:f>'Phi KNL'!$R$12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KNL'!$S$12:$X$12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AAEE-48F7-9190-67F3AE6F3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1776"/>
        <c:axId val="502194520"/>
        <c:extLst/>
      </c:scatterChart>
      <c:valAx>
        <c:axId val="502191776"/>
        <c:scaling>
          <c:orientation val="minMax"/>
          <c:max val="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520"/>
        <c:crosses val="autoZero"/>
        <c:crossBetween val="midCat"/>
        <c:majorUnit val="68"/>
      </c:valAx>
      <c:valAx>
        <c:axId val="502194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1776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039700054012157"/>
          <c:y val="0.86441832742674851"/>
          <c:w val="0.32465527208187972"/>
          <c:h val="0.132822543538424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'2016-12-06-node100'!$E$44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'2016-12-06-node100'!$F$36:$M$36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'2016-12-06-node100'!$F$44:$M$44</c:f>
              <c:numCache>
                <c:formatCode>0.00</c:formatCode>
                <c:ptCount val="8"/>
                <c:pt idx="0">
                  <c:v>1</c:v>
                </c:pt>
                <c:pt idx="1">
                  <c:v>8.4074390090113766</c:v>
                </c:pt>
                <c:pt idx="2">
                  <c:v>14.007095648289875</c:v>
                </c:pt>
                <c:pt idx="3">
                  <c:v>21.613868171358458</c:v>
                </c:pt>
                <c:pt idx="4">
                  <c:v>25.222317368344648</c:v>
                </c:pt>
                <c:pt idx="5">
                  <c:v>27.279463085549562</c:v>
                </c:pt>
                <c:pt idx="6">
                  <c:v>25.763804248615884</c:v>
                </c:pt>
                <c:pt idx="7">
                  <c:v>23.822204683941294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5-41DD-810B-D554EAC5E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21616"/>
        <c:axId val="443022008"/>
      </c:scatterChart>
      <c:valAx>
        <c:axId val="443021616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22008"/>
        <c:crosses val="autoZero"/>
        <c:crossBetween val="midCat"/>
        <c:majorUnit val="20"/>
        <c:minorUnit val="2"/>
      </c:valAx>
      <c:valAx>
        <c:axId val="4430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837729658792652"/>
          <c:y val="3.317830089891613E-2"/>
          <c:w val="0.78342274186296756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'x2 Xeon'!$A$6</c:f>
              <c:strCache>
                <c:ptCount val="1"/>
                <c:pt idx="0">
                  <c:v>m = 55 000, n = 128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'x2 Xeon'!$B$5:$G$5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xVal>
          <c:yVal>
            <c:numRef>
              <c:f>'x2 Xeon'!$B$6:$G$6</c:f>
              <c:numCache>
                <c:formatCode>0.00</c:formatCode>
                <c:ptCount val="6"/>
                <c:pt idx="0">
                  <c:v>144.486907</c:v>
                </c:pt>
                <c:pt idx="1">
                  <c:v>25.990048999999999</c:v>
                </c:pt>
                <c:pt idx="2">
                  <c:v>15.974972000000001</c:v>
                </c:pt>
                <c:pt idx="3">
                  <c:v>9.0613580000000002</c:v>
                </c:pt>
                <c:pt idx="4">
                  <c:v>8.4732704999999999</c:v>
                </c:pt>
                <c:pt idx="5">
                  <c:v>8.2410519999999998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F-488D-953C-2F30A56DB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2168"/>
        <c:axId val="502194128"/>
        <c:extLst/>
      </c:scatterChart>
      <c:valAx>
        <c:axId val="50219216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63017526035047"/>
              <c:y val="0.82398819364661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128"/>
        <c:crosses val="autoZero"/>
        <c:crossBetween val="midCat"/>
        <c:majorUnit val="10"/>
      </c:valAx>
      <c:valAx>
        <c:axId val="502194128"/>
        <c:scaling>
          <c:logBase val="10"/>
          <c:orientation val="minMax"/>
          <c:max val="16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2168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966562483750791"/>
          <c:y val="0.84850949922650398"/>
          <c:w val="0.40650027053310789"/>
          <c:h val="0.1497406141511058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38327882091661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'x2 Xeon'!$J$6</c:f>
              <c:strCache>
                <c:ptCount val="1"/>
                <c:pt idx="0">
                  <c:v>m = 55 000, n = 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'x2 Xeon'!$K$5:$P$5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xVal>
          <c:yVal>
            <c:numRef>
              <c:f>'x2 Xeon'!$K$6:$P$6</c:f>
              <c:numCache>
                <c:formatCode>0.0</c:formatCode>
                <c:ptCount val="6"/>
                <c:pt idx="0">
                  <c:v>1</c:v>
                </c:pt>
                <c:pt idx="1">
                  <c:v>5.5593164522313909</c:v>
                </c:pt>
                <c:pt idx="2">
                  <c:v>9.0445796712507533</c:v>
                </c:pt>
                <c:pt idx="3">
                  <c:v>15.945392180730526</c:v>
                </c:pt>
                <c:pt idx="4">
                  <c:v>17.052082427912577</c:v>
                </c:pt>
                <c:pt idx="5">
                  <c:v>17.532580427838582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C-460B-BBB2-0901BE6F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3736"/>
        <c:axId val="502193344"/>
        <c:extLst/>
      </c:scatterChart>
      <c:valAx>
        <c:axId val="50219373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344"/>
        <c:crosses val="autoZero"/>
        <c:crossBetween val="midCat"/>
        <c:majorUnit val="10"/>
      </c:valAx>
      <c:valAx>
        <c:axId val="502193344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736"/>
        <c:crosses val="autoZero"/>
        <c:crossBetween val="midCat"/>
        <c:majorUnit val="2"/>
        <c:min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233898647284476"/>
          <c:y val="0.83667037936564415"/>
          <c:w val="0.39575630930749045"/>
          <c:h val="0.1461743730953080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minsup</a:t>
            </a: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=0.1</a:t>
            </a:r>
            <a:endPara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946076430711646"/>
          <c:y val="0.90754435063086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410374183996232"/>
          <c:y val="3.6511548556430441E-2"/>
          <c:w val="0.75806799540682412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'x2 Xeon'!$R$6</c:f>
              <c:strCache>
                <c:ptCount val="1"/>
                <c:pt idx="0">
                  <c:v>m = 55 000, n = 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'x2 Xeon'!$S$5:$X$5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xVal>
          <c:yVal>
            <c:numRef>
              <c:f>'x2 Xeon'!$S$6:$X$6</c:f>
              <c:numCache>
                <c:formatCode>0.0</c:formatCode>
                <c:ptCount val="6"/>
                <c:pt idx="0">
                  <c:v>1</c:v>
                </c:pt>
                <c:pt idx="1">
                  <c:v>0.55593164522313909</c:v>
                </c:pt>
                <c:pt idx="2">
                  <c:v>0.45222898356253766</c:v>
                </c:pt>
                <c:pt idx="3">
                  <c:v>0.39863480451826316</c:v>
                </c:pt>
                <c:pt idx="4">
                  <c:v>0.28420137379854293</c:v>
                </c:pt>
                <c:pt idx="5">
                  <c:v>0.21915725534798228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9-4456-AC2D-A43E84F489AD}"/>
            </c:ext>
          </c:extLst>
        </c:ser>
        <c:ser>
          <c:idx val="5"/>
          <c:order val="1"/>
          <c:tx>
            <c:strRef>
              <c:f>'Phi KNL'!$R$10</c:f>
              <c:strCache>
                <c:ptCount val="1"/>
                <c:pt idx="0">
                  <c:v>M=250 000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'Phi KNL'!$S$6:$X$6</c:f>
              <c:numCache>
                <c:formatCode>0.0</c:formatCode>
                <c:ptCount val="6"/>
                <c:pt idx="0">
                  <c:v>1</c:v>
                </c:pt>
                <c:pt idx="1">
                  <c:v>0.84649907232896315</c:v>
                </c:pt>
                <c:pt idx="2">
                  <c:v>0.84532576865171682</c:v>
                </c:pt>
                <c:pt idx="3">
                  <c:v>0.55469221468004404</c:v>
                </c:pt>
                <c:pt idx="4">
                  <c:v>0.37379080349529165</c:v>
                </c:pt>
                <c:pt idx="5">
                  <c:v>0.28743262901452699</c:v>
                </c:pt>
              </c:numCache>
              <c:extLst xmlns:c15="http://schemas.microsoft.com/office/drawing/2012/chart"/>
            </c:numRef>
          </c:xVal>
          <c:yVal>
            <c:numRef>
              <c:f>'Phi KNL'!$S$10:$X$10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4479-4456-AC2D-A43E84F489AD}"/>
            </c:ext>
          </c:extLst>
        </c:ser>
        <c:ser>
          <c:idx val="6"/>
          <c:order val="2"/>
          <c:tx>
            <c:strRef>
              <c:f>'Phi KNL'!$R$11</c:f>
              <c:strCache>
                <c:ptCount val="1"/>
                <c:pt idx="0">
                  <c:v>M=100 000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KNL'!$S$11:$X$11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4479-4456-AC2D-A43E84F489AD}"/>
            </c:ext>
          </c:extLst>
        </c:ser>
        <c:ser>
          <c:idx val="7"/>
          <c:order val="3"/>
          <c:tx>
            <c:strRef>
              <c:f>'Phi KNL'!$R$12</c:f>
              <c:strCache>
                <c:ptCount val="1"/>
                <c:pt idx="0">
                  <c:v>M=50 000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'Phi KNL'!$S$5:$X$5</c:f>
              <c:numCache>
                <c:formatCode>General</c:formatCode>
                <c:ptCount val="6"/>
                <c:pt idx="0">
                  <c:v>1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  <c:pt idx="4">
                  <c:v>204</c:v>
                </c:pt>
                <c:pt idx="5">
                  <c:v>272</c:v>
                </c:pt>
              </c:numCache>
              <c:extLst xmlns:c15="http://schemas.microsoft.com/office/drawing/2012/chart"/>
            </c:numRef>
          </c:xVal>
          <c:yVal>
            <c:numRef>
              <c:f>'Phi KNL'!$S$12:$X$12</c:f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4479-4456-AC2D-A43E84F48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84328"/>
        <c:axId val="502190992"/>
        <c:extLst/>
      </c:scatterChart>
      <c:valAx>
        <c:axId val="50218432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17237737531122"/>
              <c:y val="0.7916000423171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0992"/>
        <c:crosses val="autoZero"/>
        <c:crossBetween val="midCat"/>
        <c:majorUnit val="10"/>
      </c:valAx>
      <c:valAx>
        <c:axId val="502190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84328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965717493700101"/>
          <c:y val="0.83554507832397273"/>
          <c:w val="0.32465506336611705"/>
          <c:h val="0.15784763417549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37725867997802"/>
          <c:y val="2.515102529703353E-2"/>
          <c:w val="0.78342274186296756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Сравнение!$B$4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Сравнение!$C$3:$G$3</c:f>
              <c:numCache>
                <c:formatCode>General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Сравнение!$C$4:$G$4</c:f>
              <c:numCache>
                <c:formatCode>0.00</c:formatCode>
                <c:ptCount val="5"/>
                <c:pt idx="0">
                  <c:v>13.7980105</c:v>
                </c:pt>
                <c:pt idx="1">
                  <c:v>6.9085809999999999</c:v>
                </c:pt>
                <c:pt idx="2">
                  <c:v>5.2641819999999999</c:v>
                </c:pt>
                <c:pt idx="3">
                  <c:v>5.2079055000000007</c:v>
                </c:pt>
                <c:pt idx="4">
                  <c:v>5.0794525000000004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B-4AF6-A3FE-862B1CD123CD}"/>
            </c:ext>
          </c:extLst>
        </c:ser>
        <c:ser>
          <c:idx val="1"/>
          <c:order val="1"/>
          <c:tx>
            <c:strRef>
              <c:f>Сравнение!$B$5</c:f>
              <c:strCache>
                <c:ptCount val="1"/>
                <c:pt idx="0">
                  <c:v>Xeon x2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Сравнение!$C$3:$G$3</c:f>
              <c:numCache>
                <c:formatCode>General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Сравнение!$C$5:$G$5</c:f>
              <c:numCache>
                <c:formatCode>0.00</c:formatCode>
                <c:ptCount val="5"/>
                <c:pt idx="0">
                  <c:v>25.990048999999999</c:v>
                </c:pt>
                <c:pt idx="1">
                  <c:v>15.974972000000001</c:v>
                </c:pt>
                <c:pt idx="2">
                  <c:v>9.0613580000000002</c:v>
                </c:pt>
                <c:pt idx="3">
                  <c:v>8.4732704999999999</c:v>
                </c:pt>
                <c:pt idx="4">
                  <c:v>8.2410519999999998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AB-4AF6-A3FE-862B1CD1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2168"/>
        <c:axId val="502194128"/>
        <c:extLst/>
      </c:scatterChart>
      <c:valAx>
        <c:axId val="50219216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part of available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997819655592878"/>
              <c:y val="0.82398833198228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4128"/>
        <c:crosses val="autoZero"/>
        <c:crossBetween val="midCat"/>
        <c:majorUnit val="0.1"/>
      </c:valAx>
      <c:valAx>
        <c:axId val="502194128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Runtime (in sec)</a:t>
                </a:r>
                <a:r>
                  <a:rPr lang="ru-RU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, </a:t>
                </a: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log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scale</a:t>
                </a:r>
                <a:endParaRPr lang="en-US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2168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630912443123835"/>
          <c:y val="0.83646856003324688"/>
          <c:w val="0.16733355009394005"/>
          <c:h val="0.1471440693633946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0374183996232"/>
          <c:y val="3.6511548556430441E-2"/>
          <c:w val="0.73832788209166167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Сравнение!$B$21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Сравнение!$C$20:$G$20</c:f>
              <c:numCache>
                <c:formatCode>General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Сравнение!$C$21:$G$21</c:f>
              <c:numCache>
                <c:formatCode>0.0</c:formatCode>
                <c:ptCount val="5"/>
                <c:pt idx="0">
                  <c:v>28.780968459184749</c:v>
                </c:pt>
                <c:pt idx="1">
                  <c:v>57.482152268316746</c:v>
                </c:pt>
                <c:pt idx="2">
                  <c:v>75.438141196485986</c:v>
                </c:pt>
                <c:pt idx="3">
                  <c:v>76.253323913039495</c:v>
                </c:pt>
                <c:pt idx="4">
                  <c:v>78.181675091951334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6AD-B8DB-AC3FB904C4B3}"/>
            </c:ext>
          </c:extLst>
        </c:ser>
        <c:ser>
          <c:idx val="1"/>
          <c:order val="1"/>
          <c:tx>
            <c:strRef>
              <c:f>Сравнение!$B$22</c:f>
              <c:strCache>
                <c:ptCount val="1"/>
                <c:pt idx="0">
                  <c:v>Xeon x2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Сравнение!$C$20:$G$20</c:f>
              <c:numCache>
                <c:formatCode>General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Сравнение!$C$22:$G$22</c:f>
              <c:numCache>
                <c:formatCode>0.0</c:formatCode>
                <c:ptCount val="5"/>
                <c:pt idx="0">
                  <c:v>5.5593164522313909</c:v>
                </c:pt>
                <c:pt idx="1">
                  <c:v>9.0445796712507533</c:v>
                </c:pt>
                <c:pt idx="2">
                  <c:v>15.945392180730526</c:v>
                </c:pt>
                <c:pt idx="3">
                  <c:v>17.052082427912577</c:v>
                </c:pt>
                <c:pt idx="4">
                  <c:v>17.532580427838582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6AD-B8DB-AC3FB904C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93736"/>
        <c:axId val="502193344"/>
        <c:extLst/>
      </c:scatterChart>
      <c:valAx>
        <c:axId val="5021937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part of available threads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5859458913789621"/>
              <c:y val="0.84677381928437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344"/>
        <c:crosses val="autoZero"/>
        <c:crossBetween val="midCat"/>
        <c:majorUnit val="0.1"/>
      </c:valAx>
      <c:valAx>
        <c:axId val="5021933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3736"/>
        <c:crosses val="autoZero"/>
        <c:crossBetween val="midCat"/>
        <c:majorUnit val="10"/>
        <c:min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618514031899861"/>
          <c:y val="0.84321916783977646"/>
          <c:w val="0.16178255602665051"/>
          <c:h val="0.1200423866466593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0374183996232"/>
          <c:y val="3.6511548556430441E-2"/>
          <c:w val="0.75806799540682412"/>
          <c:h val="0.70230014546374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Сравнение!$B$42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Сравнение!$C$41:$G$41</c:f>
              <c:numCache>
                <c:formatCode>0.00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Сравнение!$C$42:$G$42</c:f>
              <c:numCache>
                <c:formatCode>0.0</c:formatCode>
                <c:ptCount val="5"/>
                <c:pt idx="0">
                  <c:v>0.84649907232896315</c:v>
                </c:pt>
                <c:pt idx="1">
                  <c:v>0.84532576865171682</c:v>
                </c:pt>
                <c:pt idx="2">
                  <c:v>0.55469221468004404</c:v>
                </c:pt>
                <c:pt idx="3">
                  <c:v>0.37379080349529165</c:v>
                </c:pt>
                <c:pt idx="4">
                  <c:v>0.28743262901452699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3-4FA1-9459-A3B4AEE81269}"/>
            </c:ext>
          </c:extLst>
        </c:ser>
        <c:ser>
          <c:idx val="5"/>
          <c:order val="1"/>
          <c:tx>
            <c:strRef>
              <c:f>Сравнение!$B$43</c:f>
              <c:strCache>
                <c:ptCount val="1"/>
                <c:pt idx="0">
                  <c:v>Xeon x2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Сравнение!$C$41:$G$41</c:f>
              <c:numCache>
                <c:formatCode>0.00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Сравнение!$C$43:$G$43</c:f>
              <c:numCache>
                <c:formatCode>0.0</c:formatCode>
                <c:ptCount val="5"/>
                <c:pt idx="0">
                  <c:v>0.55593164522313909</c:v>
                </c:pt>
                <c:pt idx="1">
                  <c:v>0.45222898356253766</c:v>
                </c:pt>
                <c:pt idx="2">
                  <c:v>0.39863480451826316</c:v>
                </c:pt>
                <c:pt idx="3">
                  <c:v>0.28420137379854293</c:v>
                </c:pt>
                <c:pt idx="4">
                  <c:v>0.21915725534798228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3-4FA1-9459-A3B4AEE8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84328"/>
        <c:axId val="502190992"/>
        <c:extLst/>
      </c:scatterChart>
      <c:valAx>
        <c:axId val="5021843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# part of available threads</a:t>
                </a:r>
                <a:endParaRPr lang="ru-RU" sz="11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1148478510498695"/>
              <c:y val="0.82967053330884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90992"/>
        <c:crosses val="autoZero"/>
        <c:crossBetween val="midCat"/>
        <c:majorUnit val="0.1"/>
        <c:minorUnit val="5.000000000000001E-2"/>
      </c:valAx>
      <c:valAx>
        <c:axId val="502190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02184328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444881889763781"/>
          <c:y val="0.82516229705033861"/>
          <c:w val="0.17361343503937005"/>
          <c:h val="0.15784763417549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'2016-12-06-node100'!$E$54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'2016-12-06-node100'!$F$46:$M$46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'2016-12-06-node100'!$F$54:$M$54</c:f>
              <c:numCache>
                <c:formatCode>0.00</c:formatCode>
                <c:ptCount val="8"/>
                <c:pt idx="0">
                  <c:v>1</c:v>
                </c:pt>
                <c:pt idx="1">
                  <c:v>8.6494995654874405</c:v>
                </c:pt>
                <c:pt idx="2">
                  <c:v>14.603266729362687</c:v>
                </c:pt>
                <c:pt idx="3">
                  <c:v>23.167856287435882</c:v>
                </c:pt>
                <c:pt idx="4">
                  <c:v>27.028979415272833</c:v>
                </c:pt>
                <c:pt idx="5">
                  <c:v>29.579093984174168</c:v>
                </c:pt>
                <c:pt idx="6">
                  <c:v>27.139565910732532</c:v>
                </c:pt>
                <c:pt idx="7">
                  <c:v>24.594898591890797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0-47A8-B910-403C7F82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16128"/>
        <c:axId val="443016912"/>
      </c:scatterChart>
      <c:valAx>
        <c:axId val="44301612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6912"/>
        <c:crosses val="autoZero"/>
        <c:crossBetween val="midCat"/>
        <c:majorUnit val="20"/>
        <c:minorUnit val="2"/>
      </c:valAx>
      <c:valAx>
        <c:axId val="4430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'2016-12-06-node100'!$E$64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'2016-12-06-node100'!$F$56:$M$56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'2016-12-06-node100'!$F$64:$M$64</c:f>
              <c:numCache>
                <c:formatCode>0.00</c:formatCode>
                <c:ptCount val="8"/>
                <c:pt idx="0">
                  <c:v>1</c:v>
                </c:pt>
                <c:pt idx="1">
                  <c:v>2.074531963370335</c:v>
                </c:pt>
                <c:pt idx="2">
                  <c:v>3.9420745674650934</c:v>
                </c:pt>
                <c:pt idx="3">
                  <c:v>5.5930955630791725</c:v>
                </c:pt>
                <c:pt idx="4">
                  <c:v>7.1340672285024409</c:v>
                </c:pt>
                <c:pt idx="5">
                  <c:v>5.5271106968533088</c:v>
                </c:pt>
                <c:pt idx="6">
                  <c:v>7.5234959300128219</c:v>
                </c:pt>
                <c:pt idx="7">
                  <c:v>2.772159997115724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D-47D6-92AB-67F1EC6C0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42720"/>
        <c:axId val="495646248"/>
      </c:scatterChart>
      <c:valAx>
        <c:axId val="49564272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6248"/>
        <c:crosses val="autoZero"/>
        <c:crossBetween val="midCat"/>
        <c:majorUnit val="2"/>
        <c:minorUnit val="2"/>
      </c:valAx>
      <c:valAx>
        <c:axId val="49564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'2016-12-06-node100'!$E$74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'2016-12-06-node100'!$F$66:$M$66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'2016-12-06-node100'!$F$74:$M$74</c:f>
              <c:numCache>
                <c:formatCode>0.00</c:formatCode>
                <c:ptCount val="8"/>
                <c:pt idx="0">
                  <c:v>1</c:v>
                </c:pt>
                <c:pt idx="1">
                  <c:v>8.909669924046268</c:v>
                </c:pt>
                <c:pt idx="2">
                  <c:v>15.510518412851162</c:v>
                </c:pt>
                <c:pt idx="3">
                  <c:v>24.684917430931876</c:v>
                </c:pt>
                <c:pt idx="4">
                  <c:v>28.046084325135638</c:v>
                </c:pt>
                <c:pt idx="5">
                  <c:v>28.768335059674811</c:v>
                </c:pt>
                <c:pt idx="6">
                  <c:v>24.750300992968711</c:v>
                </c:pt>
                <c:pt idx="7">
                  <c:v>20.353653424432224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A-4D4C-8E8B-96D7FCE99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44288"/>
        <c:axId val="495643112"/>
      </c:scatterChart>
      <c:valAx>
        <c:axId val="495644288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3112"/>
        <c:crosses val="autoZero"/>
        <c:crossBetween val="midCat"/>
        <c:majorUnit val="20"/>
        <c:minorUnit val="2"/>
      </c:valAx>
      <c:valAx>
        <c:axId val="4956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'2016-12-06-node100'!$E$84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'2016-12-06-node100'!$F$76:$M$76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'2016-12-06-node100'!$F$84:$M$84</c:f>
              <c:numCache>
                <c:formatCode>0.00</c:formatCode>
                <c:ptCount val="8"/>
                <c:pt idx="0">
                  <c:v>1</c:v>
                </c:pt>
                <c:pt idx="1">
                  <c:v>2.0347036181512466</c:v>
                </c:pt>
                <c:pt idx="2">
                  <c:v>3.8989848189348284</c:v>
                </c:pt>
                <c:pt idx="3">
                  <c:v>5.5585196345225105</c:v>
                </c:pt>
                <c:pt idx="4">
                  <c:v>7.1137615552083728</c:v>
                </c:pt>
                <c:pt idx="5">
                  <c:v>5.5636358921732096</c:v>
                </c:pt>
                <c:pt idx="6">
                  <c:v>7.2915626864243421</c:v>
                </c:pt>
                <c:pt idx="7">
                  <c:v>2.9313095792815376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F-48E3-A262-F5A69EA5A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45464"/>
        <c:axId val="495643896"/>
      </c:scatterChart>
      <c:valAx>
        <c:axId val="49564546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3896"/>
        <c:crosses val="autoZero"/>
        <c:crossBetween val="midCat"/>
        <c:majorUnit val="2"/>
        <c:minorUnit val="2"/>
      </c:valAx>
      <c:valAx>
        <c:axId val="49564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'2016-12-16-node066'!$E$20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'2016-12-16-node066'!$F$7:$M$7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'2016-12-16-node066'!$F$20:$M$20</c:f>
              <c:numCache>
                <c:formatCode>0.00</c:formatCode>
                <c:ptCount val="8"/>
                <c:pt idx="0">
                  <c:v>1</c:v>
                </c:pt>
                <c:pt idx="1">
                  <c:v>1.8851167730954685</c:v>
                </c:pt>
                <c:pt idx="2">
                  <c:v>3.855962317919988</c:v>
                </c:pt>
                <c:pt idx="3">
                  <c:v>5.4850170445266206</c:v>
                </c:pt>
                <c:pt idx="4">
                  <c:v>7.1383820310668753</c:v>
                </c:pt>
                <c:pt idx="5">
                  <c:v>8.2516342833888121</c:v>
                </c:pt>
                <c:pt idx="6">
                  <c:v>6.5887639633366941</c:v>
                </c:pt>
                <c:pt idx="7">
                  <c:v>4.513449750660933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A-4437-8F9F-E7160417E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43504"/>
        <c:axId val="226803384"/>
      </c:scatterChart>
      <c:valAx>
        <c:axId val="49564350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03384"/>
        <c:crosses val="autoZero"/>
        <c:crossBetween val="midCat"/>
        <c:majorUnit val="4"/>
        <c:minorUnit val="2"/>
      </c:valAx>
      <c:valAx>
        <c:axId val="22680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4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14</xdr:row>
      <xdr:rowOff>166687</xdr:rowOff>
    </xdr:from>
    <xdr:to>
      <xdr:col>20</xdr:col>
      <xdr:colOff>6026</xdr:colOff>
      <xdr:row>24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5</xdr:row>
      <xdr:rowOff>57150</xdr:rowOff>
    </xdr:from>
    <xdr:to>
      <xdr:col>19</xdr:col>
      <xdr:colOff>666750</xdr:colOff>
      <xdr:row>14</xdr:row>
      <xdr:rowOff>119063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428624</xdr:colOff>
      <xdr:row>24</xdr:row>
      <xdr:rowOff>176212</xdr:rowOff>
    </xdr:from>
    <xdr:to>
      <xdr:col>19</xdr:col>
      <xdr:colOff>685799</xdr:colOff>
      <xdr:row>34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390525</xdr:colOff>
      <xdr:row>34</xdr:row>
      <xdr:rowOff>176212</xdr:rowOff>
    </xdr:from>
    <xdr:to>
      <xdr:col>20</xdr:col>
      <xdr:colOff>0</xdr:colOff>
      <xdr:row>44</xdr:row>
      <xdr:rowOff>47625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381000</xdr:colOff>
      <xdr:row>45</xdr:row>
      <xdr:rowOff>14287</xdr:rowOff>
    </xdr:from>
    <xdr:to>
      <xdr:col>20</xdr:col>
      <xdr:colOff>9525</xdr:colOff>
      <xdr:row>54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55</xdr:row>
      <xdr:rowOff>14287</xdr:rowOff>
    </xdr:from>
    <xdr:to>
      <xdr:col>20</xdr:col>
      <xdr:colOff>9525</xdr:colOff>
      <xdr:row>64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352425</xdr:colOff>
      <xdr:row>64</xdr:row>
      <xdr:rowOff>185737</xdr:rowOff>
    </xdr:from>
    <xdr:to>
      <xdr:col>20</xdr:col>
      <xdr:colOff>9525</xdr:colOff>
      <xdr:row>74</xdr:row>
      <xdr:rowOff>57150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285750</xdr:colOff>
      <xdr:row>75</xdr:row>
      <xdr:rowOff>14287</xdr:rowOff>
    </xdr:from>
    <xdr:to>
      <xdr:col>19</xdr:col>
      <xdr:colOff>685800</xdr:colOff>
      <xdr:row>84</xdr:row>
      <xdr:rowOff>76200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5</xdr:row>
      <xdr:rowOff>166687</xdr:rowOff>
    </xdr:from>
    <xdr:to>
      <xdr:col>20</xdr:col>
      <xdr:colOff>6026</xdr:colOff>
      <xdr:row>20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428624</xdr:colOff>
      <xdr:row>20</xdr:row>
      <xdr:rowOff>176212</xdr:rowOff>
    </xdr:from>
    <xdr:to>
      <xdr:col>19</xdr:col>
      <xdr:colOff>685799</xdr:colOff>
      <xdr:row>35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390525</xdr:colOff>
      <xdr:row>35</xdr:row>
      <xdr:rowOff>176212</xdr:rowOff>
    </xdr:from>
    <xdr:to>
      <xdr:col>20</xdr:col>
      <xdr:colOff>0</xdr:colOff>
      <xdr:row>45</xdr:row>
      <xdr:rowOff>47625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381000</xdr:colOff>
      <xdr:row>46</xdr:row>
      <xdr:rowOff>14287</xdr:rowOff>
    </xdr:from>
    <xdr:to>
      <xdr:col>20</xdr:col>
      <xdr:colOff>9525</xdr:colOff>
      <xdr:row>55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352425</xdr:colOff>
      <xdr:row>56</xdr:row>
      <xdr:rowOff>14287</xdr:rowOff>
    </xdr:from>
    <xdr:to>
      <xdr:col>20</xdr:col>
      <xdr:colOff>9525</xdr:colOff>
      <xdr:row>65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65</xdr:row>
      <xdr:rowOff>185737</xdr:rowOff>
    </xdr:from>
    <xdr:to>
      <xdr:col>20</xdr:col>
      <xdr:colOff>9525</xdr:colOff>
      <xdr:row>75</xdr:row>
      <xdr:rowOff>57150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285750</xdr:colOff>
      <xdr:row>76</xdr:row>
      <xdr:rowOff>14287</xdr:rowOff>
    </xdr:from>
    <xdr:to>
      <xdr:col>19</xdr:col>
      <xdr:colOff>685800</xdr:colOff>
      <xdr:row>85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32114</xdr:colOff>
      <xdr:row>35</xdr:row>
      <xdr:rowOff>188867</xdr:rowOff>
    </xdr:from>
    <xdr:to>
      <xdr:col>16</xdr:col>
      <xdr:colOff>421822</xdr:colOff>
      <xdr:row>52</xdr:row>
      <xdr:rowOff>158387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12</xdr:row>
      <xdr:rowOff>38099</xdr:rowOff>
    </xdr:from>
    <xdr:to>
      <xdr:col>16</xdr:col>
      <xdr:colOff>435429</xdr:colOff>
      <xdr:row>34</xdr:row>
      <xdr:rowOff>68036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</xdr:colOff>
      <xdr:row>13</xdr:row>
      <xdr:rowOff>78921</xdr:rowOff>
    </xdr:from>
    <xdr:to>
      <xdr:col>24</xdr:col>
      <xdr:colOff>394608</xdr:colOff>
      <xdr:row>29</xdr:row>
      <xdr:rowOff>132262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32</xdr:row>
      <xdr:rowOff>121920</xdr:rowOff>
    </xdr:from>
    <xdr:to>
      <xdr:col>16</xdr:col>
      <xdr:colOff>304800</xdr:colOff>
      <xdr:row>49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16</xdr:col>
      <xdr:colOff>464344</xdr:colOff>
      <xdr:row>32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600076</xdr:colOff>
      <xdr:row>13</xdr:row>
      <xdr:rowOff>9525</xdr:rowOff>
    </xdr:from>
    <xdr:to>
      <xdr:col>24</xdr:col>
      <xdr:colOff>404813</xdr:colOff>
      <xdr:row>32</xdr:row>
      <xdr:rowOff>59531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521493</xdr:colOff>
      <xdr:row>18</xdr:row>
      <xdr:rowOff>116205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3C804B-9101-407A-94D3-BE64338CF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16</xdr:col>
      <xdr:colOff>76200</xdr:colOff>
      <xdr:row>39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F4C613B-3B48-4821-8AFE-2089E1AEA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16</xdr:col>
      <xdr:colOff>0</xdr:colOff>
      <xdr:row>59</xdr:row>
      <xdr:rowOff>50006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A903244-4F00-4CEC-9A72-2D3710BEB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18</xdr:row>
      <xdr:rowOff>71437</xdr:rowOff>
    </xdr:from>
    <xdr:to>
      <xdr:col>22</xdr:col>
      <xdr:colOff>495300</xdr:colOff>
      <xdr:row>32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133350</xdr:colOff>
      <xdr:row>38</xdr:row>
      <xdr:rowOff>71437</xdr:rowOff>
    </xdr:from>
    <xdr:to>
      <xdr:col>22</xdr:col>
      <xdr:colOff>590550</xdr:colOff>
      <xdr:row>52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12</xdr:col>
      <xdr:colOff>47625</xdr:colOff>
      <xdr:row>29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15</xdr:row>
      <xdr:rowOff>47625</xdr:rowOff>
    </xdr:from>
    <xdr:to>
      <xdr:col>12</xdr:col>
      <xdr:colOff>685799</xdr:colOff>
      <xdr:row>29</xdr:row>
      <xdr:rowOff>109538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7"/>
    <col min="2" max="2" width="14.5703125" style="17" bestFit="1" customWidth="1"/>
    <col min="3" max="3" width="7.5703125" style="7" bestFit="1" customWidth="1"/>
    <col min="4" max="4" width="11.85546875" style="16" bestFit="1" customWidth="1"/>
    <col min="5" max="5" width="13.7109375" style="7" bestFit="1" customWidth="1"/>
    <col min="6" max="16384" width="9.140625" style="7"/>
  </cols>
  <sheetData>
    <row r="1" spans="1:13" x14ac:dyDescent="0.25">
      <c r="A1" s="1" t="s">
        <v>0</v>
      </c>
      <c r="B1" s="11" t="s">
        <v>1</v>
      </c>
      <c r="C1" s="3" t="s">
        <v>6</v>
      </c>
      <c r="D1" s="4">
        <v>12000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3" x14ac:dyDescent="0.25">
      <c r="A2" s="1" t="s">
        <v>2</v>
      </c>
      <c r="B2" s="11" t="s">
        <v>3</v>
      </c>
      <c r="C2" s="3" t="s">
        <v>12</v>
      </c>
      <c r="D2" s="15">
        <v>0.1</v>
      </c>
      <c r="E2" s="9" t="s">
        <v>7</v>
      </c>
      <c r="F2" s="10">
        <v>9.3812942499999996E-2</v>
      </c>
      <c r="G2" s="10">
        <v>7.1183204700000002E-2</v>
      </c>
      <c r="H2" s="10">
        <v>9.2994928399999996E-2</v>
      </c>
      <c r="I2" s="10">
        <v>0.1243829727</v>
      </c>
      <c r="J2" s="10">
        <v>0.16446208949999999</v>
      </c>
      <c r="K2" s="10">
        <v>0.22535109519999999</v>
      </c>
      <c r="L2" s="10">
        <v>0.30586194989999999</v>
      </c>
      <c r="M2" s="10">
        <v>0.3997218609</v>
      </c>
    </row>
    <row r="3" spans="1:13" x14ac:dyDescent="0.25">
      <c r="A3" s="1" t="s">
        <v>4</v>
      </c>
      <c r="B3" s="11">
        <v>240000</v>
      </c>
      <c r="E3" s="12" t="s">
        <v>10</v>
      </c>
      <c r="F3" s="13">
        <f>F2</f>
        <v>9.3812942499999996E-2</v>
      </c>
      <c r="G3" s="13">
        <f>$F$2/G1</f>
        <v>9.38129425E-3</v>
      </c>
      <c r="H3" s="13">
        <f t="shared" ref="H3:M3" si="0">$F$2/H1</f>
        <v>4.690647125E-3</v>
      </c>
      <c r="I3" s="13">
        <f t="shared" si="0"/>
        <v>2.3453235625E-3</v>
      </c>
      <c r="J3" s="13">
        <f t="shared" si="0"/>
        <v>1.5635490416666667E-3</v>
      </c>
      <c r="K3" s="13">
        <f t="shared" si="0"/>
        <v>7.8177452083333333E-4</v>
      </c>
      <c r="L3" s="13">
        <f t="shared" si="0"/>
        <v>5.2118301388888889E-4</v>
      </c>
      <c r="M3" s="13">
        <f t="shared" si="0"/>
        <v>3.9088726041666666E-4</v>
      </c>
    </row>
    <row r="4" spans="1:13" x14ac:dyDescent="0.25">
      <c r="A4" s="1" t="s">
        <v>5</v>
      </c>
      <c r="B4" s="11">
        <v>11</v>
      </c>
      <c r="E4" s="9" t="s">
        <v>8</v>
      </c>
      <c r="F4" s="14">
        <f>$F$2/F2</f>
        <v>1</v>
      </c>
      <c r="G4" s="14">
        <f>$F$2/G2</f>
        <v>1.3179083871732455</v>
      </c>
      <c r="H4" s="14">
        <f t="shared" ref="H4:M4" si="1">$F$2/H2</f>
        <v>1.0087963302308429</v>
      </c>
      <c r="I4" s="14">
        <f t="shared" si="1"/>
        <v>0.75422656705808089</v>
      </c>
      <c r="J4" s="14">
        <f t="shared" si="1"/>
        <v>0.57042290284169106</v>
      </c>
      <c r="K4" s="14">
        <f t="shared" si="1"/>
        <v>0.41629681194467077</v>
      </c>
      <c r="L4" s="14">
        <f t="shared" si="1"/>
        <v>0.30671661686153395</v>
      </c>
      <c r="M4" s="14">
        <f t="shared" si="1"/>
        <v>0.23469555127351305</v>
      </c>
    </row>
    <row r="6" spans="1:13" x14ac:dyDescent="0.25">
      <c r="A6" s="1" t="s">
        <v>0</v>
      </c>
      <c r="B6" s="11" t="s">
        <v>1</v>
      </c>
      <c r="C6" s="3" t="s">
        <v>6</v>
      </c>
      <c r="D6" s="4">
        <v>120000</v>
      </c>
      <c r="E6" s="5" t="s">
        <v>9</v>
      </c>
      <c r="F6" s="6">
        <v>1</v>
      </c>
      <c r="G6" s="6">
        <v>10</v>
      </c>
      <c r="H6" s="6">
        <v>20</v>
      </c>
      <c r="I6" s="6">
        <v>40</v>
      </c>
      <c r="J6" s="6">
        <v>60</v>
      </c>
      <c r="K6" s="6">
        <v>120</v>
      </c>
      <c r="L6" s="6">
        <v>180</v>
      </c>
      <c r="M6" s="6">
        <v>240</v>
      </c>
    </row>
    <row r="7" spans="1:13" x14ac:dyDescent="0.25">
      <c r="A7" s="1" t="s">
        <v>2</v>
      </c>
      <c r="B7" s="11" t="s">
        <v>3</v>
      </c>
      <c r="C7" s="3" t="s">
        <v>12</v>
      </c>
      <c r="D7" s="15">
        <v>0.1</v>
      </c>
      <c r="E7" s="9" t="s">
        <v>7</v>
      </c>
      <c r="F7" s="10">
        <v>9.4447851200000002E-2</v>
      </c>
      <c r="G7" s="10">
        <v>4.6520948399999998E-2</v>
      </c>
      <c r="H7" s="10">
        <v>5.8186054199999997E-2</v>
      </c>
      <c r="I7" s="10">
        <v>9.0346097900000005E-2</v>
      </c>
      <c r="J7" s="10">
        <v>0.1158139706</v>
      </c>
      <c r="K7" s="10">
        <v>0.15977096560000001</v>
      </c>
      <c r="L7" s="10">
        <v>0.24813008310000001</v>
      </c>
      <c r="M7" s="10">
        <v>0.32218003270000001</v>
      </c>
    </row>
    <row r="8" spans="1:13" x14ac:dyDescent="0.25">
      <c r="A8" s="1" t="s">
        <v>4</v>
      </c>
      <c r="B8" s="11">
        <v>240000</v>
      </c>
      <c r="E8" s="12" t="s">
        <v>10</v>
      </c>
      <c r="F8" s="13">
        <f>F7</f>
        <v>9.4447851200000002E-2</v>
      </c>
      <c r="G8" s="13">
        <f>$F$7/G6</f>
        <v>9.4447851200000002E-3</v>
      </c>
      <c r="H8" s="13">
        <f t="shared" ref="H8:M8" si="2">$F$7/H6</f>
        <v>4.7223925600000001E-3</v>
      </c>
      <c r="I8" s="13">
        <f t="shared" si="2"/>
        <v>2.3611962800000001E-3</v>
      </c>
      <c r="J8" s="13">
        <f t="shared" si="2"/>
        <v>1.5741308533333334E-3</v>
      </c>
      <c r="K8" s="13">
        <f t="shared" si="2"/>
        <v>7.8706542666666672E-4</v>
      </c>
      <c r="L8" s="13">
        <f t="shared" si="2"/>
        <v>5.2471028444444441E-4</v>
      </c>
      <c r="M8" s="13">
        <f t="shared" si="2"/>
        <v>3.9353271333333336E-4</v>
      </c>
    </row>
    <row r="9" spans="1:13" x14ac:dyDescent="0.25">
      <c r="A9" s="1" t="s">
        <v>5</v>
      </c>
      <c r="B9" s="11">
        <v>11</v>
      </c>
      <c r="E9" s="9" t="s">
        <v>8</v>
      </c>
      <c r="F9" s="14">
        <f>$F$7/F7</f>
        <v>1</v>
      </c>
      <c r="G9" s="14">
        <f>$F$7/G7</f>
        <v>2.0302219634026208</v>
      </c>
      <c r="H9" s="14">
        <f>$F$7/H7</f>
        <v>1.6232042625774066</v>
      </c>
      <c r="I9" s="14">
        <f>$F$2/I7</f>
        <v>1.0383729312121182</v>
      </c>
      <c r="J9" s="14">
        <f>$F$2/J7</f>
        <v>0.81003131154196006</v>
      </c>
      <c r="K9" s="14">
        <f>$F$2/K7</f>
        <v>0.58717140594160611</v>
      </c>
      <c r="L9" s="14">
        <f>$F$2/L7</f>
        <v>0.37807968033522166</v>
      </c>
      <c r="M9" s="14">
        <f>$F$2/M7</f>
        <v>0.29118173995392976</v>
      </c>
    </row>
    <row r="11" spans="1:13" x14ac:dyDescent="0.25">
      <c r="A11" s="1" t="s">
        <v>0</v>
      </c>
      <c r="B11" s="11" t="s">
        <v>1</v>
      </c>
      <c r="C11" s="3" t="s">
        <v>6</v>
      </c>
      <c r="D11" s="4">
        <v>287456</v>
      </c>
      <c r="E11" s="5" t="s">
        <v>9</v>
      </c>
      <c r="F11" s="6">
        <v>1</v>
      </c>
      <c r="G11" s="6">
        <v>10</v>
      </c>
      <c r="H11" s="6">
        <v>20</v>
      </c>
      <c r="I11" s="6">
        <v>40</v>
      </c>
      <c r="J11" s="6">
        <v>60</v>
      </c>
      <c r="K11" s="6">
        <v>120</v>
      </c>
      <c r="L11" s="6">
        <v>180</v>
      </c>
      <c r="M11" s="6">
        <v>240</v>
      </c>
    </row>
    <row r="12" spans="1:13" x14ac:dyDescent="0.25">
      <c r="A12" s="1" t="s">
        <v>2</v>
      </c>
      <c r="B12" s="11" t="s">
        <v>11</v>
      </c>
      <c r="C12" s="3" t="s">
        <v>12</v>
      </c>
      <c r="D12" s="15">
        <v>0.1</v>
      </c>
      <c r="E12" s="9" t="s">
        <v>7</v>
      </c>
      <c r="F12" s="10">
        <v>14.672899961500001</v>
      </c>
      <c r="G12" s="10">
        <v>8.2987260817999999</v>
      </c>
      <c r="H12" s="10">
        <v>7.9777259827</v>
      </c>
      <c r="I12" s="10">
        <v>7.8678369522000002</v>
      </c>
      <c r="J12" s="10">
        <v>7.8435380458999999</v>
      </c>
      <c r="K12" s="10">
        <v>8.1515851021000003</v>
      </c>
      <c r="L12" s="10">
        <v>8.5235269070000008</v>
      </c>
      <c r="M12" s="10">
        <v>9.2174069881000005</v>
      </c>
    </row>
    <row r="13" spans="1:13" x14ac:dyDescent="0.25">
      <c r="A13" s="1" t="s">
        <v>4</v>
      </c>
      <c r="B13" s="11">
        <v>574912</v>
      </c>
      <c r="E13" s="12" t="s">
        <v>10</v>
      </c>
      <c r="F13" s="13">
        <f>F12</f>
        <v>14.672899961500001</v>
      </c>
      <c r="G13" s="13">
        <f>$F$12/G11</f>
        <v>1.4672899961500001</v>
      </c>
      <c r="H13" s="13">
        <f t="shared" ref="H13:M13" si="3">$F$12/H11</f>
        <v>0.73364499807500005</v>
      </c>
      <c r="I13" s="13">
        <f t="shared" si="3"/>
        <v>0.36682249903750003</v>
      </c>
      <c r="J13" s="13">
        <f t="shared" si="3"/>
        <v>0.24454833269166668</v>
      </c>
      <c r="K13" s="13">
        <f t="shared" si="3"/>
        <v>0.12227416634583334</v>
      </c>
      <c r="L13" s="13">
        <f t="shared" si="3"/>
        <v>8.151611089722223E-2</v>
      </c>
      <c r="M13" s="13">
        <f t="shared" si="3"/>
        <v>6.1137083172916669E-2</v>
      </c>
    </row>
    <row r="14" spans="1:13" x14ac:dyDescent="0.25">
      <c r="A14" s="1" t="s">
        <v>5</v>
      </c>
      <c r="B14" s="11">
        <v>29</v>
      </c>
      <c r="E14" s="9" t="s">
        <v>8</v>
      </c>
      <c r="F14" s="14">
        <f>$F$12/F12</f>
        <v>1</v>
      </c>
      <c r="G14" s="14">
        <f>$F$12/G12</f>
        <v>1.7680906463076604</v>
      </c>
      <c r="H14" s="14">
        <f t="shared" ref="H14:M14" si="4">$F$12/H12</f>
        <v>1.8392333847162385</v>
      </c>
      <c r="I14" s="14">
        <f t="shared" si="4"/>
        <v>1.8649217123643078</v>
      </c>
      <c r="J14" s="14">
        <f t="shared" si="4"/>
        <v>1.8706991507703423</v>
      </c>
      <c r="K14" s="14">
        <f t="shared" si="4"/>
        <v>1.8000057384814627</v>
      </c>
      <c r="L14" s="14">
        <f t="shared" si="4"/>
        <v>1.7214587484260522</v>
      </c>
      <c r="M14" s="14">
        <f t="shared" si="4"/>
        <v>1.5918685136116084</v>
      </c>
    </row>
    <row r="16" spans="1:13" x14ac:dyDescent="0.25">
      <c r="A16" s="1" t="s">
        <v>0</v>
      </c>
      <c r="B16" s="11" t="s">
        <v>1</v>
      </c>
      <c r="C16" s="3" t="s">
        <v>6</v>
      </c>
      <c r="D16" s="4">
        <v>120000</v>
      </c>
      <c r="E16" s="5" t="s">
        <v>9</v>
      </c>
      <c r="F16" s="6">
        <v>1</v>
      </c>
      <c r="G16" s="6">
        <v>10</v>
      </c>
      <c r="H16" s="6">
        <v>20</v>
      </c>
      <c r="I16" s="6">
        <v>40</v>
      </c>
      <c r="J16" s="6">
        <v>60</v>
      </c>
      <c r="K16" s="6">
        <v>120</v>
      </c>
      <c r="L16" s="6">
        <v>180</v>
      </c>
      <c r="M16" s="6">
        <v>240</v>
      </c>
    </row>
    <row r="17" spans="1:13" x14ac:dyDescent="0.25">
      <c r="A17" s="1" t="s">
        <v>2</v>
      </c>
      <c r="B17" s="11" t="s">
        <v>13</v>
      </c>
      <c r="C17" s="3" t="s">
        <v>12</v>
      </c>
      <c r="D17" s="15">
        <v>0.1</v>
      </c>
      <c r="E17" s="9" t="s">
        <v>7</v>
      </c>
      <c r="F17" s="10">
        <v>24.162842989000001</v>
      </c>
      <c r="G17" s="10">
        <v>9.7933189868999992</v>
      </c>
      <c r="H17" s="10">
        <v>9.1003270148999995</v>
      </c>
      <c r="I17" s="10">
        <v>8.9204480648000004</v>
      </c>
      <c r="J17" s="10">
        <v>8.9241158962</v>
      </c>
      <c r="K17" s="10">
        <v>9.5228860377999993</v>
      </c>
      <c r="L17" s="10">
        <v>10.3300578594</v>
      </c>
      <c r="M17" s="10">
        <v>11.8397548199</v>
      </c>
    </row>
    <row r="18" spans="1:13" x14ac:dyDescent="0.25">
      <c r="A18" s="1" t="s">
        <v>4</v>
      </c>
      <c r="B18" s="11">
        <v>1200000</v>
      </c>
      <c r="E18" s="12" t="s">
        <v>10</v>
      </c>
      <c r="F18" s="13">
        <f>F17</f>
        <v>24.162842989000001</v>
      </c>
      <c r="G18" s="13">
        <f>$F$17/G16</f>
        <v>2.4162842989</v>
      </c>
      <c r="H18" s="13">
        <f t="shared" ref="H18:M18" si="5">$F$17/H16</f>
        <v>1.20814214945</v>
      </c>
      <c r="I18" s="13">
        <f t="shared" si="5"/>
        <v>0.60407107472499999</v>
      </c>
      <c r="J18" s="13">
        <f t="shared" si="5"/>
        <v>0.4027140498166667</v>
      </c>
      <c r="K18" s="13">
        <f t="shared" si="5"/>
        <v>0.20135702490833335</v>
      </c>
      <c r="L18" s="13">
        <f t="shared" si="5"/>
        <v>0.13423801660555557</v>
      </c>
      <c r="M18" s="13">
        <f t="shared" si="5"/>
        <v>0.10067851245416667</v>
      </c>
    </row>
    <row r="19" spans="1:13" x14ac:dyDescent="0.25">
      <c r="A19" s="1" t="s">
        <v>5</v>
      </c>
      <c r="B19" s="11">
        <v>29</v>
      </c>
      <c r="E19" s="9" t="s">
        <v>8</v>
      </c>
      <c r="F19" s="14">
        <f>$F$17/F17</f>
        <v>1</v>
      </c>
      <c r="G19" s="14">
        <f>$F$17/G17</f>
        <v>2.4672782558519075</v>
      </c>
      <c r="H19" s="14">
        <f t="shared" ref="H19:M19" si="6">$F$17/H17</f>
        <v>2.6551620562028253</v>
      </c>
      <c r="I19" s="14">
        <f t="shared" si="6"/>
        <v>2.7087028379601628</v>
      </c>
      <c r="J19" s="14">
        <f t="shared" si="6"/>
        <v>2.7075895550940619</v>
      </c>
      <c r="K19" s="14">
        <f t="shared" si="6"/>
        <v>2.5373445500753005</v>
      </c>
      <c r="L19" s="14">
        <f t="shared" si="6"/>
        <v>2.3390810891744076</v>
      </c>
      <c r="M19" s="14">
        <f t="shared" si="6"/>
        <v>2.0408229187641305</v>
      </c>
    </row>
    <row r="21" spans="1:13" x14ac:dyDescent="0.25">
      <c r="A21" s="1" t="s">
        <v>0</v>
      </c>
      <c r="B21" s="11" t="s">
        <v>1</v>
      </c>
      <c r="C21" s="3" t="s">
        <v>6</v>
      </c>
      <c r="D21" s="4">
        <v>4560000</v>
      </c>
      <c r="E21" s="5" t="s">
        <v>9</v>
      </c>
      <c r="F21" s="6">
        <v>1</v>
      </c>
      <c r="G21" s="6">
        <v>10</v>
      </c>
      <c r="H21" s="6">
        <v>20</v>
      </c>
      <c r="I21" s="6">
        <v>40</v>
      </c>
      <c r="J21" s="6">
        <v>60</v>
      </c>
      <c r="K21" s="6">
        <v>120</v>
      </c>
      <c r="L21" s="6">
        <v>180</v>
      </c>
      <c r="M21" s="6">
        <v>240</v>
      </c>
    </row>
    <row r="22" spans="1:13" x14ac:dyDescent="0.25">
      <c r="A22" s="1" t="s">
        <v>2</v>
      </c>
      <c r="B22" s="11" t="s">
        <v>14</v>
      </c>
      <c r="C22" s="3" t="s">
        <v>12</v>
      </c>
      <c r="D22" s="15">
        <v>0.1</v>
      </c>
      <c r="E22" s="9" t="s">
        <v>7</v>
      </c>
      <c r="F22" s="10">
        <v>66.383140802400007</v>
      </c>
      <c r="G22" s="10">
        <v>14.473246097600001</v>
      </c>
      <c r="H22" s="10">
        <v>12.214314937599999</v>
      </c>
      <c r="I22" s="10">
        <v>16.084383964499999</v>
      </c>
      <c r="J22" s="10">
        <v>21.4102449417</v>
      </c>
      <c r="K22" s="10">
        <v>39.709703922300001</v>
      </c>
      <c r="L22" s="10">
        <v>59.835004806500002</v>
      </c>
      <c r="M22" s="10">
        <v>75.341623067900002</v>
      </c>
    </row>
    <row r="23" spans="1:13" x14ac:dyDescent="0.25">
      <c r="A23" s="1" t="s">
        <v>4</v>
      </c>
      <c r="B23" s="11">
        <v>1200000</v>
      </c>
      <c r="E23" s="12" t="s">
        <v>10</v>
      </c>
      <c r="F23" s="13">
        <f>F22</f>
        <v>66.383140802400007</v>
      </c>
      <c r="G23" s="13">
        <f>$F$22/G21</f>
        <v>6.6383140802400007</v>
      </c>
      <c r="H23" s="13">
        <f t="shared" ref="H23:M23" si="7">$F$17/H21</f>
        <v>1.20814214945</v>
      </c>
      <c r="I23" s="13">
        <f t="shared" si="7"/>
        <v>0.60407107472499999</v>
      </c>
      <c r="J23" s="13">
        <f t="shared" si="7"/>
        <v>0.4027140498166667</v>
      </c>
      <c r="K23" s="13">
        <f t="shared" si="7"/>
        <v>0.20135702490833335</v>
      </c>
      <c r="L23" s="13">
        <f t="shared" si="7"/>
        <v>0.13423801660555557</v>
      </c>
      <c r="M23" s="13">
        <f t="shared" si="7"/>
        <v>0.10067851245416667</v>
      </c>
    </row>
    <row r="24" spans="1:13" x14ac:dyDescent="0.25">
      <c r="A24" s="1" t="s">
        <v>5</v>
      </c>
      <c r="B24" s="11">
        <v>29</v>
      </c>
      <c r="E24" s="9" t="s">
        <v>8</v>
      </c>
      <c r="F24" s="14">
        <f>$F$22/F22</f>
        <v>1</v>
      </c>
      <c r="G24" s="14">
        <f>$F$22/G22</f>
        <v>4.5866103813026342</v>
      </c>
      <c r="H24" s="14">
        <f t="shared" ref="H24:M24" si="8">$F$17/H22</f>
        <v>1.9782397221982699</v>
      </c>
      <c r="I24" s="14">
        <f t="shared" si="8"/>
        <v>1.5022547983391872</v>
      </c>
      <c r="J24" s="14">
        <f t="shared" si="8"/>
        <v>1.1285645285607573</v>
      </c>
      <c r="K24" s="14">
        <f t="shared" si="8"/>
        <v>0.60848711026099433</v>
      </c>
      <c r="L24" s="14">
        <f t="shared" si="8"/>
        <v>0.40382453493803583</v>
      </c>
      <c r="M24" s="14">
        <f t="shared" si="8"/>
        <v>0.32071041218774599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4560000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0.1</v>
      </c>
      <c r="E2" s="9" t="s">
        <v>7</v>
      </c>
      <c r="F2" s="14">
        <f>MEDIAN(F3:F12)</f>
        <v>51.118297457699995</v>
      </c>
      <c r="G2" s="14">
        <f t="shared" ref="G2:M2" si="0">MEDIAN(G3:G12)</f>
        <v>25.856875062</v>
      </c>
      <c r="H2" s="14">
        <f t="shared" si="0"/>
        <v>13.647576451300001</v>
      </c>
      <c r="I2" s="14">
        <f t="shared" si="0"/>
        <v>10.20680201055</v>
      </c>
      <c r="J2" s="14">
        <f t="shared" si="0"/>
        <v>8.8547195195999997</v>
      </c>
      <c r="K2" s="14">
        <f t="shared" si="0"/>
        <v>7.6894525289499995</v>
      </c>
      <c r="L2" s="14">
        <f t="shared" si="0"/>
        <v>5.2285410165500004</v>
      </c>
      <c r="M2" s="14">
        <f t="shared" si="0"/>
        <v>4.5912389755500005</v>
      </c>
      <c r="O2" s="53">
        <f>ROUNDUP(SUM(F3:M12)/60,0)</f>
        <v>22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44.485974073400001</v>
      </c>
      <c r="G3" s="14">
        <f>$B26</f>
        <v>25.8287680149</v>
      </c>
      <c r="H3" s="14">
        <f t="shared" ref="H3:H12" si="2">$B36</f>
        <v>14.4974989891</v>
      </c>
      <c r="I3" s="14">
        <f t="shared" ref="I3:I12" si="3">$B46</f>
        <v>10.168446063999999</v>
      </c>
      <c r="J3" s="14">
        <f t="shared" ref="J3:J12" si="4">$B56</f>
        <v>8.8046770096000007</v>
      </c>
      <c r="K3" s="14">
        <f t="shared" ref="K3:K12" si="5">$B66</f>
        <v>7.708990097</v>
      </c>
      <c r="L3" s="14">
        <f t="shared" ref="L3:L12" si="6">$B76</f>
        <v>5.2802579403000003</v>
      </c>
      <c r="M3" s="14">
        <f t="shared" ref="M3:M12" si="7">$B86</f>
        <v>4.2606768608000003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44.479399204300002</v>
      </c>
      <c r="G4" s="14">
        <f t="shared" ref="G4:G12" si="8">B27</f>
        <v>25.937159061399999</v>
      </c>
      <c r="H4" s="14">
        <f t="shared" si="2"/>
        <v>13.7552771568</v>
      </c>
      <c r="I4" s="14">
        <f t="shared" si="3"/>
        <v>10.152158975600001</v>
      </c>
      <c r="J4" s="14">
        <f t="shared" si="4"/>
        <v>10.089468955999999</v>
      </c>
      <c r="K4" s="14">
        <f t="shared" si="5"/>
        <v>7.6775910853999996</v>
      </c>
      <c r="L4" s="14">
        <f t="shared" si="6"/>
        <v>5.6314370631999999</v>
      </c>
      <c r="M4" s="14">
        <f t="shared" si="7"/>
        <v>4.6693170071000001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57.749298095699999</v>
      </c>
      <c r="G5" s="14">
        <f t="shared" si="8"/>
        <v>25.176970005000001</v>
      </c>
      <c r="H5" s="14">
        <f t="shared" si="2"/>
        <v>13.5295889378</v>
      </c>
      <c r="I5" s="14">
        <f t="shared" si="3"/>
        <v>10.257372140899999</v>
      </c>
      <c r="J5" s="14">
        <f t="shared" si="4"/>
        <v>8.9301362038000001</v>
      </c>
      <c r="K5" s="14">
        <f t="shared" si="5"/>
        <v>7.3822729587999998</v>
      </c>
      <c r="L5" s="14">
        <f t="shared" si="6"/>
        <v>5.2331690787999996</v>
      </c>
      <c r="M5" s="14">
        <f t="shared" si="7"/>
        <v>4.6886811255999996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44.487296819699999</v>
      </c>
      <c r="G6" s="14">
        <f t="shared" si="8"/>
        <v>25.477717161200001</v>
      </c>
      <c r="H6" s="14">
        <f t="shared" si="2"/>
        <v>14.027343034699999</v>
      </c>
      <c r="I6" s="14">
        <f t="shared" si="3"/>
        <v>10.167812109</v>
      </c>
      <c r="J6" s="14">
        <f t="shared" si="4"/>
        <v>9.0270278453999993</v>
      </c>
      <c r="K6" s="14">
        <f t="shared" si="5"/>
        <v>8.3448169230999998</v>
      </c>
      <c r="L6" s="14">
        <f t="shared" si="6"/>
        <v>5.1247460841999999</v>
      </c>
      <c r="M6" s="14">
        <f t="shared" si="7"/>
        <v>4.5417559147000004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57.762184143100001</v>
      </c>
      <c r="G7" s="14">
        <f t="shared" si="8"/>
        <v>25.884982109100001</v>
      </c>
      <c r="H7" s="14">
        <f t="shared" si="2"/>
        <v>13.7052140236</v>
      </c>
      <c r="I7" s="14">
        <f t="shared" si="3"/>
        <v>10.1679050922</v>
      </c>
      <c r="J7" s="14">
        <f t="shared" si="4"/>
        <v>8.8714389801000006</v>
      </c>
      <c r="K7" s="14">
        <f t="shared" si="5"/>
        <v>7.6603240967000001</v>
      </c>
      <c r="L7" s="14">
        <f t="shared" si="6"/>
        <v>5.2010278701999999</v>
      </c>
      <c r="M7" s="14">
        <f t="shared" si="7"/>
        <v>4.3220489024999997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57.750131130200003</v>
      </c>
      <c r="G8" s="14">
        <f t="shared" si="8"/>
        <v>25.273800849899999</v>
      </c>
      <c r="H8" s="14">
        <f t="shared" si="2"/>
        <v>13.568013906499999</v>
      </c>
      <c r="I8" s="14">
        <f t="shared" si="3"/>
        <v>10.2435090542</v>
      </c>
      <c r="J8" s="14">
        <f t="shared" si="4"/>
        <v>8.8136818408999993</v>
      </c>
      <c r="K8" s="14">
        <f t="shared" si="5"/>
        <v>7.3554050921999998</v>
      </c>
      <c r="L8" s="14">
        <f t="shared" si="6"/>
        <v>5.0775699615000001</v>
      </c>
      <c r="M8" s="14">
        <f t="shared" si="7"/>
        <v>4.6407220363999997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57.759624958000003</v>
      </c>
      <c r="G9" s="14">
        <f t="shared" si="8"/>
        <v>26.560728073100002</v>
      </c>
      <c r="H9" s="14">
        <f t="shared" si="2"/>
        <v>13.565296888400001</v>
      </c>
      <c r="I9" s="14">
        <f t="shared" si="3"/>
        <v>10.942696809799999</v>
      </c>
      <c r="J9" s="14">
        <f t="shared" si="4"/>
        <v>9.8188941479</v>
      </c>
      <c r="K9" s="14">
        <f t="shared" si="5"/>
        <v>7.8290650844999998</v>
      </c>
      <c r="L9" s="14">
        <f t="shared" si="6"/>
        <v>5.0816388129999996</v>
      </c>
      <c r="M9" s="14">
        <f t="shared" si="7"/>
        <v>4.4210360050000004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44.486541986500001</v>
      </c>
      <c r="G10" s="14">
        <f t="shared" si="8"/>
        <v>26.138108968699999</v>
      </c>
      <c r="H10" s="14">
        <f t="shared" si="2"/>
        <v>13.589938879</v>
      </c>
      <c r="I10" s="14">
        <f t="shared" si="3"/>
        <v>10.269217014300001</v>
      </c>
      <c r="J10" s="14">
        <f t="shared" si="4"/>
        <v>8.8096990584999997</v>
      </c>
      <c r="K10" s="14">
        <f t="shared" si="5"/>
        <v>7.3858449458999997</v>
      </c>
      <c r="L10" s="14">
        <f t="shared" si="6"/>
        <v>5.2490258217000001</v>
      </c>
      <c r="M10" s="14">
        <f t="shared" si="7"/>
        <v>4.8808240890999999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57.759733915299996</v>
      </c>
      <c r="G11" s="14">
        <f t="shared" si="8"/>
        <v>25.218502998400002</v>
      </c>
      <c r="H11" s="14">
        <f t="shared" si="2"/>
        <v>13.9327509403</v>
      </c>
      <c r="I11" s="14">
        <f t="shared" si="3"/>
        <v>10.170094966900001</v>
      </c>
      <c r="J11" s="14">
        <f t="shared" si="4"/>
        <v>8.8380000591000005</v>
      </c>
      <c r="K11" s="14">
        <f t="shared" si="5"/>
        <v>7.7102959155999997</v>
      </c>
      <c r="L11" s="14">
        <f t="shared" si="6"/>
        <v>5.2530279159999997</v>
      </c>
      <c r="M11" s="14">
        <f t="shared" si="7"/>
        <v>4.7660770416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44.485603809399997</v>
      </c>
      <c r="G12" s="14">
        <f t="shared" si="8"/>
        <v>26.121767997700001</v>
      </c>
      <c r="H12" s="14">
        <f t="shared" si="2"/>
        <v>13.5349729061</v>
      </c>
      <c r="I12" s="14">
        <f t="shared" si="3"/>
        <v>10.875129938100001</v>
      </c>
      <c r="J12" s="14">
        <f t="shared" si="4"/>
        <v>8.8233599663</v>
      </c>
      <c r="K12" s="14">
        <f t="shared" si="5"/>
        <v>7.7013139725000004</v>
      </c>
      <c r="L12" s="14">
        <f t="shared" si="6"/>
        <v>5.2239129543000002</v>
      </c>
      <c r="M12" s="14">
        <f t="shared" si="7"/>
        <v>4.3488919734999998</v>
      </c>
    </row>
    <row r="13" spans="1:15" x14ac:dyDescent="0.25">
      <c r="A13" s="55" t="s">
        <v>4</v>
      </c>
      <c r="B13" s="39">
        <v>9120000</v>
      </c>
      <c r="C13" s="31"/>
      <c r="D13" s="31"/>
      <c r="E13" s="12" t="s">
        <v>10</v>
      </c>
      <c r="F13" s="50">
        <f>F2</f>
        <v>51.118297457699995</v>
      </c>
      <c r="G13" s="50">
        <f t="shared" ref="G13:M14" si="9">$F$2/G1</f>
        <v>25.559148728849998</v>
      </c>
      <c r="H13" s="50">
        <f t="shared" si="9"/>
        <v>12.779574364424999</v>
      </c>
      <c r="I13" s="50">
        <f t="shared" si="9"/>
        <v>8.5197162429499986</v>
      </c>
      <c r="J13" s="50">
        <f t="shared" si="9"/>
        <v>6.3897871822124994</v>
      </c>
      <c r="K13" s="50">
        <f t="shared" si="9"/>
        <v>4.2598581214749993</v>
      </c>
      <c r="L13" s="50">
        <f t="shared" si="9"/>
        <v>2.8399054143166662</v>
      </c>
      <c r="M13" s="50">
        <f t="shared" si="9"/>
        <v>2.1299290607374997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1.9769712053420136</v>
      </c>
      <c r="H14" s="14">
        <f t="shared" si="9"/>
        <v>3.7455952447022725</v>
      </c>
      <c r="I14" s="14">
        <f t="shared" si="9"/>
        <v>5.0082579641363552</v>
      </c>
      <c r="J14" s="14">
        <f t="shared" si="9"/>
        <v>5.7730001887184788</v>
      </c>
      <c r="K14" s="14">
        <f t="shared" si="9"/>
        <v>6.6478461587798154</v>
      </c>
      <c r="L14" s="14">
        <f t="shared" si="9"/>
        <v>9.7767804241937242</v>
      </c>
      <c r="M14" s="14">
        <f t="shared" si="9"/>
        <v>11.133878617498091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44.485974073400001</v>
      </c>
      <c r="C16" s="69">
        <f>F2</f>
        <v>51.118297457699995</v>
      </c>
    </row>
    <row r="17" spans="1:3" x14ac:dyDescent="0.25">
      <c r="A17" s="63"/>
      <c r="B17" s="59">
        <v>44.479399204300002</v>
      </c>
      <c r="C17" s="70"/>
    </row>
    <row r="18" spans="1:3" x14ac:dyDescent="0.25">
      <c r="A18" s="63"/>
      <c r="B18" s="59">
        <v>57.749298095699999</v>
      </c>
      <c r="C18" s="70"/>
    </row>
    <row r="19" spans="1:3" x14ac:dyDescent="0.25">
      <c r="A19" s="63"/>
      <c r="B19" s="59">
        <v>44.487296819699999</v>
      </c>
      <c r="C19" s="70"/>
    </row>
    <row r="20" spans="1:3" x14ac:dyDescent="0.25">
      <c r="A20" s="63"/>
      <c r="B20" s="59">
        <v>57.762184143100001</v>
      </c>
      <c r="C20" s="70"/>
    </row>
    <row r="21" spans="1:3" x14ac:dyDescent="0.25">
      <c r="A21" s="63"/>
      <c r="B21" s="59">
        <v>57.750131130200003</v>
      </c>
      <c r="C21" s="70"/>
    </row>
    <row r="22" spans="1:3" x14ac:dyDescent="0.25">
      <c r="A22" s="63"/>
      <c r="B22" s="59">
        <v>57.759624958000003</v>
      </c>
      <c r="C22" s="70"/>
    </row>
    <row r="23" spans="1:3" x14ac:dyDescent="0.25">
      <c r="A23" s="63"/>
      <c r="B23" s="59">
        <v>44.486541986500001</v>
      </c>
      <c r="C23" s="70"/>
    </row>
    <row r="24" spans="1:3" x14ac:dyDescent="0.25">
      <c r="A24" s="63"/>
      <c r="B24" s="59">
        <v>57.759733915299996</v>
      </c>
      <c r="C24" s="70"/>
    </row>
    <row r="25" spans="1:3" x14ac:dyDescent="0.25">
      <c r="A25" s="64"/>
      <c r="B25" s="60">
        <v>44.485603809399997</v>
      </c>
      <c r="C25" s="70"/>
    </row>
    <row r="26" spans="1:3" x14ac:dyDescent="0.25">
      <c r="A26" s="62">
        <v>2</v>
      </c>
      <c r="B26" s="58">
        <v>25.8287680149</v>
      </c>
      <c r="C26" s="69">
        <f>G2</f>
        <v>25.856875062</v>
      </c>
    </row>
    <row r="27" spans="1:3" x14ac:dyDescent="0.25">
      <c r="A27" s="63"/>
      <c r="B27" s="59">
        <v>25.937159061399999</v>
      </c>
      <c r="C27" s="70"/>
    </row>
    <row r="28" spans="1:3" x14ac:dyDescent="0.25">
      <c r="A28" s="63"/>
      <c r="B28" s="59">
        <v>25.176970005000001</v>
      </c>
      <c r="C28" s="70"/>
    </row>
    <row r="29" spans="1:3" x14ac:dyDescent="0.25">
      <c r="A29" s="63"/>
      <c r="B29" s="59">
        <v>25.477717161200001</v>
      </c>
      <c r="C29" s="70"/>
    </row>
    <row r="30" spans="1:3" x14ac:dyDescent="0.25">
      <c r="A30" s="63"/>
      <c r="B30" s="59">
        <v>25.884982109100001</v>
      </c>
      <c r="C30" s="70"/>
    </row>
    <row r="31" spans="1:3" x14ac:dyDescent="0.25">
      <c r="A31" s="63"/>
      <c r="B31" s="59">
        <v>25.273800849899999</v>
      </c>
      <c r="C31" s="70"/>
    </row>
    <row r="32" spans="1:3" x14ac:dyDescent="0.25">
      <c r="A32" s="63"/>
      <c r="B32" s="59">
        <v>26.560728073100002</v>
      </c>
      <c r="C32" s="70"/>
    </row>
    <row r="33" spans="1:3" x14ac:dyDescent="0.25">
      <c r="A33" s="63"/>
      <c r="B33" s="59">
        <v>26.138108968699999</v>
      </c>
      <c r="C33" s="70"/>
    </row>
    <row r="34" spans="1:3" x14ac:dyDescent="0.25">
      <c r="A34" s="63"/>
      <c r="B34" s="59">
        <v>25.218502998400002</v>
      </c>
      <c r="C34" s="70"/>
    </row>
    <row r="35" spans="1:3" x14ac:dyDescent="0.25">
      <c r="A35" s="63"/>
      <c r="B35" s="59">
        <v>26.121767997700001</v>
      </c>
      <c r="C35" s="70"/>
    </row>
    <row r="36" spans="1:3" x14ac:dyDescent="0.25">
      <c r="A36" s="62">
        <v>4</v>
      </c>
      <c r="B36" s="58">
        <v>14.4974989891</v>
      </c>
      <c r="C36" s="69">
        <f>H2</f>
        <v>13.647576451300001</v>
      </c>
    </row>
    <row r="37" spans="1:3" x14ac:dyDescent="0.25">
      <c r="A37" s="63"/>
      <c r="B37" s="59">
        <v>13.7552771568</v>
      </c>
      <c r="C37" s="70"/>
    </row>
    <row r="38" spans="1:3" x14ac:dyDescent="0.25">
      <c r="A38" s="63"/>
      <c r="B38" s="59">
        <v>13.5295889378</v>
      </c>
      <c r="C38" s="70"/>
    </row>
    <row r="39" spans="1:3" x14ac:dyDescent="0.25">
      <c r="A39" s="63"/>
      <c r="B39" s="59">
        <v>14.027343034699999</v>
      </c>
      <c r="C39" s="70"/>
    </row>
    <row r="40" spans="1:3" x14ac:dyDescent="0.25">
      <c r="A40" s="63"/>
      <c r="B40" s="59">
        <v>13.7052140236</v>
      </c>
      <c r="C40" s="70"/>
    </row>
    <row r="41" spans="1:3" x14ac:dyDescent="0.25">
      <c r="A41" s="63"/>
      <c r="B41" s="59">
        <v>13.568013906499999</v>
      </c>
      <c r="C41" s="70"/>
    </row>
    <row r="42" spans="1:3" x14ac:dyDescent="0.25">
      <c r="A42" s="63"/>
      <c r="B42" s="59">
        <v>13.565296888400001</v>
      </c>
      <c r="C42" s="70"/>
    </row>
    <row r="43" spans="1:3" x14ac:dyDescent="0.25">
      <c r="A43" s="63"/>
      <c r="B43" s="59">
        <v>13.589938879</v>
      </c>
      <c r="C43" s="70"/>
    </row>
    <row r="44" spans="1:3" x14ac:dyDescent="0.25">
      <c r="A44" s="63"/>
      <c r="B44" s="59">
        <v>13.9327509403</v>
      </c>
      <c r="C44" s="70"/>
    </row>
    <row r="45" spans="1:3" x14ac:dyDescent="0.25">
      <c r="A45" s="64"/>
      <c r="B45" s="60">
        <v>13.5349729061</v>
      </c>
      <c r="C45" s="70"/>
    </row>
    <row r="46" spans="1:3" x14ac:dyDescent="0.25">
      <c r="A46" s="62">
        <v>6</v>
      </c>
      <c r="B46" s="58">
        <v>10.168446063999999</v>
      </c>
      <c r="C46" s="69">
        <f>I2</f>
        <v>10.20680201055</v>
      </c>
    </row>
    <row r="47" spans="1:3" x14ac:dyDescent="0.25">
      <c r="A47" s="63"/>
      <c r="B47" s="59">
        <v>10.152158975600001</v>
      </c>
      <c r="C47" s="70"/>
    </row>
    <row r="48" spans="1:3" x14ac:dyDescent="0.25">
      <c r="A48" s="63"/>
      <c r="B48" s="59">
        <v>10.257372140899999</v>
      </c>
      <c r="C48" s="70"/>
    </row>
    <row r="49" spans="1:3" x14ac:dyDescent="0.25">
      <c r="A49" s="63"/>
      <c r="B49" s="59">
        <v>10.167812109</v>
      </c>
      <c r="C49" s="70"/>
    </row>
    <row r="50" spans="1:3" x14ac:dyDescent="0.25">
      <c r="A50" s="63"/>
      <c r="B50" s="59">
        <v>10.1679050922</v>
      </c>
      <c r="C50" s="70"/>
    </row>
    <row r="51" spans="1:3" x14ac:dyDescent="0.25">
      <c r="A51" s="63"/>
      <c r="B51" s="59">
        <v>10.2435090542</v>
      </c>
      <c r="C51" s="70"/>
    </row>
    <row r="52" spans="1:3" x14ac:dyDescent="0.25">
      <c r="A52" s="63"/>
      <c r="B52" s="59">
        <v>10.942696809799999</v>
      </c>
      <c r="C52" s="70"/>
    </row>
    <row r="53" spans="1:3" x14ac:dyDescent="0.25">
      <c r="A53" s="63"/>
      <c r="B53" s="59">
        <v>10.269217014300001</v>
      </c>
      <c r="C53" s="70"/>
    </row>
    <row r="54" spans="1:3" x14ac:dyDescent="0.25">
      <c r="A54" s="63"/>
      <c r="B54" s="59">
        <v>10.170094966900001</v>
      </c>
      <c r="C54" s="70"/>
    </row>
    <row r="55" spans="1:3" x14ac:dyDescent="0.25">
      <c r="A55" s="64"/>
      <c r="B55" s="60">
        <v>10.875129938100001</v>
      </c>
      <c r="C55" s="70"/>
    </row>
    <row r="56" spans="1:3" x14ac:dyDescent="0.25">
      <c r="A56" s="62">
        <v>8</v>
      </c>
      <c r="B56" s="58">
        <v>8.8046770096000007</v>
      </c>
      <c r="C56" s="69">
        <f>J2</f>
        <v>8.8547195195999997</v>
      </c>
    </row>
    <row r="57" spans="1:3" x14ac:dyDescent="0.25">
      <c r="A57" s="63"/>
      <c r="B57" s="59">
        <v>10.089468955999999</v>
      </c>
      <c r="C57" s="70"/>
    </row>
    <row r="58" spans="1:3" x14ac:dyDescent="0.25">
      <c r="A58" s="63"/>
      <c r="B58" s="59">
        <v>8.9301362038000001</v>
      </c>
      <c r="C58" s="70"/>
    </row>
    <row r="59" spans="1:3" x14ac:dyDescent="0.25">
      <c r="A59" s="63"/>
      <c r="B59" s="59">
        <v>9.0270278453999993</v>
      </c>
      <c r="C59" s="70"/>
    </row>
    <row r="60" spans="1:3" x14ac:dyDescent="0.25">
      <c r="A60" s="63"/>
      <c r="B60" s="59">
        <v>8.8714389801000006</v>
      </c>
      <c r="C60" s="70"/>
    </row>
    <row r="61" spans="1:3" x14ac:dyDescent="0.25">
      <c r="A61" s="63"/>
      <c r="B61" s="59">
        <v>8.8136818408999993</v>
      </c>
      <c r="C61" s="70"/>
    </row>
    <row r="62" spans="1:3" x14ac:dyDescent="0.25">
      <c r="A62" s="63"/>
      <c r="B62" s="59">
        <v>9.8188941479</v>
      </c>
      <c r="C62" s="70"/>
    </row>
    <row r="63" spans="1:3" x14ac:dyDescent="0.25">
      <c r="A63" s="63"/>
      <c r="B63" s="59">
        <v>8.8096990584999997</v>
      </c>
      <c r="C63" s="70"/>
    </row>
    <row r="64" spans="1:3" x14ac:dyDescent="0.25">
      <c r="A64" s="63"/>
      <c r="B64" s="59">
        <v>8.8380000591000005</v>
      </c>
      <c r="C64" s="70"/>
    </row>
    <row r="65" spans="1:3" x14ac:dyDescent="0.25">
      <c r="A65" s="64"/>
      <c r="B65" s="60">
        <v>8.8233599663</v>
      </c>
      <c r="C65" s="70"/>
    </row>
    <row r="66" spans="1:3" x14ac:dyDescent="0.25">
      <c r="A66" s="62">
        <v>12</v>
      </c>
      <c r="B66" s="58">
        <v>7.708990097</v>
      </c>
      <c r="C66" s="69">
        <f>K2</f>
        <v>7.6894525289499995</v>
      </c>
    </row>
    <row r="67" spans="1:3" x14ac:dyDescent="0.25">
      <c r="A67" s="63"/>
      <c r="B67" s="59">
        <v>7.6775910853999996</v>
      </c>
      <c r="C67" s="70"/>
    </row>
    <row r="68" spans="1:3" x14ac:dyDescent="0.25">
      <c r="A68" s="63"/>
      <c r="B68" s="59">
        <v>7.3822729587999998</v>
      </c>
      <c r="C68" s="70"/>
    </row>
    <row r="69" spans="1:3" x14ac:dyDescent="0.25">
      <c r="A69" s="63"/>
      <c r="B69" s="59">
        <v>8.3448169230999998</v>
      </c>
      <c r="C69" s="70"/>
    </row>
    <row r="70" spans="1:3" x14ac:dyDescent="0.25">
      <c r="A70" s="63"/>
      <c r="B70" s="59">
        <v>7.6603240967000001</v>
      </c>
      <c r="C70" s="70"/>
    </row>
    <row r="71" spans="1:3" x14ac:dyDescent="0.25">
      <c r="A71" s="63"/>
      <c r="B71" s="59">
        <v>7.3554050921999998</v>
      </c>
      <c r="C71" s="70"/>
    </row>
    <row r="72" spans="1:3" x14ac:dyDescent="0.25">
      <c r="A72" s="63"/>
      <c r="B72" s="59">
        <v>7.8290650844999998</v>
      </c>
      <c r="C72" s="70"/>
    </row>
    <row r="73" spans="1:3" x14ac:dyDescent="0.25">
      <c r="A73" s="63"/>
      <c r="B73" s="59">
        <v>7.3858449458999997</v>
      </c>
      <c r="C73" s="70"/>
    </row>
    <row r="74" spans="1:3" x14ac:dyDescent="0.25">
      <c r="A74" s="63"/>
      <c r="B74" s="59">
        <v>7.7102959155999997</v>
      </c>
      <c r="C74" s="70"/>
    </row>
    <row r="75" spans="1:3" x14ac:dyDescent="0.25">
      <c r="A75" s="64"/>
      <c r="B75" s="60">
        <v>7.7013139725000004</v>
      </c>
      <c r="C75" s="70"/>
    </row>
    <row r="76" spans="1:3" x14ac:dyDescent="0.25">
      <c r="A76" s="62">
        <v>18</v>
      </c>
      <c r="B76" s="58">
        <v>5.2802579403000003</v>
      </c>
      <c r="C76" s="69">
        <f>L2</f>
        <v>5.2285410165500004</v>
      </c>
    </row>
    <row r="77" spans="1:3" x14ac:dyDescent="0.25">
      <c r="A77" s="63"/>
      <c r="B77" s="59">
        <v>5.6314370631999999</v>
      </c>
      <c r="C77" s="70"/>
    </row>
    <row r="78" spans="1:3" x14ac:dyDescent="0.25">
      <c r="A78" s="63"/>
      <c r="B78" s="59">
        <v>5.2331690787999996</v>
      </c>
      <c r="C78" s="70"/>
    </row>
    <row r="79" spans="1:3" x14ac:dyDescent="0.25">
      <c r="A79" s="63"/>
      <c r="B79" s="59">
        <v>5.1247460841999999</v>
      </c>
      <c r="C79" s="70"/>
    </row>
    <row r="80" spans="1:3" x14ac:dyDescent="0.25">
      <c r="A80" s="63"/>
      <c r="B80" s="59">
        <v>5.2010278701999999</v>
      </c>
      <c r="C80" s="70"/>
    </row>
    <row r="81" spans="1:3" x14ac:dyDescent="0.25">
      <c r="A81" s="63"/>
      <c r="B81" s="59">
        <v>5.0775699615000001</v>
      </c>
      <c r="C81" s="70"/>
    </row>
    <row r="82" spans="1:3" x14ac:dyDescent="0.25">
      <c r="A82" s="63"/>
      <c r="B82" s="59">
        <v>5.0816388129999996</v>
      </c>
      <c r="C82" s="70"/>
    </row>
    <row r="83" spans="1:3" x14ac:dyDescent="0.25">
      <c r="A83" s="63"/>
      <c r="B83" s="59">
        <v>5.2490258217000001</v>
      </c>
      <c r="C83" s="70"/>
    </row>
    <row r="84" spans="1:3" x14ac:dyDescent="0.25">
      <c r="A84" s="63"/>
      <c r="B84" s="59">
        <v>5.2530279159999997</v>
      </c>
      <c r="C84" s="70"/>
    </row>
    <row r="85" spans="1:3" x14ac:dyDescent="0.25">
      <c r="A85" s="64"/>
      <c r="B85" s="60">
        <v>5.2239129543000002</v>
      </c>
      <c r="C85" s="70"/>
    </row>
    <row r="86" spans="1:3" x14ac:dyDescent="0.25">
      <c r="A86" s="62">
        <v>24</v>
      </c>
      <c r="B86" s="58">
        <v>4.2606768608000003</v>
      </c>
      <c r="C86" s="69">
        <f>M2</f>
        <v>4.5912389755500005</v>
      </c>
    </row>
    <row r="87" spans="1:3" x14ac:dyDescent="0.25">
      <c r="A87" s="63"/>
      <c r="B87" s="59">
        <v>4.6693170071000001</v>
      </c>
      <c r="C87" s="70"/>
    </row>
    <row r="88" spans="1:3" x14ac:dyDescent="0.25">
      <c r="A88" s="63"/>
      <c r="B88" s="59">
        <v>4.6886811255999996</v>
      </c>
      <c r="C88" s="70"/>
    </row>
    <row r="89" spans="1:3" x14ac:dyDescent="0.25">
      <c r="A89" s="63"/>
      <c r="B89" s="59">
        <v>4.5417559147000004</v>
      </c>
      <c r="C89" s="70"/>
    </row>
    <row r="90" spans="1:3" x14ac:dyDescent="0.25">
      <c r="A90" s="63"/>
      <c r="B90" s="59">
        <v>4.3220489024999997</v>
      </c>
      <c r="C90" s="70"/>
    </row>
    <row r="91" spans="1:3" x14ac:dyDescent="0.25">
      <c r="A91" s="63"/>
      <c r="B91" s="59">
        <v>4.6407220363999997</v>
      </c>
      <c r="C91" s="70"/>
    </row>
    <row r="92" spans="1:3" x14ac:dyDescent="0.25">
      <c r="A92" s="63"/>
      <c r="B92" s="59">
        <v>4.4210360050000004</v>
      </c>
      <c r="C92" s="70"/>
    </row>
    <row r="93" spans="1:3" x14ac:dyDescent="0.25">
      <c r="A93" s="63"/>
      <c r="B93" s="59">
        <v>4.8808240890999999</v>
      </c>
      <c r="C93" s="70"/>
    </row>
    <row r="94" spans="1:3" x14ac:dyDescent="0.25">
      <c r="A94" s="63"/>
      <c r="B94" s="59">
        <v>4.7660770416</v>
      </c>
      <c r="C94" s="70"/>
    </row>
    <row r="95" spans="1:3" x14ac:dyDescent="0.25">
      <c r="A95" s="64"/>
      <c r="B95" s="60">
        <v>4.3488919734999998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287456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11</v>
      </c>
      <c r="C2" s="29" t="s">
        <v>12</v>
      </c>
      <c r="D2" s="30">
        <v>0.01</v>
      </c>
      <c r="E2" s="9" t="s">
        <v>7</v>
      </c>
      <c r="F2" s="14">
        <f>MEDIAN(F3:F12)</f>
        <v>2.2332160473</v>
      </c>
      <c r="G2" s="14">
        <f t="shared" ref="G2:M2" si="0">MEDIAN(G3:G12)</f>
        <v>1.1557649373999999</v>
      </c>
      <c r="H2" s="14">
        <f t="shared" si="0"/>
        <v>0.61718106270000006</v>
      </c>
      <c r="I2" s="14">
        <f t="shared" si="0"/>
        <v>0.45785355569999997</v>
      </c>
      <c r="J2" s="14">
        <f t="shared" si="0"/>
        <v>0.36814403535000001</v>
      </c>
      <c r="K2" s="14">
        <f t="shared" si="0"/>
        <v>0.30279755590000001</v>
      </c>
      <c r="L2" s="14">
        <f t="shared" si="0"/>
        <v>0.37461650375</v>
      </c>
      <c r="M2" s="14">
        <f t="shared" si="0"/>
        <v>0.49445855620000001</v>
      </c>
      <c r="O2" s="53">
        <f>ROUNDUP(SUM(F3:M12)/60,0)</f>
        <v>2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2.2350330352999999</v>
      </c>
      <c r="G3" s="14">
        <f>$B26</f>
        <v>1.1676778793</v>
      </c>
      <c r="H3" s="14">
        <f t="shared" ref="H3:H12" si="2">$B36</f>
        <v>0.61663103100000005</v>
      </c>
      <c r="I3" s="14">
        <f t="shared" ref="I3:I12" si="3">$B46</f>
        <v>0.44841003419999997</v>
      </c>
      <c r="J3" s="14">
        <f t="shared" ref="J3:J12" si="4">$B56</f>
        <v>0.35741996770000001</v>
      </c>
      <c r="K3" s="14">
        <f t="shared" ref="K3:K12" si="5">$B66</f>
        <v>0.34182095530000001</v>
      </c>
      <c r="L3" s="14">
        <f t="shared" ref="L3:L12" si="6">$B76</f>
        <v>0.40781521799999998</v>
      </c>
      <c r="M3" s="14">
        <f t="shared" ref="M3:M12" si="7">$B86</f>
        <v>0.45345115660000002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2.230889082</v>
      </c>
      <c r="G4" s="14">
        <f t="shared" ref="G4:G12" si="8">B27</f>
        <v>1.1594760418000001</v>
      </c>
      <c r="H4" s="14">
        <f t="shared" si="2"/>
        <v>0.61257100109999996</v>
      </c>
      <c r="I4" s="14">
        <f t="shared" si="3"/>
        <v>0.52330017090000003</v>
      </c>
      <c r="J4" s="14">
        <f t="shared" si="4"/>
        <v>0.44555115699999998</v>
      </c>
      <c r="K4" s="14">
        <f t="shared" si="5"/>
        <v>0.37588191030000001</v>
      </c>
      <c r="L4" s="14">
        <f t="shared" si="6"/>
        <v>0.68283009530000005</v>
      </c>
      <c r="M4" s="14">
        <f t="shared" si="7"/>
        <v>0.42730879779999997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2.2300910950000001</v>
      </c>
      <c r="G5" s="14">
        <f t="shared" si="8"/>
        <v>1.1527528762999999</v>
      </c>
      <c r="H5" s="14">
        <f t="shared" si="2"/>
        <v>0.61711812020000001</v>
      </c>
      <c r="I5" s="14">
        <f t="shared" si="3"/>
        <v>0.51520490649999995</v>
      </c>
      <c r="J5" s="14">
        <f t="shared" si="4"/>
        <v>0.3689711094</v>
      </c>
      <c r="K5" s="14">
        <f t="shared" si="5"/>
        <v>0.3241758347</v>
      </c>
      <c r="L5" s="14">
        <f t="shared" si="6"/>
        <v>0.48716402050000002</v>
      </c>
      <c r="M5" s="14">
        <f t="shared" si="7"/>
        <v>0.86945509909999996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2.2352049351000001</v>
      </c>
      <c r="G6" s="14">
        <f t="shared" si="8"/>
        <v>1.1557509899</v>
      </c>
      <c r="H6" s="14">
        <f t="shared" si="2"/>
        <v>0.61962795260000003</v>
      </c>
      <c r="I6" s="14">
        <f t="shared" si="3"/>
        <v>0.49868798260000002</v>
      </c>
      <c r="J6" s="14">
        <f t="shared" si="4"/>
        <v>0.39342188839999997</v>
      </c>
      <c r="K6" s="14">
        <f t="shared" si="5"/>
        <v>0.2923460007</v>
      </c>
      <c r="L6" s="14">
        <f t="shared" si="6"/>
        <v>0.34141778950000001</v>
      </c>
      <c r="M6" s="14">
        <f t="shared" si="7"/>
        <v>0.41683197020000001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2.2306261062999999</v>
      </c>
      <c r="G7" s="14">
        <f t="shared" si="8"/>
        <v>1.1538109779000001</v>
      </c>
      <c r="H7" s="14">
        <f t="shared" si="2"/>
        <v>0.61827111239999999</v>
      </c>
      <c r="I7" s="14">
        <f t="shared" si="3"/>
        <v>0.51313591000000003</v>
      </c>
      <c r="J7" s="14">
        <f t="shared" si="4"/>
        <v>0.45654988289999998</v>
      </c>
      <c r="K7" s="14">
        <f t="shared" si="5"/>
        <v>0.27043080330000002</v>
      </c>
      <c r="L7" s="14">
        <f t="shared" si="6"/>
        <v>0.46006202699999998</v>
      </c>
      <c r="M7" s="14">
        <f t="shared" si="7"/>
        <v>0.51389002800000005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2.2354488372999999</v>
      </c>
      <c r="G8" s="14">
        <f t="shared" si="8"/>
        <v>1.1557788848999999</v>
      </c>
      <c r="H8" s="14">
        <f t="shared" si="2"/>
        <v>0.62244200709999997</v>
      </c>
      <c r="I8" s="14">
        <f t="shared" si="3"/>
        <v>0.44801592829999998</v>
      </c>
      <c r="J8" s="14">
        <f t="shared" si="4"/>
        <v>0.35718011859999999</v>
      </c>
      <c r="K8" s="14">
        <f t="shared" si="5"/>
        <v>0.28629088400000002</v>
      </c>
      <c r="L8" s="14">
        <f t="shared" si="6"/>
        <v>0.27553296090000001</v>
      </c>
      <c r="M8" s="14">
        <f t="shared" si="7"/>
        <v>0.77882790570000004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2.2302381992</v>
      </c>
      <c r="G9" s="14">
        <f t="shared" si="8"/>
        <v>1.1553790569</v>
      </c>
      <c r="H9" s="14">
        <f t="shared" si="2"/>
        <v>0.62457299229999996</v>
      </c>
      <c r="I9" s="14">
        <f t="shared" si="3"/>
        <v>0.46309304239999999</v>
      </c>
      <c r="J9" s="14">
        <f t="shared" si="4"/>
        <v>0.35869693759999999</v>
      </c>
      <c r="K9" s="14">
        <f t="shared" si="5"/>
        <v>0.30267405510000001</v>
      </c>
      <c r="L9" s="14">
        <f t="shared" si="6"/>
        <v>0.54801297189999998</v>
      </c>
      <c r="M9" s="14">
        <f t="shared" si="7"/>
        <v>0.50267910959999995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2.2348380089000002</v>
      </c>
      <c r="G10" s="14">
        <f t="shared" si="8"/>
        <v>1.1567959784999999</v>
      </c>
      <c r="H10" s="14">
        <f t="shared" si="2"/>
        <v>0.61469507219999997</v>
      </c>
      <c r="I10" s="14">
        <f t="shared" si="3"/>
        <v>0.45261406900000001</v>
      </c>
      <c r="J10" s="14">
        <f t="shared" si="4"/>
        <v>0.44612598419999999</v>
      </c>
      <c r="K10" s="14">
        <f t="shared" si="5"/>
        <v>0.28943705559999999</v>
      </c>
      <c r="L10" s="14">
        <f t="shared" si="6"/>
        <v>0.27240610119999997</v>
      </c>
      <c r="M10" s="14">
        <f t="shared" si="7"/>
        <v>0.48623800280000001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2.2649171352000002</v>
      </c>
      <c r="G11" s="14">
        <f t="shared" si="8"/>
        <v>1.1579399108999999</v>
      </c>
      <c r="H11" s="14">
        <f t="shared" si="2"/>
        <v>0.6172440052</v>
      </c>
      <c r="I11" s="14">
        <f t="shared" si="3"/>
        <v>0.45227599140000002</v>
      </c>
      <c r="J11" s="14">
        <f t="shared" si="4"/>
        <v>0.36731696130000002</v>
      </c>
      <c r="K11" s="14">
        <f t="shared" si="5"/>
        <v>0.31571912769999999</v>
      </c>
      <c r="L11" s="14">
        <f t="shared" si="6"/>
        <v>0.2715318203</v>
      </c>
      <c r="M11" s="14">
        <f t="shared" si="7"/>
        <v>0.52694392199999995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2.2315940856999998</v>
      </c>
      <c r="G12" s="14">
        <f t="shared" si="8"/>
        <v>1.1544761658</v>
      </c>
      <c r="H12" s="14">
        <f t="shared" si="2"/>
        <v>0.61140489580000001</v>
      </c>
      <c r="I12" s="14">
        <f t="shared" si="3"/>
        <v>0.45150208469999997</v>
      </c>
      <c r="J12" s="14">
        <f t="shared" si="4"/>
        <v>0.35729908939999999</v>
      </c>
      <c r="K12" s="14">
        <f t="shared" si="5"/>
        <v>0.30292105670000002</v>
      </c>
      <c r="L12" s="14">
        <f t="shared" si="6"/>
        <v>0.30053400990000001</v>
      </c>
      <c r="M12" s="14">
        <f t="shared" si="7"/>
        <v>0.45304894449999999</v>
      </c>
    </row>
    <row r="13" spans="1:15" x14ac:dyDescent="0.25">
      <c r="A13" s="55" t="s">
        <v>4</v>
      </c>
      <c r="B13" s="39">
        <v>574912</v>
      </c>
      <c r="C13" s="31"/>
      <c r="D13" s="31"/>
      <c r="E13" s="12" t="s">
        <v>10</v>
      </c>
      <c r="F13" s="50">
        <f>F2</f>
        <v>2.2332160473</v>
      </c>
      <c r="G13" s="50">
        <f t="shared" ref="G13:M14" si="9">$F$2/G1</f>
        <v>1.11660802365</v>
      </c>
      <c r="H13" s="50">
        <f t="shared" si="9"/>
        <v>0.558304011825</v>
      </c>
      <c r="I13" s="50">
        <f t="shared" si="9"/>
        <v>0.37220267455</v>
      </c>
      <c r="J13" s="50">
        <f t="shared" si="9"/>
        <v>0.2791520059125</v>
      </c>
      <c r="K13" s="50">
        <f t="shared" si="9"/>
        <v>0.186101337275</v>
      </c>
      <c r="L13" s="50">
        <f t="shared" si="9"/>
        <v>0.12406755818333333</v>
      </c>
      <c r="M13" s="50">
        <f t="shared" si="9"/>
        <v>9.30506686375E-2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1.932240696212697</v>
      </c>
      <c r="H14" s="14">
        <f t="shared" si="9"/>
        <v>3.6184131080274633</v>
      </c>
      <c r="I14" s="14">
        <f t="shared" si="9"/>
        <v>4.877577163042222</v>
      </c>
      <c r="J14" s="14">
        <f t="shared" si="9"/>
        <v>6.0661475750295626</v>
      </c>
      <c r="K14" s="14">
        <f t="shared" si="9"/>
        <v>7.3752776526291637</v>
      </c>
      <c r="L14" s="14">
        <f t="shared" si="9"/>
        <v>5.9613391960711235</v>
      </c>
      <c r="M14" s="14">
        <f t="shared" si="9"/>
        <v>4.5164878214721442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2.2350330352999999</v>
      </c>
      <c r="C16" s="69">
        <f>F2</f>
        <v>2.2332160473</v>
      </c>
    </row>
    <row r="17" spans="1:3" x14ac:dyDescent="0.25">
      <c r="A17" s="63"/>
      <c r="B17" s="59">
        <v>2.230889082</v>
      </c>
      <c r="C17" s="70"/>
    </row>
    <row r="18" spans="1:3" x14ac:dyDescent="0.25">
      <c r="A18" s="63"/>
      <c r="B18" s="59">
        <v>2.2300910950000001</v>
      </c>
      <c r="C18" s="70"/>
    </row>
    <row r="19" spans="1:3" x14ac:dyDescent="0.25">
      <c r="A19" s="63"/>
      <c r="B19" s="59">
        <v>2.2352049351000001</v>
      </c>
      <c r="C19" s="70"/>
    </row>
    <row r="20" spans="1:3" x14ac:dyDescent="0.25">
      <c r="A20" s="63"/>
      <c r="B20" s="59">
        <v>2.2306261062999999</v>
      </c>
      <c r="C20" s="70"/>
    </row>
    <row r="21" spans="1:3" x14ac:dyDescent="0.25">
      <c r="A21" s="63"/>
      <c r="B21" s="59">
        <v>2.2354488372999999</v>
      </c>
      <c r="C21" s="70"/>
    </row>
    <row r="22" spans="1:3" x14ac:dyDescent="0.25">
      <c r="A22" s="63"/>
      <c r="B22" s="59">
        <v>2.2302381992</v>
      </c>
      <c r="C22" s="70"/>
    </row>
    <row r="23" spans="1:3" x14ac:dyDescent="0.25">
      <c r="A23" s="63"/>
      <c r="B23" s="59">
        <v>2.2348380089000002</v>
      </c>
      <c r="C23" s="70"/>
    </row>
    <row r="24" spans="1:3" x14ac:dyDescent="0.25">
      <c r="A24" s="63"/>
      <c r="B24" s="59">
        <v>2.2649171352000002</v>
      </c>
      <c r="C24" s="70"/>
    </row>
    <row r="25" spans="1:3" x14ac:dyDescent="0.25">
      <c r="A25" s="64"/>
      <c r="B25" s="60">
        <v>2.2315940856999998</v>
      </c>
      <c r="C25" s="70"/>
    </row>
    <row r="26" spans="1:3" x14ac:dyDescent="0.25">
      <c r="A26" s="62">
        <v>2</v>
      </c>
      <c r="B26" s="58">
        <v>1.1676778793</v>
      </c>
      <c r="C26" s="69">
        <f>G2</f>
        <v>1.1557649373999999</v>
      </c>
    </row>
    <row r="27" spans="1:3" x14ac:dyDescent="0.25">
      <c r="A27" s="63"/>
      <c r="B27" s="59">
        <v>1.1594760418000001</v>
      </c>
      <c r="C27" s="70"/>
    </row>
    <row r="28" spans="1:3" x14ac:dyDescent="0.25">
      <c r="A28" s="63"/>
      <c r="B28" s="59">
        <v>1.1527528762999999</v>
      </c>
      <c r="C28" s="70"/>
    </row>
    <row r="29" spans="1:3" x14ac:dyDescent="0.25">
      <c r="A29" s="63"/>
      <c r="B29" s="59">
        <v>1.1557509899</v>
      </c>
      <c r="C29" s="70"/>
    </row>
    <row r="30" spans="1:3" x14ac:dyDescent="0.25">
      <c r="A30" s="63"/>
      <c r="B30" s="59">
        <v>1.1538109779000001</v>
      </c>
      <c r="C30" s="70"/>
    </row>
    <row r="31" spans="1:3" x14ac:dyDescent="0.25">
      <c r="A31" s="63"/>
      <c r="B31" s="59">
        <v>1.1557788848999999</v>
      </c>
      <c r="C31" s="70"/>
    </row>
    <row r="32" spans="1:3" x14ac:dyDescent="0.25">
      <c r="A32" s="63"/>
      <c r="B32" s="59">
        <v>1.1553790569</v>
      </c>
      <c r="C32" s="70"/>
    </row>
    <row r="33" spans="1:3" x14ac:dyDescent="0.25">
      <c r="A33" s="63"/>
      <c r="B33" s="59">
        <v>1.1567959784999999</v>
      </c>
      <c r="C33" s="70"/>
    </row>
    <row r="34" spans="1:3" x14ac:dyDescent="0.25">
      <c r="A34" s="63"/>
      <c r="B34" s="59">
        <v>1.1579399108999999</v>
      </c>
      <c r="C34" s="70"/>
    </row>
    <row r="35" spans="1:3" x14ac:dyDescent="0.25">
      <c r="A35" s="63"/>
      <c r="B35" s="59">
        <v>1.1544761658</v>
      </c>
      <c r="C35" s="70"/>
    </row>
    <row r="36" spans="1:3" x14ac:dyDescent="0.25">
      <c r="A36" s="62">
        <v>4</v>
      </c>
      <c r="B36" s="58">
        <v>0.61663103100000005</v>
      </c>
      <c r="C36" s="69">
        <f>H2</f>
        <v>0.61718106270000006</v>
      </c>
    </row>
    <row r="37" spans="1:3" x14ac:dyDescent="0.25">
      <c r="A37" s="63"/>
      <c r="B37" s="59">
        <v>0.61257100109999996</v>
      </c>
      <c r="C37" s="70"/>
    </row>
    <row r="38" spans="1:3" x14ac:dyDescent="0.25">
      <c r="A38" s="63"/>
      <c r="B38" s="59">
        <v>0.61711812020000001</v>
      </c>
      <c r="C38" s="70"/>
    </row>
    <row r="39" spans="1:3" x14ac:dyDescent="0.25">
      <c r="A39" s="63"/>
      <c r="B39" s="59">
        <v>0.61962795260000003</v>
      </c>
      <c r="C39" s="70"/>
    </row>
    <row r="40" spans="1:3" x14ac:dyDescent="0.25">
      <c r="A40" s="63"/>
      <c r="B40" s="59">
        <v>0.61827111239999999</v>
      </c>
      <c r="C40" s="70"/>
    </row>
    <row r="41" spans="1:3" x14ac:dyDescent="0.25">
      <c r="A41" s="63"/>
      <c r="B41" s="59">
        <v>0.62244200709999997</v>
      </c>
      <c r="C41" s="70"/>
    </row>
    <row r="42" spans="1:3" x14ac:dyDescent="0.25">
      <c r="A42" s="63"/>
      <c r="B42" s="59">
        <v>0.62457299229999996</v>
      </c>
      <c r="C42" s="70"/>
    </row>
    <row r="43" spans="1:3" x14ac:dyDescent="0.25">
      <c r="A43" s="63"/>
      <c r="B43" s="59">
        <v>0.61469507219999997</v>
      </c>
      <c r="C43" s="70"/>
    </row>
    <row r="44" spans="1:3" x14ac:dyDescent="0.25">
      <c r="A44" s="63"/>
      <c r="B44" s="59">
        <v>0.6172440052</v>
      </c>
      <c r="C44" s="70"/>
    </row>
    <row r="45" spans="1:3" x14ac:dyDescent="0.25">
      <c r="A45" s="64"/>
      <c r="B45" s="60">
        <v>0.61140489580000001</v>
      </c>
      <c r="C45" s="70"/>
    </row>
    <row r="46" spans="1:3" x14ac:dyDescent="0.25">
      <c r="A46" s="62">
        <v>6</v>
      </c>
      <c r="B46" s="58">
        <v>0.44841003419999997</v>
      </c>
      <c r="C46" s="69">
        <f>I2</f>
        <v>0.45785355569999997</v>
      </c>
    </row>
    <row r="47" spans="1:3" x14ac:dyDescent="0.25">
      <c r="A47" s="63"/>
      <c r="B47" s="59">
        <v>0.52330017090000003</v>
      </c>
      <c r="C47" s="70"/>
    </row>
    <row r="48" spans="1:3" x14ac:dyDescent="0.25">
      <c r="A48" s="63"/>
      <c r="B48" s="59">
        <v>0.51520490649999995</v>
      </c>
      <c r="C48" s="70"/>
    </row>
    <row r="49" spans="1:3" x14ac:dyDescent="0.25">
      <c r="A49" s="63"/>
      <c r="B49" s="59">
        <v>0.49868798260000002</v>
      </c>
      <c r="C49" s="70"/>
    </row>
    <row r="50" spans="1:3" x14ac:dyDescent="0.25">
      <c r="A50" s="63"/>
      <c r="B50" s="59">
        <v>0.51313591000000003</v>
      </c>
      <c r="C50" s="70"/>
    </row>
    <row r="51" spans="1:3" x14ac:dyDescent="0.25">
      <c r="A51" s="63"/>
      <c r="B51" s="59">
        <v>0.44801592829999998</v>
      </c>
      <c r="C51" s="70"/>
    </row>
    <row r="52" spans="1:3" x14ac:dyDescent="0.25">
      <c r="A52" s="63"/>
      <c r="B52" s="59">
        <v>0.46309304239999999</v>
      </c>
      <c r="C52" s="70"/>
    </row>
    <row r="53" spans="1:3" x14ac:dyDescent="0.25">
      <c r="A53" s="63"/>
      <c r="B53" s="59">
        <v>0.45261406900000001</v>
      </c>
      <c r="C53" s="70"/>
    </row>
    <row r="54" spans="1:3" x14ac:dyDescent="0.25">
      <c r="A54" s="63"/>
      <c r="B54" s="59">
        <v>0.45227599140000002</v>
      </c>
      <c r="C54" s="70"/>
    </row>
    <row r="55" spans="1:3" x14ac:dyDescent="0.25">
      <c r="A55" s="64"/>
      <c r="B55" s="60">
        <v>0.45150208469999997</v>
      </c>
      <c r="C55" s="70"/>
    </row>
    <row r="56" spans="1:3" x14ac:dyDescent="0.25">
      <c r="A56" s="62">
        <v>8</v>
      </c>
      <c r="B56" s="58">
        <v>0.35741996770000001</v>
      </c>
      <c r="C56" s="69">
        <f>J2</f>
        <v>0.36814403535000001</v>
      </c>
    </row>
    <row r="57" spans="1:3" x14ac:dyDescent="0.25">
      <c r="A57" s="63"/>
      <c r="B57" s="59">
        <v>0.44555115699999998</v>
      </c>
      <c r="C57" s="70"/>
    </row>
    <row r="58" spans="1:3" x14ac:dyDescent="0.25">
      <c r="A58" s="63"/>
      <c r="B58" s="59">
        <v>0.3689711094</v>
      </c>
      <c r="C58" s="70"/>
    </row>
    <row r="59" spans="1:3" x14ac:dyDescent="0.25">
      <c r="A59" s="63"/>
      <c r="B59" s="59">
        <v>0.39342188839999997</v>
      </c>
      <c r="C59" s="70"/>
    </row>
    <row r="60" spans="1:3" x14ac:dyDescent="0.25">
      <c r="A60" s="63"/>
      <c r="B60" s="59">
        <v>0.45654988289999998</v>
      </c>
      <c r="C60" s="70"/>
    </row>
    <row r="61" spans="1:3" x14ac:dyDescent="0.25">
      <c r="A61" s="63"/>
      <c r="B61" s="59">
        <v>0.35718011859999999</v>
      </c>
      <c r="C61" s="70"/>
    </row>
    <row r="62" spans="1:3" x14ac:dyDescent="0.25">
      <c r="A62" s="63"/>
      <c r="B62" s="59">
        <v>0.35869693759999999</v>
      </c>
      <c r="C62" s="70"/>
    </row>
    <row r="63" spans="1:3" x14ac:dyDescent="0.25">
      <c r="A63" s="63"/>
      <c r="B63" s="59">
        <v>0.44612598419999999</v>
      </c>
      <c r="C63" s="70"/>
    </row>
    <row r="64" spans="1:3" x14ac:dyDescent="0.25">
      <c r="A64" s="63"/>
      <c r="B64" s="59">
        <v>0.36731696130000002</v>
      </c>
      <c r="C64" s="70"/>
    </row>
    <row r="65" spans="1:3" x14ac:dyDescent="0.25">
      <c r="A65" s="64"/>
      <c r="B65" s="60">
        <v>0.35729908939999999</v>
      </c>
      <c r="C65" s="70"/>
    </row>
    <row r="66" spans="1:3" x14ac:dyDescent="0.25">
      <c r="A66" s="62">
        <v>12</v>
      </c>
      <c r="B66" s="58">
        <v>0.34182095530000001</v>
      </c>
      <c r="C66" s="69">
        <f>K2</f>
        <v>0.30279755590000001</v>
      </c>
    </row>
    <row r="67" spans="1:3" x14ac:dyDescent="0.25">
      <c r="A67" s="63"/>
      <c r="B67" s="59">
        <v>0.37588191030000001</v>
      </c>
      <c r="C67" s="70"/>
    </row>
    <row r="68" spans="1:3" x14ac:dyDescent="0.25">
      <c r="A68" s="63"/>
      <c r="B68" s="59">
        <v>0.3241758347</v>
      </c>
      <c r="C68" s="70"/>
    </row>
    <row r="69" spans="1:3" x14ac:dyDescent="0.25">
      <c r="A69" s="63"/>
      <c r="B69" s="59">
        <v>0.2923460007</v>
      </c>
      <c r="C69" s="70"/>
    </row>
    <row r="70" spans="1:3" x14ac:dyDescent="0.25">
      <c r="A70" s="63"/>
      <c r="B70" s="59">
        <v>0.27043080330000002</v>
      </c>
      <c r="C70" s="70"/>
    </row>
    <row r="71" spans="1:3" x14ac:dyDescent="0.25">
      <c r="A71" s="63"/>
      <c r="B71" s="59">
        <v>0.28629088400000002</v>
      </c>
      <c r="C71" s="70"/>
    </row>
    <row r="72" spans="1:3" x14ac:dyDescent="0.25">
      <c r="A72" s="63"/>
      <c r="B72" s="59">
        <v>0.30267405510000001</v>
      </c>
      <c r="C72" s="70"/>
    </row>
    <row r="73" spans="1:3" x14ac:dyDescent="0.25">
      <c r="A73" s="63"/>
      <c r="B73" s="59">
        <v>0.28943705559999999</v>
      </c>
      <c r="C73" s="70"/>
    </row>
    <row r="74" spans="1:3" x14ac:dyDescent="0.25">
      <c r="A74" s="63"/>
      <c r="B74" s="59">
        <v>0.31571912769999999</v>
      </c>
      <c r="C74" s="70"/>
    </row>
    <row r="75" spans="1:3" x14ac:dyDescent="0.25">
      <c r="A75" s="64"/>
      <c r="B75" s="60">
        <v>0.30292105670000002</v>
      </c>
      <c r="C75" s="70"/>
    </row>
    <row r="76" spans="1:3" x14ac:dyDescent="0.25">
      <c r="A76" s="62">
        <v>18</v>
      </c>
      <c r="B76" s="58">
        <v>0.40781521799999998</v>
      </c>
      <c r="C76" s="69">
        <f>L2</f>
        <v>0.37461650375</v>
      </c>
    </row>
    <row r="77" spans="1:3" x14ac:dyDescent="0.25">
      <c r="A77" s="63"/>
      <c r="B77" s="59">
        <v>0.68283009530000005</v>
      </c>
      <c r="C77" s="70"/>
    </row>
    <row r="78" spans="1:3" x14ac:dyDescent="0.25">
      <c r="A78" s="63"/>
      <c r="B78" s="59">
        <v>0.48716402050000002</v>
      </c>
      <c r="C78" s="70"/>
    </row>
    <row r="79" spans="1:3" x14ac:dyDescent="0.25">
      <c r="A79" s="63"/>
      <c r="B79" s="59">
        <v>0.34141778950000001</v>
      </c>
      <c r="C79" s="70"/>
    </row>
    <row r="80" spans="1:3" x14ac:dyDescent="0.25">
      <c r="A80" s="63"/>
      <c r="B80" s="59">
        <v>0.46006202699999998</v>
      </c>
      <c r="C80" s="70"/>
    </row>
    <row r="81" spans="1:3" x14ac:dyDescent="0.25">
      <c r="A81" s="63"/>
      <c r="B81" s="59">
        <v>0.27553296090000001</v>
      </c>
      <c r="C81" s="70"/>
    </row>
    <row r="82" spans="1:3" x14ac:dyDescent="0.25">
      <c r="A82" s="63"/>
      <c r="B82" s="59">
        <v>0.54801297189999998</v>
      </c>
      <c r="C82" s="70"/>
    </row>
    <row r="83" spans="1:3" x14ac:dyDescent="0.25">
      <c r="A83" s="63"/>
      <c r="B83" s="59">
        <v>0.27240610119999997</v>
      </c>
      <c r="C83" s="70"/>
    </row>
    <row r="84" spans="1:3" x14ac:dyDescent="0.25">
      <c r="A84" s="63"/>
      <c r="B84" s="59">
        <v>0.2715318203</v>
      </c>
      <c r="C84" s="70"/>
    </row>
    <row r="85" spans="1:3" x14ac:dyDescent="0.25">
      <c r="A85" s="64"/>
      <c r="B85" s="60">
        <v>0.30053400990000001</v>
      </c>
      <c r="C85" s="70"/>
    </row>
    <row r="86" spans="1:3" x14ac:dyDescent="0.25">
      <c r="A86" s="62">
        <v>24</v>
      </c>
      <c r="B86" s="58">
        <v>0.45345115660000002</v>
      </c>
      <c r="C86" s="69">
        <f>M2</f>
        <v>0.49445855620000001</v>
      </c>
    </row>
    <row r="87" spans="1:3" x14ac:dyDescent="0.25">
      <c r="A87" s="63"/>
      <c r="B87" s="59">
        <v>0.42730879779999997</v>
      </c>
      <c r="C87" s="70"/>
    </row>
    <row r="88" spans="1:3" x14ac:dyDescent="0.25">
      <c r="A88" s="63"/>
      <c r="B88" s="59">
        <v>0.86945509909999996</v>
      </c>
      <c r="C88" s="70"/>
    </row>
    <row r="89" spans="1:3" x14ac:dyDescent="0.25">
      <c r="A89" s="63"/>
      <c r="B89" s="59">
        <v>0.41683197020000001</v>
      </c>
      <c r="C89" s="70"/>
    </row>
    <row r="90" spans="1:3" x14ac:dyDescent="0.25">
      <c r="A90" s="63"/>
      <c r="B90" s="59">
        <v>0.51389002800000005</v>
      </c>
      <c r="C90" s="70"/>
    </row>
    <row r="91" spans="1:3" x14ac:dyDescent="0.25">
      <c r="A91" s="63"/>
      <c r="B91" s="59">
        <v>0.77882790570000004</v>
      </c>
      <c r="C91" s="70"/>
    </row>
    <row r="92" spans="1:3" x14ac:dyDescent="0.25">
      <c r="A92" s="63"/>
      <c r="B92" s="59">
        <v>0.50267910959999995</v>
      </c>
      <c r="C92" s="70"/>
    </row>
    <row r="93" spans="1:3" x14ac:dyDescent="0.25">
      <c r="A93" s="63"/>
      <c r="B93" s="59">
        <v>0.48623800280000001</v>
      </c>
      <c r="C93" s="70"/>
    </row>
    <row r="94" spans="1:3" x14ac:dyDescent="0.25">
      <c r="A94" s="63"/>
      <c r="B94" s="59">
        <v>0.52694392199999995</v>
      </c>
      <c r="C94" s="70"/>
    </row>
    <row r="95" spans="1:3" x14ac:dyDescent="0.25">
      <c r="A95" s="64"/>
      <c r="B95" s="60">
        <v>0.45304894449999999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7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2279329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22</v>
      </c>
      <c r="C2" s="29" t="s">
        <v>12</v>
      </c>
      <c r="D2" s="30">
        <v>0.1</v>
      </c>
      <c r="E2" s="9" t="s">
        <v>7</v>
      </c>
      <c r="F2" s="14">
        <f>MEDIAN(F3:F12)</f>
        <v>11.13638293745</v>
      </c>
      <c r="G2" s="14">
        <f t="shared" ref="G2:M2" si="0">MEDIAN(G3:G12)</f>
        <v>5.6495490074000001</v>
      </c>
      <c r="H2" s="14">
        <f t="shared" si="0"/>
        <v>3.1638995409000001</v>
      </c>
      <c r="I2" s="14">
        <f t="shared" si="0"/>
        <v>2.4092059135500001</v>
      </c>
      <c r="J2" s="14">
        <f t="shared" si="0"/>
        <v>2.0349950790499998</v>
      </c>
      <c r="K2" s="14">
        <f t="shared" si="0"/>
        <v>1.56131243705</v>
      </c>
      <c r="L2" s="14">
        <f t="shared" si="0"/>
        <v>1.4145990610500001</v>
      </c>
      <c r="M2" s="14">
        <f t="shared" si="0"/>
        <v>1.4844861030500001</v>
      </c>
      <c r="O2" s="53">
        <f>ROUNDUP(SUM(F3:M12)/60,0)</f>
        <v>5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11.141430854799999</v>
      </c>
      <c r="G3" s="14">
        <f>$B26</f>
        <v>6.7679719924999997</v>
      </c>
      <c r="H3" s="14">
        <f t="shared" ref="H3:H12" si="2">$B36</f>
        <v>3.3443880081000001</v>
      </c>
      <c r="I3" s="14">
        <f t="shared" ref="I3:I12" si="3">$B46</f>
        <v>2.4225001334999998</v>
      </c>
      <c r="J3" s="14">
        <f t="shared" ref="J3:J12" si="4">$B56</f>
        <v>1.8703100681</v>
      </c>
      <c r="K3" s="14">
        <f t="shared" ref="K3:K12" si="5">$B66</f>
        <v>1.604224205</v>
      </c>
      <c r="L3" s="14">
        <f t="shared" ref="L3:L12" si="6">$B76</f>
        <v>1.2613921164999999</v>
      </c>
      <c r="M3" s="14">
        <f t="shared" ref="M3:M12" si="7">$B86</f>
        <v>1.5476841927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12.924380063999999</v>
      </c>
      <c r="G4" s="14">
        <f t="shared" ref="G4:G12" si="8">B27</f>
        <v>5.6664090157000002</v>
      </c>
      <c r="H4" s="14">
        <f t="shared" si="2"/>
        <v>3.1352791785999998</v>
      </c>
      <c r="I4" s="14">
        <f t="shared" si="3"/>
        <v>2.4038219451999998</v>
      </c>
      <c r="J4" s="14">
        <f t="shared" si="4"/>
        <v>1.8934280872</v>
      </c>
      <c r="K4" s="14">
        <f t="shared" si="5"/>
        <v>1.5873169898999999</v>
      </c>
      <c r="L4" s="14">
        <f t="shared" si="6"/>
        <v>1.3164348602</v>
      </c>
      <c r="M4" s="14">
        <f t="shared" si="7"/>
        <v>1.5884370804000001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11.1338658333</v>
      </c>
      <c r="G5" s="14">
        <f t="shared" si="8"/>
        <v>5.6457619667000003</v>
      </c>
      <c r="H5" s="14">
        <f t="shared" si="2"/>
        <v>3.0751588344999998</v>
      </c>
      <c r="I5" s="14">
        <f t="shared" si="3"/>
        <v>2.2450089455</v>
      </c>
      <c r="J5" s="14">
        <f t="shared" si="4"/>
        <v>2.0779881477000002</v>
      </c>
      <c r="K5" s="14">
        <f t="shared" si="5"/>
        <v>1.5551009177999999</v>
      </c>
      <c r="L5" s="14">
        <f t="shared" si="6"/>
        <v>1.246088028</v>
      </c>
      <c r="M5" s="14">
        <f t="shared" si="7"/>
        <v>1.4789640903000001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11.138900041599999</v>
      </c>
      <c r="G6" s="14">
        <f t="shared" si="8"/>
        <v>5.6358962059</v>
      </c>
      <c r="H6" s="14">
        <f t="shared" si="2"/>
        <v>3.335007906</v>
      </c>
      <c r="I6" s="14">
        <f t="shared" si="3"/>
        <v>2.3758471012000002</v>
      </c>
      <c r="J6" s="14">
        <f t="shared" si="4"/>
        <v>2.0319821834999998</v>
      </c>
      <c r="K6" s="14">
        <f t="shared" si="5"/>
        <v>1.5460038185</v>
      </c>
      <c r="L6" s="14">
        <f t="shared" si="6"/>
        <v>1.5539879799</v>
      </c>
      <c r="M6" s="14">
        <f t="shared" si="7"/>
        <v>1.5891737937999999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11.1399290562</v>
      </c>
      <c r="G7" s="14">
        <f t="shared" si="8"/>
        <v>5.6154191494000001</v>
      </c>
      <c r="H7" s="14">
        <f t="shared" si="2"/>
        <v>3.1925199032</v>
      </c>
      <c r="I7" s="14">
        <f t="shared" si="3"/>
        <v>2.3701930045999999</v>
      </c>
      <c r="J7" s="14">
        <f t="shared" si="4"/>
        <v>1.8797659873999999</v>
      </c>
      <c r="K7" s="14">
        <f t="shared" si="5"/>
        <v>1.5895709991</v>
      </c>
      <c r="L7" s="14">
        <f t="shared" si="6"/>
        <v>1.4058580399</v>
      </c>
      <c r="M7" s="14">
        <f t="shared" si="7"/>
        <v>1.4202661513999999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12.9167339802</v>
      </c>
      <c r="G8" s="14">
        <f t="shared" si="8"/>
        <v>5.6533360480999999</v>
      </c>
      <c r="H8" s="14">
        <f t="shared" si="2"/>
        <v>3.1929450035000002</v>
      </c>
      <c r="I8" s="14">
        <f t="shared" si="3"/>
        <v>2.4145898819</v>
      </c>
      <c r="J8" s="14">
        <f t="shared" si="4"/>
        <v>2.0380079746000002</v>
      </c>
      <c r="K8" s="14">
        <f t="shared" si="5"/>
        <v>1.5194890499</v>
      </c>
      <c r="L8" s="14">
        <f t="shared" si="6"/>
        <v>1.4231328964000001</v>
      </c>
      <c r="M8" s="14">
        <f t="shared" si="7"/>
        <v>1.4467430115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11.129817009</v>
      </c>
      <c r="G9" s="14">
        <f t="shared" si="8"/>
        <v>5.6428198814000003</v>
      </c>
      <c r="H9" s="14">
        <f t="shared" si="2"/>
        <v>3.0881328582999998</v>
      </c>
      <c r="I9" s="14">
        <f t="shared" si="3"/>
        <v>2.3912670612000002</v>
      </c>
      <c r="J9" s="14">
        <f t="shared" si="4"/>
        <v>1.8729429245</v>
      </c>
      <c r="K9" s="14">
        <f t="shared" si="5"/>
        <v>1.5675239563000001</v>
      </c>
      <c r="L9" s="14">
        <f t="shared" si="6"/>
        <v>1.4193811417</v>
      </c>
      <c r="M9" s="14">
        <f t="shared" si="7"/>
        <v>1.4687709808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11.1294178963</v>
      </c>
      <c r="G10" s="14">
        <f t="shared" si="8"/>
        <v>5.6905601025000001</v>
      </c>
      <c r="H10" s="14">
        <f t="shared" si="2"/>
        <v>3.0772440433999999</v>
      </c>
      <c r="I10" s="14">
        <f t="shared" si="3"/>
        <v>2.5089850426</v>
      </c>
      <c r="J10" s="14">
        <f t="shared" si="4"/>
        <v>2.0652329921999999</v>
      </c>
      <c r="K10" s="14">
        <f t="shared" si="5"/>
        <v>1.518460989</v>
      </c>
      <c r="L10" s="14">
        <f t="shared" si="6"/>
        <v>1.4159240722999999</v>
      </c>
      <c r="M10" s="14">
        <f t="shared" si="7"/>
        <v>1.4900081158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11.128889083900001</v>
      </c>
      <c r="G11" s="14">
        <f t="shared" si="8"/>
        <v>5.6314039229999997</v>
      </c>
      <c r="H11" s="14">
        <f t="shared" si="2"/>
        <v>3.1346299647999998</v>
      </c>
      <c r="I11" s="14">
        <f t="shared" si="3"/>
        <v>2.4336349963999999</v>
      </c>
      <c r="J11" s="14">
        <f t="shared" si="4"/>
        <v>2.0544180870000002</v>
      </c>
      <c r="K11" s="14">
        <f t="shared" si="5"/>
        <v>1.5298449993000001</v>
      </c>
      <c r="L11" s="14">
        <f t="shared" si="6"/>
        <v>1.4132740498</v>
      </c>
      <c r="M11" s="14">
        <f t="shared" si="7"/>
        <v>1.5389969348999999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11.1293349266</v>
      </c>
      <c r="G12" s="14">
        <f t="shared" si="8"/>
        <v>5.6620709896000001</v>
      </c>
      <c r="H12" s="14">
        <f t="shared" si="2"/>
        <v>3.2470932007000002</v>
      </c>
      <c r="I12" s="14">
        <f t="shared" si="3"/>
        <v>2.4582669734999998</v>
      </c>
      <c r="J12" s="14">
        <f t="shared" si="4"/>
        <v>2.0447618960999998</v>
      </c>
      <c r="K12" s="14">
        <f t="shared" si="5"/>
        <v>1.6013798714</v>
      </c>
      <c r="L12" s="14">
        <f t="shared" si="6"/>
        <v>1.4323208331999999</v>
      </c>
      <c r="M12" s="14">
        <f t="shared" si="7"/>
        <v>1.4586968422</v>
      </c>
    </row>
    <row r="13" spans="1:15" x14ac:dyDescent="0.25">
      <c r="A13" s="55" t="s">
        <v>4</v>
      </c>
      <c r="B13" s="39">
        <v>4558658</v>
      </c>
      <c r="C13" s="31"/>
      <c r="D13" s="31"/>
      <c r="E13" s="12" t="s">
        <v>10</v>
      </c>
      <c r="F13" s="50">
        <f>F2</f>
        <v>11.13638293745</v>
      </c>
      <c r="G13" s="50">
        <f t="shared" ref="G13:M14" si="9">$F$2/G1</f>
        <v>5.5681914687249998</v>
      </c>
      <c r="H13" s="50">
        <f t="shared" si="9"/>
        <v>2.7840957343624999</v>
      </c>
      <c r="I13" s="50">
        <f t="shared" si="9"/>
        <v>1.8560638229083333</v>
      </c>
      <c r="J13" s="50">
        <f t="shared" si="9"/>
        <v>1.39204786718125</v>
      </c>
      <c r="K13" s="50">
        <f t="shared" si="9"/>
        <v>0.92803191145416664</v>
      </c>
      <c r="L13" s="50">
        <f t="shared" si="9"/>
        <v>0.61868794096944446</v>
      </c>
      <c r="M13" s="50">
        <f t="shared" si="9"/>
        <v>0.46401595572708332</v>
      </c>
    </row>
    <row r="14" spans="1:15" x14ac:dyDescent="0.25">
      <c r="A14" s="5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9"/>
        <v>1.9711985722865897</v>
      </c>
      <c r="H14" s="14">
        <f t="shared" si="9"/>
        <v>3.519828235217024</v>
      </c>
      <c r="I14" s="14">
        <f t="shared" si="9"/>
        <v>4.6224288570836087</v>
      </c>
      <c r="J14" s="14">
        <f t="shared" si="9"/>
        <v>5.4724372811008548</v>
      </c>
      <c r="K14" s="14">
        <f t="shared" si="9"/>
        <v>7.1327062240607546</v>
      </c>
      <c r="L14" s="14">
        <f t="shared" si="9"/>
        <v>7.8724659474776617</v>
      </c>
      <c r="M14" s="14">
        <f t="shared" si="9"/>
        <v>7.5018438465468797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11.141430854799999</v>
      </c>
      <c r="C16" s="69">
        <f>F2</f>
        <v>11.13638293745</v>
      </c>
    </row>
    <row r="17" spans="1:3" x14ac:dyDescent="0.25">
      <c r="A17" s="63"/>
      <c r="B17" s="59">
        <v>12.924380063999999</v>
      </c>
      <c r="C17" s="70"/>
    </row>
    <row r="18" spans="1:3" x14ac:dyDescent="0.25">
      <c r="A18" s="63"/>
      <c r="B18" s="59">
        <v>11.1338658333</v>
      </c>
      <c r="C18" s="70"/>
    </row>
    <row r="19" spans="1:3" x14ac:dyDescent="0.25">
      <c r="A19" s="63"/>
      <c r="B19" s="59">
        <v>11.138900041599999</v>
      </c>
      <c r="C19" s="70"/>
    </row>
    <row r="20" spans="1:3" x14ac:dyDescent="0.25">
      <c r="A20" s="63"/>
      <c r="B20" s="59">
        <v>11.1399290562</v>
      </c>
      <c r="C20" s="70"/>
    </row>
    <row r="21" spans="1:3" x14ac:dyDescent="0.25">
      <c r="A21" s="63"/>
      <c r="B21" s="59">
        <v>12.9167339802</v>
      </c>
      <c r="C21" s="70"/>
    </row>
    <row r="22" spans="1:3" x14ac:dyDescent="0.25">
      <c r="A22" s="63"/>
      <c r="B22" s="59">
        <v>11.129817009</v>
      </c>
      <c r="C22" s="70"/>
    </row>
    <row r="23" spans="1:3" x14ac:dyDescent="0.25">
      <c r="A23" s="63"/>
      <c r="B23" s="59">
        <v>11.1294178963</v>
      </c>
      <c r="C23" s="70"/>
    </row>
    <row r="24" spans="1:3" x14ac:dyDescent="0.25">
      <c r="A24" s="63"/>
      <c r="B24" s="59">
        <v>11.128889083900001</v>
      </c>
      <c r="C24" s="70"/>
    </row>
    <row r="25" spans="1:3" x14ac:dyDescent="0.25">
      <c r="A25" s="64"/>
      <c r="B25" s="60">
        <v>11.1293349266</v>
      </c>
      <c r="C25" s="70"/>
    </row>
    <row r="26" spans="1:3" x14ac:dyDescent="0.25">
      <c r="A26" s="62">
        <v>2</v>
      </c>
      <c r="B26" s="58">
        <v>6.7679719924999997</v>
      </c>
      <c r="C26" s="69">
        <f>G2</f>
        <v>5.6495490074000001</v>
      </c>
    </row>
    <row r="27" spans="1:3" x14ac:dyDescent="0.25">
      <c r="A27" s="63"/>
      <c r="B27" s="59">
        <v>5.6664090157000002</v>
      </c>
      <c r="C27" s="70"/>
    </row>
    <row r="28" spans="1:3" x14ac:dyDescent="0.25">
      <c r="A28" s="63"/>
      <c r="B28" s="59">
        <v>5.6457619667000003</v>
      </c>
      <c r="C28" s="70"/>
    </row>
    <row r="29" spans="1:3" x14ac:dyDescent="0.25">
      <c r="A29" s="63"/>
      <c r="B29" s="59">
        <v>5.6358962059</v>
      </c>
      <c r="C29" s="70"/>
    </row>
    <row r="30" spans="1:3" x14ac:dyDescent="0.25">
      <c r="A30" s="63"/>
      <c r="B30" s="59">
        <v>5.6154191494000001</v>
      </c>
      <c r="C30" s="70"/>
    </row>
    <row r="31" spans="1:3" x14ac:dyDescent="0.25">
      <c r="A31" s="63"/>
      <c r="B31" s="59">
        <v>5.6533360480999999</v>
      </c>
      <c r="C31" s="70"/>
    </row>
    <row r="32" spans="1:3" x14ac:dyDescent="0.25">
      <c r="A32" s="63"/>
      <c r="B32" s="59">
        <v>5.6428198814000003</v>
      </c>
      <c r="C32" s="70"/>
    </row>
    <row r="33" spans="1:3" x14ac:dyDescent="0.25">
      <c r="A33" s="63"/>
      <c r="B33" s="59">
        <v>5.6905601025000001</v>
      </c>
      <c r="C33" s="70"/>
    </row>
    <row r="34" spans="1:3" x14ac:dyDescent="0.25">
      <c r="A34" s="63"/>
      <c r="B34" s="59">
        <v>5.6314039229999997</v>
      </c>
      <c r="C34" s="70"/>
    </row>
    <row r="35" spans="1:3" x14ac:dyDescent="0.25">
      <c r="A35" s="63"/>
      <c r="B35" s="59">
        <v>5.6620709896000001</v>
      </c>
      <c r="C35" s="70"/>
    </row>
    <row r="36" spans="1:3" x14ac:dyDescent="0.25">
      <c r="A36" s="62">
        <v>4</v>
      </c>
      <c r="B36" s="58">
        <v>3.3443880081000001</v>
      </c>
      <c r="C36" s="69">
        <f>H2</f>
        <v>3.1638995409000001</v>
      </c>
    </row>
    <row r="37" spans="1:3" x14ac:dyDescent="0.25">
      <c r="A37" s="63"/>
      <c r="B37" s="59">
        <v>3.1352791785999998</v>
      </c>
      <c r="C37" s="70"/>
    </row>
    <row r="38" spans="1:3" x14ac:dyDescent="0.25">
      <c r="A38" s="63"/>
      <c r="B38" s="59">
        <v>3.0751588344999998</v>
      </c>
      <c r="C38" s="70"/>
    </row>
    <row r="39" spans="1:3" x14ac:dyDescent="0.25">
      <c r="A39" s="63"/>
      <c r="B39" s="59">
        <v>3.335007906</v>
      </c>
      <c r="C39" s="70"/>
    </row>
    <row r="40" spans="1:3" x14ac:dyDescent="0.25">
      <c r="A40" s="63"/>
      <c r="B40" s="59">
        <v>3.1925199032</v>
      </c>
      <c r="C40" s="70"/>
    </row>
    <row r="41" spans="1:3" x14ac:dyDescent="0.25">
      <c r="A41" s="63"/>
      <c r="B41" s="59">
        <v>3.1929450035000002</v>
      </c>
      <c r="C41" s="70"/>
    </row>
    <row r="42" spans="1:3" x14ac:dyDescent="0.25">
      <c r="A42" s="63"/>
      <c r="B42" s="59">
        <v>3.0881328582999998</v>
      </c>
      <c r="C42" s="70"/>
    </row>
    <row r="43" spans="1:3" x14ac:dyDescent="0.25">
      <c r="A43" s="63"/>
      <c r="B43" s="59">
        <v>3.0772440433999999</v>
      </c>
      <c r="C43" s="70"/>
    </row>
    <row r="44" spans="1:3" x14ac:dyDescent="0.25">
      <c r="A44" s="63"/>
      <c r="B44" s="59">
        <v>3.1346299647999998</v>
      </c>
      <c r="C44" s="70"/>
    </row>
    <row r="45" spans="1:3" x14ac:dyDescent="0.25">
      <c r="A45" s="64"/>
      <c r="B45" s="60">
        <v>3.2470932007000002</v>
      </c>
      <c r="C45" s="70"/>
    </row>
    <row r="46" spans="1:3" x14ac:dyDescent="0.25">
      <c r="A46" s="62">
        <v>6</v>
      </c>
      <c r="B46" s="58">
        <v>2.4225001334999998</v>
      </c>
      <c r="C46" s="69">
        <f>I2</f>
        <v>2.4092059135500001</v>
      </c>
    </row>
    <row r="47" spans="1:3" x14ac:dyDescent="0.25">
      <c r="A47" s="63"/>
      <c r="B47" s="59">
        <v>2.4038219451999998</v>
      </c>
      <c r="C47" s="70"/>
    </row>
    <row r="48" spans="1:3" x14ac:dyDescent="0.25">
      <c r="A48" s="63"/>
      <c r="B48" s="59">
        <v>2.2450089455</v>
      </c>
      <c r="C48" s="70"/>
    </row>
    <row r="49" spans="1:3" x14ac:dyDescent="0.25">
      <c r="A49" s="63"/>
      <c r="B49" s="59">
        <v>2.3758471012000002</v>
      </c>
      <c r="C49" s="70"/>
    </row>
    <row r="50" spans="1:3" x14ac:dyDescent="0.25">
      <c r="A50" s="63"/>
      <c r="B50" s="59">
        <v>2.3701930045999999</v>
      </c>
      <c r="C50" s="70"/>
    </row>
    <row r="51" spans="1:3" x14ac:dyDescent="0.25">
      <c r="A51" s="63"/>
      <c r="B51" s="59">
        <v>2.4145898819</v>
      </c>
      <c r="C51" s="70"/>
    </row>
    <row r="52" spans="1:3" x14ac:dyDescent="0.25">
      <c r="A52" s="63"/>
      <c r="B52" s="59">
        <v>2.3912670612000002</v>
      </c>
      <c r="C52" s="70"/>
    </row>
    <row r="53" spans="1:3" x14ac:dyDescent="0.25">
      <c r="A53" s="63"/>
      <c r="B53" s="59">
        <v>2.5089850426</v>
      </c>
      <c r="C53" s="70"/>
    </row>
    <row r="54" spans="1:3" x14ac:dyDescent="0.25">
      <c r="A54" s="63"/>
      <c r="B54" s="59">
        <v>2.4336349963999999</v>
      </c>
      <c r="C54" s="70"/>
    </row>
    <row r="55" spans="1:3" x14ac:dyDescent="0.25">
      <c r="A55" s="64"/>
      <c r="B55" s="60">
        <v>2.4582669734999998</v>
      </c>
      <c r="C55" s="70"/>
    </row>
    <row r="56" spans="1:3" x14ac:dyDescent="0.25">
      <c r="A56" s="62">
        <v>8</v>
      </c>
      <c r="B56" s="58">
        <v>1.8703100681</v>
      </c>
      <c r="C56" s="69">
        <f>J2</f>
        <v>2.0349950790499998</v>
      </c>
    </row>
    <row r="57" spans="1:3" x14ac:dyDescent="0.25">
      <c r="A57" s="63"/>
      <c r="B57" s="59">
        <v>1.8934280872</v>
      </c>
      <c r="C57" s="70"/>
    </row>
    <row r="58" spans="1:3" x14ac:dyDescent="0.25">
      <c r="A58" s="63"/>
      <c r="B58" s="59">
        <v>2.0779881477000002</v>
      </c>
      <c r="C58" s="70"/>
    </row>
    <row r="59" spans="1:3" x14ac:dyDescent="0.25">
      <c r="A59" s="63"/>
      <c r="B59" s="59">
        <v>2.0319821834999998</v>
      </c>
      <c r="C59" s="70"/>
    </row>
    <row r="60" spans="1:3" x14ac:dyDescent="0.25">
      <c r="A60" s="63"/>
      <c r="B60" s="59">
        <v>1.8797659873999999</v>
      </c>
      <c r="C60" s="70"/>
    </row>
    <row r="61" spans="1:3" x14ac:dyDescent="0.25">
      <c r="A61" s="63"/>
      <c r="B61" s="59">
        <v>2.0380079746000002</v>
      </c>
      <c r="C61" s="70"/>
    </row>
    <row r="62" spans="1:3" x14ac:dyDescent="0.25">
      <c r="A62" s="63"/>
      <c r="B62" s="59">
        <v>1.8729429245</v>
      </c>
      <c r="C62" s="70"/>
    </row>
    <row r="63" spans="1:3" x14ac:dyDescent="0.25">
      <c r="A63" s="63"/>
      <c r="B63" s="59">
        <v>2.0652329921999999</v>
      </c>
      <c r="C63" s="70"/>
    </row>
    <row r="64" spans="1:3" x14ac:dyDescent="0.25">
      <c r="A64" s="63"/>
      <c r="B64" s="59">
        <v>2.0544180870000002</v>
      </c>
      <c r="C64" s="70"/>
    </row>
    <row r="65" spans="1:3" x14ac:dyDescent="0.25">
      <c r="A65" s="64"/>
      <c r="B65" s="60">
        <v>2.0447618960999998</v>
      </c>
      <c r="C65" s="70"/>
    </row>
    <row r="66" spans="1:3" x14ac:dyDescent="0.25">
      <c r="A66" s="62">
        <v>12</v>
      </c>
      <c r="B66" s="58">
        <v>1.604224205</v>
      </c>
      <c r="C66" s="69">
        <f>K2</f>
        <v>1.56131243705</v>
      </c>
    </row>
    <row r="67" spans="1:3" x14ac:dyDescent="0.25">
      <c r="A67" s="63"/>
      <c r="B67" s="59">
        <v>1.5873169898999999</v>
      </c>
      <c r="C67" s="70"/>
    </row>
    <row r="68" spans="1:3" x14ac:dyDescent="0.25">
      <c r="A68" s="63"/>
      <c r="B68" s="59">
        <v>1.5551009177999999</v>
      </c>
      <c r="C68" s="70"/>
    </row>
    <row r="69" spans="1:3" x14ac:dyDescent="0.25">
      <c r="A69" s="63"/>
      <c r="B69" s="59">
        <v>1.5460038185</v>
      </c>
      <c r="C69" s="70"/>
    </row>
    <row r="70" spans="1:3" x14ac:dyDescent="0.25">
      <c r="A70" s="63"/>
      <c r="B70" s="59">
        <v>1.5895709991</v>
      </c>
      <c r="C70" s="70"/>
    </row>
    <row r="71" spans="1:3" x14ac:dyDescent="0.25">
      <c r="A71" s="63"/>
      <c r="B71" s="59">
        <v>1.5194890499</v>
      </c>
      <c r="C71" s="70"/>
    </row>
    <row r="72" spans="1:3" x14ac:dyDescent="0.25">
      <c r="A72" s="63"/>
      <c r="B72" s="59">
        <v>1.5675239563000001</v>
      </c>
      <c r="C72" s="70"/>
    </row>
    <row r="73" spans="1:3" x14ac:dyDescent="0.25">
      <c r="A73" s="63"/>
      <c r="B73" s="59">
        <v>1.518460989</v>
      </c>
      <c r="C73" s="70"/>
    </row>
    <row r="74" spans="1:3" x14ac:dyDescent="0.25">
      <c r="A74" s="63"/>
      <c r="B74" s="59">
        <v>1.5298449993000001</v>
      </c>
      <c r="C74" s="70"/>
    </row>
    <row r="75" spans="1:3" x14ac:dyDescent="0.25">
      <c r="A75" s="64"/>
      <c r="B75" s="60">
        <v>1.6013798714</v>
      </c>
      <c r="C75" s="70"/>
    </row>
    <row r="76" spans="1:3" x14ac:dyDescent="0.25">
      <c r="A76" s="62">
        <v>18</v>
      </c>
      <c r="B76" s="58">
        <v>1.2613921164999999</v>
      </c>
      <c r="C76" s="69">
        <f>L2</f>
        <v>1.4145990610500001</v>
      </c>
    </row>
    <row r="77" spans="1:3" x14ac:dyDescent="0.25">
      <c r="A77" s="63"/>
      <c r="B77" s="59">
        <v>1.3164348602</v>
      </c>
      <c r="C77" s="70"/>
    </row>
    <row r="78" spans="1:3" x14ac:dyDescent="0.25">
      <c r="A78" s="63"/>
      <c r="B78" s="59">
        <v>1.246088028</v>
      </c>
      <c r="C78" s="70"/>
    </row>
    <row r="79" spans="1:3" x14ac:dyDescent="0.25">
      <c r="A79" s="63"/>
      <c r="B79" s="59">
        <v>1.5539879799</v>
      </c>
      <c r="C79" s="70"/>
    </row>
    <row r="80" spans="1:3" x14ac:dyDescent="0.25">
      <c r="A80" s="63"/>
      <c r="B80" s="59">
        <v>1.4058580399</v>
      </c>
      <c r="C80" s="70"/>
    </row>
    <row r="81" spans="1:3" x14ac:dyDescent="0.25">
      <c r="A81" s="63"/>
      <c r="B81" s="59">
        <v>1.4231328964000001</v>
      </c>
      <c r="C81" s="70"/>
    </row>
    <row r="82" spans="1:3" x14ac:dyDescent="0.25">
      <c r="A82" s="63"/>
      <c r="B82" s="59">
        <v>1.4193811417</v>
      </c>
      <c r="C82" s="70"/>
    </row>
    <row r="83" spans="1:3" x14ac:dyDescent="0.25">
      <c r="A83" s="63"/>
      <c r="B83" s="59">
        <v>1.4159240722999999</v>
      </c>
      <c r="C83" s="70"/>
    </row>
    <row r="84" spans="1:3" x14ac:dyDescent="0.25">
      <c r="A84" s="63"/>
      <c r="B84" s="59">
        <v>1.4132740498</v>
      </c>
      <c r="C84" s="70"/>
    </row>
    <row r="85" spans="1:3" x14ac:dyDescent="0.25">
      <c r="A85" s="64"/>
      <c r="B85" s="60">
        <v>1.4323208331999999</v>
      </c>
      <c r="C85" s="70"/>
    </row>
    <row r="86" spans="1:3" x14ac:dyDescent="0.25">
      <c r="A86" s="62">
        <v>24</v>
      </c>
      <c r="B86" s="58">
        <v>1.5476841927</v>
      </c>
      <c r="C86" s="69">
        <f>M2</f>
        <v>1.4844861030500001</v>
      </c>
    </row>
    <row r="87" spans="1:3" x14ac:dyDescent="0.25">
      <c r="A87" s="63"/>
      <c r="B87" s="59">
        <v>1.5884370804000001</v>
      </c>
      <c r="C87" s="70"/>
    </row>
    <row r="88" spans="1:3" x14ac:dyDescent="0.25">
      <c r="A88" s="63"/>
      <c r="B88" s="59">
        <v>1.4789640903000001</v>
      </c>
      <c r="C88" s="70"/>
    </row>
    <row r="89" spans="1:3" x14ac:dyDescent="0.25">
      <c r="A89" s="63"/>
      <c r="B89" s="59">
        <v>1.5891737937999999</v>
      </c>
      <c r="C89" s="70"/>
    </row>
    <row r="90" spans="1:3" x14ac:dyDescent="0.25">
      <c r="A90" s="63"/>
      <c r="B90" s="59">
        <v>1.4202661513999999</v>
      </c>
      <c r="C90" s="70"/>
    </row>
    <row r="91" spans="1:3" x14ac:dyDescent="0.25">
      <c r="A91" s="63"/>
      <c r="B91" s="59">
        <v>1.4467430115</v>
      </c>
      <c r="C91" s="70"/>
    </row>
    <row r="92" spans="1:3" x14ac:dyDescent="0.25">
      <c r="A92" s="63"/>
      <c r="B92" s="59">
        <v>1.4687709808</v>
      </c>
      <c r="C92" s="70"/>
    </row>
    <row r="93" spans="1:3" x14ac:dyDescent="0.25">
      <c r="A93" s="63"/>
      <c r="B93" s="59">
        <v>1.4900081158</v>
      </c>
      <c r="C93" s="70"/>
    </row>
    <row r="94" spans="1:3" x14ac:dyDescent="0.25">
      <c r="A94" s="63"/>
      <c r="B94" s="59">
        <v>1.5389969348999999</v>
      </c>
      <c r="C94" s="70"/>
    </row>
    <row r="95" spans="1:3" x14ac:dyDescent="0.25">
      <c r="A95" s="64"/>
      <c r="B95" s="60">
        <v>1.4586968422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7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2279329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22</v>
      </c>
      <c r="C2" s="29" t="s">
        <v>12</v>
      </c>
      <c r="D2" s="30">
        <v>0.1</v>
      </c>
      <c r="E2" s="9" t="s">
        <v>7</v>
      </c>
      <c r="F2" s="14">
        <f>MEDIAN(F3:F12)</f>
        <v>5.9400560855499993</v>
      </c>
      <c r="G2" s="14">
        <f t="shared" ref="G2:M2" si="0">MEDIAN(G3:G12)</f>
        <v>3.0916794538499999</v>
      </c>
      <c r="H2" s="14">
        <f t="shared" si="0"/>
        <v>1.7700655460500001</v>
      </c>
      <c r="I2" s="14">
        <f t="shared" si="0"/>
        <v>1.34897208215</v>
      </c>
      <c r="J2" s="14">
        <f t="shared" si="0"/>
        <v>1.1628210544499999</v>
      </c>
      <c r="K2" s="14">
        <f t="shared" si="0"/>
        <v>0.95676553249999996</v>
      </c>
      <c r="L2" s="14">
        <f t="shared" si="0"/>
        <v>0.81517457960000006</v>
      </c>
      <c r="M2" s="14">
        <f t="shared" si="0"/>
        <v>0.79763352870000004</v>
      </c>
      <c r="O2" s="53">
        <f>ROUNDUP(SUM(F3:M12)/60,0)</f>
        <v>3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5.9395151137999997</v>
      </c>
      <c r="G3" s="14">
        <f>$B26</f>
        <v>3.5995199680000001</v>
      </c>
      <c r="H3" s="14">
        <f t="shared" ref="H3:H12" si="2">$B36</f>
        <v>1.7671761512999999</v>
      </c>
      <c r="I3" s="14">
        <f t="shared" ref="I3:I12" si="3">$B46</f>
        <v>1.5522511004999999</v>
      </c>
      <c r="J3" s="14">
        <f t="shared" ref="J3:J12" si="4">$B56</f>
        <v>1.219769001</v>
      </c>
      <c r="K3" s="14">
        <f t="shared" ref="K3:K12" si="5">$B66</f>
        <v>0.91787815090000002</v>
      </c>
      <c r="L3" s="14">
        <f t="shared" ref="L3:L12" si="6">$B76</f>
        <v>0.79724383350000005</v>
      </c>
      <c r="M3" s="14">
        <f t="shared" ref="M3:M12" si="7">$B86</f>
        <v>0.83538794520000004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5.9353110789999999</v>
      </c>
      <c r="G4" s="14">
        <f t="shared" ref="G4:G12" si="8">B27</f>
        <v>3.1631190776999998</v>
      </c>
      <c r="H4" s="14">
        <f t="shared" si="2"/>
        <v>1.7601439953</v>
      </c>
      <c r="I4" s="14">
        <f t="shared" si="3"/>
        <v>1.3475461006</v>
      </c>
      <c r="J4" s="14">
        <f t="shared" si="4"/>
        <v>1.162872076</v>
      </c>
      <c r="K4" s="14">
        <f t="shared" si="5"/>
        <v>1.0420401096</v>
      </c>
      <c r="L4" s="14">
        <f t="shared" si="6"/>
        <v>0.82902598380000003</v>
      </c>
      <c r="M4" s="14">
        <f t="shared" si="7"/>
        <v>0.71558403969999995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5.9427180289999999</v>
      </c>
      <c r="G5" s="14">
        <f t="shared" si="8"/>
        <v>3.0993769168999998</v>
      </c>
      <c r="H5" s="14">
        <f t="shared" si="2"/>
        <v>1.8087699413</v>
      </c>
      <c r="I5" s="14">
        <f t="shared" si="3"/>
        <v>1.3270010947999999</v>
      </c>
      <c r="J5" s="14">
        <f t="shared" si="4"/>
        <v>1.1557519436000001</v>
      </c>
      <c r="K5" s="14">
        <f t="shared" si="5"/>
        <v>0.92613697049999999</v>
      </c>
      <c r="L5" s="14">
        <f t="shared" si="6"/>
        <v>0.8146829605</v>
      </c>
      <c r="M5" s="14">
        <f t="shared" si="7"/>
        <v>0.83668994900000004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5.9394240379000003</v>
      </c>
      <c r="G6" s="14">
        <f t="shared" si="8"/>
        <v>3.0723052024999999</v>
      </c>
      <c r="H6" s="14">
        <f t="shared" si="2"/>
        <v>1.8179311752</v>
      </c>
      <c r="I6" s="14">
        <f t="shared" si="3"/>
        <v>1.3405520916</v>
      </c>
      <c r="J6" s="14">
        <f t="shared" si="4"/>
        <v>1.1502192019999999</v>
      </c>
      <c r="K6" s="14">
        <f t="shared" si="5"/>
        <v>0.95806789400000003</v>
      </c>
      <c r="L6" s="14">
        <f t="shared" si="6"/>
        <v>0.8080918789</v>
      </c>
      <c r="M6" s="14">
        <f t="shared" si="7"/>
        <v>0.91608595849999996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5.9410479068999997</v>
      </c>
      <c r="G7" s="14">
        <f t="shared" si="8"/>
        <v>3.0740129947999999</v>
      </c>
      <c r="H7" s="14">
        <f t="shared" si="2"/>
        <v>1.7609369754999999</v>
      </c>
      <c r="I7" s="14">
        <f t="shared" si="3"/>
        <v>1.3503980636999999</v>
      </c>
      <c r="J7" s="14">
        <f t="shared" si="4"/>
        <v>1.1788492203000001</v>
      </c>
      <c r="K7" s="14">
        <f t="shared" si="5"/>
        <v>0.98326611519999996</v>
      </c>
      <c r="L7" s="14">
        <f t="shared" si="6"/>
        <v>0.81566619870000001</v>
      </c>
      <c r="M7" s="14">
        <f t="shared" si="7"/>
        <v>0.78587102890000005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5.9382669926</v>
      </c>
      <c r="G8" s="14">
        <f t="shared" si="8"/>
        <v>3.0839819907999999</v>
      </c>
      <c r="H8" s="14">
        <f t="shared" si="2"/>
        <v>1.7729549408</v>
      </c>
      <c r="I8" s="14">
        <f t="shared" si="3"/>
        <v>1.5420529841999999</v>
      </c>
      <c r="J8" s="14">
        <f t="shared" si="4"/>
        <v>1.1764929295</v>
      </c>
      <c r="K8" s="14">
        <f t="shared" si="5"/>
        <v>0.90051698680000003</v>
      </c>
      <c r="L8" s="14">
        <f t="shared" si="6"/>
        <v>0.92002916339999996</v>
      </c>
      <c r="M8" s="14">
        <f t="shared" si="7"/>
        <v>1.0810959338999999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5.9422130585000001</v>
      </c>
      <c r="G9" s="14">
        <f t="shared" si="8"/>
        <v>3.0793731213000002</v>
      </c>
      <c r="H9" s="14">
        <f t="shared" si="2"/>
        <v>1.7435848712999999</v>
      </c>
      <c r="I9" s="14">
        <f t="shared" si="3"/>
        <v>1.3649549484000001</v>
      </c>
      <c r="J9" s="14">
        <f t="shared" si="4"/>
        <v>1.2816138267999999</v>
      </c>
      <c r="K9" s="14">
        <f t="shared" si="5"/>
        <v>0.95893907550000002</v>
      </c>
      <c r="L9" s="14">
        <f t="shared" si="6"/>
        <v>0.81829786299999996</v>
      </c>
      <c r="M9" s="14">
        <f t="shared" si="7"/>
        <v>0.80939602850000003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5.9364371299999998</v>
      </c>
      <c r="G10" s="14">
        <f t="shared" si="8"/>
        <v>3.0755279064000001</v>
      </c>
      <c r="H10" s="14">
        <f t="shared" si="2"/>
        <v>1.8437480927000001</v>
      </c>
      <c r="I10" s="14">
        <f t="shared" si="3"/>
        <v>1.3399920463999999</v>
      </c>
      <c r="J10" s="14">
        <f t="shared" si="4"/>
        <v>1.1216249465999999</v>
      </c>
      <c r="K10" s="14">
        <f t="shared" si="5"/>
        <v>0.97223997120000005</v>
      </c>
      <c r="L10" s="14">
        <f t="shared" si="6"/>
        <v>0.79747390750000002</v>
      </c>
      <c r="M10" s="14">
        <f t="shared" si="7"/>
        <v>0.75420403479999998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5.9405970572999998</v>
      </c>
      <c r="G11" s="14">
        <f t="shared" si="8"/>
        <v>3.1249887943000001</v>
      </c>
      <c r="H11" s="14">
        <f t="shared" si="2"/>
        <v>1.7248189449</v>
      </c>
      <c r="I11" s="14">
        <f t="shared" si="3"/>
        <v>1.3931579590000001</v>
      </c>
      <c r="J11" s="14">
        <f t="shared" si="4"/>
        <v>1.1627700328999999</v>
      </c>
      <c r="K11" s="14">
        <f t="shared" si="5"/>
        <v>0.93910598749999996</v>
      </c>
      <c r="L11" s="14">
        <f t="shared" si="6"/>
        <v>0.80788612370000001</v>
      </c>
      <c r="M11" s="14">
        <f t="shared" si="7"/>
        <v>0.75883102420000004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5.9429569243999998</v>
      </c>
      <c r="G12" s="14">
        <f t="shared" si="8"/>
        <v>3.1496028900000002</v>
      </c>
      <c r="H12" s="14">
        <f t="shared" si="2"/>
        <v>1.8311851025000001</v>
      </c>
      <c r="I12" s="14">
        <f t="shared" si="3"/>
        <v>1.3410320281999999</v>
      </c>
      <c r="J12" s="14">
        <f t="shared" si="4"/>
        <v>1.1501200198999999</v>
      </c>
      <c r="K12" s="14">
        <f t="shared" si="5"/>
        <v>0.955463171</v>
      </c>
      <c r="L12" s="14">
        <f t="shared" si="6"/>
        <v>0.83574295040000002</v>
      </c>
      <c r="M12" s="14">
        <f t="shared" si="7"/>
        <v>0.75062084200000001</v>
      </c>
    </row>
    <row r="13" spans="1:15" x14ac:dyDescent="0.25">
      <c r="A13" s="55" t="s">
        <v>4</v>
      </c>
      <c r="B13" s="39">
        <v>4558658</v>
      </c>
      <c r="C13" s="31"/>
      <c r="D13" s="31"/>
      <c r="E13" s="12" t="s">
        <v>10</v>
      </c>
      <c r="F13" s="50">
        <f>F2</f>
        <v>5.9400560855499993</v>
      </c>
      <c r="G13" s="50">
        <f t="shared" ref="G13:M14" si="9">$F$2/G1</f>
        <v>2.9700280427749997</v>
      </c>
      <c r="H13" s="50">
        <f t="shared" si="9"/>
        <v>1.4850140213874998</v>
      </c>
      <c r="I13" s="50">
        <f t="shared" si="9"/>
        <v>0.99000934759166659</v>
      </c>
      <c r="J13" s="50">
        <f t="shared" si="9"/>
        <v>0.74250701069374991</v>
      </c>
      <c r="K13" s="50">
        <f t="shared" si="9"/>
        <v>0.49500467379583329</v>
      </c>
      <c r="L13" s="50">
        <f t="shared" si="9"/>
        <v>0.33000311586388886</v>
      </c>
      <c r="M13" s="50">
        <f t="shared" si="9"/>
        <v>0.24750233689791665</v>
      </c>
    </row>
    <row r="14" spans="1:15" x14ac:dyDescent="0.25">
      <c r="A14" s="5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9"/>
        <v>1.9213039948733945</v>
      </c>
      <c r="H14" s="14">
        <f t="shared" si="9"/>
        <v>3.355839617807129</v>
      </c>
      <c r="I14" s="14">
        <f t="shared" si="9"/>
        <v>4.4033943801733102</v>
      </c>
      <c r="J14" s="14">
        <f t="shared" si="9"/>
        <v>5.108314871680383</v>
      </c>
      <c r="K14" s="14">
        <f t="shared" si="9"/>
        <v>6.2084762502144164</v>
      </c>
      <c r="L14" s="14">
        <f t="shared" si="9"/>
        <v>7.2868514723125193</v>
      </c>
      <c r="M14" s="14">
        <f t="shared" si="9"/>
        <v>7.4470992903611108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5.9395151137999997</v>
      </c>
      <c r="C16" s="69">
        <f>F2</f>
        <v>5.9400560855499993</v>
      </c>
    </row>
    <row r="17" spans="1:3" x14ac:dyDescent="0.25">
      <c r="A17" s="63"/>
      <c r="B17" s="59">
        <v>5.9353110789999999</v>
      </c>
      <c r="C17" s="70"/>
    </row>
    <row r="18" spans="1:3" x14ac:dyDescent="0.25">
      <c r="A18" s="63"/>
      <c r="B18" s="59">
        <v>5.9427180289999999</v>
      </c>
      <c r="C18" s="70"/>
    </row>
    <row r="19" spans="1:3" x14ac:dyDescent="0.25">
      <c r="A19" s="63"/>
      <c r="B19" s="59">
        <v>5.9394240379000003</v>
      </c>
      <c r="C19" s="70"/>
    </row>
    <row r="20" spans="1:3" x14ac:dyDescent="0.25">
      <c r="A20" s="63"/>
      <c r="B20" s="59">
        <v>5.9410479068999997</v>
      </c>
      <c r="C20" s="70"/>
    </row>
    <row r="21" spans="1:3" x14ac:dyDescent="0.25">
      <c r="A21" s="63"/>
      <c r="B21" s="59">
        <v>5.9382669926</v>
      </c>
      <c r="C21" s="70"/>
    </row>
    <row r="22" spans="1:3" x14ac:dyDescent="0.25">
      <c r="A22" s="63"/>
      <c r="B22" s="59">
        <v>5.9422130585000001</v>
      </c>
      <c r="C22" s="70"/>
    </row>
    <row r="23" spans="1:3" x14ac:dyDescent="0.25">
      <c r="A23" s="63"/>
      <c r="B23" s="59">
        <v>5.9364371299999998</v>
      </c>
      <c r="C23" s="70"/>
    </row>
    <row r="24" spans="1:3" x14ac:dyDescent="0.25">
      <c r="A24" s="63"/>
      <c r="B24" s="59">
        <v>5.9405970572999998</v>
      </c>
      <c r="C24" s="70"/>
    </row>
    <row r="25" spans="1:3" x14ac:dyDescent="0.25">
      <c r="A25" s="64"/>
      <c r="B25" s="60">
        <v>5.9429569243999998</v>
      </c>
      <c r="C25" s="70"/>
    </row>
    <row r="26" spans="1:3" x14ac:dyDescent="0.25">
      <c r="A26" s="62">
        <v>2</v>
      </c>
      <c r="B26" s="58">
        <v>3.5995199680000001</v>
      </c>
      <c r="C26" s="69">
        <f>G2</f>
        <v>3.0916794538499999</v>
      </c>
    </row>
    <row r="27" spans="1:3" x14ac:dyDescent="0.25">
      <c r="A27" s="63"/>
      <c r="B27" s="59">
        <v>3.1631190776999998</v>
      </c>
      <c r="C27" s="70"/>
    </row>
    <row r="28" spans="1:3" x14ac:dyDescent="0.25">
      <c r="A28" s="63"/>
      <c r="B28" s="59">
        <v>3.0993769168999998</v>
      </c>
      <c r="C28" s="70"/>
    </row>
    <row r="29" spans="1:3" x14ac:dyDescent="0.25">
      <c r="A29" s="63"/>
      <c r="B29" s="59">
        <v>3.0723052024999999</v>
      </c>
      <c r="C29" s="70"/>
    </row>
    <row r="30" spans="1:3" x14ac:dyDescent="0.25">
      <c r="A30" s="63"/>
      <c r="B30" s="59">
        <v>3.0740129947999999</v>
      </c>
      <c r="C30" s="70"/>
    </row>
    <row r="31" spans="1:3" x14ac:dyDescent="0.25">
      <c r="A31" s="63"/>
      <c r="B31" s="59">
        <v>3.0839819907999999</v>
      </c>
      <c r="C31" s="70"/>
    </row>
    <row r="32" spans="1:3" x14ac:dyDescent="0.25">
      <c r="A32" s="63"/>
      <c r="B32" s="59">
        <v>3.0793731213000002</v>
      </c>
      <c r="C32" s="70"/>
    </row>
    <row r="33" spans="1:3" x14ac:dyDescent="0.25">
      <c r="A33" s="63"/>
      <c r="B33" s="59">
        <v>3.0755279064000001</v>
      </c>
      <c r="C33" s="70"/>
    </row>
    <row r="34" spans="1:3" x14ac:dyDescent="0.25">
      <c r="A34" s="63"/>
      <c r="B34" s="59">
        <v>3.1249887943000001</v>
      </c>
      <c r="C34" s="70"/>
    </row>
    <row r="35" spans="1:3" x14ac:dyDescent="0.25">
      <c r="A35" s="63"/>
      <c r="B35" s="59">
        <v>3.1496028900000002</v>
      </c>
      <c r="C35" s="70"/>
    </row>
    <row r="36" spans="1:3" x14ac:dyDescent="0.25">
      <c r="A36" s="62">
        <v>4</v>
      </c>
      <c r="B36" s="58">
        <v>1.7671761512999999</v>
      </c>
      <c r="C36" s="69">
        <f>H2</f>
        <v>1.7700655460500001</v>
      </c>
    </row>
    <row r="37" spans="1:3" x14ac:dyDescent="0.25">
      <c r="A37" s="63"/>
      <c r="B37" s="59">
        <v>1.7601439953</v>
      </c>
      <c r="C37" s="70"/>
    </row>
    <row r="38" spans="1:3" x14ac:dyDescent="0.25">
      <c r="A38" s="63"/>
      <c r="B38" s="59">
        <v>1.8087699413</v>
      </c>
      <c r="C38" s="70"/>
    </row>
    <row r="39" spans="1:3" x14ac:dyDescent="0.25">
      <c r="A39" s="63"/>
      <c r="B39" s="59">
        <v>1.8179311752</v>
      </c>
      <c r="C39" s="70"/>
    </row>
    <row r="40" spans="1:3" x14ac:dyDescent="0.25">
      <c r="A40" s="63"/>
      <c r="B40" s="59">
        <v>1.7609369754999999</v>
      </c>
      <c r="C40" s="70"/>
    </row>
    <row r="41" spans="1:3" x14ac:dyDescent="0.25">
      <c r="A41" s="63"/>
      <c r="B41" s="59">
        <v>1.7729549408</v>
      </c>
      <c r="C41" s="70"/>
    </row>
    <row r="42" spans="1:3" x14ac:dyDescent="0.25">
      <c r="A42" s="63"/>
      <c r="B42" s="59">
        <v>1.7435848712999999</v>
      </c>
      <c r="C42" s="70"/>
    </row>
    <row r="43" spans="1:3" x14ac:dyDescent="0.25">
      <c r="A43" s="63"/>
      <c r="B43" s="59">
        <v>1.8437480927000001</v>
      </c>
      <c r="C43" s="70"/>
    </row>
    <row r="44" spans="1:3" x14ac:dyDescent="0.25">
      <c r="A44" s="63"/>
      <c r="B44" s="59">
        <v>1.7248189449</v>
      </c>
      <c r="C44" s="70"/>
    </row>
    <row r="45" spans="1:3" x14ac:dyDescent="0.25">
      <c r="A45" s="64"/>
      <c r="B45" s="60">
        <v>1.8311851025000001</v>
      </c>
      <c r="C45" s="70"/>
    </row>
    <row r="46" spans="1:3" x14ac:dyDescent="0.25">
      <c r="A46" s="62">
        <v>6</v>
      </c>
      <c r="B46" s="58">
        <v>1.5522511004999999</v>
      </c>
      <c r="C46" s="69">
        <f>I2</f>
        <v>1.34897208215</v>
      </c>
    </row>
    <row r="47" spans="1:3" x14ac:dyDescent="0.25">
      <c r="A47" s="63"/>
      <c r="B47" s="59">
        <v>1.3475461006</v>
      </c>
      <c r="C47" s="70"/>
    </row>
    <row r="48" spans="1:3" x14ac:dyDescent="0.25">
      <c r="A48" s="63"/>
      <c r="B48" s="59">
        <v>1.3270010947999999</v>
      </c>
      <c r="C48" s="70"/>
    </row>
    <row r="49" spans="1:3" x14ac:dyDescent="0.25">
      <c r="A49" s="63"/>
      <c r="B49" s="59">
        <v>1.3405520916</v>
      </c>
      <c r="C49" s="70"/>
    </row>
    <row r="50" spans="1:3" x14ac:dyDescent="0.25">
      <c r="A50" s="63"/>
      <c r="B50" s="59">
        <v>1.3503980636999999</v>
      </c>
      <c r="C50" s="70"/>
    </row>
    <row r="51" spans="1:3" x14ac:dyDescent="0.25">
      <c r="A51" s="63"/>
      <c r="B51" s="59">
        <v>1.5420529841999999</v>
      </c>
      <c r="C51" s="70"/>
    </row>
    <row r="52" spans="1:3" x14ac:dyDescent="0.25">
      <c r="A52" s="63"/>
      <c r="B52" s="59">
        <v>1.3649549484000001</v>
      </c>
      <c r="C52" s="70"/>
    </row>
    <row r="53" spans="1:3" x14ac:dyDescent="0.25">
      <c r="A53" s="63"/>
      <c r="B53" s="59">
        <v>1.3399920463999999</v>
      </c>
      <c r="C53" s="70"/>
    </row>
    <row r="54" spans="1:3" x14ac:dyDescent="0.25">
      <c r="A54" s="63"/>
      <c r="B54" s="59">
        <v>1.3931579590000001</v>
      </c>
      <c r="C54" s="70"/>
    </row>
    <row r="55" spans="1:3" x14ac:dyDescent="0.25">
      <c r="A55" s="64"/>
      <c r="B55" s="60">
        <v>1.3410320281999999</v>
      </c>
      <c r="C55" s="70"/>
    </row>
    <row r="56" spans="1:3" x14ac:dyDescent="0.25">
      <c r="A56" s="62">
        <v>8</v>
      </c>
      <c r="B56" s="58">
        <v>1.219769001</v>
      </c>
      <c r="C56" s="69">
        <f>J2</f>
        <v>1.1628210544499999</v>
      </c>
    </row>
    <row r="57" spans="1:3" x14ac:dyDescent="0.25">
      <c r="A57" s="63"/>
      <c r="B57" s="59">
        <v>1.162872076</v>
      </c>
      <c r="C57" s="70"/>
    </row>
    <row r="58" spans="1:3" x14ac:dyDescent="0.25">
      <c r="A58" s="63"/>
      <c r="B58" s="59">
        <v>1.1557519436000001</v>
      </c>
      <c r="C58" s="70"/>
    </row>
    <row r="59" spans="1:3" x14ac:dyDescent="0.25">
      <c r="A59" s="63"/>
      <c r="B59" s="59">
        <v>1.1502192019999999</v>
      </c>
      <c r="C59" s="70"/>
    </row>
    <row r="60" spans="1:3" x14ac:dyDescent="0.25">
      <c r="A60" s="63"/>
      <c r="B60" s="59">
        <v>1.1788492203000001</v>
      </c>
      <c r="C60" s="70"/>
    </row>
    <row r="61" spans="1:3" x14ac:dyDescent="0.25">
      <c r="A61" s="63"/>
      <c r="B61" s="59">
        <v>1.1764929295</v>
      </c>
      <c r="C61" s="70"/>
    </row>
    <row r="62" spans="1:3" x14ac:dyDescent="0.25">
      <c r="A62" s="63"/>
      <c r="B62" s="59">
        <v>1.2816138267999999</v>
      </c>
      <c r="C62" s="70"/>
    </row>
    <row r="63" spans="1:3" x14ac:dyDescent="0.25">
      <c r="A63" s="63"/>
      <c r="B63" s="59">
        <v>1.1216249465999999</v>
      </c>
      <c r="C63" s="70"/>
    </row>
    <row r="64" spans="1:3" x14ac:dyDescent="0.25">
      <c r="A64" s="63"/>
      <c r="B64" s="59">
        <v>1.1627700328999999</v>
      </c>
      <c r="C64" s="70"/>
    </row>
    <row r="65" spans="1:3" x14ac:dyDescent="0.25">
      <c r="A65" s="64"/>
      <c r="B65" s="60">
        <v>1.1501200198999999</v>
      </c>
      <c r="C65" s="70"/>
    </row>
    <row r="66" spans="1:3" x14ac:dyDescent="0.25">
      <c r="A66" s="62">
        <v>12</v>
      </c>
      <c r="B66" s="58">
        <v>0.91787815090000002</v>
      </c>
      <c r="C66" s="69">
        <f>K2</f>
        <v>0.95676553249999996</v>
      </c>
    </row>
    <row r="67" spans="1:3" x14ac:dyDescent="0.25">
      <c r="A67" s="63"/>
      <c r="B67" s="59">
        <v>1.0420401096</v>
      </c>
      <c r="C67" s="70"/>
    </row>
    <row r="68" spans="1:3" x14ac:dyDescent="0.25">
      <c r="A68" s="63"/>
      <c r="B68" s="59">
        <v>0.92613697049999999</v>
      </c>
      <c r="C68" s="70"/>
    </row>
    <row r="69" spans="1:3" x14ac:dyDescent="0.25">
      <c r="A69" s="63"/>
      <c r="B69" s="59">
        <v>0.95806789400000003</v>
      </c>
      <c r="C69" s="70"/>
    </row>
    <row r="70" spans="1:3" x14ac:dyDescent="0.25">
      <c r="A70" s="63"/>
      <c r="B70" s="59">
        <v>0.98326611519999996</v>
      </c>
      <c r="C70" s="70"/>
    </row>
    <row r="71" spans="1:3" x14ac:dyDescent="0.25">
      <c r="A71" s="63"/>
      <c r="B71" s="59">
        <v>0.90051698680000003</v>
      </c>
      <c r="C71" s="70"/>
    </row>
    <row r="72" spans="1:3" x14ac:dyDescent="0.25">
      <c r="A72" s="63"/>
      <c r="B72" s="59">
        <v>0.95893907550000002</v>
      </c>
      <c r="C72" s="70"/>
    </row>
    <row r="73" spans="1:3" x14ac:dyDescent="0.25">
      <c r="A73" s="63"/>
      <c r="B73" s="59">
        <v>0.97223997120000005</v>
      </c>
      <c r="C73" s="70"/>
    </row>
    <row r="74" spans="1:3" x14ac:dyDescent="0.25">
      <c r="A74" s="63"/>
      <c r="B74" s="59">
        <v>0.93910598749999996</v>
      </c>
      <c r="C74" s="70"/>
    </row>
    <row r="75" spans="1:3" x14ac:dyDescent="0.25">
      <c r="A75" s="64"/>
      <c r="B75" s="60">
        <v>0.955463171</v>
      </c>
      <c r="C75" s="70"/>
    </row>
    <row r="76" spans="1:3" x14ac:dyDescent="0.25">
      <c r="A76" s="62">
        <v>18</v>
      </c>
      <c r="B76" s="58">
        <v>0.79724383350000005</v>
      </c>
      <c r="C76" s="69">
        <f>L2</f>
        <v>0.81517457960000006</v>
      </c>
    </row>
    <row r="77" spans="1:3" x14ac:dyDescent="0.25">
      <c r="A77" s="63"/>
      <c r="B77" s="59">
        <v>0.82902598380000003</v>
      </c>
      <c r="C77" s="70"/>
    </row>
    <row r="78" spans="1:3" x14ac:dyDescent="0.25">
      <c r="A78" s="63"/>
      <c r="B78" s="59">
        <v>0.8146829605</v>
      </c>
      <c r="C78" s="70"/>
    </row>
    <row r="79" spans="1:3" x14ac:dyDescent="0.25">
      <c r="A79" s="63"/>
      <c r="B79" s="59">
        <v>0.8080918789</v>
      </c>
      <c r="C79" s="70"/>
    </row>
    <row r="80" spans="1:3" x14ac:dyDescent="0.25">
      <c r="A80" s="63"/>
      <c r="B80" s="59">
        <v>0.81566619870000001</v>
      </c>
      <c r="C80" s="70"/>
    </row>
    <row r="81" spans="1:3" x14ac:dyDescent="0.25">
      <c r="A81" s="63"/>
      <c r="B81" s="59">
        <v>0.92002916339999996</v>
      </c>
      <c r="C81" s="70"/>
    </row>
    <row r="82" spans="1:3" x14ac:dyDescent="0.25">
      <c r="A82" s="63"/>
      <c r="B82" s="59">
        <v>0.81829786299999996</v>
      </c>
      <c r="C82" s="70"/>
    </row>
    <row r="83" spans="1:3" x14ac:dyDescent="0.25">
      <c r="A83" s="63"/>
      <c r="B83" s="59">
        <v>0.79747390750000002</v>
      </c>
      <c r="C83" s="70"/>
    </row>
    <row r="84" spans="1:3" x14ac:dyDescent="0.25">
      <c r="A84" s="63"/>
      <c r="B84" s="59">
        <v>0.80788612370000001</v>
      </c>
      <c r="C84" s="70"/>
    </row>
    <row r="85" spans="1:3" x14ac:dyDescent="0.25">
      <c r="A85" s="64"/>
      <c r="B85" s="60">
        <v>0.83574295040000002</v>
      </c>
      <c r="C85" s="70"/>
    </row>
    <row r="86" spans="1:3" x14ac:dyDescent="0.25">
      <c r="A86" s="62">
        <v>24</v>
      </c>
      <c r="B86" s="58">
        <v>0.83538794520000004</v>
      </c>
      <c r="C86" s="69">
        <f>M2</f>
        <v>0.79763352870000004</v>
      </c>
    </row>
    <row r="87" spans="1:3" x14ac:dyDescent="0.25">
      <c r="A87" s="63"/>
      <c r="B87" s="59">
        <v>0.71558403969999995</v>
      </c>
      <c r="C87" s="70"/>
    </row>
    <row r="88" spans="1:3" x14ac:dyDescent="0.25">
      <c r="A88" s="63"/>
      <c r="B88" s="59">
        <v>0.83668994900000004</v>
      </c>
      <c r="C88" s="70"/>
    </row>
    <row r="89" spans="1:3" x14ac:dyDescent="0.25">
      <c r="A89" s="63"/>
      <c r="B89" s="59">
        <v>0.91608595849999996</v>
      </c>
      <c r="C89" s="70"/>
    </row>
    <row r="90" spans="1:3" x14ac:dyDescent="0.25">
      <c r="A90" s="63"/>
      <c r="B90" s="59">
        <v>0.78587102890000005</v>
      </c>
      <c r="C90" s="70"/>
    </row>
    <row r="91" spans="1:3" x14ac:dyDescent="0.25">
      <c r="A91" s="63"/>
      <c r="B91" s="59">
        <v>1.0810959338999999</v>
      </c>
      <c r="C91" s="70"/>
    </row>
    <row r="92" spans="1:3" x14ac:dyDescent="0.25">
      <c r="A92" s="63"/>
      <c r="B92" s="59">
        <v>0.80939602850000003</v>
      </c>
      <c r="C92" s="70"/>
    </row>
    <row r="93" spans="1:3" x14ac:dyDescent="0.25">
      <c r="A93" s="63"/>
      <c r="B93" s="59">
        <v>0.75420403479999998</v>
      </c>
      <c r="C93" s="70"/>
    </row>
    <row r="94" spans="1:3" x14ac:dyDescent="0.25">
      <c r="A94" s="63"/>
      <c r="B94" s="59">
        <v>0.75883102420000004</v>
      </c>
      <c r="C94" s="70"/>
    </row>
    <row r="95" spans="1:3" x14ac:dyDescent="0.25">
      <c r="A95" s="64"/>
      <c r="B95" s="60">
        <v>0.75062084200000001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71864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11</v>
      </c>
      <c r="C2" s="29" t="s">
        <v>12</v>
      </c>
      <c r="D2" s="30">
        <v>0.1</v>
      </c>
      <c r="E2" s="9" t="s">
        <v>7</v>
      </c>
      <c r="F2" s="14">
        <f>MEDIAN(F3:F12)</f>
        <v>1.3448164462999999</v>
      </c>
      <c r="G2" s="14">
        <f t="shared" ref="G2:M2" si="0">MEDIAN(G3:G12)</f>
        <v>0.70150291919999996</v>
      </c>
      <c r="H2" s="14">
        <f t="shared" si="0"/>
        <v>0.36774790285000003</v>
      </c>
      <c r="I2" s="14">
        <f t="shared" si="0"/>
        <v>0.2605609894</v>
      </c>
      <c r="J2" s="14">
        <f t="shared" si="0"/>
        <v>0.21592402459999999</v>
      </c>
      <c r="K2" s="14">
        <f t="shared" si="0"/>
        <v>0.17565906050000002</v>
      </c>
      <c r="L2" s="14">
        <f t="shared" si="0"/>
        <v>0.162032485</v>
      </c>
      <c r="M2" s="14">
        <f t="shared" si="0"/>
        <v>0.19222009179999999</v>
      </c>
      <c r="O2" s="53">
        <f>ROUNDUP(SUM(F3:M12)/60,0)</f>
        <v>1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1.3470730782</v>
      </c>
      <c r="G3" s="14">
        <f>$B26</f>
        <v>0.72388100619999995</v>
      </c>
      <c r="H3" s="14">
        <f t="shared" ref="H3:H12" si="2">$B36</f>
        <v>0.3701341152</v>
      </c>
      <c r="I3" s="14">
        <f t="shared" ref="I3:I12" si="3">$B46</f>
        <v>0.26210498809999999</v>
      </c>
      <c r="J3" s="14">
        <f t="shared" ref="J3:J12" si="4">$B56</f>
        <v>0.2180819511</v>
      </c>
      <c r="K3" s="14">
        <f t="shared" ref="K3:K12" si="5">$B66</f>
        <v>0.16702389719999999</v>
      </c>
      <c r="L3" s="14">
        <f t="shared" ref="L3:L12" si="6">$B76</f>
        <v>0.17647290230000001</v>
      </c>
      <c r="M3" s="14">
        <f t="shared" ref="M3:M12" si="7">$B86</f>
        <v>0.19199919700000001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1.3457541466</v>
      </c>
      <c r="G4" s="14">
        <f t="shared" ref="G4:G12" si="8">B27</f>
        <v>0.72213506699999996</v>
      </c>
      <c r="H4" s="14">
        <f t="shared" si="2"/>
        <v>0.37640500069999999</v>
      </c>
      <c r="I4" s="14">
        <f t="shared" si="3"/>
        <v>0.26802110670000001</v>
      </c>
      <c r="J4" s="14">
        <f t="shared" si="4"/>
        <v>0.20895099640000001</v>
      </c>
      <c r="K4" s="14">
        <f t="shared" si="5"/>
        <v>0.20693492890000001</v>
      </c>
      <c r="L4" s="14">
        <f t="shared" si="6"/>
        <v>0.16280102730000001</v>
      </c>
      <c r="M4" s="14">
        <f t="shared" si="7"/>
        <v>0.20930910110000001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1.3447890281999999</v>
      </c>
      <c r="G5" s="14">
        <f t="shared" si="8"/>
        <v>0.72676396369999996</v>
      </c>
      <c r="H5" s="14">
        <f t="shared" si="2"/>
        <v>0.3629481792</v>
      </c>
      <c r="I5" s="14">
        <f t="shared" si="3"/>
        <v>0.26309299470000003</v>
      </c>
      <c r="J5" s="14">
        <f t="shared" si="4"/>
        <v>0.23491406440000001</v>
      </c>
      <c r="K5" s="14">
        <f t="shared" si="5"/>
        <v>0.17657804490000001</v>
      </c>
      <c r="L5" s="14">
        <f t="shared" si="6"/>
        <v>0.14864802360000001</v>
      </c>
      <c r="M5" s="14">
        <f t="shared" si="7"/>
        <v>0.27358198169999998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1.3444471359000001</v>
      </c>
      <c r="G6" s="14">
        <f t="shared" si="8"/>
        <v>0.72180199619999996</v>
      </c>
      <c r="H6" s="14">
        <f t="shared" si="2"/>
        <v>0.36114001270000001</v>
      </c>
      <c r="I6" s="14">
        <f t="shared" si="3"/>
        <v>0.26691699029999999</v>
      </c>
      <c r="J6" s="14">
        <f t="shared" si="4"/>
        <v>0.21654415129999999</v>
      </c>
      <c r="K6" s="14">
        <f t="shared" si="5"/>
        <v>0.1663792133</v>
      </c>
      <c r="L6" s="14">
        <f t="shared" si="6"/>
        <v>0.16702795030000001</v>
      </c>
      <c r="M6" s="14">
        <f t="shared" si="7"/>
        <v>0.20563507080000001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1.3459508418999999</v>
      </c>
      <c r="G7" s="14">
        <f t="shared" si="8"/>
        <v>0.71262788769999996</v>
      </c>
      <c r="H7" s="14">
        <f t="shared" si="2"/>
        <v>0.36274194720000003</v>
      </c>
      <c r="I7" s="14">
        <f t="shared" si="3"/>
        <v>0.25442910190000001</v>
      </c>
      <c r="J7" s="14">
        <f t="shared" si="4"/>
        <v>0.21530389790000001</v>
      </c>
      <c r="K7" s="14">
        <f t="shared" si="5"/>
        <v>0.1747400761</v>
      </c>
      <c r="L7" s="14">
        <f t="shared" si="6"/>
        <v>0.15362691880000001</v>
      </c>
      <c r="M7" s="14">
        <f t="shared" si="7"/>
        <v>0.1762831211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1.3435101509</v>
      </c>
      <c r="G8" s="14">
        <f t="shared" si="8"/>
        <v>0.68322205540000003</v>
      </c>
      <c r="H8" s="14">
        <f t="shared" si="2"/>
        <v>0.36973094940000001</v>
      </c>
      <c r="I8" s="14">
        <f t="shared" si="3"/>
        <v>0.25575590129999998</v>
      </c>
      <c r="J8" s="14">
        <f t="shared" si="4"/>
        <v>0.2089960575</v>
      </c>
      <c r="K8" s="14">
        <f t="shared" si="5"/>
        <v>0.1603009701</v>
      </c>
      <c r="L8" s="14">
        <f t="shared" si="6"/>
        <v>0.1612639427</v>
      </c>
      <c r="M8" s="14">
        <f t="shared" si="7"/>
        <v>0.1690340042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1.3460078239</v>
      </c>
      <c r="G9" s="14">
        <f t="shared" si="8"/>
        <v>0.68291592599999995</v>
      </c>
      <c r="H9" s="14">
        <f t="shared" si="2"/>
        <v>0.36422801020000001</v>
      </c>
      <c r="I9" s="14">
        <f t="shared" si="3"/>
        <v>0.2590169907</v>
      </c>
      <c r="J9" s="14">
        <f t="shared" si="4"/>
        <v>0.2422809601</v>
      </c>
      <c r="K9" s="14">
        <f t="shared" si="5"/>
        <v>0.21029901500000001</v>
      </c>
      <c r="L9" s="14">
        <f t="shared" si="6"/>
        <v>0.14856505389999999</v>
      </c>
      <c r="M9" s="14">
        <f t="shared" si="7"/>
        <v>0.156908989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1.3426759242999999</v>
      </c>
      <c r="G10" s="14">
        <f t="shared" si="8"/>
        <v>0.68681216239999998</v>
      </c>
      <c r="H10" s="14">
        <f t="shared" si="2"/>
        <v>0.3657648563</v>
      </c>
      <c r="I10" s="14">
        <f t="shared" si="3"/>
        <v>0.25579810139999998</v>
      </c>
      <c r="J10" s="14">
        <f t="shared" si="4"/>
        <v>0.2309560776</v>
      </c>
      <c r="K10" s="14">
        <f t="shared" si="5"/>
        <v>0.1683959961</v>
      </c>
      <c r="L10" s="14">
        <f t="shared" si="6"/>
        <v>0.15136790280000001</v>
      </c>
      <c r="M10" s="14">
        <f t="shared" si="7"/>
        <v>0.1795699596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1.3435068130000001</v>
      </c>
      <c r="G11" s="14">
        <f t="shared" si="8"/>
        <v>0.68752980230000005</v>
      </c>
      <c r="H11" s="14">
        <f t="shared" si="2"/>
        <v>0.37232089039999999</v>
      </c>
      <c r="I11" s="14">
        <f t="shared" si="3"/>
        <v>0.25469398500000001</v>
      </c>
      <c r="J11" s="14">
        <f t="shared" si="4"/>
        <v>0.20739603039999999</v>
      </c>
      <c r="K11" s="14">
        <f t="shared" si="5"/>
        <v>0.18865203859999999</v>
      </c>
      <c r="L11" s="14">
        <f t="shared" si="6"/>
        <v>0.16428709029999999</v>
      </c>
      <c r="M11" s="14">
        <f t="shared" si="7"/>
        <v>0.20015788079999999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1.3448438644</v>
      </c>
      <c r="G12" s="14">
        <f t="shared" si="8"/>
        <v>0.69037795069999996</v>
      </c>
      <c r="H12" s="14">
        <f t="shared" si="2"/>
        <v>0.3752520084</v>
      </c>
      <c r="I12" s="14">
        <f t="shared" si="3"/>
        <v>0.29982495310000001</v>
      </c>
      <c r="J12" s="14">
        <f t="shared" si="4"/>
        <v>0.1986379623</v>
      </c>
      <c r="K12" s="14">
        <f t="shared" si="5"/>
        <v>0.20113897319999999</v>
      </c>
      <c r="L12" s="14">
        <f t="shared" si="6"/>
        <v>0.18932604789999999</v>
      </c>
      <c r="M12" s="14">
        <f t="shared" si="7"/>
        <v>0.1924409866</v>
      </c>
    </row>
    <row r="13" spans="1:15" x14ac:dyDescent="0.25">
      <c r="A13" s="55" t="s">
        <v>4</v>
      </c>
      <c r="B13" s="39">
        <v>574912</v>
      </c>
      <c r="C13" s="31"/>
      <c r="D13" s="31"/>
      <c r="E13" s="12" t="s">
        <v>10</v>
      </c>
      <c r="F13" s="50">
        <f>F2</f>
        <v>1.3448164462999999</v>
      </c>
      <c r="G13" s="50">
        <f t="shared" ref="G13:M14" si="9">$F$2/G1</f>
        <v>0.67240822314999993</v>
      </c>
      <c r="H13" s="50">
        <f t="shared" si="9"/>
        <v>0.33620411157499996</v>
      </c>
      <c r="I13" s="50">
        <f t="shared" si="9"/>
        <v>0.2241360743833333</v>
      </c>
      <c r="J13" s="50">
        <f t="shared" si="9"/>
        <v>0.16810205578749998</v>
      </c>
      <c r="K13" s="50">
        <f t="shared" si="9"/>
        <v>0.11206803719166665</v>
      </c>
      <c r="L13" s="50">
        <f t="shared" si="9"/>
        <v>7.4712024794444443E-2</v>
      </c>
      <c r="M13" s="50">
        <f t="shared" si="9"/>
        <v>5.6034018595833325E-2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1.9170503920833861</v>
      </c>
      <c r="H14" s="14">
        <f t="shared" si="9"/>
        <v>3.6568976624416929</v>
      </c>
      <c r="I14" s="14">
        <f t="shared" si="9"/>
        <v>5.1612348010987397</v>
      </c>
      <c r="J14" s="14">
        <f t="shared" si="9"/>
        <v>6.2281927580373564</v>
      </c>
      <c r="K14" s="14">
        <f t="shared" si="9"/>
        <v>7.6558330806966808</v>
      </c>
      <c r="L14" s="14">
        <f t="shared" si="9"/>
        <v>8.2996717991457079</v>
      </c>
      <c r="M14" s="14">
        <f t="shared" si="9"/>
        <v>6.9962324630416184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1.3470730782</v>
      </c>
      <c r="C16" s="69">
        <f>F2</f>
        <v>1.3448164462999999</v>
      </c>
    </row>
    <row r="17" spans="1:3" x14ac:dyDescent="0.25">
      <c r="A17" s="63"/>
      <c r="B17" s="59">
        <v>1.3457541466</v>
      </c>
      <c r="C17" s="70"/>
    </row>
    <row r="18" spans="1:3" x14ac:dyDescent="0.25">
      <c r="A18" s="63"/>
      <c r="B18" s="59">
        <v>1.3447890281999999</v>
      </c>
      <c r="C18" s="70"/>
    </row>
    <row r="19" spans="1:3" x14ac:dyDescent="0.25">
      <c r="A19" s="63"/>
      <c r="B19" s="59">
        <v>1.3444471359000001</v>
      </c>
      <c r="C19" s="70"/>
    </row>
    <row r="20" spans="1:3" x14ac:dyDescent="0.25">
      <c r="A20" s="63"/>
      <c r="B20" s="59">
        <v>1.3459508418999999</v>
      </c>
      <c r="C20" s="70"/>
    </row>
    <row r="21" spans="1:3" x14ac:dyDescent="0.25">
      <c r="A21" s="63"/>
      <c r="B21" s="59">
        <v>1.3435101509</v>
      </c>
      <c r="C21" s="70"/>
    </row>
    <row r="22" spans="1:3" x14ac:dyDescent="0.25">
      <c r="A22" s="63"/>
      <c r="B22" s="59">
        <v>1.3460078239</v>
      </c>
      <c r="C22" s="70"/>
    </row>
    <row r="23" spans="1:3" x14ac:dyDescent="0.25">
      <c r="A23" s="63"/>
      <c r="B23" s="59">
        <v>1.3426759242999999</v>
      </c>
      <c r="C23" s="70"/>
    </row>
    <row r="24" spans="1:3" x14ac:dyDescent="0.25">
      <c r="A24" s="63"/>
      <c r="B24" s="59">
        <v>1.3435068130000001</v>
      </c>
      <c r="C24" s="70"/>
    </row>
    <row r="25" spans="1:3" x14ac:dyDescent="0.25">
      <c r="A25" s="64"/>
      <c r="B25" s="60">
        <v>1.3448438644</v>
      </c>
      <c r="C25" s="70"/>
    </row>
    <row r="26" spans="1:3" x14ac:dyDescent="0.25">
      <c r="A26" s="62">
        <v>2</v>
      </c>
      <c r="B26" s="58">
        <v>0.72388100619999995</v>
      </c>
      <c r="C26" s="69">
        <f>G2</f>
        <v>0.70150291919999996</v>
      </c>
    </row>
    <row r="27" spans="1:3" x14ac:dyDescent="0.25">
      <c r="A27" s="63"/>
      <c r="B27" s="59">
        <v>0.72213506699999996</v>
      </c>
      <c r="C27" s="70"/>
    </row>
    <row r="28" spans="1:3" x14ac:dyDescent="0.25">
      <c r="A28" s="63"/>
      <c r="B28" s="59">
        <v>0.72676396369999996</v>
      </c>
      <c r="C28" s="70"/>
    </row>
    <row r="29" spans="1:3" x14ac:dyDescent="0.25">
      <c r="A29" s="63"/>
      <c r="B29" s="59">
        <v>0.72180199619999996</v>
      </c>
      <c r="C29" s="70"/>
    </row>
    <row r="30" spans="1:3" x14ac:dyDescent="0.25">
      <c r="A30" s="63"/>
      <c r="B30" s="59">
        <v>0.71262788769999996</v>
      </c>
      <c r="C30" s="70"/>
    </row>
    <row r="31" spans="1:3" x14ac:dyDescent="0.25">
      <c r="A31" s="63"/>
      <c r="B31" s="59">
        <v>0.68322205540000003</v>
      </c>
      <c r="C31" s="70"/>
    </row>
    <row r="32" spans="1:3" x14ac:dyDescent="0.25">
      <c r="A32" s="63"/>
      <c r="B32" s="59">
        <v>0.68291592599999995</v>
      </c>
      <c r="C32" s="70"/>
    </row>
    <row r="33" spans="1:3" x14ac:dyDescent="0.25">
      <c r="A33" s="63"/>
      <c r="B33" s="59">
        <v>0.68681216239999998</v>
      </c>
      <c r="C33" s="70"/>
    </row>
    <row r="34" spans="1:3" x14ac:dyDescent="0.25">
      <c r="A34" s="63"/>
      <c r="B34" s="59">
        <v>0.68752980230000005</v>
      </c>
      <c r="C34" s="70"/>
    </row>
    <row r="35" spans="1:3" x14ac:dyDescent="0.25">
      <c r="A35" s="63"/>
      <c r="B35" s="59">
        <v>0.69037795069999996</v>
      </c>
      <c r="C35" s="70"/>
    </row>
    <row r="36" spans="1:3" x14ac:dyDescent="0.25">
      <c r="A36" s="62">
        <v>4</v>
      </c>
      <c r="B36" s="58">
        <v>0.3701341152</v>
      </c>
      <c r="C36" s="69">
        <f>H2</f>
        <v>0.36774790285000003</v>
      </c>
    </row>
    <row r="37" spans="1:3" x14ac:dyDescent="0.25">
      <c r="A37" s="63"/>
      <c r="B37" s="59">
        <v>0.37640500069999999</v>
      </c>
      <c r="C37" s="70"/>
    </row>
    <row r="38" spans="1:3" x14ac:dyDescent="0.25">
      <c r="A38" s="63"/>
      <c r="B38" s="59">
        <v>0.3629481792</v>
      </c>
      <c r="C38" s="70"/>
    </row>
    <row r="39" spans="1:3" x14ac:dyDescent="0.25">
      <c r="A39" s="63"/>
      <c r="B39" s="59">
        <v>0.36114001270000001</v>
      </c>
      <c r="C39" s="70"/>
    </row>
    <row r="40" spans="1:3" x14ac:dyDescent="0.25">
      <c r="A40" s="63"/>
      <c r="B40" s="59">
        <v>0.36274194720000003</v>
      </c>
      <c r="C40" s="70"/>
    </row>
    <row r="41" spans="1:3" x14ac:dyDescent="0.25">
      <c r="A41" s="63"/>
      <c r="B41" s="59">
        <v>0.36973094940000001</v>
      </c>
      <c r="C41" s="70"/>
    </row>
    <row r="42" spans="1:3" x14ac:dyDescent="0.25">
      <c r="A42" s="63"/>
      <c r="B42" s="59">
        <v>0.36422801020000001</v>
      </c>
      <c r="C42" s="70"/>
    </row>
    <row r="43" spans="1:3" x14ac:dyDescent="0.25">
      <c r="A43" s="63"/>
      <c r="B43" s="59">
        <v>0.3657648563</v>
      </c>
      <c r="C43" s="70"/>
    </row>
    <row r="44" spans="1:3" x14ac:dyDescent="0.25">
      <c r="A44" s="63"/>
      <c r="B44" s="59">
        <v>0.37232089039999999</v>
      </c>
      <c r="C44" s="70"/>
    </row>
    <row r="45" spans="1:3" x14ac:dyDescent="0.25">
      <c r="A45" s="64"/>
      <c r="B45" s="60">
        <v>0.3752520084</v>
      </c>
      <c r="C45" s="70"/>
    </row>
    <row r="46" spans="1:3" x14ac:dyDescent="0.25">
      <c r="A46" s="62">
        <v>6</v>
      </c>
      <c r="B46" s="58">
        <v>0.26210498809999999</v>
      </c>
      <c r="C46" s="69">
        <f>I2</f>
        <v>0.2605609894</v>
      </c>
    </row>
    <row r="47" spans="1:3" x14ac:dyDescent="0.25">
      <c r="A47" s="63"/>
      <c r="B47" s="59">
        <v>0.26802110670000001</v>
      </c>
      <c r="C47" s="70"/>
    </row>
    <row r="48" spans="1:3" x14ac:dyDescent="0.25">
      <c r="A48" s="63"/>
      <c r="B48" s="59">
        <v>0.26309299470000003</v>
      </c>
      <c r="C48" s="70"/>
    </row>
    <row r="49" spans="1:3" x14ac:dyDescent="0.25">
      <c r="A49" s="63"/>
      <c r="B49" s="59">
        <v>0.26691699029999999</v>
      </c>
      <c r="C49" s="70"/>
    </row>
    <row r="50" spans="1:3" x14ac:dyDescent="0.25">
      <c r="A50" s="63"/>
      <c r="B50" s="59">
        <v>0.25442910190000001</v>
      </c>
      <c r="C50" s="70"/>
    </row>
    <row r="51" spans="1:3" x14ac:dyDescent="0.25">
      <c r="A51" s="63"/>
      <c r="B51" s="59">
        <v>0.25575590129999998</v>
      </c>
      <c r="C51" s="70"/>
    </row>
    <row r="52" spans="1:3" x14ac:dyDescent="0.25">
      <c r="A52" s="63"/>
      <c r="B52" s="59">
        <v>0.2590169907</v>
      </c>
      <c r="C52" s="70"/>
    </row>
    <row r="53" spans="1:3" x14ac:dyDescent="0.25">
      <c r="A53" s="63"/>
      <c r="B53" s="59">
        <v>0.25579810139999998</v>
      </c>
      <c r="C53" s="70"/>
    </row>
    <row r="54" spans="1:3" x14ac:dyDescent="0.25">
      <c r="A54" s="63"/>
      <c r="B54" s="59">
        <v>0.25469398500000001</v>
      </c>
      <c r="C54" s="70"/>
    </row>
    <row r="55" spans="1:3" x14ac:dyDescent="0.25">
      <c r="A55" s="64"/>
      <c r="B55" s="60">
        <v>0.29982495310000001</v>
      </c>
      <c r="C55" s="70"/>
    </row>
    <row r="56" spans="1:3" x14ac:dyDescent="0.25">
      <c r="A56" s="62">
        <v>8</v>
      </c>
      <c r="B56" s="58">
        <v>0.2180819511</v>
      </c>
      <c r="C56" s="69">
        <f>J2</f>
        <v>0.21592402459999999</v>
      </c>
    </row>
    <row r="57" spans="1:3" x14ac:dyDescent="0.25">
      <c r="A57" s="63"/>
      <c r="B57" s="59">
        <v>0.20895099640000001</v>
      </c>
      <c r="C57" s="70"/>
    </row>
    <row r="58" spans="1:3" x14ac:dyDescent="0.25">
      <c r="A58" s="63"/>
      <c r="B58" s="59">
        <v>0.23491406440000001</v>
      </c>
      <c r="C58" s="70"/>
    </row>
    <row r="59" spans="1:3" x14ac:dyDescent="0.25">
      <c r="A59" s="63"/>
      <c r="B59" s="59">
        <v>0.21654415129999999</v>
      </c>
      <c r="C59" s="70"/>
    </row>
    <row r="60" spans="1:3" x14ac:dyDescent="0.25">
      <c r="A60" s="63"/>
      <c r="B60" s="59">
        <v>0.21530389790000001</v>
      </c>
      <c r="C60" s="70"/>
    </row>
    <row r="61" spans="1:3" x14ac:dyDescent="0.25">
      <c r="A61" s="63"/>
      <c r="B61" s="59">
        <v>0.2089960575</v>
      </c>
      <c r="C61" s="70"/>
    </row>
    <row r="62" spans="1:3" x14ac:dyDescent="0.25">
      <c r="A62" s="63"/>
      <c r="B62" s="59">
        <v>0.2422809601</v>
      </c>
      <c r="C62" s="70"/>
    </row>
    <row r="63" spans="1:3" x14ac:dyDescent="0.25">
      <c r="A63" s="63"/>
      <c r="B63" s="59">
        <v>0.2309560776</v>
      </c>
      <c r="C63" s="70"/>
    </row>
    <row r="64" spans="1:3" x14ac:dyDescent="0.25">
      <c r="A64" s="63"/>
      <c r="B64" s="59">
        <v>0.20739603039999999</v>
      </c>
      <c r="C64" s="70"/>
    </row>
    <row r="65" spans="1:3" x14ac:dyDescent="0.25">
      <c r="A65" s="64"/>
      <c r="B65" s="60">
        <v>0.1986379623</v>
      </c>
      <c r="C65" s="70"/>
    </row>
    <row r="66" spans="1:3" x14ac:dyDescent="0.25">
      <c r="A66" s="62">
        <v>12</v>
      </c>
      <c r="B66" s="58">
        <v>0.16702389719999999</v>
      </c>
      <c r="C66" s="69">
        <f>K2</f>
        <v>0.17565906050000002</v>
      </c>
    </row>
    <row r="67" spans="1:3" x14ac:dyDescent="0.25">
      <c r="A67" s="63"/>
      <c r="B67" s="59">
        <v>0.20693492890000001</v>
      </c>
      <c r="C67" s="70"/>
    </row>
    <row r="68" spans="1:3" x14ac:dyDescent="0.25">
      <c r="A68" s="63"/>
      <c r="B68" s="59">
        <v>0.17657804490000001</v>
      </c>
      <c r="C68" s="70"/>
    </row>
    <row r="69" spans="1:3" x14ac:dyDescent="0.25">
      <c r="A69" s="63"/>
      <c r="B69" s="59">
        <v>0.1663792133</v>
      </c>
      <c r="C69" s="70"/>
    </row>
    <row r="70" spans="1:3" x14ac:dyDescent="0.25">
      <c r="A70" s="63"/>
      <c r="B70" s="59">
        <v>0.1747400761</v>
      </c>
      <c r="C70" s="70"/>
    </row>
    <row r="71" spans="1:3" x14ac:dyDescent="0.25">
      <c r="A71" s="63"/>
      <c r="B71" s="59">
        <v>0.1603009701</v>
      </c>
      <c r="C71" s="70"/>
    </row>
    <row r="72" spans="1:3" x14ac:dyDescent="0.25">
      <c r="A72" s="63"/>
      <c r="B72" s="59">
        <v>0.21029901500000001</v>
      </c>
      <c r="C72" s="70"/>
    </row>
    <row r="73" spans="1:3" x14ac:dyDescent="0.25">
      <c r="A73" s="63"/>
      <c r="B73" s="59">
        <v>0.1683959961</v>
      </c>
      <c r="C73" s="70"/>
    </row>
    <row r="74" spans="1:3" x14ac:dyDescent="0.25">
      <c r="A74" s="63"/>
      <c r="B74" s="59">
        <v>0.18865203859999999</v>
      </c>
      <c r="C74" s="70"/>
    </row>
    <row r="75" spans="1:3" x14ac:dyDescent="0.25">
      <c r="A75" s="64"/>
      <c r="B75" s="60">
        <v>0.20113897319999999</v>
      </c>
      <c r="C75" s="70"/>
    </row>
    <row r="76" spans="1:3" x14ac:dyDescent="0.25">
      <c r="A76" s="62">
        <v>18</v>
      </c>
      <c r="B76" s="58">
        <v>0.17647290230000001</v>
      </c>
      <c r="C76" s="69">
        <f>L2</f>
        <v>0.162032485</v>
      </c>
    </row>
    <row r="77" spans="1:3" x14ac:dyDescent="0.25">
      <c r="A77" s="63"/>
      <c r="B77" s="59">
        <v>0.16280102730000001</v>
      </c>
      <c r="C77" s="70"/>
    </row>
    <row r="78" spans="1:3" x14ac:dyDescent="0.25">
      <c r="A78" s="63"/>
      <c r="B78" s="59">
        <v>0.14864802360000001</v>
      </c>
      <c r="C78" s="70"/>
    </row>
    <row r="79" spans="1:3" x14ac:dyDescent="0.25">
      <c r="A79" s="63"/>
      <c r="B79" s="59">
        <v>0.16702795030000001</v>
      </c>
      <c r="C79" s="70"/>
    </row>
    <row r="80" spans="1:3" x14ac:dyDescent="0.25">
      <c r="A80" s="63"/>
      <c r="B80" s="59">
        <v>0.15362691880000001</v>
      </c>
      <c r="C80" s="70"/>
    </row>
    <row r="81" spans="1:3" x14ac:dyDescent="0.25">
      <c r="A81" s="63"/>
      <c r="B81" s="59">
        <v>0.1612639427</v>
      </c>
      <c r="C81" s="70"/>
    </row>
    <row r="82" spans="1:3" x14ac:dyDescent="0.25">
      <c r="A82" s="63"/>
      <c r="B82" s="59">
        <v>0.14856505389999999</v>
      </c>
      <c r="C82" s="70"/>
    </row>
    <row r="83" spans="1:3" x14ac:dyDescent="0.25">
      <c r="A83" s="63"/>
      <c r="B83" s="59">
        <v>0.15136790280000001</v>
      </c>
      <c r="C83" s="70"/>
    </row>
    <row r="84" spans="1:3" x14ac:dyDescent="0.25">
      <c r="A84" s="63"/>
      <c r="B84" s="59">
        <v>0.16428709029999999</v>
      </c>
      <c r="C84" s="70"/>
    </row>
    <row r="85" spans="1:3" x14ac:dyDescent="0.25">
      <c r="A85" s="64"/>
      <c r="B85" s="60">
        <v>0.18932604789999999</v>
      </c>
      <c r="C85" s="70"/>
    </row>
    <row r="86" spans="1:3" x14ac:dyDescent="0.25">
      <c r="A86" s="62">
        <v>24</v>
      </c>
      <c r="B86" s="58">
        <v>0.19199919700000001</v>
      </c>
      <c r="C86" s="69">
        <f>M2</f>
        <v>0.19222009179999999</v>
      </c>
    </row>
    <row r="87" spans="1:3" x14ac:dyDescent="0.25">
      <c r="A87" s="63"/>
      <c r="B87" s="59">
        <v>0.20930910110000001</v>
      </c>
      <c r="C87" s="70"/>
    </row>
    <row r="88" spans="1:3" x14ac:dyDescent="0.25">
      <c r="A88" s="63"/>
      <c r="B88" s="59">
        <v>0.27358198169999998</v>
      </c>
      <c r="C88" s="70"/>
    </row>
    <row r="89" spans="1:3" x14ac:dyDescent="0.25">
      <c r="A89" s="63"/>
      <c r="B89" s="59">
        <v>0.20563507080000001</v>
      </c>
      <c r="C89" s="70"/>
    </row>
    <row r="90" spans="1:3" x14ac:dyDescent="0.25">
      <c r="A90" s="63"/>
      <c r="B90" s="59">
        <v>0.1762831211</v>
      </c>
      <c r="C90" s="70"/>
    </row>
    <row r="91" spans="1:3" x14ac:dyDescent="0.25">
      <c r="A91" s="63"/>
      <c r="B91" s="59">
        <v>0.1690340042</v>
      </c>
      <c r="C91" s="70"/>
    </row>
    <row r="92" spans="1:3" x14ac:dyDescent="0.25">
      <c r="A92" s="63"/>
      <c r="B92" s="59">
        <v>0.156908989</v>
      </c>
      <c r="C92" s="70"/>
    </row>
    <row r="93" spans="1:3" x14ac:dyDescent="0.25">
      <c r="A93" s="63"/>
      <c r="B93" s="59">
        <v>0.1795699596</v>
      </c>
      <c r="C93" s="70"/>
    </row>
    <row r="94" spans="1:3" x14ac:dyDescent="0.25">
      <c r="A94" s="63"/>
      <c r="B94" s="59">
        <v>0.20015788079999999</v>
      </c>
      <c r="C94" s="70"/>
    </row>
    <row r="95" spans="1:3" x14ac:dyDescent="0.25">
      <c r="A95" s="64"/>
      <c r="B95" s="60">
        <v>0.1924409866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287456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11</v>
      </c>
      <c r="C2" s="29" t="s">
        <v>12</v>
      </c>
      <c r="D2" s="30">
        <v>0.01</v>
      </c>
      <c r="E2" s="9" t="s">
        <v>7</v>
      </c>
      <c r="F2" s="14">
        <f>MEDIAN(F3:F12)</f>
        <v>2.2835036516500002</v>
      </c>
      <c r="G2" s="14">
        <f t="shared" ref="G2:M2" si="0">MEDIAN(G3:G12)</f>
        <v>1.2021878957500001</v>
      </c>
      <c r="H2" s="14">
        <f t="shared" si="0"/>
        <v>0.66282987594999998</v>
      </c>
      <c r="I2" s="14">
        <f t="shared" si="0"/>
        <v>0.48852050305</v>
      </c>
      <c r="J2" s="14">
        <f t="shared" si="0"/>
        <v>0.39092159270000004</v>
      </c>
      <c r="K2" s="14">
        <f t="shared" si="0"/>
        <v>0.34463846684999999</v>
      </c>
      <c r="L2" s="14">
        <f t="shared" si="0"/>
        <v>0.30385696885000002</v>
      </c>
      <c r="M2" s="14">
        <f t="shared" si="0"/>
        <v>0.3063663244</v>
      </c>
      <c r="O2" s="53">
        <f>ROUNDUP(SUM(F3:M12)/60,0)</f>
        <v>2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2.2826700210999999</v>
      </c>
      <c r="G3" s="14">
        <f>$B26</f>
        <v>1.2376890182</v>
      </c>
      <c r="H3" s="14">
        <f t="shared" ref="H3:H12" si="2">$B36</f>
        <v>0.66955089570000004</v>
      </c>
      <c r="I3" s="14">
        <f t="shared" ref="I3:I12" si="3">$B46</f>
        <v>0.49151492120000001</v>
      </c>
      <c r="J3" s="14">
        <f t="shared" ref="J3:J12" si="4">$B56</f>
        <v>0.43727898599999998</v>
      </c>
      <c r="K3" s="14">
        <f t="shared" ref="K3:K12" si="5">$B66</f>
        <v>0.41543889049999999</v>
      </c>
      <c r="L3" s="14">
        <f t="shared" ref="L3:L12" si="6">$B76</f>
        <v>0.352063179</v>
      </c>
      <c r="M3" s="14">
        <f t="shared" ref="M3:M12" si="7">$B86</f>
        <v>0.3078119755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2.2818148136</v>
      </c>
      <c r="G4" s="14">
        <f t="shared" ref="G4:G12" si="8">B27</f>
        <v>1.2354910374000001</v>
      </c>
      <c r="H4" s="14">
        <f t="shared" si="2"/>
        <v>0.66248679160000001</v>
      </c>
      <c r="I4" s="14">
        <f t="shared" si="3"/>
        <v>0.4821121693</v>
      </c>
      <c r="J4" s="14">
        <f t="shared" si="4"/>
        <v>0.39498996730000002</v>
      </c>
      <c r="K4" s="14">
        <f t="shared" si="5"/>
        <v>0.33893489840000002</v>
      </c>
      <c r="L4" s="14">
        <f t="shared" si="6"/>
        <v>0.30261802669999999</v>
      </c>
      <c r="M4" s="14">
        <f t="shared" si="7"/>
        <v>0.3119227886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2.2831840515000001</v>
      </c>
      <c r="G5" s="14">
        <f t="shared" si="8"/>
        <v>1.2060058117000001</v>
      </c>
      <c r="H5" s="14">
        <f t="shared" si="2"/>
        <v>0.66456294059999999</v>
      </c>
      <c r="I5" s="14">
        <f t="shared" si="3"/>
        <v>0.48413300510000001</v>
      </c>
      <c r="J5" s="14">
        <f t="shared" si="4"/>
        <v>0.3935170174</v>
      </c>
      <c r="K5" s="14">
        <f t="shared" si="5"/>
        <v>0.30985188479999998</v>
      </c>
      <c r="L5" s="14">
        <f t="shared" si="6"/>
        <v>0.3051290512</v>
      </c>
      <c r="M5" s="14">
        <f t="shared" si="7"/>
        <v>0.30865001679999998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2.2833311558</v>
      </c>
      <c r="G6" s="14">
        <f t="shared" si="8"/>
        <v>1.1944310665</v>
      </c>
      <c r="H6" s="14">
        <f t="shared" si="2"/>
        <v>0.6605639458</v>
      </c>
      <c r="I6" s="14">
        <f t="shared" si="3"/>
        <v>0.4987630844</v>
      </c>
      <c r="J6" s="14">
        <f t="shared" si="4"/>
        <v>0.39030718800000003</v>
      </c>
      <c r="K6" s="14">
        <f t="shared" si="5"/>
        <v>0.34646105770000002</v>
      </c>
      <c r="L6" s="14">
        <f t="shared" si="6"/>
        <v>0.29889202120000002</v>
      </c>
      <c r="M6" s="14">
        <f t="shared" si="7"/>
        <v>0.30497717860000001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2.2878260612000001</v>
      </c>
      <c r="G7" s="14">
        <f t="shared" si="8"/>
        <v>1.2011559009999999</v>
      </c>
      <c r="H7" s="14">
        <f t="shared" si="2"/>
        <v>0.65900993350000003</v>
      </c>
      <c r="I7" s="14">
        <f t="shared" si="3"/>
        <v>0.48104906079999998</v>
      </c>
      <c r="J7" s="14">
        <f t="shared" si="4"/>
        <v>0.38827013970000002</v>
      </c>
      <c r="K7" s="14">
        <f t="shared" si="5"/>
        <v>0.34281587600000002</v>
      </c>
      <c r="L7" s="14">
        <f t="shared" si="6"/>
        <v>0.30139017109999999</v>
      </c>
      <c r="M7" s="14">
        <f t="shared" si="7"/>
        <v>0.29411888120000002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2.2883720398</v>
      </c>
      <c r="G8" s="14">
        <f t="shared" si="8"/>
        <v>1.2000319958000001</v>
      </c>
      <c r="H8" s="14">
        <f t="shared" si="2"/>
        <v>0.66489005089999997</v>
      </c>
      <c r="I8" s="14">
        <f t="shared" si="3"/>
        <v>0.51249098780000002</v>
      </c>
      <c r="J8" s="14">
        <f t="shared" si="4"/>
        <v>0.38724303249999997</v>
      </c>
      <c r="K8" s="14">
        <f t="shared" si="5"/>
        <v>0.31286001209999997</v>
      </c>
      <c r="L8" s="14">
        <f t="shared" si="6"/>
        <v>0.32999396320000002</v>
      </c>
      <c r="M8" s="14">
        <f t="shared" si="7"/>
        <v>0.3050868511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2.284017086</v>
      </c>
      <c r="G9" s="14">
        <f t="shared" si="8"/>
        <v>1.2015058994000001</v>
      </c>
      <c r="H9" s="14">
        <f t="shared" si="2"/>
        <v>0.65952897070000005</v>
      </c>
      <c r="I9" s="14">
        <f t="shared" si="3"/>
        <v>0.48552608489999999</v>
      </c>
      <c r="J9" s="14">
        <f t="shared" si="4"/>
        <v>0.38643002510000002</v>
      </c>
      <c r="K9" s="14">
        <f t="shared" si="5"/>
        <v>0.34108209610000001</v>
      </c>
      <c r="L9" s="14">
        <f t="shared" si="6"/>
        <v>0.305095911</v>
      </c>
      <c r="M9" s="14">
        <f t="shared" si="7"/>
        <v>0.30044507980000001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2.2823858261000001</v>
      </c>
      <c r="G10" s="14">
        <f t="shared" si="8"/>
        <v>1.2028698921000001</v>
      </c>
      <c r="H10" s="14">
        <f t="shared" si="2"/>
        <v>0.66182804110000004</v>
      </c>
      <c r="I10" s="14">
        <f t="shared" si="3"/>
        <v>0.48014712329999998</v>
      </c>
      <c r="J10" s="14">
        <f t="shared" si="4"/>
        <v>0.3915359974</v>
      </c>
      <c r="K10" s="14">
        <f t="shared" si="5"/>
        <v>0.41306495669999999</v>
      </c>
      <c r="L10" s="14">
        <f t="shared" si="6"/>
        <v>0.32490801809999997</v>
      </c>
      <c r="M10" s="14">
        <f t="shared" si="7"/>
        <v>0.28934407229999998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2.2836761475</v>
      </c>
      <c r="G11" s="14">
        <f t="shared" si="8"/>
        <v>1.1878380774999999</v>
      </c>
      <c r="H11" s="14">
        <f t="shared" si="2"/>
        <v>0.66317296029999995</v>
      </c>
      <c r="I11" s="14">
        <f t="shared" si="3"/>
        <v>0.4917809963</v>
      </c>
      <c r="J11" s="14">
        <f t="shared" si="4"/>
        <v>0.3864090443</v>
      </c>
      <c r="K11" s="14">
        <f t="shared" si="5"/>
        <v>0.40274381640000001</v>
      </c>
      <c r="L11" s="14">
        <f t="shared" si="6"/>
        <v>0.30215215680000002</v>
      </c>
      <c r="M11" s="14">
        <f t="shared" si="7"/>
        <v>0.3076457977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2.2850019931999999</v>
      </c>
      <c r="G12" s="14">
        <f t="shared" si="8"/>
        <v>1.2281038761</v>
      </c>
      <c r="H12" s="14">
        <f t="shared" si="2"/>
        <v>0.6650390625</v>
      </c>
      <c r="I12" s="14">
        <f t="shared" si="3"/>
        <v>0.58356714249999997</v>
      </c>
      <c r="J12" s="14">
        <f t="shared" si="4"/>
        <v>0.49563384059999999</v>
      </c>
      <c r="K12" s="14">
        <f t="shared" si="5"/>
        <v>0.3643538952</v>
      </c>
      <c r="L12" s="14">
        <f t="shared" si="6"/>
        <v>0.29340982440000002</v>
      </c>
      <c r="M12" s="14">
        <f t="shared" si="7"/>
        <v>0.32472991940000001</v>
      </c>
    </row>
    <row r="13" spans="1:15" x14ac:dyDescent="0.25">
      <c r="A13" s="55" t="s">
        <v>4</v>
      </c>
      <c r="B13" s="39">
        <v>574912</v>
      </c>
      <c r="C13" s="31"/>
      <c r="D13" s="31"/>
      <c r="E13" s="12" t="s">
        <v>10</v>
      </c>
      <c r="F13" s="50">
        <f>F2</f>
        <v>2.2835036516500002</v>
      </c>
      <c r="G13" s="50">
        <f t="shared" ref="G13:M14" si="9">$F$2/G1</f>
        <v>1.1417518258250001</v>
      </c>
      <c r="H13" s="50">
        <f t="shared" si="9"/>
        <v>0.57087591291250006</v>
      </c>
      <c r="I13" s="50">
        <f t="shared" si="9"/>
        <v>0.38058394194166673</v>
      </c>
      <c r="J13" s="50">
        <f t="shared" si="9"/>
        <v>0.28543795645625003</v>
      </c>
      <c r="K13" s="50">
        <f t="shared" si="9"/>
        <v>0.19029197097083336</v>
      </c>
      <c r="L13" s="50">
        <f t="shared" si="9"/>
        <v>0.12686131398055556</v>
      </c>
      <c r="M13" s="50">
        <f t="shared" si="9"/>
        <v>9.5145985485416681E-2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1.8994565323130355</v>
      </c>
      <c r="H14" s="14">
        <f t="shared" si="9"/>
        <v>3.4450825687016171</v>
      </c>
      <c r="I14" s="14">
        <f t="shared" si="9"/>
        <v>4.674325104869312</v>
      </c>
      <c r="J14" s="14">
        <f t="shared" si="9"/>
        <v>5.8413341557277452</v>
      </c>
      <c r="K14" s="14">
        <f t="shared" si="9"/>
        <v>6.6257944811594971</v>
      </c>
      <c r="L14" s="14">
        <f t="shared" si="9"/>
        <v>7.5150609850822914</v>
      </c>
      <c r="M14" s="14">
        <f t="shared" si="9"/>
        <v>7.4535073530751283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2.2826700210999999</v>
      </c>
      <c r="C16" s="69">
        <f>F2</f>
        <v>2.2835036516500002</v>
      </c>
    </row>
    <row r="17" spans="1:3" x14ac:dyDescent="0.25">
      <c r="A17" s="63"/>
      <c r="B17" s="59">
        <v>2.2818148136</v>
      </c>
      <c r="C17" s="70"/>
    </row>
    <row r="18" spans="1:3" x14ac:dyDescent="0.25">
      <c r="A18" s="63"/>
      <c r="B18" s="59">
        <v>2.2831840515000001</v>
      </c>
      <c r="C18" s="70"/>
    </row>
    <row r="19" spans="1:3" x14ac:dyDescent="0.25">
      <c r="A19" s="63"/>
      <c r="B19" s="59">
        <v>2.2833311558</v>
      </c>
      <c r="C19" s="70"/>
    </row>
    <row r="20" spans="1:3" x14ac:dyDescent="0.25">
      <c r="A20" s="63"/>
      <c r="B20" s="59">
        <v>2.2878260612000001</v>
      </c>
      <c r="C20" s="70"/>
    </row>
    <row r="21" spans="1:3" x14ac:dyDescent="0.25">
      <c r="A21" s="63"/>
      <c r="B21" s="59">
        <v>2.2883720398</v>
      </c>
      <c r="C21" s="70"/>
    </row>
    <row r="22" spans="1:3" x14ac:dyDescent="0.25">
      <c r="A22" s="63"/>
      <c r="B22" s="59">
        <v>2.284017086</v>
      </c>
      <c r="C22" s="70"/>
    </row>
    <row r="23" spans="1:3" x14ac:dyDescent="0.25">
      <c r="A23" s="63"/>
      <c r="B23" s="59">
        <v>2.2823858261000001</v>
      </c>
      <c r="C23" s="70"/>
    </row>
    <row r="24" spans="1:3" x14ac:dyDescent="0.25">
      <c r="A24" s="63"/>
      <c r="B24" s="59">
        <v>2.2836761475</v>
      </c>
      <c r="C24" s="70"/>
    </row>
    <row r="25" spans="1:3" x14ac:dyDescent="0.25">
      <c r="A25" s="64"/>
      <c r="B25" s="60">
        <v>2.2850019931999999</v>
      </c>
      <c r="C25" s="70"/>
    </row>
    <row r="26" spans="1:3" x14ac:dyDescent="0.25">
      <c r="A26" s="62">
        <v>2</v>
      </c>
      <c r="B26" s="58">
        <v>1.2376890182</v>
      </c>
      <c r="C26" s="69">
        <f>G2</f>
        <v>1.2021878957500001</v>
      </c>
    </row>
    <row r="27" spans="1:3" x14ac:dyDescent="0.25">
      <c r="A27" s="63"/>
      <c r="B27" s="59">
        <v>1.2354910374000001</v>
      </c>
      <c r="C27" s="70"/>
    </row>
    <row r="28" spans="1:3" x14ac:dyDescent="0.25">
      <c r="A28" s="63"/>
      <c r="B28" s="59">
        <v>1.2060058117000001</v>
      </c>
      <c r="C28" s="70"/>
    </row>
    <row r="29" spans="1:3" x14ac:dyDescent="0.25">
      <c r="A29" s="63"/>
      <c r="B29" s="59">
        <v>1.1944310665</v>
      </c>
      <c r="C29" s="70"/>
    </row>
    <row r="30" spans="1:3" x14ac:dyDescent="0.25">
      <c r="A30" s="63"/>
      <c r="B30" s="59">
        <v>1.2011559009999999</v>
      </c>
      <c r="C30" s="70"/>
    </row>
    <row r="31" spans="1:3" x14ac:dyDescent="0.25">
      <c r="A31" s="63"/>
      <c r="B31" s="59">
        <v>1.2000319958000001</v>
      </c>
      <c r="C31" s="70"/>
    </row>
    <row r="32" spans="1:3" x14ac:dyDescent="0.25">
      <c r="A32" s="63"/>
      <c r="B32" s="59">
        <v>1.2015058994000001</v>
      </c>
      <c r="C32" s="70"/>
    </row>
    <row r="33" spans="1:3" x14ac:dyDescent="0.25">
      <c r="A33" s="63"/>
      <c r="B33" s="59">
        <v>1.2028698921000001</v>
      </c>
      <c r="C33" s="70"/>
    </row>
    <row r="34" spans="1:3" x14ac:dyDescent="0.25">
      <c r="A34" s="63"/>
      <c r="B34" s="59">
        <v>1.1878380774999999</v>
      </c>
      <c r="C34" s="70"/>
    </row>
    <row r="35" spans="1:3" x14ac:dyDescent="0.25">
      <c r="A35" s="63"/>
      <c r="B35" s="59">
        <v>1.2281038761</v>
      </c>
      <c r="C35" s="70"/>
    </row>
    <row r="36" spans="1:3" x14ac:dyDescent="0.25">
      <c r="A36" s="62">
        <v>4</v>
      </c>
      <c r="B36" s="58">
        <v>0.66955089570000004</v>
      </c>
      <c r="C36" s="69">
        <f>H2</f>
        <v>0.66282987594999998</v>
      </c>
    </row>
    <row r="37" spans="1:3" x14ac:dyDescent="0.25">
      <c r="A37" s="63"/>
      <c r="B37" s="59">
        <v>0.66248679160000001</v>
      </c>
      <c r="C37" s="70"/>
    </row>
    <row r="38" spans="1:3" x14ac:dyDescent="0.25">
      <c r="A38" s="63"/>
      <c r="B38" s="59">
        <v>0.66456294059999999</v>
      </c>
      <c r="C38" s="70"/>
    </row>
    <row r="39" spans="1:3" x14ac:dyDescent="0.25">
      <c r="A39" s="63"/>
      <c r="B39" s="59">
        <v>0.6605639458</v>
      </c>
      <c r="C39" s="70"/>
    </row>
    <row r="40" spans="1:3" x14ac:dyDescent="0.25">
      <c r="A40" s="63"/>
      <c r="B40" s="59">
        <v>0.65900993350000003</v>
      </c>
      <c r="C40" s="70"/>
    </row>
    <row r="41" spans="1:3" x14ac:dyDescent="0.25">
      <c r="A41" s="63"/>
      <c r="B41" s="59">
        <v>0.66489005089999997</v>
      </c>
      <c r="C41" s="70"/>
    </row>
    <row r="42" spans="1:3" x14ac:dyDescent="0.25">
      <c r="A42" s="63"/>
      <c r="B42" s="59">
        <v>0.65952897070000005</v>
      </c>
      <c r="C42" s="70"/>
    </row>
    <row r="43" spans="1:3" x14ac:dyDescent="0.25">
      <c r="A43" s="63"/>
      <c r="B43" s="59">
        <v>0.66182804110000004</v>
      </c>
      <c r="C43" s="70"/>
    </row>
    <row r="44" spans="1:3" x14ac:dyDescent="0.25">
      <c r="A44" s="63"/>
      <c r="B44" s="59">
        <v>0.66317296029999995</v>
      </c>
      <c r="C44" s="70"/>
    </row>
    <row r="45" spans="1:3" x14ac:dyDescent="0.25">
      <c r="A45" s="64"/>
      <c r="B45" s="60">
        <v>0.6650390625</v>
      </c>
      <c r="C45" s="70"/>
    </row>
    <row r="46" spans="1:3" x14ac:dyDescent="0.25">
      <c r="A46" s="62">
        <v>6</v>
      </c>
      <c r="B46" s="58">
        <v>0.49151492120000001</v>
      </c>
      <c r="C46" s="69">
        <f>I2</f>
        <v>0.48852050305</v>
      </c>
    </row>
    <row r="47" spans="1:3" x14ac:dyDescent="0.25">
      <c r="A47" s="63"/>
      <c r="B47" s="59">
        <v>0.4821121693</v>
      </c>
      <c r="C47" s="70"/>
    </row>
    <row r="48" spans="1:3" x14ac:dyDescent="0.25">
      <c r="A48" s="63"/>
      <c r="B48" s="59">
        <v>0.48413300510000001</v>
      </c>
      <c r="C48" s="70"/>
    </row>
    <row r="49" spans="1:3" x14ac:dyDescent="0.25">
      <c r="A49" s="63"/>
      <c r="B49" s="59">
        <v>0.4987630844</v>
      </c>
      <c r="C49" s="70"/>
    </row>
    <row r="50" spans="1:3" x14ac:dyDescent="0.25">
      <c r="A50" s="63"/>
      <c r="B50" s="59">
        <v>0.48104906079999998</v>
      </c>
      <c r="C50" s="70"/>
    </row>
    <row r="51" spans="1:3" x14ac:dyDescent="0.25">
      <c r="A51" s="63"/>
      <c r="B51" s="59">
        <v>0.51249098780000002</v>
      </c>
      <c r="C51" s="70"/>
    </row>
    <row r="52" spans="1:3" x14ac:dyDescent="0.25">
      <c r="A52" s="63"/>
      <c r="B52" s="59">
        <v>0.48552608489999999</v>
      </c>
      <c r="C52" s="70"/>
    </row>
    <row r="53" spans="1:3" x14ac:dyDescent="0.25">
      <c r="A53" s="63"/>
      <c r="B53" s="59">
        <v>0.48014712329999998</v>
      </c>
      <c r="C53" s="70"/>
    </row>
    <row r="54" spans="1:3" x14ac:dyDescent="0.25">
      <c r="A54" s="63"/>
      <c r="B54" s="59">
        <v>0.4917809963</v>
      </c>
      <c r="C54" s="70"/>
    </row>
    <row r="55" spans="1:3" x14ac:dyDescent="0.25">
      <c r="A55" s="64"/>
      <c r="B55" s="60">
        <v>0.58356714249999997</v>
      </c>
      <c r="C55" s="70"/>
    </row>
    <row r="56" spans="1:3" x14ac:dyDescent="0.25">
      <c r="A56" s="62">
        <v>8</v>
      </c>
      <c r="B56" s="58">
        <v>0.43727898599999998</v>
      </c>
      <c r="C56" s="69">
        <f>J2</f>
        <v>0.39092159270000004</v>
      </c>
    </row>
    <row r="57" spans="1:3" x14ac:dyDescent="0.25">
      <c r="A57" s="63"/>
      <c r="B57" s="59">
        <v>0.39498996730000002</v>
      </c>
      <c r="C57" s="70"/>
    </row>
    <row r="58" spans="1:3" x14ac:dyDescent="0.25">
      <c r="A58" s="63"/>
      <c r="B58" s="59">
        <v>0.3935170174</v>
      </c>
      <c r="C58" s="70"/>
    </row>
    <row r="59" spans="1:3" x14ac:dyDescent="0.25">
      <c r="A59" s="63"/>
      <c r="B59" s="59">
        <v>0.39030718800000003</v>
      </c>
      <c r="C59" s="70"/>
    </row>
    <row r="60" spans="1:3" x14ac:dyDescent="0.25">
      <c r="A60" s="63"/>
      <c r="B60" s="59">
        <v>0.38827013970000002</v>
      </c>
      <c r="C60" s="70"/>
    </row>
    <row r="61" spans="1:3" x14ac:dyDescent="0.25">
      <c r="A61" s="63"/>
      <c r="B61" s="59">
        <v>0.38724303249999997</v>
      </c>
      <c r="C61" s="70"/>
    </row>
    <row r="62" spans="1:3" x14ac:dyDescent="0.25">
      <c r="A62" s="63"/>
      <c r="B62" s="59">
        <v>0.38643002510000002</v>
      </c>
      <c r="C62" s="70"/>
    </row>
    <row r="63" spans="1:3" x14ac:dyDescent="0.25">
      <c r="A63" s="63"/>
      <c r="B63" s="59">
        <v>0.3915359974</v>
      </c>
      <c r="C63" s="70"/>
    </row>
    <row r="64" spans="1:3" x14ac:dyDescent="0.25">
      <c r="A64" s="63"/>
      <c r="B64" s="59">
        <v>0.3864090443</v>
      </c>
      <c r="C64" s="70"/>
    </row>
    <row r="65" spans="1:3" x14ac:dyDescent="0.25">
      <c r="A65" s="64"/>
      <c r="B65" s="60">
        <v>0.49563384059999999</v>
      </c>
      <c r="C65" s="70"/>
    </row>
    <row r="66" spans="1:3" x14ac:dyDescent="0.25">
      <c r="A66" s="62">
        <v>12</v>
      </c>
      <c r="B66" s="58">
        <v>0.41543889049999999</v>
      </c>
      <c r="C66" s="69">
        <f>K2</f>
        <v>0.34463846684999999</v>
      </c>
    </row>
    <row r="67" spans="1:3" x14ac:dyDescent="0.25">
      <c r="A67" s="63"/>
      <c r="B67" s="59">
        <v>0.33893489840000002</v>
      </c>
      <c r="C67" s="70"/>
    </row>
    <row r="68" spans="1:3" x14ac:dyDescent="0.25">
      <c r="A68" s="63"/>
      <c r="B68" s="59">
        <v>0.30985188479999998</v>
      </c>
      <c r="C68" s="70"/>
    </row>
    <row r="69" spans="1:3" x14ac:dyDescent="0.25">
      <c r="A69" s="63"/>
      <c r="B69" s="59">
        <v>0.34646105770000002</v>
      </c>
      <c r="C69" s="70"/>
    </row>
    <row r="70" spans="1:3" x14ac:dyDescent="0.25">
      <c r="A70" s="63"/>
      <c r="B70" s="59">
        <v>0.34281587600000002</v>
      </c>
      <c r="C70" s="70"/>
    </row>
    <row r="71" spans="1:3" x14ac:dyDescent="0.25">
      <c r="A71" s="63"/>
      <c r="B71" s="59">
        <v>0.31286001209999997</v>
      </c>
      <c r="C71" s="70"/>
    </row>
    <row r="72" spans="1:3" x14ac:dyDescent="0.25">
      <c r="A72" s="63"/>
      <c r="B72" s="59">
        <v>0.34108209610000001</v>
      </c>
      <c r="C72" s="70"/>
    </row>
    <row r="73" spans="1:3" x14ac:dyDescent="0.25">
      <c r="A73" s="63"/>
      <c r="B73" s="59">
        <v>0.41306495669999999</v>
      </c>
      <c r="C73" s="70"/>
    </row>
    <row r="74" spans="1:3" x14ac:dyDescent="0.25">
      <c r="A74" s="63"/>
      <c r="B74" s="59">
        <v>0.40274381640000001</v>
      </c>
      <c r="C74" s="70"/>
    </row>
    <row r="75" spans="1:3" x14ac:dyDescent="0.25">
      <c r="A75" s="64"/>
      <c r="B75" s="60">
        <v>0.3643538952</v>
      </c>
      <c r="C75" s="70"/>
    </row>
    <row r="76" spans="1:3" x14ac:dyDescent="0.25">
      <c r="A76" s="62">
        <v>18</v>
      </c>
      <c r="B76" s="58">
        <v>0.352063179</v>
      </c>
      <c r="C76" s="69">
        <f>L2</f>
        <v>0.30385696885000002</v>
      </c>
    </row>
    <row r="77" spans="1:3" x14ac:dyDescent="0.25">
      <c r="A77" s="63"/>
      <c r="B77" s="59">
        <v>0.30261802669999999</v>
      </c>
      <c r="C77" s="70"/>
    </row>
    <row r="78" spans="1:3" x14ac:dyDescent="0.25">
      <c r="A78" s="63"/>
      <c r="B78" s="59">
        <v>0.3051290512</v>
      </c>
      <c r="C78" s="70"/>
    </row>
    <row r="79" spans="1:3" x14ac:dyDescent="0.25">
      <c r="A79" s="63"/>
      <c r="B79" s="59">
        <v>0.29889202120000002</v>
      </c>
      <c r="C79" s="70"/>
    </row>
    <row r="80" spans="1:3" x14ac:dyDescent="0.25">
      <c r="A80" s="63"/>
      <c r="B80" s="59">
        <v>0.30139017109999999</v>
      </c>
      <c r="C80" s="70"/>
    </row>
    <row r="81" spans="1:3" x14ac:dyDescent="0.25">
      <c r="A81" s="63"/>
      <c r="B81" s="59">
        <v>0.32999396320000002</v>
      </c>
      <c r="C81" s="70"/>
    </row>
    <row r="82" spans="1:3" x14ac:dyDescent="0.25">
      <c r="A82" s="63"/>
      <c r="B82" s="59">
        <v>0.305095911</v>
      </c>
      <c r="C82" s="70"/>
    </row>
    <row r="83" spans="1:3" x14ac:dyDescent="0.25">
      <c r="A83" s="63"/>
      <c r="B83" s="59">
        <v>0.32490801809999997</v>
      </c>
      <c r="C83" s="70"/>
    </row>
    <row r="84" spans="1:3" x14ac:dyDescent="0.25">
      <c r="A84" s="63"/>
      <c r="B84" s="59">
        <v>0.30215215680000002</v>
      </c>
      <c r="C84" s="70"/>
    </row>
    <row r="85" spans="1:3" x14ac:dyDescent="0.25">
      <c r="A85" s="64"/>
      <c r="B85" s="60">
        <v>0.29340982440000002</v>
      </c>
      <c r="C85" s="70"/>
    </row>
    <row r="86" spans="1:3" x14ac:dyDescent="0.25">
      <c r="A86" s="62">
        <v>24</v>
      </c>
      <c r="B86" s="58">
        <v>0.3078119755</v>
      </c>
      <c r="C86" s="69">
        <f>M2</f>
        <v>0.3063663244</v>
      </c>
    </row>
    <row r="87" spans="1:3" x14ac:dyDescent="0.25">
      <c r="A87" s="63"/>
      <c r="B87" s="59">
        <v>0.3119227886</v>
      </c>
      <c r="C87" s="70"/>
    </row>
    <row r="88" spans="1:3" x14ac:dyDescent="0.25">
      <c r="A88" s="63"/>
      <c r="B88" s="59">
        <v>0.30865001679999998</v>
      </c>
      <c r="C88" s="70"/>
    </row>
    <row r="89" spans="1:3" x14ac:dyDescent="0.25">
      <c r="A89" s="63"/>
      <c r="B89" s="59">
        <v>0.30497717860000001</v>
      </c>
      <c r="C89" s="70"/>
    </row>
    <row r="90" spans="1:3" x14ac:dyDescent="0.25">
      <c r="A90" s="63"/>
      <c r="B90" s="59">
        <v>0.29411888120000002</v>
      </c>
      <c r="C90" s="70"/>
    </row>
    <row r="91" spans="1:3" x14ac:dyDescent="0.25">
      <c r="A91" s="63"/>
      <c r="B91" s="59">
        <v>0.3050868511</v>
      </c>
      <c r="C91" s="70"/>
    </row>
    <row r="92" spans="1:3" x14ac:dyDescent="0.25">
      <c r="A92" s="63"/>
      <c r="B92" s="59">
        <v>0.30044507980000001</v>
      </c>
      <c r="C92" s="70"/>
    </row>
    <row r="93" spans="1:3" x14ac:dyDescent="0.25">
      <c r="A93" s="63"/>
      <c r="B93" s="59">
        <v>0.28934407229999998</v>
      </c>
      <c r="C93" s="70"/>
    </row>
    <row r="94" spans="1:3" x14ac:dyDescent="0.25">
      <c r="A94" s="63"/>
      <c r="B94" s="59">
        <v>0.3076457977</v>
      </c>
      <c r="C94" s="70"/>
    </row>
    <row r="95" spans="1:3" x14ac:dyDescent="0.25">
      <c r="A95" s="64"/>
      <c r="B95" s="60">
        <v>0.32472991940000001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7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16.942603588099999</v>
      </c>
      <c r="G2" s="14">
        <f t="shared" ref="G2:M2" si="0">MEDIAN(G3:G12)</f>
        <v>8.5737819671999986</v>
      </c>
      <c r="H2" s="14">
        <f t="shared" si="0"/>
        <v>4.4030604362499997</v>
      </c>
      <c r="I2" s="14">
        <f t="shared" si="0"/>
        <v>3.0032011270499996</v>
      </c>
      <c r="J2" s="14">
        <f t="shared" si="0"/>
        <v>2.2735401392000001</v>
      </c>
      <c r="K2" s="14">
        <f t="shared" si="0"/>
        <v>1.7547589540499999</v>
      </c>
      <c r="L2" s="14">
        <f t="shared" si="0"/>
        <v>1.5239534377999999</v>
      </c>
      <c r="M2" s="14">
        <f t="shared" si="0"/>
        <v>1.41710948945</v>
      </c>
      <c r="O2" s="53">
        <f>ROUNDUP(SUM(F3:M12)/60,0)</f>
        <v>7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16.9441361427</v>
      </c>
      <c r="G3" s="14">
        <f>$B26</f>
        <v>8.5713989734999991</v>
      </c>
      <c r="H3" s="14">
        <f t="shared" ref="H3:H12" si="2">$B36</f>
        <v>4.4515399932999999</v>
      </c>
      <c r="I3" s="14">
        <f t="shared" ref="I3:I12" si="3">$B46</f>
        <v>2.97296381</v>
      </c>
      <c r="J3" s="14">
        <f t="shared" ref="J3:J12" si="4">$B56</f>
        <v>2.2919409274999998</v>
      </c>
      <c r="K3" s="14">
        <f t="shared" ref="K3:K12" si="5">$B66</f>
        <v>1.7572510241999999</v>
      </c>
      <c r="L3" s="14">
        <f t="shared" ref="L3:L12" si="6">$B76</f>
        <v>1.5415501595000001</v>
      </c>
      <c r="M3" s="14">
        <f t="shared" ref="M3:M12" si="7">$B86</f>
        <v>1.442139864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16.9525830746</v>
      </c>
      <c r="G4" s="14">
        <f t="shared" ref="G4:G12" si="8">B27</f>
        <v>8.5761649608999999</v>
      </c>
      <c r="H4" s="14">
        <f t="shared" si="2"/>
        <v>4.4074299334999996</v>
      </c>
      <c r="I4" s="14">
        <f t="shared" si="3"/>
        <v>3.0035700797999998</v>
      </c>
      <c r="J4" s="14">
        <f t="shared" si="4"/>
        <v>2.2707700729</v>
      </c>
      <c r="K4" s="14">
        <f t="shared" si="5"/>
        <v>1.8950169085999999</v>
      </c>
      <c r="L4" s="14">
        <f t="shared" si="6"/>
        <v>1.4999928473999999</v>
      </c>
      <c r="M4" s="14">
        <f t="shared" si="7"/>
        <v>1.4307758808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16.9471981525</v>
      </c>
      <c r="G5" s="14">
        <f t="shared" si="8"/>
        <v>8.5679211616999993</v>
      </c>
      <c r="H5" s="14">
        <f t="shared" si="2"/>
        <v>4.4017319679</v>
      </c>
      <c r="I5" s="14">
        <f t="shared" si="3"/>
        <v>3.0021140575</v>
      </c>
      <c r="J5" s="14">
        <f t="shared" si="4"/>
        <v>2.2686340809000001</v>
      </c>
      <c r="K5" s="14">
        <f t="shared" si="5"/>
        <v>1.7816090583999999</v>
      </c>
      <c r="L5" s="14">
        <f t="shared" si="6"/>
        <v>1.5155048369999999</v>
      </c>
      <c r="M5" s="14">
        <f t="shared" si="7"/>
        <v>1.4389629364000001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16.920130968100001</v>
      </c>
      <c r="G6" s="14">
        <f t="shared" si="8"/>
        <v>9.2079219818000002</v>
      </c>
      <c r="H6" s="14">
        <f t="shared" si="2"/>
        <v>4.3915641308</v>
      </c>
      <c r="I6" s="14">
        <f t="shared" si="3"/>
        <v>2.9991190433999999</v>
      </c>
      <c r="J6" s="14">
        <f t="shared" si="4"/>
        <v>2.2735900879000002</v>
      </c>
      <c r="K6" s="14">
        <f t="shared" si="5"/>
        <v>1.7068259716</v>
      </c>
      <c r="L6" s="14">
        <f t="shared" si="6"/>
        <v>1.5119140148000001</v>
      </c>
      <c r="M6" s="14">
        <f t="shared" si="7"/>
        <v>1.4043979645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18.032325983</v>
      </c>
      <c r="G7" s="14">
        <f t="shared" si="8"/>
        <v>8.5360598563999996</v>
      </c>
      <c r="H7" s="14">
        <f t="shared" si="2"/>
        <v>4.3773620128999999</v>
      </c>
      <c r="I7" s="14">
        <f t="shared" si="3"/>
        <v>3.2042000293999999</v>
      </c>
      <c r="J7" s="14">
        <f t="shared" si="4"/>
        <v>2.3054192065999999</v>
      </c>
      <c r="K7" s="14">
        <f t="shared" si="5"/>
        <v>1.7522668839</v>
      </c>
      <c r="L7" s="14">
        <f t="shared" si="6"/>
        <v>1.5356290340000001</v>
      </c>
      <c r="M7" s="14">
        <f t="shared" si="7"/>
        <v>1.4134910107000001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16.941071033499998</v>
      </c>
      <c r="G8" s="14">
        <f t="shared" si="8"/>
        <v>8.5218679905000005</v>
      </c>
      <c r="H8" s="14">
        <f t="shared" si="2"/>
        <v>4.4043889046000002</v>
      </c>
      <c r="I8" s="14">
        <f t="shared" si="3"/>
        <v>3.2033779620999998</v>
      </c>
      <c r="J8" s="14">
        <f t="shared" si="4"/>
        <v>2.3048198222999998</v>
      </c>
      <c r="K8" s="14">
        <f t="shared" si="5"/>
        <v>1.652493</v>
      </c>
      <c r="L8" s="14">
        <f t="shared" si="6"/>
        <v>1.5212769507999999</v>
      </c>
      <c r="M8" s="14">
        <f t="shared" si="7"/>
        <v>1.4147989750000001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16.929423093800001</v>
      </c>
      <c r="G9" s="14">
        <f t="shared" si="8"/>
        <v>8.5873918532999998</v>
      </c>
      <c r="H9" s="14">
        <f t="shared" si="2"/>
        <v>4.3691380023999997</v>
      </c>
      <c r="I9" s="14">
        <f t="shared" si="3"/>
        <v>3.0028321742999999</v>
      </c>
      <c r="J9" s="14">
        <f t="shared" si="4"/>
        <v>2.2734901905</v>
      </c>
      <c r="K9" s="14">
        <f t="shared" si="5"/>
        <v>1.7589628695999999</v>
      </c>
      <c r="L9" s="14">
        <f t="shared" si="6"/>
        <v>1.5219140053</v>
      </c>
      <c r="M9" s="14">
        <f t="shared" si="7"/>
        <v>1.4026699065999999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16.929512023899999</v>
      </c>
      <c r="G10" s="14">
        <f t="shared" si="8"/>
        <v>8.5355660914999998</v>
      </c>
      <c r="H10" s="14">
        <f t="shared" si="2"/>
        <v>4.4199562073000003</v>
      </c>
      <c r="I10" s="14">
        <f t="shared" si="3"/>
        <v>3.0085468292000002</v>
      </c>
      <c r="J10" s="14">
        <f t="shared" si="4"/>
        <v>2.2545881270999999</v>
      </c>
      <c r="K10" s="14">
        <f t="shared" si="5"/>
        <v>1.6590061188</v>
      </c>
      <c r="L10" s="14">
        <f t="shared" si="6"/>
        <v>1.5990259647</v>
      </c>
      <c r="M10" s="14">
        <f t="shared" si="7"/>
        <v>1.4194200039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17.945795059200002</v>
      </c>
      <c r="G11" s="14">
        <f t="shared" si="8"/>
        <v>8.5918278693999994</v>
      </c>
      <c r="H11" s="14">
        <f t="shared" si="2"/>
        <v>4.3525800705000002</v>
      </c>
      <c r="I11" s="14">
        <f t="shared" si="3"/>
        <v>2.9957101344999999</v>
      </c>
      <c r="J11" s="14">
        <f t="shared" si="4"/>
        <v>2.2634029388000001</v>
      </c>
      <c r="K11" s="14">
        <f t="shared" si="5"/>
        <v>1.7776510715</v>
      </c>
      <c r="L11" s="14">
        <f t="shared" si="6"/>
        <v>1.5343518256999999</v>
      </c>
      <c r="M11" s="14">
        <f t="shared" si="7"/>
        <v>1.3835651874999999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16.926593065300001</v>
      </c>
      <c r="G12" s="14">
        <f t="shared" si="8"/>
        <v>8.9166250228999999</v>
      </c>
      <c r="H12" s="14">
        <f t="shared" si="2"/>
        <v>4.4066109656999997</v>
      </c>
      <c r="I12" s="14">
        <f t="shared" si="3"/>
        <v>3.2099108695999998</v>
      </c>
      <c r="J12" s="14">
        <f t="shared" si="4"/>
        <v>2.2761030196999998</v>
      </c>
      <c r="K12" s="14">
        <f t="shared" si="5"/>
        <v>1.6649370192999999</v>
      </c>
      <c r="L12" s="14">
        <f t="shared" si="6"/>
        <v>1.5259928703000001</v>
      </c>
      <c r="M12" s="14">
        <f t="shared" si="7"/>
        <v>1.4298939705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16.942603588099999</v>
      </c>
      <c r="G13" s="50">
        <f t="shared" ref="G13:M14" si="9">$F$2/G1</f>
        <v>8.4713017940499995</v>
      </c>
      <c r="H13" s="50">
        <f t="shared" si="9"/>
        <v>4.2356508970249998</v>
      </c>
      <c r="I13" s="50">
        <f t="shared" si="9"/>
        <v>2.8237672646833332</v>
      </c>
      <c r="J13" s="50">
        <f t="shared" si="9"/>
        <v>2.1178254485124999</v>
      </c>
      <c r="K13" s="50">
        <f t="shared" si="9"/>
        <v>1.4118836323416666</v>
      </c>
      <c r="L13" s="50">
        <f t="shared" si="9"/>
        <v>0.94125575489444435</v>
      </c>
      <c r="M13" s="50">
        <f t="shared" si="9"/>
        <v>0.70594181617083329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1.976094523153948</v>
      </c>
      <c r="H14" s="14">
        <f t="shared" si="9"/>
        <v>3.8479152928751716</v>
      </c>
      <c r="I14" s="14">
        <f t="shared" si="9"/>
        <v>5.6415147941631432</v>
      </c>
      <c r="J14" s="14">
        <f t="shared" si="9"/>
        <v>7.4520802584385697</v>
      </c>
      <c r="K14" s="14">
        <f t="shared" si="9"/>
        <v>9.6552313062693393</v>
      </c>
      <c r="L14" s="14">
        <f t="shared" si="9"/>
        <v>11.117533625278325</v>
      </c>
      <c r="M14" s="14">
        <f t="shared" si="9"/>
        <v>11.955747748662427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16.9441361427</v>
      </c>
      <c r="C16" s="69">
        <f>F2</f>
        <v>16.942603588099999</v>
      </c>
    </row>
    <row r="17" spans="1:3" x14ac:dyDescent="0.25">
      <c r="A17" s="63"/>
      <c r="B17" s="59">
        <v>16.9525830746</v>
      </c>
      <c r="C17" s="70"/>
    </row>
    <row r="18" spans="1:3" x14ac:dyDescent="0.25">
      <c r="A18" s="63"/>
      <c r="B18" s="59">
        <v>16.9471981525</v>
      </c>
      <c r="C18" s="70"/>
    </row>
    <row r="19" spans="1:3" x14ac:dyDescent="0.25">
      <c r="A19" s="63"/>
      <c r="B19" s="59">
        <v>16.920130968100001</v>
      </c>
      <c r="C19" s="70"/>
    </row>
    <row r="20" spans="1:3" x14ac:dyDescent="0.25">
      <c r="A20" s="63"/>
      <c r="B20" s="59">
        <v>18.032325983</v>
      </c>
      <c r="C20" s="70"/>
    </row>
    <row r="21" spans="1:3" x14ac:dyDescent="0.25">
      <c r="A21" s="63"/>
      <c r="B21" s="59">
        <v>16.941071033499998</v>
      </c>
      <c r="C21" s="70"/>
    </row>
    <row r="22" spans="1:3" x14ac:dyDescent="0.25">
      <c r="A22" s="63"/>
      <c r="B22" s="59">
        <v>16.929423093800001</v>
      </c>
      <c r="C22" s="70"/>
    </row>
    <row r="23" spans="1:3" x14ac:dyDescent="0.25">
      <c r="A23" s="63"/>
      <c r="B23" s="59">
        <v>16.929512023899999</v>
      </c>
      <c r="C23" s="70"/>
    </row>
    <row r="24" spans="1:3" x14ac:dyDescent="0.25">
      <c r="A24" s="63"/>
      <c r="B24" s="59">
        <v>17.945795059200002</v>
      </c>
      <c r="C24" s="70"/>
    </row>
    <row r="25" spans="1:3" x14ac:dyDescent="0.25">
      <c r="A25" s="64"/>
      <c r="B25" s="60">
        <v>16.926593065300001</v>
      </c>
      <c r="C25" s="70"/>
    </row>
    <row r="26" spans="1:3" x14ac:dyDescent="0.25">
      <c r="A26" s="62">
        <v>2</v>
      </c>
      <c r="B26" s="58">
        <v>8.5713989734999991</v>
      </c>
      <c r="C26" s="69">
        <f>G2</f>
        <v>8.5737819671999986</v>
      </c>
    </row>
    <row r="27" spans="1:3" x14ac:dyDescent="0.25">
      <c r="A27" s="63"/>
      <c r="B27" s="59">
        <v>8.5761649608999999</v>
      </c>
      <c r="C27" s="70"/>
    </row>
    <row r="28" spans="1:3" x14ac:dyDescent="0.25">
      <c r="A28" s="63"/>
      <c r="B28" s="59">
        <v>8.5679211616999993</v>
      </c>
      <c r="C28" s="70"/>
    </row>
    <row r="29" spans="1:3" x14ac:dyDescent="0.25">
      <c r="A29" s="63"/>
      <c r="B29" s="59">
        <v>9.2079219818000002</v>
      </c>
      <c r="C29" s="70"/>
    </row>
    <row r="30" spans="1:3" x14ac:dyDescent="0.25">
      <c r="A30" s="63"/>
      <c r="B30" s="59">
        <v>8.5360598563999996</v>
      </c>
      <c r="C30" s="70"/>
    </row>
    <row r="31" spans="1:3" x14ac:dyDescent="0.25">
      <c r="A31" s="63"/>
      <c r="B31" s="59">
        <v>8.5218679905000005</v>
      </c>
      <c r="C31" s="70"/>
    </row>
    <row r="32" spans="1:3" x14ac:dyDescent="0.25">
      <c r="A32" s="63"/>
      <c r="B32" s="59">
        <v>8.5873918532999998</v>
      </c>
      <c r="C32" s="70"/>
    </row>
    <row r="33" spans="1:3" x14ac:dyDescent="0.25">
      <c r="A33" s="63"/>
      <c r="B33" s="59">
        <v>8.5355660914999998</v>
      </c>
      <c r="C33" s="70"/>
    </row>
    <row r="34" spans="1:3" x14ac:dyDescent="0.25">
      <c r="A34" s="63"/>
      <c r="B34" s="59">
        <v>8.5918278693999994</v>
      </c>
      <c r="C34" s="70"/>
    </row>
    <row r="35" spans="1:3" x14ac:dyDescent="0.25">
      <c r="A35" s="63"/>
      <c r="B35" s="59">
        <v>8.9166250228999999</v>
      </c>
      <c r="C35" s="70"/>
    </row>
    <row r="36" spans="1:3" x14ac:dyDescent="0.25">
      <c r="A36" s="62">
        <v>4</v>
      </c>
      <c r="B36" s="58">
        <v>4.4515399932999999</v>
      </c>
      <c r="C36" s="69">
        <f>H2</f>
        <v>4.4030604362499997</v>
      </c>
    </row>
    <row r="37" spans="1:3" x14ac:dyDescent="0.25">
      <c r="A37" s="63"/>
      <c r="B37" s="59">
        <v>4.4074299334999996</v>
      </c>
      <c r="C37" s="70"/>
    </row>
    <row r="38" spans="1:3" x14ac:dyDescent="0.25">
      <c r="A38" s="63"/>
      <c r="B38" s="59">
        <v>4.4017319679</v>
      </c>
      <c r="C38" s="70"/>
    </row>
    <row r="39" spans="1:3" x14ac:dyDescent="0.25">
      <c r="A39" s="63"/>
      <c r="B39" s="59">
        <v>4.3915641308</v>
      </c>
      <c r="C39" s="70"/>
    </row>
    <row r="40" spans="1:3" x14ac:dyDescent="0.25">
      <c r="A40" s="63"/>
      <c r="B40" s="59">
        <v>4.3773620128999999</v>
      </c>
      <c r="C40" s="70"/>
    </row>
    <row r="41" spans="1:3" x14ac:dyDescent="0.25">
      <c r="A41" s="63"/>
      <c r="B41" s="59">
        <v>4.4043889046000002</v>
      </c>
      <c r="C41" s="70"/>
    </row>
    <row r="42" spans="1:3" x14ac:dyDescent="0.25">
      <c r="A42" s="63"/>
      <c r="B42" s="59">
        <v>4.3691380023999997</v>
      </c>
      <c r="C42" s="70"/>
    </row>
    <row r="43" spans="1:3" x14ac:dyDescent="0.25">
      <c r="A43" s="63"/>
      <c r="B43" s="59">
        <v>4.4199562073000003</v>
      </c>
      <c r="C43" s="70"/>
    </row>
    <row r="44" spans="1:3" x14ac:dyDescent="0.25">
      <c r="A44" s="63"/>
      <c r="B44" s="59">
        <v>4.3525800705000002</v>
      </c>
      <c r="C44" s="70"/>
    </row>
    <row r="45" spans="1:3" x14ac:dyDescent="0.25">
      <c r="A45" s="64"/>
      <c r="B45" s="60">
        <v>4.4066109656999997</v>
      </c>
      <c r="C45" s="70"/>
    </row>
    <row r="46" spans="1:3" x14ac:dyDescent="0.25">
      <c r="A46" s="62">
        <v>6</v>
      </c>
      <c r="B46" s="58">
        <v>2.97296381</v>
      </c>
      <c r="C46" s="69">
        <f>I2</f>
        <v>3.0032011270499996</v>
      </c>
    </row>
    <row r="47" spans="1:3" x14ac:dyDescent="0.25">
      <c r="A47" s="63"/>
      <c r="B47" s="59">
        <v>3.0035700797999998</v>
      </c>
      <c r="C47" s="70"/>
    </row>
    <row r="48" spans="1:3" x14ac:dyDescent="0.25">
      <c r="A48" s="63"/>
      <c r="B48" s="59">
        <v>3.0021140575</v>
      </c>
      <c r="C48" s="70"/>
    </row>
    <row r="49" spans="1:3" x14ac:dyDescent="0.25">
      <c r="A49" s="63"/>
      <c r="B49" s="59">
        <v>2.9991190433999999</v>
      </c>
      <c r="C49" s="70"/>
    </row>
    <row r="50" spans="1:3" x14ac:dyDescent="0.25">
      <c r="A50" s="63"/>
      <c r="B50" s="59">
        <v>3.2042000293999999</v>
      </c>
      <c r="C50" s="70"/>
    </row>
    <row r="51" spans="1:3" x14ac:dyDescent="0.25">
      <c r="A51" s="63"/>
      <c r="B51" s="59">
        <v>3.2033779620999998</v>
      </c>
      <c r="C51" s="70"/>
    </row>
    <row r="52" spans="1:3" x14ac:dyDescent="0.25">
      <c r="A52" s="63"/>
      <c r="B52" s="59">
        <v>3.0028321742999999</v>
      </c>
      <c r="C52" s="70"/>
    </row>
    <row r="53" spans="1:3" x14ac:dyDescent="0.25">
      <c r="A53" s="63"/>
      <c r="B53" s="59">
        <v>3.0085468292000002</v>
      </c>
      <c r="C53" s="70"/>
    </row>
    <row r="54" spans="1:3" x14ac:dyDescent="0.25">
      <c r="A54" s="63"/>
      <c r="B54" s="59">
        <v>2.9957101344999999</v>
      </c>
      <c r="C54" s="70"/>
    </row>
    <row r="55" spans="1:3" x14ac:dyDescent="0.25">
      <c r="A55" s="64"/>
      <c r="B55" s="60">
        <v>3.2099108695999998</v>
      </c>
      <c r="C55" s="70"/>
    </row>
    <row r="56" spans="1:3" x14ac:dyDescent="0.25">
      <c r="A56" s="62">
        <v>8</v>
      </c>
      <c r="B56" s="58">
        <v>2.2919409274999998</v>
      </c>
      <c r="C56" s="69">
        <f>J2</f>
        <v>2.2735401392000001</v>
      </c>
    </row>
    <row r="57" spans="1:3" x14ac:dyDescent="0.25">
      <c r="A57" s="63"/>
      <c r="B57" s="59">
        <v>2.2707700729</v>
      </c>
      <c r="C57" s="70"/>
    </row>
    <row r="58" spans="1:3" x14ac:dyDescent="0.25">
      <c r="A58" s="63"/>
      <c r="B58" s="59">
        <v>2.2686340809000001</v>
      </c>
      <c r="C58" s="70"/>
    </row>
    <row r="59" spans="1:3" x14ac:dyDescent="0.25">
      <c r="A59" s="63"/>
      <c r="B59" s="59">
        <v>2.2735900879000002</v>
      </c>
      <c r="C59" s="70"/>
    </row>
    <row r="60" spans="1:3" x14ac:dyDescent="0.25">
      <c r="A60" s="63"/>
      <c r="B60" s="59">
        <v>2.3054192065999999</v>
      </c>
      <c r="C60" s="70"/>
    </row>
    <row r="61" spans="1:3" x14ac:dyDescent="0.25">
      <c r="A61" s="63"/>
      <c r="B61" s="59">
        <v>2.3048198222999998</v>
      </c>
      <c r="C61" s="70"/>
    </row>
    <row r="62" spans="1:3" x14ac:dyDescent="0.25">
      <c r="A62" s="63"/>
      <c r="B62" s="59">
        <v>2.2734901905</v>
      </c>
      <c r="C62" s="70"/>
    </row>
    <row r="63" spans="1:3" x14ac:dyDescent="0.25">
      <c r="A63" s="63"/>
      <c r="B63" s="59">
        <v>2.2545881270999999</v>
      </c>
      <c r="C63" s="70"/>
    </row>
    <row r="64" spans="1:3" x14ac:dyDescent="0.25">
      <c r="A64" s="63"/>
      <c r="B64" s="59">
        <v>2.2634029388000001</v>
      </c>
      <c r="C64" s="70"/>
    </row>
    <row r="65" spans="1:3" x14ac:dyDescent="0.25">
      <c r="A65" s="64"/>
      <c r="B65" s="60">
        <v>2.2761030196999998</v>
      </c>
      <c r="C65" s="70"/>
    </row>
    <row r="66" spans="1:3" x14ac:dyDescent="0.25">
      <c r="A66" s="62">
        <v>12</v>
      </c>
      <c r="B66" s="58">
        <v>1.7572510241999999</v>
      </c>
      <c r="C66" s="69">
        <f>K2</f>
        <v>1.7547589540499999</v>
      </c>
    </row>
    <row r="67" spans="1:3" x14ac:dyDescent="0.25">
      <c r="A67" s="63"/>
      <c r="B67" s="59">
        <v>1.8950169085999999</v>
      </c>
      <c r="C67" s="70"/>
    </row>
    <row r="68" spans="1:3" x14ac:dyDescent="0.25">
      <c r="A68" s="63"/>
      <c r="B68" s="59">
        <v>1.7816090583999999</v>
      </c>
      <c r="C68" s="70"/>
    </row>
    <row r="69" spans="1:3" x14ac:dyDescent="0.25">
      <c r="A69" s="63"/>
      <c r="B69" s="59">
        <v>1.7068259716</v>
      </c>
      <c r="C69" s="70"/>
    </row>
    <row r="70" spans="1:3" x14ac:dyDescent="0.25">
      <c r="A70" s="63"/>
      <c r="B70" s="59">
        <v>1.7522668839</v>
      </c>
      <c r="C70" s="70"/>
    </row>
    <row r="71" spans="1:3" x14ac:dyDescent="0.25">
      <c r="A71" s="63"/>
      <c r="B71" s="59">
        <v>1.652493</v>
      </c>
      <c r="C71" s="70"/>
    </row>
    <row r="72" spans="1:3" x14ac:dyDescent="0.25">
      <c r="A72" s="63"/>
      <c r="B72" s="59">
        <v>1.7589628695999999</v>
      </c>
      <c r="C72" s="70"/>
    </row>
    <row r="73" spans="1:3" x14ac:dyDescent="0.25">
      <c r="A73" s="63"/>
      <c r="B73" s="59">
        <v>1.6590061188</v>
      </c>
      <c r="C73" s="70"/>
    </row>
    <row r="74" spans="1:3" x14ac:dyDescent="0.25">
      <c r="A74" s="63"/>
      <c r="B74" s="59">
        <v>1.7776510715</v>
      </c>
      <c r="C74" s="70"/>
    </row>
    <row r="75" spans="1:3" x14ac:dyDescent="0.25">
      <c r="A75" s="64"/>
      <c r="B75" s="60">
        <v>1.6649370192999999</v>
      </c>
      <c r="C75" s="70"/>
    </row>
    <row r="76" spans="1:3" x14ac:dyDescent="0.25">
      <c r="A76" s="62">
        <v>18</v>
      </c>
      <c r="B76" s="58">
        <v>1.5415501595000001</v>
      </c>
      <c r="C76" s="69">
        <f>L2</f>
        <v>1.5239534377999999</v>
      </c>
    </row>
    <row r="77" spans="1:3" x14ac:dyDescent="0.25">
      <c r="A77" s="63"/>
      <c r="B77" s="59">
        <v>1.4999928473999999</v>
      </c>
      <c r="C77" s="70"/>
    </row>
    <row r="78" spans="1:3" x14ac:dyDescent="0.25">
      <c r="A78" s="63"/>
      <c r="B78" s="59">
        <v>1.5155048369999999</v>
      </c>
      <c r="C78" s="70"/>
    </row>
    <row r="79" spans="1:3" x14ac:dyDescent="0.25">
      <c r="A79" s="63"/>
      <c r="B79" s="59">
        <v>1.5119140148000001</v>
      </c>
      <c r="C79" s="70"/>
    </row>
    <row r="80" spans="1:3" x14ac:dyDescent="0.25">
      <c r="A80" s="63"/>
      <c r="B80" s="59">
        <v>1.5356290340000001</v>
      </c>
      <c r="C80" s="70"/>
    </row>
    <row r="81" spans="1:3" x14ac:dyDescent="0.25">
      <c r="A81" s="63"/>
      <c r="B81" s="59">
        <v>1.5212769507999999</v>
      </c>
      <c r="C81" s="70"/>
    </row>
    <row r="82" spans="1:3" x14ac:dyDescent="0.25">
      <c r="A82" s="63"/>
      <c r="B82" s="59">
        <v>1.5219140053</v>
      </c>
      <c r="C82" s="70"/>
    </row>
    <row r="83" spans="1:3" x14ac:dyDescent="0.25">
      <c r="A83" s="63"/>
      <c r="B83" s="59">
        <v>1.5990259647</v>
      </c>
      <c r="C83" s="70"/>
    </row>
    <row r="84" spans="1:3" x14ac:dyDescent="0.25">
      <c r="A84" s="63"/>
      <c r="B84" s="59">
        <v>1.5343518256999999</v>
      </c>
      <c r="C84" s="70"/>
    </row>
    <row r="85" spans="1:3" x14ac:dyDescent="0.25">
      <c r="A85" s="64"/>
      <c r="B85" s="60">
        <v>1.5259928703000001</v>
      </c>
      <c r="C85" s="70"/>
    </row>
    <row r="86" spans="1:3" x14ac:dyDescent="0.25">
      <c r="A86" s="62">
        <v>24</v>
      </c>
      <c r="B86" s="58">
        <v>1.442139864</v>
      </c>
      <c r="C86" s="69">
        <f>M2</f>
        <v>1.41710948945</v>
      </c>
    </row>
    <row r="87" spans="1:3" x14ac:dyDescent="0.25">
      <c r="A87" s="63"/>
      <c r="B87" s="59">
        <v>1.4307758808</v>
      </c>
      <c r="C87" s="70"/>
    </row>
    <row r="88" spans="1:3" x14ac:dyDescent="0.25">
      <c r="A88" s="63"/>
      <c r="B88" s="59">
        <v>1.4389629364000001</v>
      </c>
      <c r="C88" s="70"/>
    </row>
    <row r="89" spans="1:3" x14ac:dyDescent="0.25">
      <c r="A89" s="63"/>
      <c r="B89" s="59">
        <v>1.4043979645</v>
      </c>
      <c r="C89" s="70"/>
    </row>
    <row r="90" spans="1:3" x14ac:dyDescent="0.25">
      <c r="A90" s="63"/>
      <c r="B90" s="59">
        <v>1.4134910107000001</v>
      </c>
      <c r="C90" s="70"/>
    </row>
    <row r="91" spans="1:3" x14ac:dyDescent="0.25">
      <c r="A91" s="63"/>
      <c r="B91" s="59">
        <v>1.4147989750000001</v>
      </c>
      <c r="C91" s="70"/>
    </row>
    <row r="92" spans="1:3" x14ac:dyDescent="0.25">
      <c r="A92" s="63"/>
      <c r="B92" s="59">
        <v>1.4026699065999999</v>
      </c>
      <c r="C92" s="70"/>
    </row>
    <row r="93" spans="1:3" x14ac:dyDescent="0.25">
      <c r="A93" s="63"/>
      <c r="B93" s="59">
        <v>1.4194200039</v>
      </c>
      <c r="C93" s="70"/>
    </row>
    <row r="94" spans="1:3" x14ac:dyDescent="0.25">
      <c r="A94" s="63"/>
      <c r="B94" s="59">
        <v>1.3835651874999999</v>
      </c>
      <c r="C94" s="70"/>
    </row>
    <row r="95" spans="1:3" x14ac:dyDescent="0.25">
      <c r="A95" s="64"/>
      <c r="B95" s="60">
        <v>1.4298939705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16.929348945599997</v>
      </c>
      <c r="G2" s="14">
        <f t="shared" ref="G2:M2" si="0">MEDIAN(G3:G12)</f>
        <v>8.5855244398000004</v>
      </c>
      <c r="H2" s="14">
        <f t="shared" si="0"/>
        <v>4.4282225370499999</v>
      </c>
      <c r="I2" s="14">
        <f t="shared" si="0"/>
        <v>3.0036195516499999</v>
      </c>
      <c r="J2" s="14">
        <f t="shared" si="0"/>
        <v>2.27720952035</v>
      </c>
      <c r="K2" s="14">
        <f t="shared" si="0"/>
        <v>1.6897220611499999</v>
      </c>
      <c r="L2" s="14">
        <f t="shared" si="0"/>
        <v>1.5155304670500001</v>
      </c>
      <c r="M2" s="14">
        <f t="shared" si="0"/>
        <v>1.4181210995</v>
      </c>
      <c r="O2" s="53">
        <f>ROUNDUP(SUM(F3:M12)/60,0)</f>
        <v>7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16.927221059800001</v>
      </c>
      <c r="G3" s="14">
        <f>$B26</f>
        <v>8.5916969775999998</v>
      </c>
      <c r="H3" s="14">
        <f t="shared" ref="H3:H12" si="2">$B36</f>
        <v>4.4540669918000004</v>
      </c>
      <c r="I3" s="14">
        <f t="shared" ref="I3:I12" si="3">$B46</f>
        <v>3.0062410830999999</v>
      </c>
      <c r="J3" s="14">
        <f t="shared" ref="J3:J12" si="4">$B56</f>
        <v>2.2732479572000002</v>
      </c>
      <c r="K3" s="14">
        <f t="shared" ref="K3:K12" si="5">$B66</f>
        <v>1.9059350491</v>
      </c>
      <c r="L3" s="14">
        <f t="shared" ref="L3:L12" si="6">$B76</f>
        <v>1.5059428214999999</v>
      </c>
      <c r="M3" s="14">
        <f t="shared" ref="M3:M12" si="7">$B86</f>
        <v>1.445775032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16.930613040899999</v>
      </c>
      <c r="G4" s="14">
        <f t="shared" ref="G4:G12" si="8">B27</f>
        <v>8.4169421195999998</v>
      </c>
      <c r="H4" s="14">
        <f t="shared" si="2"/>
        <v>4.4241759777</v>
      </c>
      <c r="I4" s="14">
        <f t="shared" si="3"/>
        <v>3.0066120624999999</v>
      </c>
      <c r="J4" s="14">
        <f t="shared" si="4"/>
        <v>2.2689840794</v>
      </c>
      <c r="K4" s="14">
        <f t="shared" si="5"/>
        <v>1.6801640986999999</v>
      </c>
      <c r="L4" s="14">
        <f t="shared" si="6"/>
        <v>1.5025169849</v>
      </c>
      <c r="M4" s="14">
        <f t="shared" si="7"/>
        <v>1.3761990070000001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16.930728912399999</v>
      </c>
      <c r="G5" s="14">
        <f t="shared" si="8"/>
        <v>8.5793519020000009</v>
      </c>
      <c r="H5" s="14">
        <f t="shared" si="2"/>
        <v>4.3918180466000001</v>
      </c>
      <c r="I5" s="14">
        <f t="shared" si="3"/>
        <v>3.0240581035999998</v>
      </c>
      <c r="J5" s="14">
        <f t="shared" si="4"/>
        <v>2.2550330162000001</v>
      </c>
      <c r="K5" s="14">
        <f t="shared" si="5"/>
        <v>1.6406619549000001</v>
      </c>
      <c r="L5" s="14">
        <f t="shared" si="6"/>
        <v>1.51583004</v>
      </c>
      <c r="M5" s="14">
        <f t="shared" si="7"/>
        <v>1.3914599419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17.056133031800002</v>
      </c>
      <c r="G6" s="14">
        <f t="shared" si="8"/>
        <v>9.1810569763000007</v>
      </c>
      <c r="H6" s="14">
        <f t="shared" si="2"/>
        <v>4.4368541240999999</v>
      </c>
      <c r="I6" s="14">
        <f t="shared" si="3"/>
        <v>2.9902470112000001</v>
      </c>
      <c r="J6" s="14">
        <f t="shared" si="4"/>
        <v>2.8204050064000001</v>
      </c>
      <c r="K6" s="14">
        <f t="shared" si="5"/>
        <v>1.6992800236000001</v>
      </c>
      <c r="L6" s="14">
        <f t="shared" si="6"/>
        <v>1.5290551186000001</v>
      </c>
      <c r="M6" s="14">
        <f t="shared" si="7"/>
        <v>1.4145331382999999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18.0407319069</v>
      </c>
      <c r="G7" s="14">
        <f t="shared" si="8"/>
        <v>8.5955119132999993</v>
      </c>
      <c r="H7" s="14">
        <f t="shared" si="2"/>
        <v>4.4184761046999999</v>
      </c>
      <c r="I7" s="14">
        <f t="shared" si="3"/>
        <v>2.9820930957999998</v>
      </c>
      <c r="J7" s="14">
        <f t="shared" si="4"/>
        <v>2.4093871117000001</v>
      </c>
      <c r="K7" s="14">
        <f t="shared" si="5"/>
        <v>1.7116420268999999</v>
      </c>
      <c r="L7" s="14">
        <f t="shared" si="6"/>
        <v>1.5431320666999999</v>
      </c>
      <c r="M7" s="14">
        <f t="shared" si="7"/>
        <v>1.3842580318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16.928084850299999</v>
      </c>
      <c r="G8" s="14">
        <f t="shared" si="8"/>
        <v>8.6862349509999994</v>
      </c>
      <c r="H8" s="14">
        <f t="shared" si="2"/>
        <v>4.4282929897000001</v>
      </c>
      <c r="I8" s="14">
        <f t="shared" si="3"/>
        <v>2.9911100864</v>
      </c>
      <c r="J8" s="14">
        <f t="shared" si="4"/>
        <v>2.3644728660999998</v>
      </c>
      <c r="K8" s="14">
        <f t="shared" si="5"/>
        <v>1.6698749065</v>
      </c>
      <c r="L8" s="14">
        <f t="shared" si="6"/>
        <v>1.5009539127</v>
      </c>
      <c r="M8" s="14">
        <f t="shared" si="7"/>
        <v>1.4378559589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16.916728019699999</v>
      </c>
      <c r="G9" s="14">
        <f t="shared" si="8"/>
        <v>8.5658750533999992</v>
      </c>
      <c r="H9" s="14">
        <f t="shared" si="2"/>
        <v>4.3845920562999998</v>
      </c>
      <c r="I9" s="14">
        <f t="shared" si="3"/>
        <v>3.1990230083000002</v>
      </c>
      <c r="J9" s="14">
        <f t="shared" si="4"/>
        <v>2.2547249794000002</v>
      </c>
      <c r="K9" s="14">
        <f t="shared" si="5"/>
        <v>1.8494899273000001</v>
      </c>
      <c r="L9" s="14">
        <f t="shared" si="6"/>
        <v>1.5187849998</v>
      </c>
      <c r="M9" s="14">
        <f t="shared" si="7"/>
        <v>1.4335172175999999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16.9196360111</v>
      </c>
      <c r="G10" s="14">
        <f t="shared" si="8"/>
        <v>8.5043718814999991</v>
      </c>
      <c r="H10" s="14">
        <f t="shared" si="2"/>
        <v>4.4281520843999997</v>
      </c>
      <c r="I10" s="14">
        <f t="shared" si="3"/>
        <v>3.0009980201999999</v>
      </c>
      <c r="J10" s="14">
        <f t="shared" si="4"/>
        <v>2.2916679381999998</v>
      </c>
      <c r="K10" s="14">
        <f t="shared" si="5"/>
        <v>1.6521189213</v>
      </c>
      <c r="L10" s="14">
        <f t="shared" si="6"/>
        <v>1.5152308940999999</v>
      </c>
      <c r="M10" s="14">
        <f t="shared" si="7"/>
        <v>1.3819849491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18.065538883199999</v>
      </c>
      <c r="G11" s="14">
        <f t="shared" si="8"/>
        <v>8.6115961075000005</v>
      </c>
      <c r="H11" s="14">
        <f t="shared" si="2"/>
        <v>4.4383928776000001</v>
      </c>
      <c r="I11" s="14">
        <f t="shared" si="3"/>
        <v>2.993819952</v>
      </c>
      <c r="J11" s="14">
        <f t="shared" si="4"/>
        <v>2.2805240154000002</v>
      </c>
      <c r="K11" s="14">
        <f t="shared" si="5"/>
        <v>1.6402068138000001</v>
      </c>
      <c r="L11" s="14">
        <f t="shared" si="6"/>
        <v>1.5055000782000001</v>
      </c>
      <c r="M11" s="14">
        <f t="shared" si="7"/>
        <v>1.4235811234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16.914107799500002</v>
      </c>
      <c r="G12" s="14">
        <f t="shared" si="8"/>
        <v>8.5618231297000005</v>
      </c>
      <c r="H12" s="14">
        <f t="shared" si="2"/>
        <v>4.4424481391999997</v>
      </c>
      <c r="I12" s="14">
        <f t="shared" si="3"/>
        <v>3.0158169269999999</v>
      </c>
      <c r="J12" s="14">
        <f t="shared" si="4"/>
        <v>2.2738950252999999</v>
      </c>
      <c r="K12" s="14">
        <f t="shared" si="5"/>
        <v>1.7586691379999999</v>
      </c>
      <c r="L12" s="14">
        <f t="shared" si="6"/>
        <v>1.5336561203000001</v>
      </c>
      <c r="M12" s="14">
        <f t="shared" si="7"/>
        <v>1.4217090607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16.929348945599997</v>
      </c>
      <c r="G13" s="50">
        <f t="shared" ref="G13:M14" si="9">$F$2/G1</f>
        <v>8.4646744727999987</v>
      </c>
      <c r="H13" s="50">
        <f t="shared" si="9"/>
        <v>4.2323372363999994</v>
      </c>
      <c r="I13" s="50">
        <f t="shared" si="9"/>
        <v>2.8215581575999997</v>
      </c>
      <c r="J13" s="50">
        <f t="shared" si="9"/>
        <v>2.1161686181999997</v>
      </c>
      <c r="K13" s="50">
        <f t="shared" si="9"/>
        <v>1.4107790787999999</v>
      </c>
      <c r="L13" s="50">
        <f t="shared" si="9"/>
        <v>0.9405193858666665</v>
      </c>
      <c r="M13" s="50">
        <f t="shared" si="9"/>
        <v>0.70538953939999993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1.9718479708846262</v>
      </c>
      <c r="H14" s="14">
        <f t="shared" si="9"/>
        <v>3.8230574014642942</v>
      </c>
      <c r="I14" s="14">
        <f t="shared" si="9"/>
        <v>5.6363160029039214</v>
      </c>
      <c r="J14" s="14">
        <f t="shared" si="9"/>
        <v>7.4342517868088001</v>
      </c>
      <c r="K14" s="14">
        <f t="shared" si="9"/>
        <v>10.019013975634627</v>
      </c>
      <c r="L14" s="14">
        <f t="shared" si="9"/>
        <v>11.170576450734902</v>
      </c>
      <c r="M14" s="14">
        <f t="shared" si="9"/>
        <v>11.937872549508596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16.927221059800001</v>
      </c>
      <c r="C16" s="69">
        <f>F2</f>
        <v>16.929348945599997</v>
      </c>
    </row>
    <row r="17" spans="1:3" x14ac:dyDescent="0.25">
      <c r="A17" s="63"/>
      <c r="B17" s="59">
        <v>16.930613040899999</v>
      </c>
      <c r="C17" s="70"/>
    </row>
    <row r="18" spans="1:3" x14ac:dyDescent="0.25">
      <c r="A18" s="63"/>
      <c r="B18" s="59">
        <v>16.930728912399999</v>
      </c>
      <c r="C18" s="70"/>
    </row>
    <row r="19" spans="1:3" x14ac:dyDescent="0.25">
      <c r="A19" s="63"/>
      <c r="B19" s="59">
        <v>17.056133031800002</v>
      </c>
      <c r="C19" s="70"/>
    </row>
    <row r="20" spans="1:3" x14ac:dyDescent="0.25">
      <c r="A20" s="63"/>
      <c r="B20" s="59">
        <v>18.0407319069</v>
      </c>
      <c r="C20" s="70"/>
    </row>
    <row r="21" spans="1:3" x14ac:dyDescent="0.25">
      <c r="A21" s="63"/>
      <c r="B21" s="59">
        <v>16.928084850299999</v>
      </c>
      <c r="C21" s="70"/>
    </row>
    <row r="22" spans="1:3" x14ac:dyDescent="0.25">
      <c r="A22" s="63"/>
      <c r="B22" s="59">
        <v>16.916728019699999</v>
      </c>
      <c r="C22" s="70"/>
    </row>
    <row r="23" spans="1:3" x14ac:dyDescent="0.25">
      <c r="A23" s="63"/>
      <c r="B23" s="59">
        <v>16.9196360111</v>
      </c>
      <c r="C23" s="70"/>
    </row>
    <row r="24" spans="1:3" x14ac:dyDescent="0.25">
      <c r="A24" s="63"/>
      <c r="B24" s="59">
        <v>18.065538883199999</v>
      </c>
      <c r="C24" s="70"/>
    </row>
    <row r="25" spans="1:3" x14ac:dyDescent="0.25">
      <c r="A25" s="64"/>
      <c r="B25" s="60">
        <v>16.914107799500002</v>
      </c>
      <c r="C25" s="70"/>
    </row>
    <row r="26" spans="1:3" x14ac:dyDescent="0.25">
      <c r="A26" s="62">
        <v>2</v>
      </c>
      <c r="B26" s="58">
        <v>8.5916969775999998</v>
      </c>
      <c r="C26" s="69">
        <f>G2</f>
        <v>8.5855244398000004</v>
      </c>
    </row>
    <row r="27" spans="1:3" x14ac:dyDescent="0.25">
      <c r="A27" s="63"/>
      <c r="B27" s="59">
        <v>8.4169421195999998</v>
      </c>
      <c r="C27" s="70"/>
    </row>
    <row r="28" spans="1:3" x14ac:dyDescent="0.25">
      <c r="A28" s="63"/>
      <c r="B28" s="59">
        <v>8.5793519020000009</v>
      </c>
      <c r="C28" s="70"/>
    </row>
    <row r="29" spans="1:3" x14ac:dyDescent="0.25">
      <c r="A29" s="63"/>
      <c r="B29" s="59">
        <v>9.1810569763000007</v>
      </c>
      <c r="C29" s="70"/>
    </row>
    <row r="30" spans="1:3" x14ac:dyDescent="0.25">
      <c r="A30" s="63"/>
      <c r="B30" s="59">
        <v>8.5955119132999993</v>
      </c>
      <c r="C30" s="70"/>
    </row>
    <row r="31" spans="1:3" x14ac:dyDescent="0.25">
      <c r="A31" s="63"/>
      <c r="B31" s="59">
        <v>8.6862349509999994</v>
      </c>
      <c r="C31" s="70"/>
    </row>
    <row r="32" spans="1:3" x14ac:dyDescent="0.25">
      <c r="A32" s="63"/>
      <c r="B32" s="59">
        <v>8.5658750533999992</v>
      </c>
      <c r="C32" s="70"/>
    </row>
    <row r="33" spans="1:3" x14ac:dyDescent="0.25">
      <c r="A33" s="63"/>
      <c r="B33" s="59">
        <v>8.5043718814999991</v>
      </c>
      <c r="C33" s="70"/>
    </row>
    <row r="34" spans="1:3" x14ac:dyDescent="0.25">
      <c r="A34" s="63"/>
      <c r="B34" s="59">
        <v>8.6115961075000005</v>
      </c>
      <c r="C34" s="70"/>
    </row>
    <row r="35" spans="1:3" x14ac:dyDescent="0.25">
      <c r="A35" s="63"/>
      <c r="B35" s="59">
        <v>8.5618231297000005</v>
      </c>
      <c r="C35" s="70"/>
    </row>
    <row r="36" spans="1:3" x14ac:dyDescent="0.25">
      <c r="A36" s="62">
        <v>4</v>
      </c>
      <c r="B36" s="58">
        <v>4.4540669918000004</v>
      </c>
      <c r="C36" s="69">
        <f>H2</f>
        <v>4.4282225370499999</v>
      </c>
    </row>
    <row r="37" spans="1:3" x14ac:dyDescent="0.25">
      <c r="A37" s="63"/>
      <c r="B37" s="59">
        <v>4.4241759777</v>
      </c>
      <c r="C37" s="70"/>
    </row>
    <row r="38" spans="1:3" x14ac:dyDescent="0.25">
      <c r="A38" s="63"/>
      <c r="B38" s="59">
        <v>4.3918180466000001</v>
      </c>
      <c r="C38" s="70"/>
    </row>
    <row r="39" spans="1:3" x14ac:dyDescent="0.25">
      <c r="A39" s="63"/>
      <c r="B39" s="59">
        <v>4.4368541240999999</v>
      </c>
      <c r="C39" s="70"/>
    </row>
    <row r="40" spans="1:3" x14ac:dyDescent="0.25">
      <c r="A40" s="63"/>
      <c r="B40" s="59">
        <v>4.4184761046999999</v>
      </c>
      <c r="C40" s="70"/>
    </row>
    <row r="41" spans="1:3" x14ac:dyDescent="0.25">
      <c r="A41" s="63"/>
      <c r="B41" s="59">
        <v>4.4282929897000001</v>
      </c>
      <c r="C41" s="70"/>
    </row>
    <row r="42" spans="1:3" x14ac:dyDescent="0.25">
      <c r="A42" s="63"/>
      <c r="B42" s="59">
        <v>4.3845920562999998</v>
      </c>
      <c r="C42" s="70"/>
    </row>
    <row r="43" spans="1:3" x14ac:dyDescent="0.25">
      <c r="A43" s="63"/>
      <c r="B43" s="59">
        <v>4.4281520843999997</v>
      </c>
      <c r="C43" s="70"/>
    </row>
    <row r="44" spans="1:3" x14ac:dyDescent="0.25">
      <c r="A44" s="63"/>
      <c r="B44" s="59">
        <v>4.4383928776000001</v>
      </c>
      <c r="C44" s="70"/>
    </row>
    <row r="45" spans="1:3" x14ac:dyDescent="0.25">
      <c r="A45" s="64"/>
      <c r="B45" s="60">
        <v>4.4424481391999997</v>
      </c>
      <c r="C45" s="70"/>
    </row>
    <row r="46" spans="1:3" x14ac:dyDescent="0.25">
      <c r="A46" s="62">
        <v>6</v>
      </c>
      <c r="B46" s="58">
        <v>3.0062410830999999</v>
      </c>
      <c r="C46" s="69">
        <f>I2</f>
        <v>3.0036195516499999</v>
      </c>
    </row>
    <row r="47" spans="1:3" x14ac:dyDescent="0.25">
      <c r="A47" s="63"/>
      <c r="B47" s="59">
        <v>3.0066120624999999</v>
      </c>
      <c r="C47" s="70"/>
    </row>
    <row r="48" spans="1:3" x14ac:dyDescent="0.25">
      <c r="A48" s="63"/>
      <c r="B48" s="59">
        <v>3.0240581035999998</v>
      </c>
      <c r="C48" s="70"/>
    </row>
    <row r="49" spans="1:3" x14ac:dyDescent="0.25">
      <c r="A49" s="63"/>
      <c r="B49" s="59">
        <v>2.9902470112000001</v>
      </c>
      <c r="C49" s="70"/>
    </row>
    <row r="50" spans="1:3" x14ac:dyDescent="0.25">
      <c r="A50" s="63"/>
      <c r="B50" s="59">
        <v>2.9820930957999998</v>
      </c>
      <c r="C50" s="70"/>
    </row>
    <row r="51" spans="1:3" x14ac:dyDescent="0.25">
      <c r="A51" s="63"/>
      <c r="B51" s="59">
        <v>2.9911100864</v>
      </c>
      <c r="C51" s="70"/>
    </row>
    <row r="52" spans="1:3" x14ac:dyDescent="0.25">
      <c r="A52" s="63"/>
      <c r="B52" s="59">
        <v>3.1990230083000002</v>
      </c>
      <c r="C52" s="70"/>
    </row>
    <row r="53" spans="1:3" x14ac:dyDescent="0.25">
      <c r="A53" s="63"/>
      <c r="B53" s="59">
        <v>3.0009980201999999</v>
      </c>
      <c r="C53" s="70"/>
    </row>
    <row r="54" spans="1:3" x14ac:dyDescent="0.25">
      <c r="A54" s="63"/>
      <c r="B54" s="59">
        <v>2.993819952</v>
      </c>
      <c r="C54" s="70"/>
    </row>
    <row r="55" spans="1:3" x14ac:dyDescent="0.25">
      <c r="A55" s="64"/>
      <c r="B55" s="60">
        <v>3.0158169269999999</v>
      </c>
      <c r="C55" s="70"/>
    </row>
    <row r="56" spans="1:3" x14ac:dyDescent="0.25">
      <c r="A56" s="62">
        <v>8</v>
      </c>
      <c r="B56" s="58">
        <v>2.2732479572000002</v>
      </c>
      <c r="C56" s="69">
        <f>J2</f>
        <v>2.27720952035</v>
      </c>
    </row>
    <row r="57" spans="1:3" x14ac:dyDescent="0.25">
      <c r="A57" s="63"/>
      <c r="B57" s="59">
        <v>2.2689840794</v>
      </c>
      <c r="C57" s="70"/>
    </row>
    <row r="58" spans="1:3" x14ac:dyDescent="0.25">
      <c r="A58" s="63"/>
      <c r="B58" s="59">
        <v>2.2550330162000001</v>
      </c>
      <c r="C58" s="70"/>
    </row>
    <row r="59" spans="1:3" x14ac:dyDescent="0.25">
      <c r="A59" s="63"/>
      <c r="B59" s="59">
        <v>2.8204050064000001</v>
      </c>
      <c r="C59" s="70"/>
    </row>
    <row r="60" spans="1:3" x14ac:dyDescent="0.25">
      <c r="A60" s="63"/>
      <c r="B60" s="59">
        <v>2.4093871117000001</v>
      </c>
      <c r="C60" s="70"/>
    </row>
    <row r="61" spans="1:3" x14ac:dyDescent="0.25">
      <c r="A61" s="63"/>
      <c r="B61" s="59">
        <v>2.3644728660999998</v>
      </c>
      <c r="C61" s="70"/>
    </row>
    <row r="62" spans="1:3" x14ac:dyDescent="0.25">
      <c r="A62" s="63"/>
      <c r="B62" s="59">
        <v>2.2547249794000002</v>
      </c>
      <c r="C62" s="70"/>
    </row>
    <row r="63" spans="1:3" x14ac:dyDescent="0.25">
      <c r="A63" s="63"/>
      <c r="B63" s="59">
        <v>2.2916679381999998</v>
      </c>
      <c r="C63" s="70"/>
    </row>
    <row r="64" spans="1:3" x14ac:dyDescent="0.25">
      <c r="A64" s="63"/>
      <c r="B64" s="59">
        <v>2.2805240154000002</v>
      </c>
      <c r="C64" s="70"/>
    </row>
    <row r="65" spans="1:3" x14ac:dyDescent="0.25">
      <c r="A65" s="64"/>
      <c r="B65" s="60">
        <v>2.2738950252999999</v>
      </c>
      <c r="C65" s="70"/>
    </row>
    <row r="66" spans="1:3" x14ac:dyDescent="0.25">
      <c r="A66" s="62">
        <v>12</v>
      </c>
      <c r="B66" s="58">
        <v>1.9059350491</v>
      </c>
      <c r="C66" s="69">
        <f>K2</f>
        <v>1.6897220611499999</v>
      </c>
    </row>
    <row r="67" spans="1:3" x14ac:dyDescent="0.25">
      <c r="A67" s="63"/>
      <c r="B67" s="59">
        <v>1.6801640986999999</v>
      </c>
      <c r="C67" s="70"/>
    </row>
    <row r="68" spans="1:3" x14ac:dyDescent="0.25">
      <c r="A68" s="63"/>
      <c r="B68" s="59">
        <v>1.6406619549000001</v>
      </c>
      <c r="C68" s="70"/>
    </row>
    <row r="69" spans="1:3" x14ac:dyDescent="0.25">
      <c r="A69" s="63"/>
      <c r="B69" s="59">
        <v>1.6992800236000001</v>
      </c>
      <c r="C69" s="70"/>
    </row>
    <row r="70" spans="1:3" x14ac:dyDescent="0.25">
      <c r="A70" s="63"/>
      <c r="B70" s="59">
        <v>1.7116420268999999</v>
      </c>
      <c r="C70" s="70"/>
    </row>
    <row r="71" spans="1:3" x14ac:dyDescent="0.25">
      <c r="A71" s="63"/>
      <c r="B71" s="59">
        <v>1.6698749065</v>
      </c>
      <c r="C71" s="70"/>
    </row>
    <row r="72" spans="1:3" x14ac:dyDescent="0.25">
      <c r="A72" s="63"/>
      <c r="B72" s="59">
        <v>1.8494899273000001</v>
      </c>
      <c r="C72" s="70"/>
    </row>
    <row r="73" spans="1:3" x14ac:dyDescent="0.25">
      <c r="A73" s="63"/>
      <c r="B73" s="59">
        <v>1.6521189213</v>
      </c>
      <c r="C73" s="70"/>
    </row>
    <row r="74" spans="1:3" x14ac:dyDescent="0.25">
      <c r="A74" s="63"/>
      <c r="B74" s="59">
        <v>1.6402068138000001</v>
      </c>
      <c r="C74" s="70"/>
    </row>
    <row r="75" spans="1:3" x14ac:dyDescent="0.25">
      <c r="A75" s="64"/>
      <c r="B75" s="60">
        <v>1.7586691379999999</v>
      </c>
      <c r="C75" s="70"/>
    </row>
    <row r="76" spans="1:3" x14ac:dyDescent="0.25">
      <c r="A76" s="62">
        <v>18</v>
      </c>
      <c r="B76" s="58">
        <v>1.5059428214999999</v>
      </c>
      <c r="C76" s="69">
        <f>L2</f>
        <v>1.5155304670500001</v>
      </c>
    </row>
    <row r="77" spans="1:3" x14ac:dyDescent="0.25">
      <c r="A77" s="63"/>
      <c r="B77" s="59">
        <v>1.5025169849</v>
      </c>
      <c r="C77" s="70"/>
    </row>
    <row r="78" spans="1:3" x14ac:dyDescent="0.25">
      <c r="A78" s="63"/>
      <c r="B78" s="59">
        <v>1.51583004</v>
      </c>
      <c r="C78" s="70"/>
    </row>
    <row r="79" spans="1:3" x14ac:dyDescent="0.25">
      <c r="A79" s="63"/>
      <c r="B79" s="59">
        <v>1.5290551186000001</v>
      </c>
      <c r="C79" s="70"/>
    </row>
    <row r="80" spans="1:3" x14ac:dyDescent="0.25">
      <c r="A80" s="63"/>
      <c r="B80" s="59">
        <v>1.5431320666999999</v>
      </c>
      <c r="C80" s="70"/>
    </row>
    <row r="81" spans="1:3" x14ac:dyDescent="0.25">
      <c r="A81" s="63"/>
      <c r="B81" s="59">
        <v>1.5009539127</v>
      </c>
      <c r="C81" s="70"/>
    </row>
    <row r="82" spans="1:3" x14ac:dyDescent="0.25">
      <c r="A82" s="63"/>
      <c r="B82" s="59">
        <v>1.5187849998</v>
      </c>
      <c r="C82" s="70"/>
    </row>
    <row r="83" spans="1:3" x14ac:dyDescent="0.25">
      <c r="A83" s="63"/>
      <c r="B83" s="59">
        <v>1.5152308940999999</v>
      </c>
      <c r="C83" s="70"/>
    </row>
    <row r="84" spans="1:3" x14ac:dyDescent="0.25">
      <c r="A84" s="63"/>
      <c r="B84" s="59">
        <v>1.5055000782000001</v>
      </c>
      <c r="C84" s="70"/>
    </row>
    <row r="85" spans="1:3" x14ac:dyDescent="0.25">
      <c r="A85" s="64"/>
      <c r="B85" s="60">
        <v>1.5336561203000001</v>
      </c>
      <c r="C85" s="70"/>
    </row>
    <row r="86" spans="1:3" x14ac:dyDescent="0.25">
      <c r="A86" s="62">
        <v>24</v>
      </c>
      <c r="B86" s="58">
        <v>1.445775032</v>
      </c>
      <c r="C86" s="69">
        <f>M2</f>
        <v>1.4181210995</v>
      </c>
    </row>
    <row r="87" spans="1:3" x14ac:dyDescent="0.25">
      <c r="A87" s="63"/>
      <c r="B87" s="59">
        <v>1.3761990070000001</v>
      </c>
      <c r="C87" s="70"/>
    </row>
    <row r="88" spans="1:3" x14ac:dyDescent="0.25">
      <c r="A88" s="63"/>
      <c r="B88" s="59">
        <v>1.3914599419</v>
      </c>
      <c r="C88" s="70"/>
    </row>
    <row r="89" spans="1:3" x14ac:dyDescent="0.25">
      <c r="A89" s="63"/>
      <c r="B89" s="59">
        <v>1.4145331382999999</v>
      </c>
      <c r="C89" s="70"/>
    </row>
    <row r="90" spans="1:3" x14ac:dyDescent="0.25">
      <c r="A90" s="63"/>
      <c r="B90" s="59">
        <v>1.3842580318</v>
      </c>
      <c r="C90" s="70"/>
    </row>
    <row r="91" spans="1:3" x14ac:dyDescent="0.25">
      <c r="A91" s="63"/>
      <c r="B91" s="59">
        <v>1.4378559589</v>
      </c>
      <c r="C91" s="70"/>
    </row>
    <row r="92" spans="1:3" x14ac:dyDescent="0.25">
      <c r="A92" s="63"/>
      <c r="B92" s="59">
        <v>1.4335172175999999</v>
      </c>
      <c r="C92" s="70"/>
    </row>
    <row r="93" spans="1:3" x14ac:dyDescent="0.25">
      <c r="A93" s="63"/>
      <c r="B93" s="59">
        <v>1.3819849491</v>
      </c>
      <c r="C93" s="70"/>
    </row>
    <row r="94" spans="1:3" x14ac:dyDescent="0.25">
      <c r="A94" s="63"/>
      <c r="B94" s="59">
        <v>1.4235811234</v>
      </c>
      <c r="C94" s="70"/>
    </row>
    <row r="95" spans="1:3" x14ac:dyDescent="0.25">
      <c r="A95" s="64"/>
      <c r="B95" s="60">
        <v>1.4217090607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95"/>
  <sheetViews>
    <sheetView workbookViewId="0">
      <selection activeCell="F2" sqref="F2:M2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16.924823045700002</v>
      </c>
      <c r="G2" s="14">
        <f t="shared" ref="G2:M2" si="0">MEDIAN(G3:G12)</f>
        <v>8.6785354614500001</v>
      </c>
      <c r="H2" s="14">
        <f t="shared" si="0"/>
        <v>4.3414429426499996</v>
      </c>
      <c r="I2" s="14">
        <f t="shared" si="0"/>
        <v>2.9971461295999999</v>
      </c>
      <c r="J2" s="14">
        <f t="shared" si="0"/>
        <v>2.2642154693499998</v>
      </c>
      <c r="K2" s="14">
        <f t="shared" si="0"/>
        <v>1.6317135095499999</v>
      </c>
      <c r="L2" s="14">
        <f t="shared" si="0"/>
        <v>1.4109181166</v>
      </c>
      <c r="M2" s="14">
        <f t="shared" si="0"/>
        <v>1.43548345565</v>
      </c>
      <c r="O2" s="53">
        <f>ROUNDUP(SUM(F3:M12)/60,0)</f>
        <v>7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16.917151927900001</v>
      </c>
      <c r="G3" s="14">
        <f>$B26</f>
        <v>8.7313830852999992</v>
      </c>
      <c r="H3" s="14">
        <f t="shared" ref="H3:H12" si="2">$B36</f>
        <v>4.3226130008999997</v>
      </c>
      <c r="I3" s="14">
        <f t="shared" ref="I3:I12" si="3">$B46</f>
        <v>2.9920761585000002</v>
      </c>
      <c r="J3" s="14">
        <f t="shared" ref="J3:J12" si="4">$B56</f>
        <v>2.2643520831999999</v>
      </c>
      <c r="K3" s="14">
        <f t="shared" ref="K3:K12" si="5">$B66</f>
        <v>1.654706955</v>
      </c>
      <c r="L3" s="14">
        <f t="shared" ref="L3:L12" si="6">$B76</f>
        <v>1.4093770981</v>
      </c>
      <c r="M3" s="14">
        <f t="shared" ref="M3:M12" si="7">$B86</f>
        <v>1.5326220988999999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16.922767162300001</v>
      </c>
      <c r="G4" s="14">
        <f t="shared" ref="G4:G12" si="8">B27</f>
        <v>8.6799268722999994</v>
      </c>
      <c r="H4" s="14">
        <f t="shared" si="2"/>
        <v>4.3364970683999999</v>
      </c>
      <c r="I4" s="14">
        <f t="shared" si="3"/>
        <v>3.1042509079</v>
      </c>
      <c r="J4" s="14">
        <f t="shared" si="4"/>
        <v>2.2640788555000002</v>
      </c>
      <c r="K4" s="14">
        <f t="shared" si="5"/>
        <v>1.7601020335999999</v>
      </c>
      <c r="L4" s="14">
        <f t="shared" si="6"/>
        <v>1.4074389935</v>
      </c>
      <c r="M4" s="14">
        <f t="shared" si="7"/>
        <v>1.4287400245999999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16.921020984599998</v>
      </c>
      <c r="G5" s="14">
        <f t="shared" si="8"/>
        <v>8.6741929054</v>
      </c>
      <c r="H5" s="14">
        <f t="shared" si="2"/>
        <v>4.3401539325999998</v>
      </c>
      <c r="I5" s="14">
        <f t="shared" si="3"/>
        <v>3.1783680915999999</v>
      </c>
      <c r="J5" s="14">
        <f t="shared" si="4"/>
        <v>2.2669019699000001</v>
      </c>
      <c r="K5" s="14">
        <f t="shared" si="5"/>
        <v>1.6466560364</v>
      </c>
      <c r="L5" s="14">
        <f t="shared" si="6"/>
        <v>1.4511201382000001</v>
      </c>
      <c r="M5" s="14">
        <f t="shared" si="7"/>
        <v>1.4281110764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16.926878929099999</v>
      </c>
      <c r="G6" s="14">
        <f t="shared" si="8"/>
        <v>8.8252499104000002</v>
      </c>
      <c r="H6" s="14">
        <f t="shared" si="2"/>
        <v>4.3438489437000003</v>
      </c>
      <c r="I6" s="14">
        <f t="shared" si="3"/>
        <v>2.9841721057999999</v>
      </c>
      <c r="J6" s="14">
        <f t="shared" si="4"/>
        <v>2.2525780201000001</v>
      </c>
      <c r="K6" s="14">
        <f t="shared" si="5"/>
        <v>1.6208710669999999</v>
      </c>
      <c r="L6" s="14">
        <f t="shared" si="6"/>
        <v>1.4085371494000001</v>
      </c>
      <c r="M6" s="14">
        <f t="shared" si="7"/>
        <v>1.8216190338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18.038738012300001</v>
      </c>
      <c r="G7" s="14">
        <f t="shared" si="8"/>
        <v>8.6772799492000008</v>
      </c>
      <c r="H7" s="14">
        <f t="shared" si="2"/>
        <v>4.3446819781999997</v>
      </c>
      <c r="I7" s="14">
        <f t="shared" si="3"/>
        <v>2.9984080790999998</v>
      </c>
      <c r="J7" s="14">
        <f t="shared" si="4"/>
        <v>2.2645921706999999</v>
      </c>
      <c r="K7" s="14">
        <f t="shared" si="5"/>
        <v>1.5645539761</v>
      </c>
      <c r="L7" s="14">
        <f t="shared" si="6"/>
        <v>1.4089899063</v>
      </c>
      <c r="M7" s="14">
        <f t="shared" si="7"/>
        <v>1.4248828888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16.915259122799998</v>
      </c>
      <c r="G8" s="14">
        <f t="shared" si="8"/>
        <v>8.6690309047999996</v>
      </c>
      <c r="H8" s="14">
        <f t="shared" si="2"/>
        <v>4.3417298793999999</v>
      </c>
      <c r="I8" s="14">
        <f t="shared" si="3"/>
        <v>2.9997680187000002</v>
      </c>
      <c r="J8" s="14">
        <f t="shared" si="4"/>
        <v>2.2561628818999999</v>
      </c>
      <c r="K8" s="14">
        <f t="shared" si="5"/>
        <v>1.5581710338999999</v>
      </c>
      <c r="L8" s="14">
        <f t="shared" si="6"/>
        <v>1.4193739890999999</v>
      </c>
      <c r="M8" s="14">
        <f t="shared" si="7"/>
        <v>1.4394960402999999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16.929250001900002</v>
      </c>
      <c r="G9" s="14">
        <f t="shared" si="8"/>
        <v>8.6793589592</v>
      </c>
      <c r="H9" s="14">
        <f t="shared" si="2"/>
        <v>4.3295772075999999</v>
      </c>
      <c r="I9" s="14">
        <f t="shared" si="3"/>
        <v>3.0026700496999998</v>
      </c>
      <c r="J9" s="14">
        <f t="shared" si="4"/>
        <v>2.2631528377999999</v>
      </c>
      <c r="K9" s="14">
        <f t="shared" si="5"/>
        <v>1.6298799515</v>
      </c>
      <c r="L9" s="14">
        <f t="shared" si="6"/>
        <v>1.4108181</v>
      </c>
      <c r="M9" s="14">
        <f t="shared" si="7"/>
        <v>1.4103238583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16.922628879499999</v>
      </c>
      <c r="G10" s="14">
        <f t="shared" si="8"/>
        <v>8.6777119637000002</v>
      </c>
      <c r="H10" s="14">
        <f t="shared" si="2"/>
        <v>4.3769328594000001</v>
      </c>
      <c r="I10" s="14">
        <f t="shared" si="3"/>
        <v>2.9949901103999998</v>
      </c>
      <c r="J10" s="14">
        <f t="shared" si="4"/>
        <v>2.2495701313000001</v>
      </c>
      <c r="K10" s="14">
        <f t="shared" si="5"/>
        <v>1.6545901299000001</v>
      </c>
      <c r="L10" s="14">
        <f t="shared" si="6"/>
        <v>1.4110181332</v>
      </c>
      <c r="M10" s="14">
        <f t="shared" si="7"/>
        <v>1.4679961205000001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18.070583105099999</v>
      </c>
      <c r="G11" s="14">
        <f t="shared" si="8"/>
        <v>8.6963269710999995</v>
      </c>
      <c r="H11" s="14">
        <f t="shared" si="2"/>
        <v>4.34333992</v>
      </c>
      <c r="I11" s="14">
        <f t="shared" si="3"/>
        <v>2.9958841801</v>
      </c>
      <c r="J11" s="14">
        <f t="shared" si="4"/>
        <v>2.2672691344999998</v>
      </c>
      <c r="K11" s="14">
        <f t="shared" si="5"/>
        <v>1.6335470675999999</v>
      </c>
      <c r="L11" s="14">
        <f t="shared" si="6"/>
        <v>1.5382940769</v>
      </c>
      <c r="M11" s="14">
        <f t="shared" si="7"/>
        <v>1.4314708709999999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16.936506986600001</v>
      </c>
      <c r="G12" s="14">
        <f t="shared" si="8"/>
        <v>8.6704840660000002</v>
      </c>
      <c r="H12" s="14">
        <f t="shared" si="2"/>
        <v>4.3411560059000003</v>
      </c>
      <c r="I12" s="14">
        <f t="shared" si="3"/>
        <v>2.9895629882999999</v>
      </c>
      <c r="J12" s="14">
        <f t="shared" si="4"/>
        <v>2.2752449511999999</v>
      </c>
      <c r="K12" s="14">
        <f t="shared" si="5"/>
        <v>1.6129498482</v>
      </c>
      <c r="L12" s="14">
        <f t="shared" si="6"/>
        <v>1.5904660225</v>
      </c>
      <c r="M12" s="14">
        <f t="shared" si="7"/>
        <v>1.7693419455999999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16.924823045700002</v>
      </c>
      <c r="G13" s="50">
        <f t="shared" ref="G13:M14" si="9">$F$2/G1</f>
        <v>8.462411522850001</v>
      </c>
      <c r="H13" s="50">
        <f t="shared" si="9"/>
        <v>4.2312057614250005</v>
      </c>
      <c r="I13" s="50">
        <f t="shared" si="9"/>
        <v>2.8208038409500005</v>
      </c>
      <c r="J13" s="50">
        <f t="shared" si="9"/>
        <v>2.1156028807125002</v>
      </c>
      <c r="K13" s="50">
        <f t="shared" si="9"/>
        <v>1.4104019204750002</v>
      </c>
      <c r="L13" s="50">
        <f t="shared" si="9"/>
        <v>0.94026794698333349</v>
      </c>
      <c r="M13" s="50">
        <f t="shared" si="9"/>
        <v>0.70520096023750012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1.9501934538240882</v>
      </c>
      <c r="H14" s="14">
        <f t="shared" si="9"/>
        <v>3.8984326799350164</v>
      </c>
      <c r="I14" s="14">
        <f t="shared" si="9"/>
        <v>5.6469795978745934</v>
      </c>
      <c r="J14" s="14">
        <f t="shared" si="9"/>
        <v>7.4749171511308061</v>
      </c>
      <c r="K14" s="14">
        <f t="shared" si="9"/>
        <v>10.372423189881902</v>
      </c>
      <c r="L14" s="14">
        <f t="shared" si="9"/>
        <v>11.995609700217809</v>
      </c>
      <c r="M14" s="14">
        <f t="shared" si="9"/>
        <v>11.790329577874715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16.917151927900001</v>
      </c>
      <c r="C16" s="69">
        <f>F2</f>
        <v>16.924823045700002</v>
      </c>
    </row>
    <row r="17" spans="1:3" x14ac:dyDescent="0.25">
      <c r="A17" s="63"/>
      <c r="B17" s="59">
        <v>16.922767162300001</v>
      </c>
      <c r="C17" s="70"/>
    </row>
    <row r="18" spans="1:3" x14ac:dyDescent="0.25">
      <c r="A18" s="63"/>
      <c r="B18" s="59">
        <v>16.921020984599998</v>
      </c>
      <c r="C18" s="70"/>
    </row>
    <row r="19" spans="1:3" x14ac:dyDescent="0.25">
      <c r="A19" s="63"/>
      <c r="B19" s="59">
        <v>16.926878929099999</v>
      </c>
      <c r="C19" s="70"/>
    </row>
    <row r="20" spans="1:3" x14ac:dyDescent="0.25">
      <c r="A20" s="63"/>
      <c r="B20" s="59">
        <v>18.038738012300001</v>
      </c>
      <c r="C20" s="70"/>
    </row>
    <row r="21" spans="1:3" x14ac:dyDescent="0.25">
      <c r="A21" s="63"/>
      <c r="B21" s="59">
        <v>16.915259122799998</v>
      </c>
      <c r="C21" s="70"/>
    </row>
    <row r="22" spans="1:3" x14ac:dyDescent="0.25">
      <c r="A22" s="63"/>
      <c r="B22" s="59">
        <v>16.929250001900002</v>
      </c>
      <c r="C22" s="70"/>
    </row>
    <row r="23" spans="1:3" x14ac:dyDescent="0.25">
      <c r="A23" s="63"/>
      <c r="B23" s="59">
        <v>16.922628879499999</v>
      </c>
      <c r="C23" s="70"/>
    </row>
    <row r="24" spans="1:3" x14ac:dyDescent="0.25">
      <c r="A24" s="63"/>
      <c r="B24" s="59">
        <v>18.070583105099999</v>
      </c>
      <c r="C24" s="70"/>
    </row>
    <row r="25" spans="1:3" x14ac:dyDescent="0.25">
      <c r="A25" s="64"/>
      <c r="B25" s="60">
        <v>16.936506986600001</v>
      </c>
      <c r="C25" s="70"/>
    </row>
    <row r="26" spans="1:3" x14ac:dyDescent="0.25">
      <c r="A26" s="62">
        <v>2</v>
      </c>
      <c r="B26" s="58">
        <v>8.7313830852999992</v>
      </c>
      <c r="C26" s="69">
        <f>G2</f>
        <v>8.6785354614500001</v>
      </c>
    </row>
    <row r="27" spans="1:3" x14ac:dyDescent="0.25">
      <c r="A27" s="63"/>
      <c r="B27" s="59">
        <v>8.6799268722999994</v>
      </c>
      <c r="C27" s="70"/>
    </row>
    <row r="28" spans="1:3" x14ac:dyDescent="0.25">
      <c r="A28" s="63"/>
      <c r="B28" s="59">
        <v>8.6741929054</v>
      </c>
      <c r="C28" s="70"/>
    </row>
    <row r="29" spans="1:3" x14ac:dyDescent="0.25">
      <c r="A29" s="63"/>
      <c r="B29" s="59">
        <v>8.8252499104000002</v>
      </c>
      <c r="C29" s="70"/>
    </row>
    <row r="30" spans="1:3" x14ac:dyDescent="0.25">
      <c r="A30" s="63"/>
      <c r="B30" s="59">
        <v>8.6772799492000008</v>
      </c>
      <c r="C30" s="70"/>
    </row>
    <row r="31" spans="1:3" x14ac:dyDescent="0.25">
      <c r="A31" s="63"/>
      <c r="B31" s="59">
        <v>8.6690309047999996</v>
      </c>
      <c r="C31" s="70"/>
    </row>
    <row r="32" spans="1:3" x14ac:dyDescent="0.25">
      <c r="A32" s="63"/>
      <c r="B32" s="59">
        <v>8.6793589592</v>
      </c>
      <c r="C32" s="70"/>
    </row>
    <row r="33" spans="1:3" x14ac:dyDescent="0.25">
      <c r="A33" s="63"/>
      <c r="B33" s="59">
        <v>8.6777119637000002</v>
      </c>
      <c r="C33" s="70"/>
    </row>
    <row r="34" spans="1:3" x14ac:dyDescent="0.25">
      <c r="A34" s="63"/>
      <c r="B34" s="59">
        <v>8.6963269710999995</v>
      </c>
      <c r="C34" s="70"/>
    </row>
    <row r="35" spans="1:3" x14ac:dyDescent="0.25">
      <c r="A35" s="63"/>
      <c r="B35" s="59">
        <v>8.6704840660000002</v>
      </c>
      <c r="C35" s="70"/>
    </row>
    <row r="36" spans="1:3" x14ac:dyDescent="0.25">
      <c r="A36" s="62">
        <v>4</v>
      </c>
      <c r="B36" s="58">
        <v>4.3226130008999997</v>
      </c>
      <c r="C36" s="69">
        <f>H2</f>
        <v>4.3414429426499996</v>
      </c>
    </row>
    <row r="37" spans="1:3" x14ac:dyDescent="0.25">
      <c r="A37" s="63"/>
      <c r="B37" s="59">
        <v>4.3364970683999999</v>
      </c>
      <c r="C37" s="70"/>
    </row>
    <row r="38" spans="1:3" x14ac:dyDescent="0.25">
      <c r="A38" s="63"/>
      <c r="B38" s="59">
        <v>4.3401539325999998</v>
      </c>
      <c r="C38" s="70"/>
    </row>
    <row r="39" spans="1:3" x14ac:dyDescent="0.25">
      <c r="A39" s="63"/>
      <c r="B39" s="59">
        <v>4.3438489437000003</v>
      </c>
      <c r="C39" s="70"/>
    </row>
    <row r="40" spans="1:3" x14ac:dyDescent="0.25">
      <c r="A40" s="63"/>
      <c r="B40" s="59">
        <v>4.3446819781999997</v>
      </c>
      <c r="C40" s="70"/>
    </row>
    <row r="41" spans="1:3" x14ac:dyDescent="0.25">
      <c r="A41" s="63"/>
      <c r="B41" s="59">
        <v>4.3417298793999999</v>
      </c>
      <c r="C41" s="70"/>
    </row>
    <row r="42" spans="1:3" x14ac:dyDescent="0.25">
      <c r="A42" s="63"/>
      <c r="B42" s="59">
        <v>4.3295772075999999</v>
      </c>
      <c r="C42" s="70"/>
    </row>
    <row r="43" spans="1:3" x14ac:dyDescent="0.25">
      <c r="A43" s="63"/>
      <c r="B43" s="59">
        <v>4.3769328594000001</v>
      </c>
      <c r="C43" s="70"/>
    </row>
    <row r="44" spans="1:3" x14ac:dyDescent="0.25">
      <c r="A44" s="63"/>
      <c r="B44" s="59">
        <v>4.34333992</v>
      </c>
      <c r="C44" s="70"/>
    </row>
    <row r="45" spans="1:3" x14ac:dyDescent="0.25">
      <c r="A45" s="64"/>
      <c r="B45" s="60">
        <v>4.3411560059000003</v>
      </c>
      <c r="C45" s="70"/>
    </row>
    <row r="46" spans="1:3" x14ac:dyDescent="0.25">
      <c r="A46" s="62">
        <v>6</v>
      </c>
      <c r="B46" s="58">
        <v>2.9920761585000002</v>
      </c>
      <c r="C46" s="69">
        <f>I2</f>
        <v>2.9971461295999999</v>
      </c>
    </row>
    <row r="47" spans="1:3" x14ac:dyDescent="0.25">
      <c r="A47" s="63"/>
      <c r="B47" s="59">
        <v>3.1042509079</v>
      </c>
      <c r="C47" s="70"/>
    </row>
    <row r="48" spans="1:3" x14ac:dyDescent="0.25">
      <c r="A48" s="63"/>
      <c r="B48" s="59">
        <v>3.1783680915999999</v>
      </c>
      <c r="C48" s="70"/>
    </row>
    <row r="49" spans="1:3" x14ac:dyDescent="0.25">
      <c r="A49" s="63"/>
      <c r="B49" s="59">
        <v>2.9841721057999999</v>
      </c>
      <c r="C49" s="70"/>
    </row>
    <row r="50" spans="1:3" x14ac:dyDescent="0.25">
      <c r="A50" s="63"/>
      <c r="B50" s="59">
        <v>2.9984080790999998</v>
      </c>
      <c r="C50" s="70"/>
    </row>
    <row r="51" spans="1:3" x14ac:dyDescent="0.25">
      <c r="A51" s="63"/>
      <c r="B51" s="59">
        <v>2.9997680187000002</v>
      </c>
      <c r="C51" s="70"/>
    </row>
    <row r="52" spans="1:3" x14ac:dyDescent="0.25">
      <c r="A52" s="63"/>
      <c r="B52" s="59">
        <v>3.0026700496999998</v>
      </c>
      <c r="C52" s="70"/>
    </row>
    <row r="53" spans="1:3" x14ac:dyDescent="0.25">
      <c r="A53" s="63"/>
      <c r="B53" s="59">
        <v>2.9949901103999998</v>
      </c>
      <c r="C53" s="70"/>
    </row>
    <row r="54" spans="1:3" x14ac:dyDescent="0.25">
      <c r="A54" s="63"/>
      <c r="B54" s="59">
        <v>2.9958841801</v>
      </c>
      <c r="C54" s="70"/>
    </row>
    <row r="55" spans="1:3" x14ac:dyDescent="0.25">
      <c r="A55" s="64"/>
      <c r="B55" s="60">
        <v>2.9895629882999999</v>
      </c>
      <c r="C55" s="70"/>
    </row>
    <row r="56" spans="1:3" x14ac:dyDescent="0.25">
      <c r="A56" s="62">
        <v>8</v>
      </c>
      <c r="B56" s="58">
        <v>2.2643520831999999</v>
      </c>
      <c r="C56" s="69">
        <f>J2</f>
        <v>2.2642154693499998</v>
      </c>
    </row>
    <row r="57" spans="1:3" x14ac:dyDescent="0.25">
      <c r="A57" s="63"/>
      <c r="B57" s="59">
        <v>2.2640788555000002</v>
      </c>
      <c r="C57" s="70"/>
    </row>
    <row r="58" spans="1:3" x14ac:dyDescent="0.25">
      <c r="A58" s="63"/>
      <c r="B58" s="59">
        <v>2.2669019699000001</v>
      </c>
      <c r="C58" s="70"/>
    </row>
    <row r="59" spans="1:3" x14ac:dyDescent="0.25">
      <c r="A59" s="63"/>
      <c r="B59" s="59">
        <v>2.2525780201000001</v>
      </c>
      <c r="C59" s="70"/>
    </row>
    <row r="60" spans="1:3" x14ac:dyDescent="0.25">
      <c r="A60" s="63"/>
      <c r="B60" s="59">
        <v>2.2645921706999999</v>
      </c>
      <c r="C60" s="70"/>
    </row>
    <row r="61" spans="1:3" x14ac:dyDescent="0.25">
      <c r="A61" s="63"/>
      <c r="B61" s="59">
        <v>2.2561628818999999</v>
      </c>
      <c r="C61" s="70"/>
    </row>
    <row r="62" spans="1:3" x14ac:dyDescent="0.25">
      <c r="A62" s="63"/>
      <c r="B62" s="59">
        <v>2.2631528377999999</v>
      </c>
      <c r="C62" s="70"/>
    </row>
    <row r="63" spans="1:3" x14ac:dyDescent="0.25">
      <c r="A63" s="63"/>
      <c r="B63" s="59">
        <v>2.2495701313000001</v>
      </c>
      <c r="C63" s="70"/>
    </row>
    <row r="64" spans="1:3" x14ac:dyDescent="0.25">
      <c r="A64" s="63"/>
      <c r="B64" s="59">
        <v>2.2672691344999998</v>
      </c>
      <c r="C64" s="70"/>
    </row>
    <row r="65" spans="1:3" x14ac:dyDescent="0.25">
      <c r="A65" s="64"/>
      <c r="B65" s="60">
        <v>2.2752449511999999</v>
      </c>
      <c r="C65" s="70"/>
    </row>
    <row r="66" spans="1:3" x14ac:dyDescent="0.25">
      <c r="A66" s="62">
        <v>12</v>
      </c>
      <c r="B66" s="58">
        <v>1.654706955</v>
      </c>
      <c r="C66" s="69">
        <f>K2</f>
        <v>1.6317135095499999</v>
      </c>
    </row>
    <row r="67" spans="1:3" x14ac:dyDescent="0.25">
      <c r="A67" s="63"/>
      <c r="B67" s="59">
        <v>1.7601020335999999</v>
      </c>
      <c r="C67" s="70"/>
    </row>
    <row r="68" spans="1:3" x14ac:dyDescent="0.25">
      <c r="A68" s="63"/>
      <c r="B68" s="59">
        <v>1.6466560364</v>
      </c>
      <c r="C68" s="70"/>
    </row>
    <row r="69" spans="1:3" x14ac:dyDescent="0.25">
      <c r="A69" s="63"/>
      <c r="B69" s="59">
        <v>1.6208710669999999</v>
      </c>
      <c r="C69" s="70"/>
    </row>
    <row r="70" spans="1:3" x14ac:dyDescent="0.25">
      <c r="A70" s="63"/>
      <c r="B70" s="59">
        <v>1.5645539761</v>
      </c>
      <c r="C70" s="70"/>
    </row>
    <row r="71" spans="1:3" x14ac:dyDescent="0.25">
      <c r="A71" s="63"/>
      <c r="B71" s="59">
        <v>1.5581710338999999</v>
      </c>
      <c r="C71" s="70"/>
    </row>
    <row r="72" spans="1:3" x14ac:dyDescent="0.25">
      <c r="A72" s="63"/>
      <c r="B72" s="59">
        <v>1.6298799515</v>
      </c>
      <c r="C72" s="70"/>
    </row>
    <row r="73" spans="1:3" x14ac:dyDescent="0.25">
      <c r="A73" s="63"/>
      <c r="B73" s="59">
        <v>1.6545901299000001</v>
      </c>
      <c r="C73" s="70"/>
    </row>
    <row r="74" spans="1:3" x14ac:dyDescent="0.25">
      <c r="A74" s="63"/>
      <c r="B74" s="59">
        <v>1.6335470675999999</v>
      </c>
      <c r="C74" s="70"/>
    </row>
    <row r="75" spans="1:3" x14ac:dyDescent="0.25">
      <c r="A75" s="64"/>
      <c r="B75" s="60">
        <v>1.6129498482</v>
      </c>
      <c r="C75" s="70"/>
    </row>
    <row r="76" spans="1:3" x14ac:dyDescent="0.25">
      <c r="A76" s="62">
        <v>18</v>
      </c>
      <c r="B76" s="58">
        <v>1.4093770981</v>
      </c>
      <c r="C76" s="69">
        <f>L2</f>
        <v>1.4109181166</v>
      </c>
    </row>
    <row r="77" spans="1:3" x14ac:dyDescent="0.25">
      <c r="A77" s="63"/>
      <c r="B77" s="59">
        <v>1.4074389935</v>
      </c>
      <c r="C77" s="70"/>
    </row>
    <row r="78" spans="1:3" x14ac:dyDescent="0.25">
      <c r="A78" s="63"/>
      <c r="B78" s="59">
        <v>1.4511201382000001</v>
      </c>
      <c r="C78" s="70"/>
    </row>
    <row r="79" spans="1:3" x14ac:dyDescent="0.25">
      <c r="A79" s="63"/>
      <c r="B79" s="59">
        <v>1.4085371494000001</v>
      </c>
      <c r="C79" s="70"/>
    </row>
    <row r="80" spans="1:3" x14ac:dyDescent="0.25">
      <c r="A80" s="63"/>
      <c r="B80" s="59">
        <v>1.4089899063</v>
      </c>
      <c r="C80" s="70"/>
    </row>
    <row r="81" spans="1:3" x14ac:dyDescent="0.25">
      <c r="A81" s="63"/>
      <c r="B81" s="59">
        <v>1.4193739890999999</v>
      </c>
      <c r="C81" s="70"/>
    </row>
    <row r="82" spans="1:3" x14ac:dyDescent="0.25">
      <c r="A82" s="63"/>
      <c r="B82" s="59">
        <v>1.4108181</v>
      </c>
      <c r="C82" s="70"/>
    </row>
    <row r="83" spans="1:3" x14ac:dyDescent="0.25">
      <c r="A83" s="63"/>
      <c r="B83" s="59">
        <v>1.4110181332</v>
      </c>
      <c r="C83" s="70"/>
    </row>
    <row r="84" spans="1:3" x14ac:dyDescent="0.25">
      <c r="A84" s="63"/>
      <c r="B84" s="59">
        <v>1.5382940769</v>
      </c>
      <c r="C84" s="70"/>
    </row>
    <row r="85" spans="1:3" x14ac:dyDescent="0.25">
      <c r="A85" s="64"/>
      <c r="B85" s="60">
        <v>1.5904660225</v>
      </c>
      <c r="C85" s="70"/>
    </row>
    <row r="86" spans="1:3" x14ac:dyDescent="0.25">
      <c r="A86" s="62">
        <v>24</v>
      </c>
      <c r="B86" s="58">
        <v>1.5326220988999999</v>
      </c>
      <c r="C86" s="69">
        <f>M2</f>
        <v>1.43548345565</v>
      </c>
    </row>
    <row r="87" spans="1:3" x14ac:dyDescent="0.25">
      <c r="A87" s="63"/>
      <c r="B87" s="59">
        <v>1.4287400245999999</v>
      </c>
      <c r="C87" s="70"/>
    </row>
    <row r="88" spans="1:3" x14ac:dyDescent="0.25">
      <c r="A88" s="63"/>
      <c r="B88" s="59">
        <v>1.4281110764</v>
      </c>
      <c r="C88" s="70"/>
    </row>
    <row r="89" spans="1:3" x14ac:dyDescent="0.25">
      <c r="A89" s="63"/>
      <c r="B89" s="59">
        <v>1.8216190338</v>
      </c>
      <c r="C89" s="70"/>
    </row>
    <row r="90" spans="1:3" x14ac:dyDescent="0.25">
      <c r="A90" s="63"/>
      <c r="B90" s="59">
        <v>1.4248828888</v>
      </c>
      <c r="C90" s="70"/>
    </row>
    <row r="91" spans="1:3" x14ac:dyDescent="0.25">
      <c r="A91" s="63"/>
      <c r="B91" s="59">
        <v>1.4394960402999999</v>
      </c>
      <c r="C91" s="70"/>
    </row>
    <row r="92" spans="1:3" x14ac:dyDescent="0.25">
      <c r="A92" s="63"/>
      <c r="B92" s="59">
        <v>1.4103238583</v>
      </c>
      <c r="C92" s="70"/>
    </row>
    <row r="93" spans="1:3" x14ac:dyDescent="0.25">
      <c r="A93" s="63"/>
      <c r="B93" s="59">
        <v>1.4679961205000001</v>
      </c>
      <c r="C93" s="70"/>
    </row>
    <row r="94" spans="1:3" x14ac:dyDescent="0.25">
      <c r="A94" s="63"/>
      <c r="B94" s="59">
        <v>1.4314708709999999</v>
      </c>
      <c r="C94" s="70"/>
    </row>
    <row r="95" spans="1:3" x14ac:dyDescent="0.25">
      <c r="A95" s="64"/>
      <c r="B95" s="60">
        <v>1.7693419455999999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88.592483997300008</v>
      </c>
      <c r="G2" s="14">
        <f t="shared" ref="G2:M2" si="0">MEDIAN(G3:G12)</f>
        <v>9.2848936319500002</v>
      </c>
      <c r="H2" s="14">
        <f t="shared" si="0"/>
        <v>4.9289325476000005</v>
      </c>
      <c r="I2" s="14">
        <f t="shared" si="0"/>
        <v>2.7381229400500002</v>
      </c>
      <c r="J2" s="14">
        <f t="shared" si="0"/>
        <v>2.0859916209999998</v>
      </c>
      <c r="K2" s="14">
        <f t="shared" si="0"/>
        <v>1.5795350075000001</v>
      </c>
      <c r="L2" s="14">
        <f t="shared" si="0"/>
        <v>1.6218035221</v>
      </c>
      <c r="M2" s="14">
        <f t="shared" si="0"/>
        <v>1.7644485235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88.583666086199997</v>
      </c>
      <c r="G3" s="14">
        <f>$B26</f>
        <v>9.2848792075999995</v>
      </c>
      <c r="H3" s="14">
        <f t="shared" ref="H3:H12" si="2">$B36</f>
        <v>4.9384958744</v>
      </c>
      <c r="I3" s="14">
        <f t="shared" ref="I3:I12" si="3">$B46</f>
        <v>2.7383677958999999</v>
      </c>
      <c r="J3" s="14">
        <f t="shared" ref="J3:J12" si="4">$B56</f>
        <v>2.0932850838000001</v>
      </c>
      <c r="K3" s="14">
        <f t="shared" ref="K3:K12" si="5">$B66</f>
        <v>1.5720360279000001</v>
      </c>
      <c r="L3" s="14">
        <f t="shared" ref="L3:L12" si="6">$B76</f>
        <v>1.6064569950000001</v>
      </c>
      <c r="M3" s="14">
        <f t="shared" ref="M3:M12" si="7">$B86</f>
        <v>1.7553670405999999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88.590606927899998</v>
      </c>
      <c r="G4" s="14">
        <f t="shared" ref="G4:G12" si="8">B27</f>
        <v>9.2824301719999998</v>
      </c>
      <c r="H4" s="14">
        <f t="shared" si="2"/>
        <v>4.9248449801999996</v>
      </c>
      <c r="I4" s="14">
        <f t="shared" si="3"/>
        <v>2.7436249255999998</v>
      </c>
      <c r="J4" s="14">
        <f t="shared" si="4"/>
        <v>2.0757200718000002</v>
      </c>
      <c r="K4" s="14">
        <f t="shared" si="5"/>
        <v>1.5546350479</v>
      </c>
      <c r="L4" s="14">
        <f t="shared" si="6"/>
        <v>1.6523468494</v>
      </c>
      <c r="M4" s="14">
        <f t="shared" si="7"/>
        <v>1.7788009644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88.587769985199998</v>
      </c>
      <c r="G5" s="14">
        <f t="shared" si="8"/>
        <v>9.2933938502999993</v>
      </c>
      <c r="H5" s="14">
        <f t="shared" si="2"/>
        <v>4.9278390408000003</v>
      </c>
      <c r="I5" s="14">
        <f t="shared" si="3"/>
        <v>2.7344908713999998</v>
      </c>
      <c r="J5" s="14">
        <f t="shared" si="4"/>
        <v>2.0757391453</v>
      </c>
      <c r="K5" s="14">
        <f t="shared" si="5"/>
        <v>1.5879261494000001</v>
      </c>
      <c r="L5" s="14">
        <f t="shared" si="6"/>
        <v>1.6249690055999999</v>
      </c>
      <c r="M5" s="14">
        <f t="shared" si="7"/>
        <v>1.7950220107999999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88.592303037600004</v>
      </c>
      <c r="G6" s="14">
        <f t="shared" si="8"/>
        <v>9.2868969440000004</v>
      </c>
      <c r="H6" s="14">
        <f t="shared" si="2"/>
        <v>4.9332969189</v>
      </c>
      <c r="I6" s="14">
        <f t="shared" si="3"/>
        <v>2.7528169155</v>
      </c>
      <c r="J6" s="14">
        <f t="shared" si="4"/>
        <v>2.0898611545999999</v>
      </c>
      <c r="K6" s="14">
        <f t="shared" si="5"/>
        <v>1.5754599571000001</v>
      </c>
      <c r="L6" s="14">
        <f t="shared" si="6"/>
        <v>1.646474123</v>
      </c>
      <c r="M6" s="14">
        <f t="shared" si="7"/>
        <v>1.756333828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88.592664956999997</v>
      </c>
      <c r="G7" s="14">
        <f t="shared" si="8"/>
        <v>9.2781038284000008</v>
      </c>
      <c r="H7" s="14">
        <f t="shared" si="2"/>
        <v>4.9300260543999999</v>
      </c>
      <c r="I7" s="14">
        <f t="shared" si="3"/>
        <v>2.7452440262</v>
      </c>
      <c r="J7" s="14">
        <f t="shared" si="4"/>
        <v>2.0889079571</v>
      </c>
      <c r="K7" s="14">
        <f t="shared" si="5"/>
        <v>1.5749590397</v>
      </c>
      <c r="L7" s="14">
        <f t="shared" si="6"/>
        <v>1.6185309886999999</v>
      </c>
      <c r="M7" s="14">
        <f t="shared" si="7"/>
        <v>1.764950037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88.601484060299995</v>
      </c>
      <c r="G8" s="14">
        <f t="shared" si="8"/>
        <v>9.2813060283999995</v>
      </c>
      <c r="H8" s="14">
        <f t="shared" si="2"/>
        <v>4.9274199009000004</v>
      </c>
      <c r="I8" s="14">
        <f t="shared" si="3"/>
        <v>2.7371399403000001</v>
      </c>
      <c r="J8" s="14">
        <f t="shared" si="4"/>
        <v>2.0839130878000001</v>
      </c>
      <c r="K8" s="14">
        <f t="shared" si="5"/>
        <v>1.6038470268</v>
      </c>
      <c r="L8" s="14">
        <f t="shared" si="6"/>
        <v>1.6216490268999999</v>
      </c>
      <c r="M8" s="14">
        <f t="shared" si="7"/>
        <v>1.8027720451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88.603575944900001</v>
      </c>
      <c r="G9" s="14">
        <f t="shared" si="8"/>
        <v>9.2875509261999998</v>
      </c>
      <c r="H9" s="14">
        <f t="shared" si="2"/>
        <v>4.9220581054999997</v>
      </c>
      <c r="I9" s="14">
        <f t="shared" si="3"/>
        <v>2.7243309021000002</v>
      </c>
      <c r="J9" s="14">
        <f t="shared" si="4"/>
        <v>2.0832030772999999</v>
      </c>
      <c r="K9" s="14">
        <f t="shared" si="5"/>
        <v>1.5838408470000001</v>
      </c>
      <c r="L9" s="14">
        <f t="shared" si="6"/>
        <v>1.6080310345</v>
      </c>
      <c r="M9" s="14">
        <f t="shared" si="7"/>
        <v>1.7562141417999999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88.5899178982</v>
      </c>
      <c r="G10" s="14">
        <f t="shared" si="8"/>
        <v>9.2874128818999999</v>
      </c>
      <c r="H10" s="14">
        <f t="shared" si="2"/>
        <v>4.9330170154999999</v>
      </c>
      <c r="I10" s="14">
        <f t="shared" si="3"/>
        <v>2.7378780842000001</v>
      </c>
      <c r="J10" s="14">
        <f t="shared" si="4"/>
        <v>2.0851011276000002</v>
      </c>
      <c r="K10" s="14">
        <f t="shared" si="5"/>
        <v>1.5809619426999999</v>
      </c>
      <c r="L10" s="14">
        <f t="shared" si="6"/>
        <v>1.648597002</v>
      </c>
      <c r="M10" s="14">
        <f t="shared" si="7"/>
        <v>1.7639470100000001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88.616254091299993</v>
      </c>
      <c r="G11" s="14">
        <f t="shared" si="8"/>
        <v>9.2813050747000005</v>
      </c>
      <c r="H11" s="14">
        <f t="shared" si="2"/>
        <v>4.9340848922999996</v>
      </c>
      <c r="I11" s="14">
        <f t="shared" si="3"/>
        <v>2.7438001633</v>
      </c>
      <c r="J11" s="14">
        <f t="shared" si="4"/>
        <v>2.0868821143999998</v>
      </c>
      <c r="K11" s="14">
        <f t="shared" si="5"/>
        <v>1.5828020572999999</v>
      </c>
      <c r="L11" s="14">
        <f t="shared" si="6"/>
        <v>1.6219580173000001</v>
      </c>
      <c r="M11" s="14">
        <f t="shared" si="7"/>
        <v>1.7864170074000001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88.596328973799999</v>
      </c>
      <c r="G12" s="14">
        <f t="shared" si="8"/>
        <v>9.2849080563000008</v>
      </c>
      <c r="H12" s="14">
        <f t="shared" si="2"/>
        <v>4.9217851161999997</v>
      </c>
      <c r="I12" s="14">
        <f t="shared" si="3"/>
        <v>2.7322390079000001</v>
      </c>
      <c r="J12" s="14">
        <f t="shared" si="4"/>
        <v>2.0876030922000002</v>
      </c>
      <c r="K12" s="14">
        <f t="shared" si="5"/>
        <v>1.5781080723000001</v>
      </c>
      <c r="L12" s="14">
        <f t="shared" si="6"/>
        <v>1.6211330891</v>
      </c>
      <c r="M12" s="14">
        <f t="shared" si="7"/>
        <v>1.7570168972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88.592483997300008</v>
      </c>
      <c r="G13" s="50">
        <f t="shared" ref="G13:M14" si="9">$F$2/G1</f>
        <v>8.8592483997300011</v>
      </c>
      <c r="H13" s="50">
        <f t="shared" si="9"/>
        <v>4.4296241998650006</v>
      </c>
      <c r="I13" s="50">
        <f t="shared" si="9"/>
        <v>2.2148120999325003</v>
      </c>
      <c r="J13" s="50">
        <f t="shared" si="9"/>
        <v>1.4765413999550001</v>
      </c>
      <c r="K13" s="50">
        <f t="shared" si="9"/>
        <v>0.73827069997750006</v>
      </c>
      <c r="L13" s="50">
        <f t="shared" si="9"/>
        <v>0.4921804666516667</v>
      </c>
      <c r="M13" s="50">
        <f t="shared" si="9"/>
        <v>0.36913534998875003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9.5415723118729954</v>
      </c>
      <c r="H14" s="14">
        <f t="shared" si="9"/>
        <v>17.97396964590995</v>
      </c>
      <c r="I14" s="14">
        <f t="shared" si="9"/>
        <v>32.355188549598957</v>
      </c>
      <c r="J14" s="14">
        <f t="shared" si="9"/>
        <v>42.470201272826692</v>
      </c>
      <c r="K14" s="14">
        <f t="shared" si="9"/>
        <v>56.087698959910519</v>
      </c>
      <c r="L14" s="14">
        <f t="shared" si="9"/>
        <v>54.625904303491467</v>
      </c>
      <c r="M14" s="14">
        <f t="shared" si="9"/>
        <v>50.209730018967029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88.583666086199997</v>
      </c>
      <c r="C16" s="69">
        <f>F2</f>
        <v>88.592483997300008</v>
      </c>
    </row>
    <row r="17" spans="1:3" x14ac:dyDescent="0.25">
      <c r="A17" s="63"/>
      <c r="B17" s="66">
        <v>88.590606927899998</v>
      </c>
      <c r="C17" s="70"/>
    </row>
    <row r="18" spans="1:3" x14ac:dyDescent="0.25">
      <c r="A18" s="63"/>
      <c r="B18" s="66">
        <v>88.587769985199998</v>
      </c>
      <c r="C18" s="70"/>
    </row>
    <row r="19" spans="1:3" x14ac:dyDescent="0.25">
      <c r="A19" s="63"/>
      <c r="B19" s="66">
        <v>88.592303037600004</v>
      </c>
      <c r="C19" s="70"/>
    </row>
    <row r="20" spans="1:3" x14ac:dyDescent="0.25">
      <c r="A20" s="63"/>
      <c r="B20" s="66">
        <v>88.592664956999997</v>
      </c>
      <c r="C20" s="70"/>
    </row>
    <row r="21" spans="1:3" x14ac:dyDescent="0.25">
      <c r="A21" s="63"/>
      <c r="B21" s="66">
        <v>88.601484060299995</v>
      </c>
      <c r="C21" s="70"/>
    </row>
    <row r="22" spans="1:3" x14ac:dyDescent="0.25">
      <c r="A22" s="63"/>
      <c r="B22" s="66">
        <v>88.603575944900001</v>
      </c>
      <c r="C22" s="70"/>
    </row>
    <row r="23" spans="1:3" x14ac:dyDescent="0.25">
      <c r="A23" s="63"/>
      <c r="B23" s="66">
        <v>88.5899178982</v>
      </c>
      <c r="C23" s="70"/>
    </row>
    <row r="24" spans="1:3" x14ac:dyDescent="0.25">
      <c r="A24" s="63"/>
      <c r="B24" s="66">
        <v>88.616254091299993</v>
      </c>
      <c r="C24" s="70"/>
    </row>
    <row r="25" spans="1:3" x14ac:dyDescent="0.25">
      <c r="A25" s="64"/>
      <c r="B25" s="67">
        <v>88.596328973799999</v>
      </c>
      <c r="C25" s="70"/>
    </row>
    <row r="26" spans="1:3" x14ac:dyDescent="0.25">
      <c r="A26" s="62">
        <v>10</v>
      </c>
      <c r="B26" s="66">
        <v>9.2848792075999995</v>
      </c>
      <c r="C26" s="69">
        <f>G2</f>
        <v>9.2848936319500002</v>
      </c>
    </row>
    <row r="27" spans="1:3" x14ac:dyDescent="0.25">
      <c r="A27" s="63"/>
      <c r="B27" s="66">
        <v>9.2824301719999998</v>
      </c>
      <c r="C27" s="70"/>
    </row>
    <row r="28" spans="1:3" x14ac:dyDescent="0.25">
      <c r="A28" s="63"/>
      <c r="B28" s="66">
        <v>9.2933938502999993</v>
      </c>
      <c r="C28" s="70"/>
    </row>
    <row r="29" spans="1:3" x14ac:dyDescent="0.25">
      <c r="A29" s="63"/>
      <c r="B29" s="66">
        <v>9.2868969440000004</v>
      </c>
      <c r="C29" s="70"/>
    </row>
    <row r="30" spans="1:3" x14ac:dyDescent="0.25">
      <c r="A30" s="63"/>
      <c r="B30" s="66">
        <v>9.2781038284000008</v>
      </c>
      <c r="C30" s="70"/>
    </row>
    <row r="31" spans="1:3" x14ac:dyDescent="0.25">
      <c r="A31" s="63"/>
      <c r="B31" s="66">
        <v>9.2813060283999995</v>
      </c>
      <c r="C31" s="70"/>
    </row>
    <row r="32" spans="1:3" x14ac:dyDescent="0.25">
      <c r="A32" s="63"/>
      <c r="B32" s="66">
        <v>9.2875509261999998</v>
      </c>
      <c r="C32" s="70"/>
    </row>
    <row r="33" spans="1:3" x14ac:dyDescent="0.25">
      <c r="A33" s="63"/>
      <c r="B33" s="66">
        <v>9.2874128818999999</v>
      </c>
      <c r="C33" s="70"/>
    </row>
    <row r="34" spans="1:3" x14ac:dyDescent="0.25">
      <c r="A34" s="63"/>
      <c r="B34" s="66">
        <v>9.2813050747000005</v>
      </c>
      <c r="C34" s="70"/>
    </row>
    <row r="35" spans="1:3" x14ac:dyDescent="0.25">
      <c r="A35" s="63"/>
      <c r="B35" s="66">
        <v>9.2849080563000008</v>
      </c>
      <c r="C35" s="70"/>
    </row>
    <row r="36" spans="1:3" x14ac:dyDescent="0.25">
      <c r="A36" s="62">
        <v>20</v>
      </c>
      <c r="B36" s="68">
        <v>4.9384958744</v>
      </c>
      <c r="C36" s="69">
        <f>H2</f>
        <v>4.9289325476000005</v>
      </c>
    </row>
    <row r="37" spans="1:3" x14ac:dyDescent="0.25">
      <c r="A37" s="63"/>
      <c r="B37" s="66">
        <v>4.9248449801999996</v>
      </c>
      <c r="C37" s="70"/>
    </row>
    <row r="38" spans="1:3" x14ac:dyDescent="0.25">
      <c r="A38" s="63"/>
      <c r="B38" s="66">
        <v>4.9278390408000003</v>
      </c>
      <c r="C38" s="70"/>
    </row>
    <row r="39" spans="1:3" x14ac:dyDescent="0.25">
      <c r="A39" s="63"/>
      <c r="B39" s="66">
        <v>4.9332969189</v>
      </c>
      <c r="C39" s="70"/>
    </row>
    <row r="40" spans="1:3" x14ac:dyDescent="0.25">
      <c r="A40" s="63"/>
      <c r="B40" s="66">
        <v>4.9300260543999999</v>
      </c>
      <c r="C40" s="70"/>
    </row>
    <row r="41" spans="1:3" x14ac:dyDescent="0.25">
      <c r="A41" s="63"/>
      <c r="B41" s="66">
        <v>4.9274199009000004</v>
      </c>
      <c r="C41" s="70"/>
    </row>
    <row r="42" spans="1:3" x14ac:dyDescent="0.25">
      <c r="A42" s="63"/>
      <c r="B42" s="66">
        <v>4.9220581054999997</v>
      </c>
      <c r="C42" s="70"/>
    </row>
    <row r="43" spans="1:3" x14ac:dyDescent="0.25">
      <c r="A43" s="63"/>
      <c r="B43" s="66">
        <v>4.9330170154999999</v>
      </c>
      <c r="C43" s="70"/>
    </row>
    <row r="44" spans="1:3" x14ac:dyDescent="0.25">
      <c r="A44" s="63"/>
      <c r="B44" s="66">
        <v>4.9340848922999996</v>
      </c>
      <c r="C44" s="70"/>
    </row>
    <row r="45" spans="1:3" x14ac:dyDescent="0.25">
      <c r="A45" s="64"/>
      <c r="B45" s="67">
        <v>4.9217851161999997</v>
      </c>
      <c r="C45" s="70"/>
    </row>
    <row r="46" spans="1:3" x14ac:dyDescent="0.25">
      <c r="A46" s="62">
        <v>40</v>
      </c>
      <c r="B46" s="66">
        <v>2.7383677958999999</v>
      </c>
      <c r="C46" s="69">
        <f>I2</f>
        <v>2.7381229400500002</v>
      </c>
    </row>
    <row r="47" spans="1:3" x14ac:dyDescent="0.25">
      <c r="A47" s="63"/>
      <c r="B47" s="66">
        <v>2.7436249255999998</v>
      </c>
      <c r="C47" s="70"/>
    </row>
    <row r="48" spans="1:3" x14ac:dyDescent="0.25">
      <c r="A48" s="63"/>
      <c r="B48" s="66">
        <v>2.7344908713999998</v>
      </c>
      <c r="C48" s="70"/>
    </row>
    <row r="49" spans="1:3" x14ac:dyDescent="0.25">
      <c r="A49" s="63"/>
      <c r="B49" s="66">
        <v>2.7528169155</v>
      </c>
      <c r="C49" s="70"/>
    </row>
    <row r="50" spans="1:3" x14ac:dyDescent="0.25">
      <c r="A50" s="63"/>
      <c r="B50" s="66">
        <v>2.7452440262</v>
      </c>
      <c r="C50" s="70"/>
    </row>
    <row r="51" spans="1:3" x14ac:dyDescent="0.25">
      <c r="A51" s="63"/>
      <c r="B51" s="66">
        <v>2.7371399403000001</v>
      </c>
      <c r="C51" s="70"/>
    </row>
    <row r="52" spans="1:3" x14ac:dyDescent="0.25">
      <c r="A52" s="63"/>
      <c r="B52" s="66">
        <v>2.7243309021000002</v>
      </c>
      <c r="C52" s="70"/>
    </row>
    <row r="53" spans="1:3" x14ac:dyDescent="0.25">
      <c r="A53" s="63"/>
      <c r="B53" s="66">
        <v>2.7378780842000001</v>
      </c>
      <c r="C53" s="70"/>
    </row>
    <row r="54" spans="1:3" x14ac:dyDescent="0.25">
      <c r="A54" s="63"/>
      <c r="B54" s="66">
        <v>2.7438001633</v>
      </c>
      <c r="C54" s="70"/>
    </row>
    <row r="55" spans="1:3" x14ac:dyDescent="0.25">
      <c r="A55" s="64"/>
      <c r="B55" s="66">
        <v>2.7322390079000001</v>
      </c>
      <c r="C55" s="70"/>
    </row>
    <row r="56" spans="1:3" x14ac:dyDescent="0.25">
      <c r="A56" s="62">
        <v>60</v>
      </c>
      <c r="B56" s="68">
        <v>2.0932850838000001</v>
      </c>
      <c r="C56" s="69">
        <f>J2</f>
        <v>2.0859916209999998</v>
      </c>
    </row>
    <row r="57" spans="1:3" x14ac:dyDescent="0.25">
      <c r="A57" s="63"/>
      <c r="B57" s="66">
        <v>2.0757200718000002</v>
      </c>
      <c r="C57" s="70"/>
    </row>
    <row r="58" spans="1:3" x14ac:dyDescent="0.25">
      <c r="A58" s="63"/>
      <c r="B58" s="66">
        <v>2.0757391453</v>
      </c>
      <c r="C58" s="70"/>
    </row>
    <row r="59" spans="1:3" x14ac:dyDescent="0.25">
      <c r="A59" s="63"/>
      <c r="B59" s="66">
        <v>2.0898611545999999</v>
      </c>
      <c r="C59" s="70"/>
    </row>
    <row r="60" spans="1:3" x14ac:dyDescent="0.25">
      <c r="A60" s="63"/>
      <c r="B60" s="66">
        <v>2.0889079571</v>
      </c>
      <c r="C60" s="70"/>
    </row>
    <row r="61" spans="1:3" x14ac:dyDescent="0.25">
      <c r="A61" s="63"/>
      <c r="B61" s="66">
        <v>2.0839130878000001</v>
      </c>
      <c r="C61" s="70"/>
    </row>
    <row r="62" spans="1:3" x14ac:dyDescent="0.25">
      <c r="A62" s="63"/>
      <c r="B62" s="66">
        <v>2.0832030772999999</v>
      </c>
      <c r="C62" s="70"/>
    </row>
    <row r="63" spans="1:3" x14ac:dyDescent="0.25">
      <c r="A63" s="63"/>
      <c r="B63" s="66">
        <v>2.0851011276000002</v>
      </c>
      <c r="C63" s="70"/>
    </row>
    <row r="64" spans="1:3" x14ac:dyDescent="0.25">
      <c r="A64" s="63"/>
      <c r="B64" s="66">
        <v>2.0868821143999998</v>
      </c>
      <c r="C64" s="70"/>
    </row>
    <row r="65" spans="1:3" x14ac:dyDescent="0.25">
      <c r="A65" s="64"/>
      <c r="B65" s="67">
        <v>2.0876030922000002</v>
      </c>
      <c r="C65" s="70"/>
    </row>
    <row r="66" spans="1:3" x14ac:dyDescent="0.25">
      <c r="A66" s="62">
        <v>120</v>
      </c>
      <c r="B66" s="66">
        <v>1.5720360279000001</v>
      </c>
      <c r="C66" s="69">
        <f>K2</f>
        <v>1.5795350075000001</v>
      </c>
    </row>
    <row r="67" spans="1:3" x14ac:dyDescent="0.25">
      <c r="A67" s="63"/>
      <c r="B67" s="66">
        <v>1.5546350479</v>
      </c>
      <c r="C67" s="70"/>
    </row>
    <row r="68" spans="1:3" x14ac:dyDescent="0.25">
      <c r="A68" s="63"/>
      <c r="B68" s="66">
        <v>1.5879261494000001</v>
      </c>
      <c r="C68" s="70"/>
    </row>
    <row r="69" spans="1:3" x14ac:dyDescent="0.25">
      <c r="A69" s="63"/>
      <c r="B69" s="66">
        <v>1.5754599571000001</v>
      </c>
      <c r="C69" s="70"/>
    </row>
    <row r="70" spans="1:3" x14ac:dyDescent="0.25">
      <c r="A70" s="63"/>
      <c r="B70" s="66">
        <v>1.5749590397</v>
      </c>
      <c r="C70" s="70"/>
    </row>
    <row r="71" spans="1:3" x14ac:dyDescent="0.25">
      <c r="A71" s="63"/>
      <c r="B71" s="66">
        <v>1.6038470268</v>
      </c>
      <c r="C71" s="70"/>
    </row>
    <row r="72" spans="1:3" x14ac:dyDescent="0.25">
      <c r="A72" s="63"/>
      <c r="B72" s="66">
        <v>1.5838408470000001</v>
      </c>
      <c r="C72" s="70"/>
    </row>
    <row r="73" spans="1:3" x14ac:dyDescent="0.25">
      <c r="A73" s="63"/>
      <c r="B73" s="66">
        <v>1.5809619426999999</v>
      </c>
      <c r="C73" s="70"/>
    </row>
    <row r="74" spans="1:3" x14ac:dyDescent="0.25">
      <c r="A74" s="63"/>
      <c r="B74" s="66">
        <v>1.5828020572999999</v>
      </c>
      <c r="C74" s="70"/>
    </row>
    <row r="75" spans="1:3" x14ac:dyDescent="0.25">
      <c r="A75" s="64"/>
      <c r="B75" s="66">
        <v>1.5781080723000001</v>
      </c>
      <c r="C75" s="70"/>
    </row>
    <row r="76" spans="1:3" x14ac:dyDescent="0.25">
      <c r="A76" s="62">
        <v>180</v>
      </c>
      <c r="B76" s="68">
        <v>1.6064569950000001</v>
      </c>
      <c r="C76" s="69">
        <f>L2</f>
        <v>1.6218035221</v>
      </c>
    </row>
    <row r="77" spans="1:3" x14ac:dyDescent="0.25">
      <c r="A77" s="63"/>
      <c r="B77" s="66">
        <v>1.6523468494</v>
      </c>
      <c r="C77" s="70"/>
    </row>
    <row r="78" spans="1:3" x14ac:dyDescent="0.25">
      <c r="A78" s="63"/>
      <c r="B78" s="66">
        <v>1.6249690055999999</v>
      </c>
      <c r="C78" s="70"/>
    </row>
    <row r="79" spans="1:3" x14ac:dyDescent="0.25">
      <c r="A79" s="63"/>
      <c r="B79" s="66">
        <v>1.646474123</v>
      </c>
      <c r="C79" s="70"/>
    </row>
    <row r="80" spans="1:3" x14ac:dyDescent="0.25">
      <c r="A80" s="63"/>
      <c r="B80" s="66">
        <v>1.6185309886999999</v>
      </c>
      <c r="C80" s="70"/>
    </row>
    <row r="81" spans="1:3" x14ac:dyDescent="0.25">
      <c r="A81" s="63"/>
      <c r="B81" s="66">
        <v>1.6216490268999999</v>
      </c>
      <c r="C81" s="70"/>
    </row>
    <row r="82" spans="1:3" x14ac:dyDescent="0.25">
      <c r="A82" s="63"/>
      <c r="B82" s="66">
        <v>1.6080310345</v>
      </c>
      <c r="C82" s="70"/>
    </row>
    <row r="83" spans="1:3" x14ac:dyDescent="0.25">
      <c r="A83" s="63"/>
      <c r="B83" s="66">
        <v>1.648597002</v>
      </c>
      <c r="C83" s="70"/>
    </row>
    <row r="84" spans="1:3" x14ac:dyDescent="0.25">
      <c r="A84" s="63"/>
      <c r="B84" s="66">
        <v>1.6219580173000001</v>
      </c>
      <c r="C84" s="70"/>
    </row>
    <row r="85" spans="1:3" x14ac:dyDescent="0.25">
      <c r="A85" s="64"/>
      <c r="B85" s="67">
        <v>1.6211330891</v>
      </c>
      <c r="C85" s="70"/>
    </row>
    <row r="86" spans="1:3" x14ac:dyDescent="0.25">
      <c r="A86" s="62">
        <v>240</v>
      </c>
      <c r="B86" s="66">
        <v>1.7553670405999999</v>
      </c>
      <c r="C86" s="69">
        <f>M2</f>
        <v>1.7644485235</v>
      </c>
    </row>
    <row r="87" spans="1:3" x14ac:dyDescent="0.25">
      <c r="A87" s="63"/>
      <c r="B87" s="66">
        <v>1.7788009644</v>
      </c>
      <c r="C87" s="70"/>
    </row>
    <row r="88" spans="1:3" x14ac:dyDescent="0.25">
      <c r="A88" s="63"/>
      <c r="B88" s="66">
        <v>1.7950220107999999</v>
      </c>
      <c r="C88" s="70"/>
    </row>
    <row r="89" spans="1:3" x14ac:dyDescent="0.25">
      <c r="A89" s="63"/>
      <c r="B89" s="66">
        <v>1.756333828</v>
      </c>
      <c r="C89" s="70"/>
    </row>
    <row r="90" spans="1:3" x14ac:dyDescent="0.25">
      <c r="A90" s="63"/>
      <c r="B90" s="66">
        <v>1.764950037</v>
      </c>
      <c r="C90" s="70"/>
    </row>
    <row r="91" spans="1:3" x14ac:dyDescent="0.25">
      <c r="A91" s="63"/>
      <c r="B91" s="66">
        <v>1.8027720451</v>
      </c>
      <c r="C91" s="70"/>
    </row>
    <row r="92" spans="1:3" x14ac:dyDescent="0.25">
      <c r="A92" s="63"/>
      <c r="B92" s="66">
        <v>1.7562141417999999</v>
      </c>
      <c r="C92" s="70"/>
    </row>
    <row r="93" spans="1:3" x14ac:dyDescent="0.25">
      <c r="A93" s="63"/>
      <c r="B93" s="66">
        <v>1.7639470100000001</v>
      </c>
      <c r="C93" s="70"/>
    </row>
    <row r="94" spans="1:3" x14ac:dyDescent="0.25">
      <c r="A94" s="63"/>
      <c r="B94" s="66">
        <v>1.7864170074000001</v>
      </c>
      <c r="C94" s="70"/>
    </row>
    <row r="95" spans="1:3" x14ac:dyDescent="0.25">
      <c r="A95" s="64"/>
      <c r="B95" s="67">
        <v>1.7570168972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workbookViewId="0">
      <selection activeCell="M12" sqref="M12"/>
    </sheetView>
  </sheetViews>
  <sheetFormatPr defaultColWidth="9.140625" defaultRowHeight="15" x14ac:dyDescent="0.25"/>
  <cols>
    <col min="1" max="1" width="9.140625" style="7"/>
    <col min="2" max="2" width="14" style="7" bestFit="1" customWidth="1"/>
    <col min="3" max="3" width="7.5703125" style="7" bestFit="1" customWidth="1"/>
    <col min="4" max="4" width="10.42578125" style="7" bestFit="1" customWidth="1"/>
    <col min="5" max="5" width="13.7109375" style="7" bestFit="1" customWidth="1"/>
    <col min="6" max="16384" width="9.140625" style="7"/>
  </cols>
  <sheetData>
    <row r="1" spans="1:13" x14ac:dyDescent="0.25">
      <c r="A1" s="1" t="s">
        <v>0</v>
      </c>
      <c r="B1" s="2" t="s">
        <v>1</v>
      </c>
      <c r="C1" s="3" t="s">
        <v>6</v>
      </c>
      <c r="D1" s="4">
        <v>120000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3" x14ac:dyDescent="0.25">
      <c r="A2" s="1" t="s">
        <v>2</v>
      </c>
      <c r="B2" s="2" t="s">
        <v>3</v>
      </c>
      <c r="C2" s="3" t="s">
        <v>12</v>
      </c>
      <c r="D2" s="8">
        <v>0.1</v>
      </c>
      <c r="E2" s="9" t="s">
        <v>7</v>
      </c>
      <c r="F2" s="10">
        <v>0.46115708350000001</v>
      </c>
      <c r="G2" s="10">
        <v>5.1706848145000004</v>
      </c>
      <c r="H2" s="10">
        <v>6.1232769489000001</v>
      </c>
      <c r="I2" s="10">
        <v>5.1472001075999998</v>
      </c>
      <c r="J2" s="10">
        <v>4.4194350243000002</v>
      </c>
      <c r="K2" s="10">
        <v>2.4743111134000002</v>
      </c>
      <c r="L2" s="10">
        <v>1.8608160019</v>
      </c>
      <c r="M2" s="10">
        <v>1.5032360553999999</v>
      </c>
    </row>
    <row r="3" spans="1:13" x14ac:dyDescent="0.25">
      <c r="A3" s="1" t="s">
        <v>4</v>
      </c>
      <c r="B3" s="11">
        <v>240000</v>
      </c>
      <c r="E3" s="12" t="s">
        <v>10</v>
      </c>
      <c r="F3" s="13">
        <f>F2</f>
        <v>0.46115708350000001</v>
      </c>
      <c r="G3" s="13">
        <f>$F$2/G1</f>
        <v>4.611570835E-2</v>
      </c>
      <c r="H3" s="13">
        <f t="shared" ref="H3:M3" si="0">$F$2/H1</f>
        <v>2.3057854175E-2</v>
      </c>
      <c r="I3" s="13">
        <f t="shared" si="0"/>
        <v>1.15289270875E-2</v>
      </c>
      <c r="J3" s="13">
        <f t="shared" si="0"/>
        <v>7.6859513916666669E-3</v>
      </c>
      <c r="K3" s="13">
        <f t="shared" si="0"/>
        <v>3.8429756958333334E-3</v>
      </c>
      <c r="L3" s="13">
        <f t="shared" si="0"/>
        <v>2.5619837972222221E-3</v>
      </c>
      <c r="M3" s="13">
        <f t="shared" si="0"/>
        <v>1.9214878479166667E-3</v>
      </c>
    </row>
    <row r="4" spans="1:13" x14ac:dyDescent="0.25">
      <c r="A4" s="1" t="s">
        <v>5</v>
      </c>
      <c r="B4" s="2">
        <v>11</v>
      </c>
      <c r="E4" s="9" t="s">
        <v>8</v>
      </c>
      <c r="F4" s="14">
        <f>$F$2/F2</f>
        <v>1</v>
      </c>
      <c r="G4" s="14">
        <f>$F$2/G2</f>
        <v>8.9186848559554568E-2</v>
      </c>
      <c r="H4" s="14">
        <f t="shared" ref="H4:M4" si="1">$F$2/H2</f>
        <v>7.5312138802221471E-2</v>
      </c>
      <c r="I4" s="14">
        <f t="shared" si="1"/>
        <v>8.9593774063512183E-2</v>
      </c>
      <c r="J4" s="14">
        <f t="shared" si="1"/>
        <v>0.10434751975407609</v>
      </c>
      <c r="K4" s="14">
        <f t="shared" si="1"/>
        <v>0.18637797041872994</v>
      </c>
      <c r="L4" s="14">
        <f t="shared" si="1"/>
        <v>0.24782519229689134</v>
      </c>
      <c r="M4" s="14">
        <f t="shared" si="1"/>
        <v>0.30677622575869468</v>
      </c>
    </row>
    <row r="5" spans="1:13" s="21" customFormat="1" x14ac:dyDescent="0.25">
      <c r="A5" s="19"/>
      <c r="B5" s="20"/>
      <c r="E5" s="22"/>
      <c r="F5" s="23"/>
      <c r="G5" s="23"/>
      <c r="H5" s="23"/>
      <c r="I5" s="23"/>
      <c r="J5" s="23"/>
      <c r="K5" s="23"/>
      <c r="L5" s="23"/>
      <c r="M5" s="23"/>
    </row>
    <row r="6" spans="1:13" s="21" customFormat="1" x14ac:dyDescent="0.25">
      <c r="A6" s="1" t="s">
        <v>0</v>
      </c>
      <c r="B6" s="2" t="s">
        <v>1</v>
      </c>
      <c r="C6" s="3" t="s">
        <v>6</v>
      </c>
      <c r="D6" s="4">
        <f>B8/2</f>
        <v>287456</v>
      </c>
      <c r="E6" s="5" t="s">
        <v>9</v>
      </c>
      <c r="F6" s="6">
        <v>1</v>
      </c>
      <c r="G6" s="6">
        <v>10</v>
      </c>
      <c r="H6" s="6">
        <v>20</v>
      </c>
      <c r="I6" s="6">
        <v>40</v>
      </c>
      <c r="J6" s="6">
        <v>60</v>
      </c>
      <c r="K6" s="6">
        <v>120</v>
      </c>
      <c r="L6" s="6">
        <v>180</v>
      </c>
      <c r="M6" s="6">
        <v>240</v>
      </c>
    </row>
    <row r="7" spans="1:13" s="21" customFormat="1" x14ac:dyDescent="0.25">
      <c r="A7" s="1" t="s">
        <v>2</v>
      </c>
      <c r="B7" s="2" t="s">
        <v>11</v>
      </c>
      <c r="C7" s="3" t="s">
        <v>12</v>
      </c>
      <c r="D7" s="8">
        <v>0.1</v>
      </c>
      <c r="E7" s="9" t="s">
        <v>7</v>
      </c>
      <c r="F7" s="10">
        <v>28.8231451511</v>
      </c>
      <c r="G7" s="10">
        <v>413.42238688470002</v>
      </c>
      <c r="H7" s="10">
        <v>262.21007490160002</v>
      </c>
      <c r="I7" s="10">
        <v>404.6910760403</v>
      </c>
      <c r="J7" s="10">
        <v>336.39825201029998</v>
      </c>
      <c r="K7" s="10">
        <v>195.69236516949999</v>
      </c>
      <c r="L7" s="10">
        <v>137.060585022</v>
      </c>
      <c r="M7" s="10">
        <v>103.76971697810001</v>
      </c>
    </row>
    <row r="8" spans="1:13" s="21" customFormat="1" x14ac:dyDescent="0.25">
      <c r="A8" s="1" t="s">
        <v>4</v>
      </c>
      <c r="B8" s="11">
        <v>574912</v>
      </c>
      <c r="C8" s="7"/>
      <c r="D8" s="7"/>
      <c r="E8" s="12" t="s">
        <v>10</v>
      </c>
      <c r="F8" s="13">
        <f>F7</f>
        <v>28.8231451511</v>
      </c>
      <c r="G8" s="13">
        <f>$F$7/G6</f>
        <v>2.88231451511</v>
      </c>
      <c r="H8" s="13">
        <f t="shared" ref="H8:M8" si="2">$F$7/H6</f>
        <v>1.441157257555</v>
      </c>
      <c r="I8" s="13">
        <f t="shared" si="2"/>
        <v>0.72057862877750001</v>
      </c>
      <c r="J8" s="13">
        <f t="shared" si="2"/>
        <v>0.48038575251833332</v>
      </c>
      <c r="K8" s="13">
        <f t="shared" si="2"/>
        <v>0.24019287625916666</v>
      </c>
      <c r="L8" s="13">
        <f t="shared" si="2"/>
        <v>0.16012858417277778</v>
      </c>
      <c r="M8" s="13">
        <f t="shared" si="2"/>
        <v>0.12009643812958333</v>
      </c>
    </row>
    <row r="9" spans="1:13" s="21" customFormat="1" x14ac:dyDescent="0.25">
      <c r="A9" s="1" t="s">
        <v>5</v>
      </c>
      <c r="B9" s="2">
        <v>29</v>
      </c>
      <c r="C9" s="7"/>
      <c r="D9" s="7"/>
      <c r="E9" s="9" t="s">
        <v>8</v>
      </c>
      <c r="F9" s="14">
        <f>$F$7/F7</f>
        <v>1</v>
      </c>
      <c r="G9" s="14">
        <f>$F$7/G7</f>
        <v>6.9718394710779244E-2</v>
      </c>
      <c r="H9" s="14">
        <f t="shared" ref="H9:M9" si="3">$F$7/H7</f>
        <v>0.10992386605250201</v>
      </c>
      <c r="I9" s="14">
        <f t="shared" si="3"/>
        <v>7.1222586455624556E-2</v>
      </c>
      <c r="J9" s="14">
        <f t="shared" si="3"/>
        <v>8.5681613916999425E-2</v>
      </c>
      <c r="K9" s="14">
        <f t="shared" si="3"/>
        <v>0.14728804123827047</v>
      </c>
      <c r="L9" s="14">
        <f t="shared" si="3"/>
        <v>0.21029492283630274</v>
      </c>
      <c r="M9" s="14">
        <f t="shared" si="3"/>
        <v>0.27776066072516087</v>
      </c>
    </row>
    <row r="10" spans="1:13" s="21" customFormat="1" x14ac:dyDescent="0.25">
      <c r="A10" s="19"/>
      <c r="B10" s="20"/>
      <c r="E10" s="22"/>
      <c r="F10" s="23"/>
      <c r="G10" s="23"/>
      <c r="H10" s="23"/>
      <c r="I10" s="23"/>
      <c r="J10" s="23"/>
      <c r="K10" s="23"/>
      <c r="L10" s="23"/>
      <c r="M10" s="23"/>
    </row>
    <row r="11" spans="1:13" s="21" customFormat="1" x14ac:dyDescent="0.25">
      <c r="A11" s="1" t="s">
        <v>0</v>
      </c>
      <c r="B11" s="2" t="s">
        <v>1</v>
      </c>
      <c r="C11" s="3" t="s">
        <v>6</v>
      </c>
      <c r="D11" s="4">
        <f>B13/2</f>
        <v>287456</v>
      </c>
      <c r="E11" s="5" t="s">
        <v>9</v>
      </c>
      <c r="F11" s="6">
        <v>1</v>
      </c>
      <c r="G11" s="6">
        <v>10</v>
      </c>
      <c r="H11" s="6">
        <v>20</v>
      </c>
      <c r="I11" s="6">
        <v>40</v>
      </c>
      <c r="J11" s="6">
        <v>60</v>
      </c>
      <c r="K11" s="6">
        <v>120</v>
      </c>
      <c r="L11" s="6">
        <v>180</v>
      </c>
      <c r="M11" s="6">
        <v>240</v>
      </c>
    </row>
    <row r="12" spans="1:13" s="21" customFormat="1" x14ac:dyDescent="0.25">
      <c r="A12" s="1" t="s">
        <v>2</v>
      </c>
      <c r="B12" s="2" t="s">
        <v>11</v>
      </c>
      <c r="C12" s="3" t="s">
        <v>12</v>
      </c>
      <c r="D12" s="8">
        <v>0.1</v>
      </c>
      <c r="E12" s="9" t="s">
        <v>7</v>
      </c>
      <c r="F12" s="10">
        <v>15.3804</v>
      </c>
      <c r="G12" s="10">
        <v>8.3224</v>
      </c>
      <c r="H12" s="10">
        <v>7.9790000000000001</v>
      </c>
      <c r="I12" s="10">
        <v>7.84</v>
      </c>
      <c r="J12" s="10">
        <v>7.83</v>
      </c>
      <c r="K12" s="10">
        <v>8.36</v>
      </c>
      <c r="L12" s="10">
        <v>8.5129999999999999</v>
      </c>
      <c r="M12" s="10">
        <v>9.1999999999999993</v>
      </c>
    </row>
    <row r="13" spans="1:13" s="21" customFormat="1" x14ac:dyDescent="0.25">
      <c r="A13" s="1" t="s">
        <v>4</v>
      </c>
      <c r="B13" s="11">
        <v>574912</v>
      </c>
      <c r="C13" s="24" t="s">
        <v>17</v>
      </c>
      <c r="D13" s="7"/>
      <c r="E13" s="12" t="s">
        <v>10</v>
      </c>
      <c r="F13" s="13">
        <f>F12</f>
        <v>15.3804</v>
      </c>
      <c r="G13" s="13">
        <f>$F$12/G11</f>
        <v>1.5380400000000001</v>
      </c>
      <c r="H13" s="13">
        <f t="shared" ref="H13:M13" si="4">$F$12/H11</f>
        <v>0.76902000000000004</v>
      </c>
      <c r="I13" s="13">
        <f t="shared" si="4"/>
        <v>0.38451000000000002</v>
      </c>
      <c r="J13" s="13">
        <f t="shared" si="4"/>
        <v>0.25634000000000001</v>
      </c>
      <c r="K13" s="13">
        <f t="shared" si="4"/>
        <v>0.12817000000000001</v>
      </c>
      <c r="L13" s="13">
        <f t="shared" si="4"/>
        <v>8.5446666666666671E-2</v>
      </c>
      <c r="M13" s="13">
        <f t="shared" si="4"/>
        <v>6.4085000000000003E-2</v>
      </c>
    </row>
    <row r="14" spans="1:13" s="21" customFormat="1" x14ac:dyDescent="0.25">
      <c r="A14" s="1" t="s">
        <v>5</v>
      </c>
      <c r="B14" s="2">
        <v>29</v>
      </c>
      <c r="C14" s="7"/>
      <c r="D14" s="7"/>
      <c r="E14" s="9" t="s">
        <v>8</v>
      </c>
      <c r="F14" s="14">
        <f>$F$7/F12</f>
        <v>1.8740179157304102</v>
      </c>
      <c r="G14" s="14">
        <f>$F$12/G12</f>
        <v>1.8480726713448044</v>
      </c>
      <c r="H14" s="14">
        <f t="shared" ref="H14:M14" si="5">$F$12/H12</f>
        <v>1.9276099761874921</v>
      </c>
      <c r="I14" s="14">
        <f t="shared" si="5"/>
        <v>1.9617857142857142</v>
      </c>
      <c r="J14" s="14">
        <f t="shared" si="5"/>
        <v>1.9642911877394635</v>
      </c>
      <c r="K14" s="14">
        <f t="shared" si="5"/>
        <v>1.8397607655502393</v>
      </c>
      <c r="L14" s="14">
        <f t="shared" si="5"/>
        <v>1.8066956419593563</v>
      </c>
      <c r="M14" s="14">
        <f t="shared" si="5"/>
        <v>1.6717826086956522</v>
      </c>
    </row>
    <row r="15" spans="1:13" s="21" customFormat="1" x14ac:dyDescent="0.25">
      <c r="A15" s="19"/>
      <c r="B15" s="20"/>
      <c r="E15" s="22"/>
      <c r="F15" s="23"/>
      <c r="G15" s="23"/>
      <c r="H15" s="23"/>
      <c r="I15" s="23"/>
      <c r="J15" s="23"/>
      <c r="K15" s="23"/>
      <c r="L15" s="23"/>
      <c r="M15" s="23"/>
    </row>
    <row r="16" spans="1:13" s="18" customFormat="1" x14ac:dyDescent="0.25"/>
    <row r="17" spans="1:9" x14ac:dyDescent="0.25">
      <c r="A17" s="1" t="s">
        <v>0</v>
      </c>
      <c r="B17" s="2" t="s">
        <v>15</v>
      </c>
      <c r="C17" s="3" t="s">
        <v>6</v>
      </c>
      <c r="D17" s="4">
        <v>120000</v>
      </c>
      <c r="E17" s="5" t="s">
        <v>9</v>
      </c>
      <c r="F17" s="6">
        <v>1</v>
      </c>
      <c r="G17" s="6">
        <v>6</v>
      </c>
      <c r="H17" s="6">
        <v>12</v>
      </c>
      <c r="I17" s="6">
        <v>24</v>
      </c>
    </row>
    <row r="18" spans="1:9" x14ac:dyDescent="0.25">
      <c r="A18" s="1" t="s">
        <v>2</v>
      </c>
      <c r="B18" s="2" t="s">
        <v>3</v>
      </c>
      <c r="C18" s="3" t="s">
        <v>12</v>
      </c>
      <c r="D18" s="8">
        <v>0.1</v>
      </c>
      <c r="E18" s="9" t="s">
        <v>7</v>
      </c>
      <c r="F18" s="10">
        <v>0.25451302529999997</v>
      </c>
      <c r="G18" s="10">
        <v>0.86563110350000005</v>
      </c>
      <c r="H18" s="10">
        <v>0.70921587939999997</v>
      </c>
      <c r="I18" s="10">
        <v>0.75785517690000004</v>
      </c>
    </row>
    <row r="19" spans="1:9" x14ac:dyDescent="0.25">
      <c r="A19" s="1" t="s">
        <v>4</v>
      </c>
      <c r="B19" s="11">
        <v>240000</v>
      </c>
      <c r="E19" s="12" t="s">
        <v>10</v>
      </c>
      <c r="F19" s="13">
        <f>F18</f>
        <v>0.25451302529999997</v>
      </c>
      <c r="G19" s="13">
        <f t="shared" ref="G19:I20" si="6">$F$18/G17</f>
        <v>4.2418837549999998E-2</v>
      </c>
      <c r="H19" s="13">
        <f t="shared" si="6"/>
        <v>2.1209418774999999E-2</v>
      </c>
      <c r="I19" s="13">
        <f t="shared" si="6"/>
        <v>1.0604709387499999E-2</v>
      </c>
    </row>
    <row r="20" spans="1:9" x14ac:dyDescent="0.25">
      <c r="A20" s="1" t="s">
        <v>5</v>
      </c>
      <c r="B20" s="2">
        <v>11</v>
      </c>
      <c r="E20" s="9" t="s">
        <v>8</v>
      </c>
      <c r="F20" s="14">
        <f>$F$18/F18</f>
        <v>1</v>
      </c>
      <c r="G20" s="14">
        <f t="shared" si="6"/>
        <v>0.29402019436562443</v>
      </c>
      <c r="H20" s="14">
        <f t="shared" si="6"/>
        <v>0.35886537892428355</v>
      </c>
      <c r="I20" s="14">
        <f t="shared" si="6"/>
        <v>0.33583332681196859</v>
      </c>
    </row>
    <row r="21" spans="1:9" s="21" customFormat="1" x14ac:dyDescent="0.25">
      <c r="A21" s="19"/>
      <c r="B21" s="20"/>
      <c r="E21" s="22"/>
      <c r="F21" s="23"/>
      <c r="G21" s="23"/>
      <c r="H21" s="23"/>
      <c r="I21" s="23"/>
    </row>
    <row r="22" spans="1:9" s="21" customFormat="1" x14ac:dyDescent="0.25">
      <c r="A22" s="19"/>
      <c r="B22" s="20"/>
      <c r="E22" s="22"/>
      <c r="F22" s="23"/>
      <c r="G22" s="23"/>
      <c r="H22" s="23"/>
      <c r="I22" s="23"/>
    </row>
    <row r="23" spans="1:9" s="21" customFormat="1" x14ac:dyDescent="0.25">
      <c r="A23" s="19"/>
      <c r="B23" s="20"/>
      <c r="E23" s="22"/>
      <c r="F23" s="23"/>
      <c r="G23" s="23"/>
      <c r="H23" s="23"/>
      <c r="I23" s="23"/>
    </row>
    <row r="24" spans="1:9" s="18" customFormat="1" x14ac:dyDescent="0.25"/>
    <row r="25" spans="1:9" x14ac:dyDescent="0.25">
      <c r="A25" s="1" t="s">
        <v>0</v>
      </c>
      <c r="B25" s="2" t="s">
        <v>16</v>
      </c>
      <c r="C25" s="3" t="s">
        <v>6</v>
      </c>
      <c r="D25" s="4">
        <v>120000</v>
      </c>
      <c r="E25" s="5" t="s">
        <v>9</v>
      </c>
      <c r="F25" s="6">
        <v>1</v>
      </c>
      <c r="G25" s="6">
        <v>2</v>
      </c>
      <c r="H25" s="6">
        <v>4</v>
      </c>
    </row>
    <row r="26" spans="1:9" x14ac:dyDescent="0.25">
      <c r="A26" s="1" t="s">
        <v>2</v>
      </c>
      <c r="B26" s="2" t="s">
        <v>3</v>
      </c>
      <c r="C26" s="3" t="s">
        <v>12</v>
      </c>
      <c r="D26" s="8">
        <v>0.1</v>
      </c>
      <c r="E26" s="9" t="s">
        <v>7</v>
      </c>
      <c r="F26" s="10">
        <v>31.622669565700001</v>
      </c>
      <c r="G26" s="10">
        <v>18.1730780878</v>
      </c>
      <c r="H26" s="10">
        <v>9.2984690813000004</v>
      </c>
    </row>
    <row r="27" spans="1:9" x14ac:dyDescent="0.25">
      <c r="A27" s="1" t="s">
        <v>4</v>
      </c>
      <c r="B27" s="11">
        <v>240000</v>
      </c>
      <c r="E27" s="12" t="s">
        <v>10</v>
      </c>
      <c r="F27" s="13">
        <f>F26</f>
        <v>31.622669565700001</v>
      </c>
      <c r="G27" s="13">
        <f>$F$26/G25</f>
        <v>15.81133478285</v>
      </c>
      <c r="H27" s="13">
        <f>$F$26/H25</f>
        <v>7.9056673914250002</v>
      </c>
    </row>
    <row r="28" spans="1:9" x14ac:dyDescent="0.25">
      <c r="A28" s="1" t="s">
        <v>5</v>
      </c>
      <c r="B28" s="2">
        <v>11</v>
      </c>
      <c r="E28" s="9" t="s">
        <v>8</v>
      </c>
      <c r="F28" s="14">
        <f>$F$26/F26</f>
        <v>1</v>
      </c>
      <c r="G28" s="14">
        <f>$F$26/G26</f>
        <v>1.7400832931504882</v>
      </c>
      <c r="H28" s="14">
        <f>$F$26/H26</f>
        <v>3.4008468801919056</v>
      </c>
    </row>
    <row r="30" spans="1:9" x14ac:dyDescent="0.25">
      <c r="A30" s="1" t="s">
        <v>0</v>
      </c>
      <c r="B30" s="2" t="s">
        <v>16</v>
      </c>
      <c r="C30" s="3" t="s">
        <v>6</v>
      </c>
      <c r="D30" s="4">
        <f>B32/2</f>
        <v>287456</v>
      </c>
      <c r="E30" s="5" t="s">
        <v>9</v>
      </c>
      <c r="F30" s="6">
        <v>1</v>
      </c>
      <c r="G30" s="6">
        <v>2</v>
      </c>
      <c r="H30" s="6">
        <v>4</v>
      </c>
    </row>
    <row r="31" spans="1:9" x14ac:dyDescent="0.25">
      <c r="A31" s="1" t="s">
        <v>2</v>
      </c>
      <c r="B31" s="2" t="s">
        <v>11</v>
      </c>
      <c r="C31" s="3" t="s">
        <v>12</v>
      </c>
      <c r="D31" s="8">
        <v>0.1</v>
      </c>
      <c r="E31" s="9" t="s">
        <v>7</v>
      </c>
      <c r="F31" s="10">
        <v>2811.6827611765002</v>
      </c>
      <c r="G31" s="10">
        <v>1572.62345</v>
      </c>
      <c r="H31" s="10">
        <v>887.64518986860003</v>
      </c>
    </row>
    <row r="32" spans="1:9" x14ac:dyDescent="0.25">
      <c r="A32" s="1" t="s">
        <v>4</v>
      </c>
      <c r="B32" s="11">
        <v>574912</v>
      </c>
      <c r="E32" s="12" t="s">
        <v>10</v>
      </c>
      <c r="F32" s="13">
        <f>F31</f>
        <v>2811.6827611765002</v>
      </c>
      <c r="G32" s="13">
        <f>$F$31/G30</f>
        <v>1405.8413805882501</v>
      </c>
      <c r="H32" s="13">
        <f>$F$31/H30</f>
        <v>702.92069029412505</v>
      </c>
    </row>
    <row r="33" spans="1:8" x14ac:dyDescent="0.25">
      <c r="A33" s="1" t="s">
        <v>5</v>
      </c>
      <c r="B33" s="2">
        <v>29</v>
      </c>
      <c r="E33" s="9" t="s">
        <v>8</v>
      </c>
      <c r="F33" s="14">
        <f>$F$31/F31</f>
        <v>1</v>
      </c>
      <c r="G33" s="14">
        <f>$F$31/G31</f>
        <v>1.7878931928533179</v>
      </c>
      <c r="H33" s="14">
        <f>$F$31/H31</f>
        <v>3.1675750550653232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88.795630931849999</v>
      </c>
      <c r="G2" s="14">
        <f t="shared" ref="G2:M2" si="0">MEDIAN(G3:G12)</f>
        <v>9.2417110204500013</v>
      </c>
      <c r="H2" s="14">
        <f t="shared" si="0"/>
        <v>4.8731285334000001</v>
      </c>
      <c r="I2" s="14">
        <f t="shared" si="0"/>
        <v>2.6760369539500002</v>
      </c>
      <c r="J2" s="14">
        <f t="shared" si="0"/>
        <v>2.0118409395499999</v>
      </c>
      <c r="K2" s="14">
        <f t="shared" si="0"/>
        <v>1.4922360181500001</v>
      </c>
      <c r="L2" s="14">
        <f t="shared" si="0"/>
        <v>1.53312551975</v>
      </c>
      <c r="M2" s="14">
        <f t="shared" si="0"/>
        <v>1.7078419923500001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88.624402999899999</v>
      </c>
      <c r="G3" s="14">
        <f>$B26</f>
        <v>9.2455108165999995</v>
      </c>
      <c r="H3" s="14">
        <f t="shared" ref="H3:H12" si="2">$B36</f>
        <v>4.8728179932</v>
      </c>
      <c r="I3" s="14">
        <f t="shared" ref="I3:I12" si="3">$B46</f>
        <v>2.6744070053</v>
      </c>
      <c r="J3" s="14">
        <f t="shared" ref="J3:J12" si="4">$B56</f>
        <v>2.0133898258</v>
      </c>
      <c r="K3" s="14">
        <f t="shared" ref="K3:K12" si="5">$B66</f>
        <v>1.4830808639999999</v>
      </c>
      <c r="L3" s="14">
        <f t="shared" ref="L3:L12" si="6">$B76</f>
        <v>1.5154371261999999</v>
      </c>
      <c r="M3" s="14">
        <f t="shared" ref="M3:M12" si="7">$B86</f>
        <v>1.6976799965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88.726041793799993</v>
      </c>
      <c r="G4" s="14">
        <f t="shared" ref="G4:G12" si="8">B27</f>
        <v>9.2399568557999991</v>
      </c>
      <c r="H4" s="14">
        <f t="shared" si="2"/>
        <v>4.8692409991999996</v>
      </c>
      <c r="I4" s="14">
        <f t="shared" si="3"/>
        <v>2.6734769344</v>
      </c>
      <c r="J4" s="14">
        <f t="shared" si="4"/>
        <v>2.0141179561999998</v>
      </c>
      <c r="K4" s="14">
        <f t="shared" si="5"/>
        <v>1.4918000698</v>
      </c>
      <c r="L4" s="14">
        <f t="shared" si="6"/>
        <v>1.5415959358</v>
      </c>
      <c r="M4" s="14">
        <f t="shared" si="7"/>
        <v>1.6977300644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88.796387910799993</v>
      </c>
      <c r="G5" s="14">
        <f t="shared" si="8"/>
        <v>9.2415308952000004</v>
      </c>
      <c r="H5" s="14">
        <f t="shared" si="2"/>
        <v>4.8695180416000001</v>
      </c>
      <c r="I5" s="14">
        <f t="shared" si="3"/>
        <v>2.6739270686999999</v>
      </c>
      <c r="J5" s="14">
        <f t="shared" si="4"/>
        <v>2.0110790729999999</v>
      </c>
      <c r="K5" s="14">
        <f t="shared" si="5"/>
        <v>1.4967620372999999</v>
      </c>
      <c r="L5" s="14">
        <f t="shared" si="6"/>
        <v>1.5293970107999999</v>
      </c>
      <c r="M5" s="14">
        <f t="shared" si="7"/>
        <v>1.7285389900000001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88.750339984899995</v>
      </c>
      <c r="G6" s="14">
        <f t="shared" si="8"/>
        <v>9.2514200210999995</v>
      </c>
      <c r="H6" s="14">
        <f t="shared" si="2"/>
        <v>4.8737220764</v>
      </c>
      <c r="I6" s="14">
        <f t="shared" si="3"/>
        <v>2.6824109554</v>
      </c>
      <c r="J6" s="14">
        <f t="shared" si="4"/>
        <v>2.0124778748000001</v>
      </c>
      <c r="K6" s="14">
        <f t="shared" si="5"/>
        <v>1.4954240322000001</v>
      </c>
      <c r="L6" s="14">
        <f t="shared" si="6"/>
        <v>1.530372858</v>
      </c>
      <c r="M6" s="14">
        <f t="shared" si="7"/>
        <v>1.6949908733000001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88.777027130099995</v>
      </c>
      <c r="G7" s="14">
        <f t="shared" si="8"/>
        <v>9.2387290000999993</v>
      </c>
      <c r="H7" s="14">
        <f t="shared" si="2"/>
        <v>4.8773269653</v>
      </c>
      <c r="I7" s="14">
        <f t="shared" si="3"/>
        <v>2.6757769585000002</v>
      </c>
      <c r="J7" s="14">
        <f t="shared" si="4"/>
        <v>2.0114610195</v>
      </c>
      <c r="K7" s="14">
        <f t="shared" si="5"/>
        <v>1.4896109103999999</v>
      </c>
      <c r="L7" s="14">
        <f t="shared" si="6"/>
        <v>1.5393199921</v>
      </c>
      <c r="M7" s="14">
        <f t="shared" si="7"/>
        <v>1.6868319511000001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88.794873952900005</v>
      </c>
      <c r="G8" s="14">
        <f t="shared" si="8"/>
        <v>9.2427320480000006</v>
      </c>
      <c r="H8" s="14">
        <f t="shared" si="2"/>
        <v>4.8741931914999999</v>
      </c>
      <c r="I8" s="14">
        <f t="shared" si="3"/>
        <v>2.6752140521999999</v>
      </c>
      <c r="J8" s="14">
        <f t="shared" si="4"/>
        <v>2.0118248463000001</v>
      </c>
      <c r="K8" s="14">
        <f t="shared" si="5"/>
        <v>1.4923379421</v>
      </c>
      <c r="L8" s="14">
        <f t="shared" si="6"/>
        <v>1.5320999622</v>
      </c>
      <c r="M8" s="14">
        <f t="shared" si="7"/>
        <v>1.7028429508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88.856869935999995</v>
      </c>
      <c r="G9" s="14">
        <f t="shared" si="8"/>
        <v>9.2442440986999994</v>
      </c>
      <c r="H9" s="14">
        <f t="shared" si="2"/>
        <v>4.8734390736000002</v>
      </c>
      <c r="I9" s="14">
        <f t="shared" si="3"/>
        <v>2.6817588805999999</v>
      </c>
      <c r="J9" s="14">
        <f t="shared" si="4"/>
        <v>2.0117151736999999</v>
      </c>
      <c r="K9" s="14">
        <f t="shared" si="5"/>
        <v>1.4921340942000001</v>
      </c>
      <c r="L9" s="14">
        <f t="shared" si="6"/>
        <v>1.5243380070000001</v>
      </c>
      <c r="M9" s="14">
        <f t="shared" si="7"/>
        <v>1.7187800407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88.842329025300003</v>
      </c>
      <c r="G10" s="14">
        <f t="shared" si="8"/>
        <v>9.2418911457000004</v>
      </c>
      <c r="H10" s="14">
        <f t="shared" si="2"/>
        <v>4.8710539340999999</v>
      </c>
      <c r="I10" s="14">
        <f t="shared" si="3"/>
        <v>2.6762969494000002</v>
      </c>
      <c r="J10" s="14">
        <f t="shared" si="4"/>
        <v>2.0108399390999998</v>
      </c>
      <c r="K10" s="14">
        <f t="shared" si="5"/>
        <v>1.49584198</v>
      </c>
      <c r="L10" s="14">
        <f t="shared" si="6"/>
        <v>1.5406119823</v>
      </c>
      <c r="M10" s="14">
        <f t="shared" si="7"/>
        <v>1.7182140349999999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88.846975088099995</v>
      </c>
      <c r="G11" s="14">
        <f t="shared" si="8"/>
        <v>9.2401499747999996</v>
      </c>
      <c r="H11" s="14">
        <f t="shared" si="2"/>
        <v>4.8757140636000003</v>
      </c>
      <c r="I11" s="14">
        <f t="shared" si="3"/>
        <v>2.6869180201999998</v>
      </c>
      <c r="J11" s="14">
        <f t="shared" si="4"/>
        <v>2.0181498528000001</v>
      </c>
      <c r="K11" s="14">
        <f t="shared" si="5"/>
        <v>1.4893989563000001</v>
      </c>
      <c r="L11" s="14">
        <f t="shared" si="6"/>
        <v>1.5350620746999999</v>
      </c>
      <c r="M11" s="14">
        <f t="shared" si="7"/>
        <v>1.7213361263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88.855037927599994</v>
      </c>
      <c r="G12" s="14">
        <f t="shared" si="8"/>
        <v>9.2405979633000008</v>
      </c>
      <c r="H12" s="14">
        <f t="shared" si="2"/>
        <v>4.8623840809000001</v>
      </c>
      <c r="I12" s="14">
        <f t="shared" si="3"/>
        <v>2.6783690453000002</v>
      </c>
      <c r="J12" s="14">
        <f t="shared" si="4"/>
        <v>2.0118570328000001</v>
      </c>
      <c r="K12" s="14">
        <f t="shared" si="5"/>
        <v>1.4927248955000001</v>
      </c>
      <c r="L12" s="14">
        <f t="shared" si="6"/>
        <v>1.5341510773</v>
      </c>
      <c r="M12" s="14">
        <f t="shared" si="7"/>
        <v>1.7128410339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88.795630931849999</v>
      </c>
      <c r="G13" s="50">
        <f t="shared" ref="G13:M14" si="9">$F$2/G1</f>
        <v>8.8795630931850003</v>
      </c>
      <c r="H13" s="50">
        <f t="shared" si="9"/>
        <v>4.4397815465925001</v>
      </c>
      <c r="I13" s="50">
        <f t="shared" si="9"/>
        <v>2.2198907732962501</v>
      </c>
      <c r="J13" s="50">
        <f t="shared" si="9"/>
        <v>1.4799271821975</v>
      </c>
      <c r="K13" s="50">
        <f t="shared" si="9"/>
        <v>0.73996359109874998</v>
      </c>
      <c r="L13" s="50">
        <f t="shared" si="9"/>
        <v>0.49330906073249997</v>
      </c>
      <c r="M13" s="50">
        <f t="shared" si="9"/>
        <v>0.36998179554937499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9.6081375770529469</v>
      </c>
      <c r="H14" s="14">
        <f t="shared" si="9"/>
        <v>18.221483452211952</v>
      </c>
      <c r="I14" s="14">
        <f t="shared" si="9"/>
        <v>33.181765595868178</v>
      </c>
      <c r="J14" s="14">
        <f t="shared" si="9"/>
        <v>44.136506612551308</v>
      </c>
      <c r="K14" s="14">
        <f t="shared" si="9"/>
        <v>59.50508488726495</v>
      </c>
      <c r="L14" s="14">
        <f t="shared" si="9"/>
        <v>57.9180437530839</v>
      </c>
      <c r="M14" s="14">
        <f t="shared" si="9"/>
        <v>51.992884195139574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88.624402999899999</v>
      </c>
      <c r="C16" s="69">
        <f>F2</f>
        <v>88.795630931849999</v>
      </c>
    </row>
    <row r="17" spans="1:3" x14ac:dyDescent="0.25">
      <c r="A17" s="63"/>
      <c r="B17" s="66">
        <v>88.726041793799993</v>
      </c>
      <c r="C17" s="70"/>
    </row>
    <row r="18" spans="1:3" x14ac:dyDescent="0.25">
      <c r="A18" s="63"/>
      <c r="B18" s="66">
        <v>88.796387910799993</v>
      </c>
      <c r="C18" s="70"/>
    </row>
    <row r="19" spans="1:3" x14ac:dyDescent="0.25">
      <c r="A19" s="63"/>
      <c r="B19" s="66">
        <v>88.750339984899995</v>
      </c>
      <c r="C19" s="70"/>
    </row>
    <row r="20" spans="1:3" x14ac:dyDescent="0.25">
      <c r="A20" s="63"/>
      <c r="B20" s="66">
        <v>88.777027130099995</v>
      </c>
      <c r="C20" s="70"/>
    </row>
    <row r="21" spans="1:3" x14ac:dyDescent="0.25">
      <c r="A21" s="63"/>
      <c r="B21" s="66">
        <v>88.794873952900005</v>
      </c>
      <c r="C21" s="70"/>
    </row>
    <row r="22" spans="1:3" x14ac:dyDescent="0.25">
      <c r="A22" s="63"/>
      <c r="B22" s="66">
        <v>88.856869935999995</v>
      </c>
      <c r="C22" s="70"/>
    </row>
    <row r="23" spans="1:3" x14ac:dyDescent="0.25">
      <c r="A23" s="63"/>
      <c r="B23" s="66">
        <v>88.842329025300003</v>
      </c>
      <c r="C23" s="70"/>
    </row>
    <row r="24" spans="1:3" x14ac:dyDescent="0.25">
      <c r="A24" s="63"/>
      <c r="B24" s="66">
        <v>88.846975088099995</v>
      </c>
      <c r="C24" s="70"/>
    </row>
    <row r="25" spans="1:3" x14ac:dyDescent="0.25">
      <c r="A25" s="64"/>
      <c r="B25" s="67">
        <v>88.855037927599994</v>
      </c>
      <c r="C25" s="70"/>
    </row>
    <row r="26" spans="1:3" x14ac:dyDescent="0.25">
      <c r="A26" s="62">
        <v>10</v>
      </c>
      <c r="B26" s="66">
        <v>9.2455108165999995</v>
      </c>
      <c r="C26" s="69">
        <f>G2</f>
        <v>9.2417110204500013</v>
      </c>
    </row>
    <row r="27" spans="1:3" x14ac:dyDescent="0.25">
      <c r="A27" s="63"/>
      <c r="B27" s="66">
        <v>9.2399568557999991</v>
      </c>
      <c r="C27" s="70"/>
    </row>
    <row r="28" spans="1:3" x14ac:dyDescent="0.25">
      <c r="A28" s="63"/>
      <c r="B28" s="66">
        <v>9.2415308952000004</v>
      </c>
      <c r="C28" s="70"/>
    </row>
    <row r="29" spans="1:3" x14ac:dyDescent="0.25">
      <c r="A29" s="63"/>
      <c r="B29" s="66">
        <v>9.2514200210999995</v>
      </c>
      <c r="C29" s="70"/>
    </row>
    <row r="30" spans="1:3" x14ac:dyDescent="0.25">
      <c r="A30" s="63"/>
      <c r="B30" s="66">
        <v>9.2387290000999993</v>
      </c>
      <c r="C30" s="70"/>
    </row>
    <row r="31" spans="1:3" x14ac:dyDescent="0.25">
      <c r="A31" s="63"/>
      <c r="B31" s="66">
        <v>9.2427320480000006</v>
      </c>
      <c r="C31" s="70"/>
    </row>
    <row r="32" spans="1:3" x14ac:dyDescent="0.25">
      <c r="A32" s="63"/>
      <c r="B32" s="66">
        <v>9.2442440986999994</v>
      </c>
      <c r="C32" s="70"/>
    </row>
    <row r="33" spans="1:3" x14ac:dyDescent="0.25">
      <c r="A33" s="63"/>
      <c r="B33" s="66">
        <v>9.2418911457000004</v>
      </c>
      <c r="C33" s="70"/>
    </row>
    <row r="34" spans="1:3" x14ac:dyDescent="0.25">
      <c r="A34" s="63"/>
      <c r="B34" s="66">
        <v>9.2401499747999996</v>
      </c>
      <c r="C34" s="70"/>
    </row>
    <row r="35" spans="1:3" x14ac:dyDescent="0.25">
      <c r="A35" s="63"/>
      <c r="B35" s="66">
        <v>9.2405979633000008</v>
      </c>
      <c r="C35" s="70"/>
    </row>
    <row r="36" spans="1:3" x14ac:dyDescent="0.25">
      <c r="A36" s="62">
        <v>20</v>
      </c>
      <c r="B36" s="68">
        <v>4.8728179932</v>
      </c>
      <c r="C36" s="69">
        <f>H2</f>
        <v>4.8731285334000001</v>
      </c>
    </row>
    <row r="37" spans="1:3" x14ac:dyDescent="0.25">
      <c r="A37" s="63"/>
      <c r="B37" s="66">
        <v>4.8692409991999996</v>
      </c>
      <c r="C37" s="70"/>
    </row>
    <row r="38" spans="1:3" x14ac:dyDescent="0.25">
      <c r="A38" s="63"/>
      <c r="B38" s="66">
        <v>4.8695180416000001</v>
      </c>
      <c r="C38" s="70"/>
    </row>
    <row r="39" spans="1:3" x14ac:dyDescent="0.25">
      <c r="A39" s="63"/>
      <c r="B39" s="66">
        <v>4.8737220764</v>
      </c>
      <c r="C39" s="70"/>
    </row>
    <row r="40" spans="1:3" x14ac:dyDescent="0.25">
      <c r="A40" s="63"/>
      <c r="B40" s="66">
        <v>4.8773269653</v>
      </c>
      <c r="C40" s="70"/>
    </row>
    <row r="41" spans="1:3" x14ac:dyDescent="0.25">
      <c r="A41" s="63"/>
      <c r="B41" s="66">
        <v>4.8741931914999999</v>
      </c>
      <c r="C41" s="70"/>
    </row>
    <row r="42" spans="1:3" x14ac:dyDescent="0.25">
      <c r="A42" s="63"/>
      <c r="B42" s="66">
        <v>4.8734390736000002</v>
      </c>
      <c r="C42" s="70"/>
    </row>
    <row r="43" spans="1:3" x14ac:dyDescent="0.25">
      <c r="A43" s="63"/>
      <c r="B43" s="66">
        <v>4.8710539340999999</v>
      </c>
      <c r="C43" s="70"/>
    </row>
    <row r="44" spans="1:3" x14ac:dyDescent="0.25">
      <c r="A44" s="63"/>
      <c r="B44" s="66">
        <v>4.8757140636000003</v>
      </c>
      <c r="C44" s="70"/>
    </row>
    <row r="45" spans="1:3" x14ac:dyDescent="0.25">
      <c r="A45" s="64"/>
      <c r="B45" s="67">
        <v>4.8623840809000001</v>
      </c>
      <c r="C45" s="70"/>
    </row>
    <row r="46" spans="1:3" x14ac:dyDescent="0.25">
      <c r="A46" s="62">
        <v>40</v>
      </c>
      <c r="B46" s="66">
        <v>2.6744070053</v>
      </c>
      <c r="C46" s="69">
        <f>I2</f>
        <v>2.6760369539500002</v>
      </c>
    </row>
    <row r="47" spans="1:3" x14ac:dyDescent="0.25">
      <c r="A47" s="63"/>
      <c r="B47" s="66">
        <v>2.6734769344</v>
      </c>
      <c r="C47" s="70"/>
    </row>
    <row r="48" spans="1:3" x14ac:dyDescent="0.25">
      <c r="A48" s="63"/>
      <c r="B48" s="66">
        <v>2.6739270686999999</v>
      </c>
      <c r="C48" s="70"/>
    </row>
    <row r="49" spans="1:3" x14ac:dyDescent="0.25">
      <c r="A49" s="63"/>
      <c r="B49" s="66">
        <v>2.6824109554</v>
      </c>
      <c r="C49" s="70"/>
    </row>
    <row r="50" spans="1:3" x14ac:dyDescent="0.25">
      <c r="A50" s="63"/>
      <c r="B50" s="66">
        <v>2.6757769585000002</v>
      </c>
      <c r="C50" s="70"/>
    </row>
    <row r="51" spans="1:3" x14ac:dyDescent="0.25">
      <c r="A51" s="63"/>
      <c r="B51" s="66">
        <v>2.6752140521999999</v>
      </c>
      <c r="C51" s="70"/>
    </row>
    <row r="52" spans="1:3" x14ac:dyDescent="0.25">
      <c r="A52" s="63"/>
      <c r="B52" s="66">
        <v>2.6817588805999999</v>
      </c>
      <c r="C52" s="70"/>
    </row>
    <row r="53" spans="1:3" x14ac:dyDescent="0.25">
      <c r="A53" s="63"/>
      <c r="B53" s="66">
        <v>2.6762969494000002</v>
      </c>
      <c r="C53" s="70"/>
    </row>
    <row r="54" spans="1:3" x14ac:dyDescent="0.25">
      <c r="A54" s="63"/>
      <c r="B54" s="66">
        <v>2.6869180201999998</v>
      </c>
      <c r="C54" s="70"/>
    </row>
    <row r="55" spans="1:3" x14ac:dyDescent="0.25">
      <c r="A55" s="64"/>
      <c r="B55" s="66">
        <v>2.6783690453000002</v>
      </c>
      <c r="C55" s="70"/>
    </row>
    <row r="56" spans="1:3" x14ac:dyDescent="0.25">
      <c r="A56" s="62">
        <v>60</v>
      </c>
      <c r="B56" s="68">
        <v>2.0133898258</v>
      </c>
      <c r="C56" s="69">
        <f>J2</f>
        <v>2.0118409395499999</v>
      </c>
    </row>
    <row r="57" spans="1:3" x14ac:dyDescent="0.25">
      <c r="A57" s="63"/>
      <c r="B57" s="66">
        <v>2.0141179561999998</v>
      </c>
      <c r="C57" s="70"/>
    </row>
    <row r="58" spans="1:3" x14ac:dyDescent="0.25">
      <c r="A58" s="63"/>
      <c r="B58" s="66">
        <v>2.0110790729999999</v>
      </c>
      <c r="C58" s="70"/>
    </row>
    <row r="59" spans="1:3" x14ac:dyDescent="0.25">
      <c r="A59" s="63"/>
      <c r="B59" s="66">
        <v>2.0124778748000001</v>
      </c>
      <c r="C59" s="70"/>
    </row>
    <row r="60" spans="1:3" x14ac:dyDescent="0.25">
      <c r="A60" s="63"/>
      <c r="B60" s="66">
        <v>2.0114610195</v>
      </c>
      <c r="C60" s="70"/>
    </row>
    <row r="61" spans="1:3" x14ac:dyDescent="0.25">
      <c r="A61" s="63"/>
      <c r="B61" s="66">
        <v>2.0118248463000001</v>
      </c>
      <c r="C61" s="70"/>
    </row>
    <row r="62" spans="1:3" x14ac:dyDescent="0.25">
      <c r="A62" s="63"/>
      <c r="B62" s="66">
        <v>2.0117151736999999</v>
      </c>
      <c r="C62" s="70"/>
    </row>
    <row r="63" spans="1:3" x14ac:dyDescent="0.25">
      <c r="A63" s="63"/>
      <c r="B63" s="66">
        <v>2.0108399390999998</v>
      </c>
      <c r="C63" s="70"/>
    </row>
    <row r="64" spans="1:3" x14ac:dyDescent="0.25">
      <c r="A64" s="63"/>
      <c r="B64" s="66">
        <v>2.0181498528000001</v>
      </c>
      <c r="C64" s="70"/>
    </row>
    <row r="65" spans="1:3" x14ac:dyDescent="0.25">
      <c r="A65" s="64"/>
      <c r="B65" s="67">
        <v>2.0118570328000001</v>
      </c>
      <c r="C65" s="70"/>
    </row>
    <row r="66" spans="1:3" x14ac:dyDescent="0.25">
      <c r="A66" s="62">
        <v>120</v>
      </c>
      <c r="B66" s="66">
        <v>1.4830808639999999</v>
      </c>
      <c r="C66" s="69">
        <f>K2</f>
        <v>1.4922360181500001</v>
      </c>
    </row>
    <row r="67" spans="1:3" x14ac:dyDescent="0.25">
      <c r="A67" s="63"/>
      <c r="B67" s="66">
        <v>1.4918000698</v>
      </c>
      <c r="C67" s="70"/>
    </row>
    <row r="68" spans="1:3" x14ac:dyDescent="0.25">
      <c r="A68" s="63"/>
      <c r="B68" s="66">
        <v>1.4967620372999999</v>
      </c>
      <c r="C68" s="70"/>
    </row>
    <row r="69" spans="1:3" x14ac:dyDescent="0.25">
      <c r="A69" s="63"/>
      <c r="B69" s="66">
        <v>1.4954240322000001</v>
      </c>
      <c r="C69" s="70"/>
    </row>
    <row r="70" spans="1:3" x14ac:dyDescent="0.25">
      <c r="A70" s="63"/>
      <c r="B70" s="66">
        <v>1.4896109103999999</v>
      </c>
      <c r="C70" s="70"/>
    </row>
    <row r="71" spans="1:3" x14ac:dyDescent="0.25">
      <c r="A71" s="63"/>
      <c r="B71" s="66">
        <v>1.4923379421</v>
      </c>
      <c r="C71" s="70"/>
    </row>
    <row r="72" spans="1:3" x14ac:dyDescent="0.25">
      <c r="A72" s="63"/>
      <c r="B72" s="66">
        <v>1.4921340942000001</v>
      </c>
      <c r="C72" s="70"/>
    </row>
    <row r="73" spans="1:3" x14ac:dyDescent="0.25">
      <c r="A73" s="63"/>
      <c r="B73" s="66">
        <v>1.49584198</v>
      </c>
      <c r="C73" s="70"/>
    </row>
    <row r="74" spans="1:3" x14ac:dyDescent="0.25">
      <c r="A74" s="63"/>
      <c r="B74" s="66">
        <v>1.4893989563000001</v>
      </c>
      <c r="C74" s="70"/>
    </row>
    <row r="75" spans="1:3" x14ac:dyDescent="0.25">
      <c r="A75" s="64"/>
      <c r="B75" s="66">
        <v>1.4927248955000001</v>
      </c>
      <c r="C75" s="70"/>
    </row>
    <row r="76" spans="1:3" x14ac:dyDescent="0.25">
      <c r="A76" s="62">
        <v>180</v>
      </c>
      <c r="B76" s="68">
        <v>1.5154371261999999</v>
      </c>
      <c r="C76" s="69">
        <f>L2</f>
        <v>1.53312551975</v>
      </c>
    </row>
    <row r="77" spans="1:3" x14ac:dyDescent="0.25">
      <c r="A77" s="63"/>
      <c r="B77" s="66">
        <v>1.5415959358</v>
      </c>
      <c r="C77" s="70"/>
    </row>
    <row r="78" spans="1:3" x14ac:dyDescent="0.25">
      <c r="A78" s="63"/>
      <c r="B78" s="66">
        <v>1.5293970107999999</v>
      </c>
      <c r="C78" s="70"/>
    </row>
    <row r="79" spans="1:3" x14ac:dyDescent="0.25">
      <c r="A79" s="63"/>
      <c r="B79" s="66">
        <v>1.530372858</v>
      </c>
      <c r="C79" s="70"/>
    </row>
    <row r="80" spans="1:3" x14ac:dyDescent="0.25">
      <c r="A80" s="63"/>
      <c r="B80" s="66">
        <v>1.5393199921</v>
      </c>
      <c r="C80" s="70"/>
    </row>
    <row r="81" spans="1:3" x14ac:dyDescent="0.25">
      <c r="A81" s="63"/>
      <c r="B81" s="66">
        <v>1.5320999622</v>
      </c>
      <c r="C81" s="70"/>
    </row>
    <row r="82" spans="1:3" x14ac:dyDescent="0.25">
      <c r="A82" s="63"/>
      <c r="B82" s="66">
        <v>1.5243380070000001</v>
      </c>
      <c r="C82" s="70"/>
    </row>
    <row r="83" spans="1:3" x14ac:dyDescent="0.25">
      <c r="A83" s="63"/>
      <c r="B83" s="66">
        <v>1.5406119823</v>
      </c>
      <c r="C83" s="70"/>
    </row>
    <row r="84" spans="1:3" x14ac:dyDescent="0.25">
      <c r="A84" s="63"/>
      <c r="B84" s="66">
        <v>1.5350620746999999</v>
      </c>
      <c r="C84" s="70"/>
    </row>
    <row r="85" spans="1:3" x14ac:dyDescent="0.25">
      <c r="A85" s="64"/>
      <c r="B85" s="67">
        <v>1.5341510773</v>
      </c>
      <c r="C85" s="70"/>
    </row>
    <row r="86" spans="1:3" x14ac:dyDescent="0.25">
      <c r="A86" s="62">
        <v>240</v>
      </c>
      <c r="B86" s="66">
        <v>1.6976799965</v>
      </c>
      <c r="C86" s="69">
        <f>M2</f>
        <v>1.7078419923500001</v>
      </c>
    </row>
    <row r="87" spans="1:3" x14ac:dyDescent="0.25">
      <c r="A87" s="63"/>
      <c r="B87" s="66">
        <v>1.6977300644</v>
      </c>
      <c r="C87" s="70"/>
    </row>
    <row r="88" spans="1:3" x14ac:dyDescent="0.25">
      <c r="A88" s="63"/>
      <c r="B88" s="66">
        <v>1.7285389900000001</v>
      </c>
      <c r="C88" s="70"/>
    </row>
    <row r="89" spans="1:3" x14ac:dyDescent="0.25">
      <c r="A89" s="63"/>
      <c r="B89" s="66">
        <v>1.6949908733000001</v>
      </c>
      <c r="C89" s="70"/>
    </row>
    <row r="90" spans="1:3" x14ac:dyDescent="0.25">
      <c r="A90" s="63"/>
      <c r="B90" s="66">
        <v>1.6868319511000001</v>
      </c>
      <c r="C90" s="70"/>
    </row>
    <row r="91" spans="1:3" x14ac:dyDescent="0.25">
      <c r="A91" s="63"/>
      <c r="B91" s="66">
        <v>1.7028429508</v>
      </c>
      <c r="C91" s="70"/>
    </row>
    <row r="92" spans="1:3" x14ac:dyDescent="0.25">
      <c r="A92" s="63"/>
      <c r="B92" s="66">
        <v>1.7187800407</v>
      </c>
      <c r="C92" s="70"/>
    </row>
    <row r="93" spans="1:3" x14ac:dyDescent="0.25">
      <c r="A93" s="63"/>
      <c r="B93" s="66">
        <v>1.7182140349999999</v>
      </c>
      <c r="C93" s="70"/>
    </row>
    <row r="94" spans="1:3" x14ac:dyDescent="0.25">
      <c r="A94" s="63"/>
      <c r="B94" s="66">
        <v>1.7213361263</v>
      </c>
      <c r="C94" s="70"/>
    </row>
    <row r="95" spans="1:3" x14ac:dyDescent="0.25">
      <c r="A95" s="64"/>
      <c r="B95" s="67">
        <v>1.7128410339</v>
      </c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88.343717098250011</v>
      </c>
      <c r="G2" s="14">
        <f t="shared" ref="G2:M2" si="0">MEDIAN(G3:G12)</f>
        <v>9.2080464363000001</v>
      </c>
      <c r="H2" s="14">
        <f t="shared" si="0"/>
        <v>4.8566629886500001</v>
      </c>
      <c r="I2" s="14">
        <f t="shared" si="0"/>
        <v>2.6686569452500004</v>
      </c>
      <c r="J2" s="14">
        <f t="shared" si="0"/>
        <v>2.00393235685</v>
      </c>
      <c r="K2" s="14">
        <f t="shared" si="0"/>
        <v>1.4901510477</v>
      </c>
      <c r="L2" s="14">
        <f t="shared" si="0"/>
        <v>1.53238153455</v>
      </c>
      <c r="M2" s="14">
        <f t="shared" si="0"/>
        <v>1.7078049182999999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88.343877077100004</v>
      </c>
      <c r="G3" s="14">
        <f>$B26</f>
        <v>9.2082309723000009</v>
      </c>
      <c r="H3" s="14">
        <f t="shared" ref="H3:H12" si="2">$B36</f>
        <v>4.8623158931999999</v>
      </c>
      <c r="I3" s="14">
        <f t="shared" ref="I3:I12" si="3">$B46</f>
        <v>2.6830160618000001</v>
      </c>
      <c r="J3" s="14">
        <f t="shared" ref="J3:J12" si="4">$B56</f>
        <v>2.0014510154999998</v>
      </c>
      <c r="K3" s="14">
        <f t="shared" ref="K3:K12" si="5">$B66</f>
        <v>1.4911470413000001</v>
      </c>
      <c r="L3" s="14">
        <f t="shared" ref="L3:L12" si="6">$B76</f>
        <v>1.5475261211</v>
      </c>
      <c r="M3" s="14">
        <f t="shared" ref="M3:M12" si="7">$B86</f>
        <v>1.7080259323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88.347886800799998</v>
      </c>
      <c r="G4" s="14">
        <f t="shared" ref="G4:G12" si="8">B27</f>
        <v>9.2059900761000009</v>
      </c>
      <c r="H4" s="14">
        <f t="shared" si="2"/>
        <v>4.8635709285999997</v>
      </c>
      <c r="I4" s="14">
        <f t="shared" si="3"/>
        <v>2.6623401642000002</v>
      </c>
      <c r="J4" s="14">
        <f t="shared" si="4"/>
        <v>1.9954400063</v>
      </c>
      <c r="K4" s="14">
        <f t="shared" si="5"/>
        <v>1.4906709194000001</v>
      </c>
      <c r="L4" s="14">
        <f t="shared" si="6"/>
        <v>1.5330481529</v>
      </c>
      <c r="M4" s="14">
        <f t="shared" si="7"/>
        <v>1.6994957924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88.307139158200002</v>
      </c>
      <c r="G5" s="14">
        <f t="shared" si="8"/>
        <v>9.2069389820000005</v>
      </c>
      <c r="H5" s="14">
        <f t="shared" si="2"/>
        <v>4.8589520453999997</v>
      </c>
      <c r="I5" s="14">
        <f t="shared" si="3"/>
        <v>2.6644887923999998</v>
      </c>
      <c r="J5" s="14">
        <f t="shared" si="4"/>
        <v>2.0130620003000002</v>
      </c>
      <c r="K5" s="14">
        <f t="shared" si="5"/>
        <v>1.4899849892000001</v>
      </c>
      <c r="L5" s="14">
        <f t="shared" si="6"/>
        <v>1.5163519381999999</v>
      </c>
      <c r="M5" s="14">
        <f t="shared" si="7"/>
        <v>1.7103738785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88.327143192299999</v>
      </c>
      <c r="G6" s="14">
        <f t="shared" si="8"/>
        <v>9.2143499851000001</v>
      </c>
      <c r="H6" s="14">
        <f t="shared" si="2"/>
        <v>4.8456959723999997</v>
      </c>
      <c r="I6" s="14">
        <f t="shared" si="3"/>
        <v>2.6741588115999999</v>
      </c>
      <c r="J6" s="14">
        <f t="shared" si="4"/>
        <v>1.9989030361</v>
      </c>
      <c r="K6" s="14">
        <f t="shared" si="5"/>
        <v>1.4929809570000001</v>
      </c>
      <c r="L6" s="14">
        <f t="shared" si="6"/>
        <v>1.5155940055999999</v>
      </c>
      <c r="M6" s="14">
        <f t="shared" si="7"/>
        <v>1.7057628631999999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88.367288827899998</v>
      </c>
      <c r="G7" s="14">
        <f t="shared" si="8"/>
        <v>9.2088279724</v>
      </c>
      <c r="H7" s="14">
        <f t="shared" si="2"/>
        <v>4.8565790653000001</v>
      </c>
      <c r="I7" s="14">
        <f t="shared" si="3"/>
        <v>2.6672937870000002</v>
      </c>
      <c r="J7" s="14">
        <f t="shared" si="4"/>
        <v>1.9986920357</v>
      </c>
      <c r="K7" s="14">
        <f t="shared" si="5"/>
        <v>1.4869019985</v>
      </c>
      <c r="L7" s="14">
        <f t="shared" si="6"/>
        <v>1.5227241516000001</v>
      </c>
      <c r="M7" s="14">
        <f t="shared" si="7"/>
        <v>1.7085549831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88.343557119400003</v>
      </c>
      <c r="G8" s="14">
        <f t="shared" si="8"/>
        <v>9.2078619002999993</v>
      </c>
      <c r="H8" s="14">
        <f t="shared" si="2"/>
        <v>4.8567469120000002</v>
      </c>
      <c r="I8" s="14">
        <f t="shared" si="3"/>
        <v>2.6700201035000002</v>
      </c>
      <c r="J8" s="14">
        <f t="shared" si="4"/>
        <v>2.0070359707000001</v>
      </c>
      <c r="K8" s="14">
        <f t="shared" si="5"/>
        <v>1.4860470294999999</v>
      </c>
      <c r="L8" s="14">
        <f t="shared" si="6"/>
        <v>1.5362730026</v>
      </c>
      <c r="M8" s="14">
        <f t="shared" si="7"/>
        <v>1.7038080691999999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88.324218988400006</v>
      </c>
      <c r="G9" s="14">
        <f t="shared" si="8"/>
        <v>9.2072601318</v>
      </c>
      <c r="H9" s="14">
        <f t="shared" si="2"/>
        <v>4.8536520004000003</v>
      </c>
      <c r="I9" s="14">
        <f t="shared" si="3"/>
        <v>2.6753060818000001</v>
      </c>
      <c r="J9" s="14">
        <f t="shared" si="4"/>
        <v>2.0020968913999999</v>
      </c>
      <c r="K9" s="14">
        <f t="shared" si="5"/>
        <v>1.4878749846999999</v>
      </c>
      <c r="L9" s="14">
        <f t="shared" si="6"/>
        <v>1.5391340255999999</v>
      </c>
      <c r="M9" s="14">
        <f t="shared" si="7"/>
        <v>1.7075839043000001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88.346504926700007</v>
      </c>
      <c r="G10" s="14">
        <f t="shared" si="8"/>
        <v>9.2106938362000008</v>
      </c>
      <c r="H10" s="14">
        <f t="shared" si="2"/>
        <v>4.8560199737999996</v>
      </c>
      <c r="I10" s="14">
        <f t="shared" si="3"/>
        <v>2.6638970375</v>
      </c>
      <c r="J10" s="14">
        <f t="shared" si="4"/>
        <v>2.0057678223000002</v>
      </c>
      <c r="K10" s="14">
        <f t="shared" si="5"/>
        <v>1.4903171062</v>
      </c>
      <c r="L10" s="14">
        <f t="shared" si="6"/>
        <v>1.5251538754</v>
      </c>
      <c r="M10" s="14">
        <f t="shared" si="7"/>
        <v>1.6989929676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88.394565105400005</v>
      </c>
      <c r="G11" s="14">
        <f t="shared" si="8"/>
        <v>9.2067859172999995</v>
      </c>
      <c r="H11" s="14">
        <f t="shared" si="2"/>
        <v>4.8631050587000004</v>
      </c>
      <c r="I11" s="14">
        <f t="shared" si="3"/>
        <v>2.6781790257</v>
      </c>
      <c r="J11" s="14">
        <f t="shared" si="4"/>
        <v>2.0152468681000002</v>
      </c>
      <c r="K11" s="14">
        <f t="shared" si="5"/>
        <v>1.4848818778999999</v>
      </c>
      <c r="L11" s="14">
        <f t="shared" si="6"/>
        <v>1.533039093</v>
      </c>
      <c r="M11" s="14">
        <f t="shared" si="7"/>
        <v>1.7161719798999999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88.342615842800001</v>
      </c>
      <c r="G12" s="14">
        <f t="shared" si="8"/>
        <v>9.2100169658999995</v>
      </c>
      <c r="H12" s="14">
        <f t="shared" si="2"/>
        <v>4.8537709713000003</v>
      </c>
      <c r="I12" s="14">
        <f t="shared" si="3"/>
        <v>2.6672539711000001</v>
      </c>
      <c r="J12" s="14">
        <f t="shared" si="4"/>
        <v>2.0073850155000001</v>
      </c>
      <c r="K12" s="14">
        <f t="shared" si="5"/>
        <v>1.5028641223999999</v>
      </c>
      <c r="L12" s="14">
        <f t="shared" si="6"/>
        <v>1.5317239761000001</v>
      </c>
      <c r="M12" s="14">
        <f t="shared" si="7"/>
        <v>1.7127439976000001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88.343717098250011</v>
      </c>
      <c r="G13" s="50">
        <f t="shared" ref="G13:M14" si="9">$F$2/G1</f>
        <v>8.8343717098250014</v>
      </c>
      <c r="H13" s="50">
        <f t="shared" si="9"/>
        <v>4.4171858549125007</v>
      </c>
      <c r="I13" s="50">
        <f t="shared" si="9"/>
        <v>2.2085929274562504</v>
      </c>
      <c r="J13" s="50">
        <f t="shared" si="9"/>
        <v>1.4723952849708335</v>
      </c>
      <c r="K13" s="50">
        <f t="shared" si="9"/>
        <v>0.73619764248541675</v>
      </c>
      <c r="L13" s="50">
        <f t="shared" si="9"/>
        <v>0.49079842832361115</v>
      </c>
      <c r="M13" s="50">
        <f t="shared" si="9"/>
        <v>0.36809882124270837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9.5941867484487293</v>
      </c>
      <c r="H14" s="14">
        <f t="shared" si="9"/>
        <v>18.190209471958191</v>
      </c>
      <c r="I14" s="14">
        <f t="shared" si="9"/>
        <v>33.104186454349211</v>
      </c>
      <c r="J14" s="14">
        <f t="shared" si="9"/>
        <v>44.085179220878658</v>
      </c>
      <c r="K14" s="14">
        <f t="shared" si="9"/>
        <v>59.285075318106635</v>
      </c>
      <c r="L14" s="14">
        <f t="shared" si="9"/>
        <v>57.651254016313288</v>
      </c>
      <c r="M14" s="14">
        <f t="shared" si="9"/>
        <v>51.729396110528825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88.343877077100004</v>
      </c>
      <c r="C16" s="69">
        <f>F2</f>
        <v>88.343717098250011</v>
      </c>
    </row>
    <row r="17" spans="1:3" x14ac:dyDescent="0.25">
      <c r="A17" s="63"/>
      <c r="B17" s="66">
        <v>88.347886800799998</v>
      </c>
      <c r="C17" s="70"/>
    </row>
    <row r="18" spans="1:3" x14ac:dyDescent="0.25">
      <c r="A18" s="63"/>
      <c r="B18" s="66">
        <v>88.307139158200002</v>
      </c>
      <c r="C18" s="70"/>
    </row>
    <row r="19" spans="1:3" x14ac:dyDescent="0.25">
      <c r="A19" s="63"/>
      <c r="B19" s="66">
        <v>88.327143192299999</v>
      </c>
      <c r="C19" s="70"/>
    </row>
    <row r="20" spans="1:3" x14ac:dyDescent="0.25">
      <c r="A20" s="63"/>
      <c r="B20" s="66">
        <v>88.367288827899998</v>
      </c>
      <c r="C20" s="70"/>
    </row>
    <row r="21" spans="1:3" x14ac:dyDescent="0.25">
      <c r="A21" s="63"/>
      <c r="B21" s="66">
        <v>88.343557119400003</v>
      </c>
      <c r="C21" s="70"/>
    </row>
    <row r="22" spans="1:3" x14ac:dyDescent="0.25">
      <c r="A22" s="63"/>
      <c r="B22" s="66">
        <v>88.324218988400006</v>
      </c>
      <c r="C22" s="70"/>
    </row>
    <row r="23" spans="1:3" x14ac:dyDescent="0.25">
      <c r="A23" s="63"/>
      <c r="B23" s="66">
        <v>88.346504926700007</v>
      </c>
      <c r="C23" s="70"/>
    </row>
    <row r="24" spans="1:3" x14ac:dyDescent="0.25">
      <c r="A24" s="63"/>
      <c r="B24" s="66">
        <v>88.394565105400005</v>
      </c>
      <c r="C24" s="70"/>
    </row>
    <row r="25" spans="1:3" x14ac:dyDescent="0.25">
      <c r="A25" s="64"/>
      <c r="B25" s="67">
        <v>88.342615842800001</v>
      </c>
      <c r="C25" s="70"/>
    </row>
    <row r="26" spans="1:3" x14ac:dyDescent="0.25">
      <c r="A26" s="62">
        <v>10</v>
      </c>
      <c r="B26" s="66">
        <v>9.2082309723000009</v>
      </c>
      <c r="C26" s="69">
        <f>G2</f>
        <v>9.2080464363000001</v>
      </c>
    </row>
    <row r="27" spans="1:3" x14ac:dyDescent="0.25">
      <c r="A27" s="63"/>
      <c r="B27" s="66">
        <v>9.2059900761000009</v>
      </c>
      <c r="C27" s="70"/>
    </row>
    <row r="28" spans="1:3" x14ac:dyDescent="0.25">
      <c r="A28" s="63"/>
      <c r="B28" s="66">
        <v>9.2069389820000005</v>
      </c>
      <c r="C28" s="70"/>
    </row>
    <row r="29" spans="1:3" x14ac:dyDescent="0.25">
      <c r="A29" s="63"/>
      <c r="B29" s="66">
        <v>9.2143499851000001</v>
      </c>
      <c r="C29" s="70"/>
    </row>
    <row r="30" spans="1:3" x14ac:dyDescent="0.25">
      <c r="A30" s="63"/>
      <c r="B30" s="66">
        <v>9.2088279724</v>
      </c>
      <c r="C30" s="70"/>
    </row>
    <row r="31" spans="1:3" x14ac:dyDescent="0.25">
      <c r="A31" s="63"/>
      <c r="B31" s="66">
        <v>9.2078619002999993</v>
      </c>
      <c r="C31" s="70"/>
    </row>
    <row r="32" spans="1:3" x14ac:dyDescent="0.25">
      <c r="A32" s="63"/>
      <c r="B32" s="66">
        <v>9.2072601318</v>
      </c>
      <c r="C32" s="70"/>
    </row>
    <row r="33" spans="1:3" x14ac:dyDescent="0.25">
      <c r="A33" s="63"/>
      <c r="B33" s="66">
        <v>9.2106938362000008</v>
      </c>
      <c r="C33" s="70"/>
    </row>
    <row r="34" spans="1:3" x14ac:dyDescent="0.25">
      <c r="A34" s="63"/>
      <c r="B34" s="66">
        <v>9.2067859172999995</v>
      </c>
      <c r="C34" s="70"/>
    </row>
    <row r="35" spans="1:3" x14ac:dyDescent="0.25">
      <c r="A35" s="63"/>
      <c r="B35" s="66">
        <v>9.2100169658999995</v>
      </c>
      <c r="C35" s="70"/>
    </row>
    <row r="36" spans="1:3" x14ac:dyDescent="0.25">
      <c r="A36" s="62">
        <v>20</v>
      </c>
      <c r="B36" s="68">
        <v>4.8623158931999999</v>
      </c>
      <c r="C36" s="69">
        <f>H2</f>
        <v>4.8566629886500001</v>
      </c>
    </row>
    <row r="37" spans="1:3" x14ac:dyDescent="0.25">
      <c r="A37" s="63"/>
      <c r="B37" s="66">
        <v>4.8635709285999997</v>
      </c>
      <c r="C37" s="70"/>
    </row>
    <row r="38" spans="1:3" x14ac:dyDescent="0.25">
      <c r="A38" s="63"/>
      <c r="B38" s="66">
        <v>4.8589520453999997</v>
      </c>
      <c r="C38" s="70"/>
    </row>
    <row r="39" spans="1:3" x14ac:dyDescent="0.25">
      <c r="A39" s="63"/>
      <c r="B39" s="66">
        <v>4.8456959723999997</v>
      </c>
      <c r="C39" s="70"/>
    </row>
    <row r="40" spans="1:3" x14ac:dyDescent="0.25">
      <c r="A40" s="63"/>
      <c r="B40" s="66">
        <v>4.8565790653000001</v>
      </c>
      <c r="C40" s="70"/>
    </row>
    <row r="41" spans="1:3" x14ac:dyDescent="0.25">
      <c r="A41" s="63"/>
      <c r="B41" s="66">
        <v>4.8567469120000002</v>
      </c>
      <c r="C41" s="70"/>
    </row>
    <row r="42" spans="1:3" x14ac:dyDescent="0.25">
      <c r="A42" s="63"/>
      <c r="B42" s="66">
        <v>4.8536520004000003</v>
      </c>
      <c r="C42" s="70"/>
    </row>
    <row r="43" spans="1:3" x14ac:dyDescent="0.25">
      <c r="A43" s="63"/>
      <c r="B43" s="66">
        <v>4.8560199737999996</v>
      </c>
      <c r="C43" s="70"/>
    </row>
    <row r="44" spans="1:3" x14ac:dyDescent="0.25">
      <c r="A44" s="63"/>
      <c r="B44" s="66">
        <v>4.8631050587000004</v>
      </c>
      <c r="C44" s="70"/>
    </row>
    <row r="45" spans="1:3" x14ac:dyDescent="0.25">
      <c r="A45" s="64"/>
      <c r="B45" s="67">
        <v>4.8537709713000003</v>
      </c>
      <c r="C45" s="70"/>
    </row>
    <row r="46" spans="1:3" x14ac:dyDescent="0.25">
      <c r="A46" s="62">
        <v>40</v>
      </c>
      <c r="B46" s="66">
        <v>2.6830160618000001</v>
      </c>
      <c r="C46" s="69">
        <f>I2</f>
        <v>2.6686569452500004</v>
      </c>
    </row>
    <row r="47" spans="1:3" x14ac:dyDescent="0.25">
      <c r="A47" s="63"/>
      <c r="B47" s="66">
        <v>2.6623401642000002</v>
      </c>
      <c r="C47" s="70"/>
    </row>
    <row r="48" spans="1:3" x14ac:dyDescent="0.25">
      <c r="A48" s="63"/>
      <c r="B48" s="66">
        <v>2.6644887923999998</v>
      </c>
      <c r="C48" s="70"/>
    </row>
    <row r="49" spans="1:3" x14ac:dyDescent="0.25">
      <c r="A49" s="63"/>
      <c r="B49" s="66">
        <v>2.6741588115999999</v>
      </c>
      <c r="C49" s="70"/>
    </row>
    <row r="50" spans="1:3" x14ac:dyDescent="0.25">
      <c r="A50" s="63"/>
      <c r="B50" s="66">
        <v>2.6672937870000002</v>
      </c>
      <c r="C50" s="70"/>
    </row>
    <row r="51" spans="1:3" x14ac:dyDescent="0.25">
      <c r="A51" s="63"/>
      <c r="B51" s="66">
        <v>2.6700201035000002</v>
      </c>
      <c r="C51" s="70"/>
    </row>
    <row r="52" spans="1:3" x14ac:dyDescent="0.25">
      <c r="A52" s="63"/>
      <c r="B52" s="66">
        <v>2.6753060818000001</v>
      </c>
      <c r="C52" s="70"/>
    </row>
    <row r="53" spans="1:3" x14ac:dyDescent="0.25">
      <c r="A53" s="63"/>
      <c r="B53" s="66">
        <v>2.6638970375</v>
      </c>
      <c r="C53" s="70"/>
    </row>
    <row r="54" spans="1:3" x14ac:dyDescent="0.25">
      <c r="A54" s="63"/>
      <c r="B54" s="66">
        <v>2.6781790257</v>
      </c>
      <c r="C54" s="70"/>
    </row>
    <row r="55" spans="1:3" x14ac:dyDescent="0.25">
      <c r="A55" s="64"/>
      <c r="B55" s="66">
        <v>2.6672539711000001</v>
      </c>
      <c r="C55" s="70"/>
    </row>
    <row r="56" spans="1:3" x14ac:dyDescent="0.25">
      <c r="A56" s="62">
        <v>60</v>
      </c>
      <c r="B56" s="68">
        <v>2.0014510154999998</v>
      </c>
      <c r="C56" s="69">
        <f>J2</f>
        <v>2.00393235685</v>
      </c>
    </row>
    <row r="57" spans="1:3" x14ac:dyDescent="0.25">
      <c r="A57" s="63"/>
      <c r="B57" s="66">
        <v>1.9954400063</v>
      </c>
      <c r="C57" s="70"/>
    </row>
    <row r="58" spans="1:3" x14ac:dyDescent="0.25">
      <c r="A58" s="63"/>
      <c r="B58" s="66">
        <v>2.0130620003000002</v>
      </c>
      <c r="C58" s="70"/>
    </row>
    <row r="59" spans="1:3" x14ac:dyDescent="0.25">
      <c r="A59" s="63"/>
      <c r="B59" s="66">
        <v>1.9989030361</v>
      </c>
      <c r="C59" s="70"/>
    </row>
    <row r="60" spans="1:3" x14ac:dyDescent="0.25">
      <c r="A60" s="63"/>
      <c r="B60" s="66">
        <v>1.9986920357</v>
      </c>
      <c r="C60" s="70"/>
    </row>
    <row r="61" spans="1:3" x14ac:dyDescent="0.25">
      <c r="A61" s="63"/>
      <c r="B61" s="66">
        <v>2.0070359707000001</v>
      </c>
      <c r="C61" s="70"/>
    </row>
    <row r="62" spans="1:3" x14ac:dyDescent="0.25">
      <c r="A62" s="63"/>
      <c r="B62" s="66">
        <v>2.0020968913999999</v>
      </c>
      <c r="C62" s="70"/>
    </row>
    <row r="63" spans="1:3" x14ac:dyDescent="0.25">
      <c r="A63" s="63"/>
      <c r="B63" s="66">
        <v>2.0057678223000002</v>
      </c>
      <c r="C63" s="70"/>
    </row>
    <row r="64" spans="1:3" x14ac:dyDescent="0.25">
      <c r="A64" s="63"/>
      <c r="B64" s="66">
        <v>2.0152468681000002</v>
      </c>
      <c r="C64" s="70"/>
    </row>
    <row r="65" spans="1:3" x14ac:dyDescent="0.25">
      <c r="A65" s="64"/>
      <c r="B65" s="67">
        <v>2.0073850155000001</v>
      </c>
      <c r="C65" s="70"/>
    </row>
    <row r="66" spans="1:3" x14ac:dyDescent="0.25">
      <c r="A66" s="62">
        <v>120</v>
      </c>
      <c r="B66" s="66">
        <v>1.4911470413000001</v>
      </c>
      <c r="C66" s="69">
        <f>K2</f>
        <v>1.4901510477</v>
      </c>
    </row>
    <row r="67" spans="1:3" x14ac:dyDescent="0.25">
      <c r="A67" s="63"/>
      <c r="B67" s="66">
        <v>1.4906709194000001</v>
      </c>
      <c r="C67" s="70"/>
    </row>
    <row r="68" spans="1:3" x14ac:dyDescent="0.25">
      <c r="A68" s="63"/>
      <c r="B68" s="66">
        <v>1.4899849892000001</v>
      </c>
      <c r="C68" s="70"/>
    </row>
    <row r="69" spans="1:3" x14ac:dyDescent="0.25">
      <c r="A69" s="63"/>
      <c r="B69" s="66">
        <v>1.4929809570000001</v>
      </c>
      <c r="C69" s="70"/>
    </row>
    <row r="70" spans="1:3" x14ac:dyDescent="0.25">
      <c r="A70" s="63"/>
      <c r="B70" s="66">
        <v>1.4869019985</v>
      </c>
      <c r="C70" s="70"/>
    </row>
    <row r="71" spans="1:3" x14ac:dyDescent="0.25">
      <c r="A71" s="63"/>
      <c r="B71" s="66">
        <v>1.4860470294999999</v>
      </c>
      <c r="C71" s="70"/>
    </row>
    <row r="72" spans="1:3" x14ac:dyDescent="0.25">
      <c r="A72" s="63"/>
      <c r="B72" s="66">
        <v>1.4878749846999999</v>
      </c>
      <c r="C72" s="70"/>
    </row>
    <row r="73" spans="1:3" x14ac:dyDescent="0.25">
      <c r="A73" s="63"/>
      <c r="B73" s="66">
        <v>1.4903171062</v>
      </c>
      <c r="C73" s="70"/>
    </row>
    <row r="74" spans="1:3" x14ac:dyDescent="0.25">
      <c r="A74" s="63"/>
      <c r="B74" s="66">
        <v>1.4848818778999999</v>
      </c>
      <c r="C74" s="70"/>
    </row>
    <row r="75" spans="1:3" x14ac:dyDescent="0.25">
      <c r="A75" s="64"/>
      <c r="B75" s="66">
        <v>1.5028641223999999</v>
      </c>
      <c r="C75" s="70"/>
    </row>
    <row r="76" spans="1:3" x14ac:dyDescent="0.25">
      <c r="A76" s="62">
        <v>180</v>
      </c>
      <c r="B76" s="68">
        <v>1.5475261211</v>
      </c>
      <c r="C76" s="69">
        <f>L2</f>
        <v>1.53238153455</v>
      </c>
    </row>
    <row r="77" spans="1:3" x14ac:dyDescent="0.25">
      <c r="A77" s="63"/>
      <c r="B77" s="66">
        <v>1.5330481529</v>
      </c>
      <c r="C77" s="70"/>
    </row>
    <row r="78" spans="1:3" x14ac:dyDescent="0.25">
      <c r="A78" s="63"/>
      <c r="B78" s="66">
        <v>1.5163519381999999</v>
      </c>
      <c r="C78" s="70"/>
    </row>
    <row r="79" spans="1:3" x14ac:dyDescent="0.25">
      <c r="A79" s="63"/>
      <c r="B79" s="66">
        <v>1.5155940055999999</v>
      </c>
      <c r="C79" s="70"/>
    </row>
    <row r="80" spans="1:3" x14ac:dyDescent="0.25">
      <c r="A80" s="63"/>
      <c r="B80" s="66">
        <v>1.5227241516000001</v>
      </c>
      <c r="C80" s="70"/>
    </row>
    <row r="81" spans="1:3" x14ac:dyDescent="0.25">
      <c r="A81" s="63"/>
      <c r="B81" s="66">
        <v>1.5362730026</v>
      </c>
      <c r="C81" s="70"/>
    </row>
    <row r="82" spans="1:3" x14ac:dyDescent="0.25">
      <c r="A82" s="63"/>
      <c r="B82" s="66">
        <v>1.5391340255999999</v>
      </c>
      <c r="C82" s="70"/>
    </row>
    <row r="83" spans="1:3" x14ac:dyDescent="0.25">
      <c r="A83" s="63"/>
      <c r="B83" s="66">
        <v>1.5251538754</v>
      </c>
      <c r="C83" s="70"/>
    </row>
    <row r="84" spans="1:3" x14ac:dyDescent="0.25">
      <c r="A84" s="63"/>
      <c r="B84" s="66">
        <v>1.533039093</v>
      </c>
      <c r="C84" s="70"/>
    </row>
    <row r="85" spans="1:3" x14ac:dyDescent="0.25">
      <c r="A85" s="64"/>
      <c r="B85" s="67">
        <v>1.5317239761000001</v>
      </c>
      <c r="C85" s="70"/>
    </row>
    <row r="86" spans="1:3" x14ac:dyDescent="0.25">
      <c r="A86" s="62">
        <v>240</v>
      </c>
      <c r="B86" s="66">
        <v>1.7080259323</v>
      </c>
      <c r="C86" s="69">
        <f>M2</f>
        <v>1.7078049182999999</v>
      </c>
    </row>
    <row r="87" spans="1:3" x14ac:dyDescent="0.25">
      <c r="A87" s="63"/>
      <c r="B87" s="66">
        <v>1.6994957924</v>
      </c>
      <c r="C87" s="70"/>
    </row>
    <row r="88" spans="1:3" x14ac:dyDescent="0.25">
      <c r="A88" s="63"/>
      <c r="B88" s="66">
        <v>1.7103738785</v>
      </c>
      <c r="C88" s="70"/>
    </row>
    <row r="89" spans="1:3" x14ac:dyDescent="0.25">
      <c r="A89" s="63"/>
      <c r="B89" s="66">
        <v>1.7057628631999999</v>
      </c>
      <c r="C89" s="70"/>
    </row>
    <row r="90" spans="1:3" x14ac:dyDescent="0.25">
      <c r="A90" s="63"/>
      <c r="B90" s="66">
        <v>1.7085549831</v>
      </c>
      <c r="C90" s="70"/>
    </row>
    <row r="91" spans="1:3" x14ac:dyDescent="0.25">
      <c r="A91" s="63"/>
      <c r="B91" s="66">
        <v>1.7038080691999999</v>
      </c>
      <c r="C91" s="70"/>
    </row>
    <row r="92" spans="1:3" x14ac:dyDescent="0.25">
      <c r="A92" s="63"/>
      <c r="B92" s="66">
        <v>1.7075839043000001</v>
      </c>
      <c r="C92" s="70"/>
    </row>
    <row r="93" spans="1:3" x14ac:dyDescent="0.25">
      <c r="A93" s="63"/>
      <c r="B93" s="66">
        <v>1.6989929676</v>
      </c>
      <c r="C93" s="70"/>
    </row>
    <row r="94" spans="1:3" x14ac:dyDescent="0.25">
      <c r="A94" s="63"/>
      <c r="B94" s="66">
        <v>1.7161719798999999</v>
      </c>
      <c r="C94" s="70"/>
    </row>
    <row r="95" spans="1:3" x14ac:dyDescent="0.25">
      <c r="A95" s="64"/>
      <c r="B95" s="67">
        <v>1.7127439976000001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95"/>
  <sheetViews>
    <sheetView topLeftCell="A2"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88.513388514550002</v>
      </c>
      <c r="G2" s="14">
        <f t="shared" ref="G2:M2" si="0">MEDIAN(G3:G12)</f>
        <v>9.2834050655499993</v>
      </c>
      <c r="H2" s="14">
        <f t="shared" si="0"/>
        <v>4.9247895478999997</v>
      </c>
      <c r="I2" s="14">
        <f t="shared" si="0"/>
        <v>2.7373574971999997</v>
      </c>
      <c r="J2" s="14">
        <f t="shared" si="0"/>
        <v>2.0885500907500001</v>
      </c>
      <c r="K2" s="14">
        <f t="shared" si="0"/>
        <v>1.5768610239</v>
      </c>
      <c r="L2" s="14">
        <f t="shared" si="0"/>
        <v>1.6202529668499999</v>
      </c>
      <c r="M2" s="14">
        <f t="shared" si="0"/>
        <v>1.7906770706499999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88.5330779552</v>
      </c>
      <c r="G3" s="14">
        <f>$B26</f>
        <v>9.2842459679000005</v>
      </c>
      <c r="H3" s="14">
        <f t="shared" ref="H3:H12" si="2">$B36</f>
        <v>4.9349479675000003</v>
      </c>
      <c r="I3" s="14">
        <f t="shared" ref="I3:I12" si="3">$B46</f>
        <v>2.7354810237999998</v>
      </c>
      <c r="J3" s="14">
        <f t="shared" ref="J3:J12" si="4">$B56</f>
        <v>2.0807561874</v>
      </c>
      <c r="K3" s="14">
        <f t="shared" ref="K3:K12" si="5">$B66</f>
        <v>1.5776450634000001</v>
      </c>
      <c r="L3" s="14">
        <f t="shared" ref="L3:L12" si="6">$B76</f>
        <v>1.6264200210999999</v>
      </c>
      <c r="M3" s="14">
        <f t="shared" ref="M3:M12" si="7">$B86</f>
        <v>1.7937779427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88.539860963799995</v>
      </c>
      <c r="G4" s="14">
        <f t="shared" ref="G4:G12" si="8">B27</f>
        <v>9.2872791289999999</v>
      </c>
      <c r="H4" s="14">
        <f t="shared" si="2"/>
        <v>4.9156129359999996</v>
      </c>
      <c r="I4" s="14">
        <f t="shared" si="3"/>
        <v>2.7392339706</v>
      </c>
      <c r="J4" s="14">
        <f t="shared" si="4"/>
        <v>2.0814800261999999</v>
      </c>
      <c r="K4" s="14">
        <f t="shared" si="5"/>
        <v>1.5941789150000001</v>
      </c>
      <c r="L4" s="14">
        <f t="shared" si="6"/>
        <v>1.6249580383</v>
      </c>
      <c r="M4" s="14">
        <f t="shared" si="7"/>
        <v>1.7735459805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88.541057109799993</v>
      </c>
      <c r="G5" s="14">
        <f t="shared" si="8"/>
        <v>9.2850470542999997</v>
      </c>
      <c r="H5" s="14">
        <f t="shared" si="2"/>
        <v>4.9248189925999997</v>
      </c>
      <c r="I5" s="14">
        <f t="shared" si="3"/>
        <v>2.7421240807</v>
      </c>
      <c r="J5" s="14">
        <f t="shared" si="4"/>
        <v>2.0839052200000001</v>
      </c>
      <c r="K5" s="14">
        <f t="shared" si="5"/>
        <v>1.5532460212999999</v>
      </c>
      <c r="L5" s="14">
        <f t="shared" si="6"/>
        <v>1.5733940601</v>
      </c>
      <c r="M5" s="14">
        <f t="shared" si="7"/>
        <v>1.7721600532999999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88.533060789100006</v>
      </c>
      <c r="G6" s="14">
        <f t="shared" si="8"/>
        <v>9.2819461823000005</v>
      </c>
      <c r="H6" s="14">
        <f t="shared" si="2"/>
        <v>4.9147830009</v>
      </c>
      <c r="I6" s="14">
        <f t="shared" si="3"/>
        <v>2.7487320899999999</v>
      </c>
      <c r="J6" s="14">
        <f t="shared" si="4"/>
        <v>2.1037340163999998</v>
      </c>
      <c r="K6" s="14">
        <f t="shared" si="5"/>
        <v>1.5870490074000001</v>
      </c>
      <c r="L6" s="14">
        <f t="shared" si="6"/>
        <v>1.6408188343000001</v>
      </c>
      <c r="M6" s="14">
        <f t="shared" si="7"/>
        <v>1.7918300628999999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88.509856939299993</v>
      </c>
      <c r="G7" s="14">
        <f t="shared" si="8"/>
        <v>9.2860860825000007</v>
      </c>
      <c r="H7" s="14">
        <f t="shared" si="2"/>
        <v>4.9226770401</v>
      </c>
      <c r="I7" s="14">
        <f t="shared" si="3"/>
        <v>2.7314250469000001</v>
      </c>
      <c r="J7" s="14">
        <f t="shared" si="4"/>
        <v>2.0968999863</v>
      </c>
      <c r="K7" s="14">
        <f t="shared" si="5"/>
        <v>1.5765869616999999</v>
      </c>
      <c r="L7" s="14">
        <f t="shared" si="6"/>
        <v>1.6015779971999999</v>
      </c>
      <c r="M7" s="14">
        <f t="shared" si="7"/>
        <v>1.7688329220000001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88.511976957300007</v>
      </c>
      <c r="G8" s="14">
        <f t="shared" si="8"/>
        <v>9.2740938662999994</v>
      </c>
      <c r="H8" s="14">
        <f t="shared" si="2"/>
        <v>4.9247601031999997</v>
      </c>
      <c r="I8" s="14">
        <f t="shared" si="3"/>
        <v>2.7351140975999999</v>
      </c>
      <c r="J8" s="14">
        <f t="shared" si="4"/>
        <v>2.0938899517</v>
      </c>
      <c r="K8" s="14">
        <f t="shared" si="5"/>
        <v>1.5517339706</v>
      </c>
      <c r="L8" s="14">
        <f t="shared" si="6"/>
        <v>1.5927710532999999</v>
      </c>
      <c r="M8" s="14">
        <f t="shared" si="7"/>
        <v>1.7960679530999999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88.512017011599994</v>
      </c>
      <c r="G9" s="14">
        <f t="shared" si="8"/>
        <v>9.2844011783999996</v>
      </c>
      <c r="H9" s="14">
        <f t="shared" si="2"/>
        <v>4.9186940193000002</v>
      </c>
      <c r="I9" s="14">
        <f t="shared" si="3"/>
        <v>2.7354750633</v>
      </c>
      <c r="J9" s="14">
        <f t="shared" si="4"/>
        <v>2.0744318962000001</v>
      </c>
      <c r="K9" s="14">
        <f t="shared" si="5"/>
        <v>1.5766510963</v>
      </c>
      <c r="L9" s="14">
        <f t="shared" si="6"/>
        <v>1.6099960804</v>
      </c>
      <c r="M9" s="14">
        <f t="shared" si="7"/>
        <v>1.7950241566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88.512696027800004</v>
      </c>
      <c r="G10" s="14">
        <f t="shared" si="8"/>
        <v>9.2751729487999999</v>
      </c>
      <c r="H10" s="14">
        <f t="shared" si="2"/>
        <v>4.9250581263999997</v>
      </c>
      <c r="I10" s="14">
        <f t="shared" si="3"/>
        <v>2.7339019775</v>
      </c>
      <c r="J10" s="14">
        <f t="shared" si="4"/>
        <v>2.0811290741000001</v>
      </c>
      <c r="K10" s="14">
        <f t="shared" si="5"/>
        <v>1.5782709122</v>
      </c>
      <c r="L10" s="14">
        <f t="shared" si="6"/>
        <v>1.6301200389999999</v>
      </c>
      <c r="M10" s="14">
        <f t="shared" si="7"/>
        <v>1.7388401031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88.514081001299999</v>
      </c>
      <c r="G11" s="14">
        <f t="shared" si="8"/>
        <v>9.2818610667999994</v>
      </c>
      <c r="H11" s="14">
        <f t="shared" si="2"/>
        <v>4.9324960709000001</v>
      </c>
      <c r="I11" s="14">
        <f t="shared" si="3"/>
        <v>2.7427570819999998</v>
      </c>
      <c r="J11" s="14">
        <f t="shared" si="4"/>
        <v>2.0983879565999999</v>
      </c>
      <c r="K11" s="14">
        <f t="shared" si="5"/>
        <v>1.5770709515000001</v>
      </c>
      <c r="L11" s="14">
        <f t="shared" si="6"/>
        <v>1.6480000019000001</v>
      </c>
      <c r="M11" s="14">
        <f t="shared" si="7"/>
        <v>1.797139883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88.507064104099996</v>
      </c>
      <c r="G12" s="14">
        <f t="shared" si="8"/>
        <v>9.2825641632</v>
      </c>
      <c r="H12" s="14">
        <f t="shared" si="2"/>
        <v>4.9260458945999996</v>
      </c>
      <c r="I12" s="14">
        <f t="shared" si="3"/>
        <v>2.740639925</v>
      </c>
      <c r="J12" s="14">
        <f t="shared" si="4"/>
        <v>2.0931949615000001</v>
      </c>
      <c r="K12" s="14">
        <f t="shared" si="5"/>
        <v>1.5727329254</v>
      </c>
      <c r="L12" s="14">
        <f t="shared" si="6"/>
        <v>1.6155478954</v>
      </c>
      <c r="M12" s="14">
        <f t="shared" si="7"/>
        <v>1.7895240783999999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88.513388514550002</v>
      </c>
      <c r="G13" s="50">
        <f t="shared" ref="G13:M14" si="9">$F$2/G1</f>
        <v>8.8513388514550009</v>
      </c>
      <c r="H13" s="50">
        <f t="shared" si="9"/>
        <v>4.4256694257275004</v>
      </c>
      <c r="I13" s="50">
        <f t="shared" si="9"/>
        <v>2.2128347128637502</v>
      </c>
      <c r="J13" s="50">
        <f t="shared" si="9"/>
        <v>1.4752231419091666</v>
      </c>
      <c r="K13" s="50">
        <f t="shared" si="9"/>
        <v>0.7376115709545833</v>
      </c>
      <c r="L13" s="50">
        <f t="shared" si="9"/>
        <v>0.49174104730305557</v>
      </c>
      <c r="M13" s="50">
        <f t="shared" si="9"/>
        <v>0.36880578547729165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9.5345821807362867</v>
      </c>
      <c r="H14" s="14">
        <f t="shared" si="9"/>
        <v>17.97302963987433</v>
      </c>
      <c r="I14" s="14">
        <f t="shared" si="9"/>
        <v>32.335341147471226</v>
      </c>
      <c r="J14" s="14">
        <f t="shared" si="9"/>
        <v>42.380304358783548</v>
      </c>
      <c r="K14" s="14">
        <f t="shared" si="9"/>
        <v>56.132650355979159</v>
      </c>
      <c r="L14" s="14">
        <f t="shared" si="9"/>
        <v>54.629363639822557</v>
      </c>
      <c r="M14" s="14">
        <f t="shared" si="9"/>
        <v>49.430123368040014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88.5330779552</v>
      </c>
    </row>
    <row r="17" spans="1:2" x14ac:dyDescent="0.25">
      <c r="A17" s="63"/>
      <c r="B17" s="66">
        <v>88.539860963799995</v>
      </c>
    </row>
    <row r="18" spans="1:2" x14ac:dyDescent="0.25">
      <c r="A18" s="63"/>
      <c r="B18" s="66">
        <v>88.541057109799993</v>
      </c>
    </row>
    <row r="19" spans="1:2" x14ac:dyDescent="0.25">
      <c r="A19" s="63"/>
      <c r="B19" s="66">
        <v>88.533060789100006</v>
      </c>
    </row>
    <row r="20" spans="1:2" x14ac:dyDescent="0.25">
      <c r="A20" s="63"/>
      <c r="B20" s="66">
        <v>88.509856939299993</v>
      </c>
    </row>
    <row r="21" spans="1:2" x14ac:dyDescent="0.25">
      <c r="A21" s="63"/>
      <c r="B21" s="66">
        <v>88.511976957300007</v>
      </c>
    </row>
    <row r="22" spans="1:2" x14ac:dyDescent="0.25">
      <c r="A22" s="63"/>
      <c r="B22" s="66">
        <v>88.512017011599994</v>
      </c>
    </row>
    <row r="23" spans="1:2" x14ac:dyDescent="0.25">
      <c r="A23" s="63"/>
      <c r="B23" s="66">
        <v>88.512696027800004</v>
      </c>
    </row>
    <row r="24" spans="1:2" x14ac:dyDescent="0.25">
      <c r="A24" s="63"/>
      <c r="B24" s="66">
        <v>88.514081001299999</v>
      </c>
    </row>
    <row r="25" spans="1:2" x14ac:dyDescent="0.25">
      <c r="A25" s="64"/>
      <c r="B25" s="67">
        <v>88.507064104099996</v>
      </c>
    </row>
    <row r="26" spans="1:2" x14ac:dyDescent="0.25">
      <c r="A26" s="62">
        <v>10</v>
      </c>
      <c r="B26" s="66">
        <v>9.2842459679000005</v>
      </c>
    </row>
    <row r="27" spans="1:2" x14ac:dyDescent="0.25">
      <c r="A27" s="63"/>
      <c r="B27" s="66">
        <v>9.2872791289999999</v>
      </c>
    </row>
    <row r="28" spans="1:2" x14ac:dyDescent="0.25">
      <c r="A28" s="63"/>
      <c r="B28" s="66">
        <v>9.2850470542999997</v>
      </c>
    </row>
    <row r="29" spans="1:2" x14ac:dyDescent="0.25">
      <c r="A29" s="63"/>
      <c r="B29" s="66">
        <v>9.2819461823000005</v>
      </c>
    </row>
    <row r="30" spans="1:2" x14ac:dyDescent="0.25">
      <c r="A30" s="63"/>
      <c r="B30" s="66">
        <v>9.2860860825000007</v>
      </c>
    </row>
    <row r="31" spans="1:2" x14ac:dyDescent="0.25">
      <c r="A31" s="63"/>
      <c r="B31" s="66">
        <v>9.2740938662999994</v>
      </c>
    </row>
    <row r="32" spans="1:2" x14ac:dyDescent="0.25">
      <c r="A32" s="63"/>
      <c r="B32" s="66">
        <v>9.2844011783999996</v>
      </c>
    </row>
    <row r="33" spans="1:2" x14ac:dyDescent="0.25">
      <c r="A33" s="63"/>
      <c r="B33" s="66">
        <v>9.2751729487999999</v>
      </c>
    </row>
    <row r="34" spans="1:2" x14ac:dyDescent="0.25">
      <c r="A34" s="63"/>
      <c r="B34" s="66">
        <v>9.2818610667999994</v>
      </c>
    </row>
    <row r="35" spans="1:2" x14ac:dyDescent="0.25">
      <c r="A35" s="63"/>
      <c r="B35" s="66">
        <v>9.2825641632</v>
      </c>
    </row>
    <row r="36" spans="1:2" x14ac:dyDescent="0.25">
      <c r="A36" s="62">
        <v>20</v>
      </c>
      <c r="B36" s="68">
        <v>4.9349479675000003</v>
      </c>
    </row>
    <row r="37" spans="1:2" x14ac:dyDescent="0.25">
      <c r="A37" s="63"/>
      <c r="B37" s="66">
        <v>4.9156129359999996</v>
      </c>
    </row>
    <row r="38" spans="1:2" x14ac:dyDescent="0.25">
      <c r="A38" s="63"/>
      <c r="B38" s="66">
        <v>4.9248189925999997</v>
      </c>
    </row>
    <row r="39" spans="1:2" x14ac:dyDescent="0.25">
      <c r="A39" s="63"/>
      <c r="B39" s="66">
        <v>4.9147830009</v>
      </c>
    </row>
    <row r="40" spans="1:2" x14ac:dyDescent="0.25">
      <c r="A40" s="63"/>
      <c r="B40" s="66">
        <v>4.9226770401</v>
      </c>
    </row>
    <row r="41" spans="1:2" x14ac:dyDescent="0.25">
      <c r="A41" s="63"/>
      <c r="B41" s="66">
        <v>4.9247601031999997</v>
      </c>
    </row>
    <row r="42" spans="1:2" x14ac:dyDescent="0.25">
      <c r="A42" s="63"/>
      <c r="B42" s="66">
        <v>4.9186940193000002</v>
      </c>
    </row>
    <row r="43" spans="1:2" x14ac:dyDescent="0.25">
      <c r="A43" s="63"/>
      <c r="B43" s="66">
        <v>4.9250581263999997</v>
      </c>
    </row>
    <row r="44" spans="1:2" x14ac:dyDescent="0.25">
      <c r="A44" s="63"/>
      <c r="B44" s="66">
        <v>4.9324960709000001</v>
      </c>
    </row>
    <row r="45" spans="1:2" x14ac:dyDescent="0.25">
      <c r="A45" s="64"/>
      <c r="B45" s="67">
        <v>4.9260458945999996</v>
      </c>
    </row>
    <row r="46" spans="1:2" x14ac:dyDescent="0.25">
      <c r="A46" s="62">
        <v>40</v>
      </c>
      <c r="B46" s="66">
        <v>2.7354810237999998</v>
      </c>
    </row>
    <row r="47" spans="1:2" x14ac:dyDescent="0.25">
      <c r="A47" s="63"/>
      <c r="B47" s="66">
        <v>2.7392339706</v>
      </c>
    </row>
    <row r="48" spans="1:2" x14ac:dyDescent="0.25">
      <c r="A48" s="63"/>
      <c r="B48" s="66">
        <v>2.7421240807</v>
      </c>
    </row>
    <row r="49" spans="1:2" x14ac:dyDescent="0.25">
      <c r="A49" s="63"/>
      <c r="B49" s="66">
        <v>2.7487320899999999</v>
      </c>
    </row>
    <row r="50" spans="1:2" x14ac:dyDescent="0.25">
      <c r="A50" s="63"/>
      <c r="B50" s="66">
        <v>2.7314250469000001</v>
      </c>
    </row>
    <row r="51" spans="1:2" x14ac:dyDescent="0.25">
      <c r="A51" s="63"/>
      <c r="B51" s="66">
        <v>2.7351140975999999</v>
      </c>
    </row>
    <row r="52" spans="1:2" x14ac:dyDescent="0.25">
      <c r="A52" s="63"/>
      <c r="B52" s="66">
        <v>2.7354750633</v>
      </c>
    </row>
    <row r="53" spans="1:2" x14ac:dyDescent="0.25">
      <c r="A53" s="63"/>
      <c r="B53" s="66">
        <v>2.7339019775</v>
      </c>
    </row>
    <row r="54" spans="1:2" x14ac:dyDescent="0.25">
      <c r="A54" s="63"/>
      <c r="B54" s="66">
        <v>2.7427570819999998</v>
      </c>
    </row>
    <row r="55" spans="1:2" x14ac:dyDescent="0.25">
      <c r="A55" s="64"/>
      <c r="B55" s="66">
        <v>2.740639925</v>
      </c>
    </row>
    <row r="56" spans="1:2" x14ac:dyDescent="0.25">
      <c r="A56" s="62">
        <v>60</v>
      </c>
      <c r="B56" s="68">
        <v>2.0807561874</v>
      </c>
    </row>
    <row r="57" spans="1:2" x14ac:dyDescent="0.25">
      <c r="A57" s="63"/>
      <c r="B57" s="66">
        <v>2.0814800261999999</v>
      </c>
    </row>
    <row r="58" spans="1:2" x14ac:dyDescent="0.25">
      <c r="A58" s="63"/>
      <c r="B58" s="66">
        <v>2.0839052200000001</v>
      </c>
    </row>
    <row r="59" spans="1:2" x14ac:dyDescent="0.25">
      <c r="A59" s="63"/>
      <c r="B59" s="66">
        <v>2.1037340163999998</v>
      </c>
    </row>
    <row r="60" spans="1:2" x14ac:dyDescent="0.25">
      <c r="A60" s="63"/>
      <c r="B60" s="66">
        <v>2.0968999863</v>
      </c>
    </row>
    <row r="61" spans="1:2" x14ac:dyDescent="0.25">
      <c r="A61" s="63"/>
      <c r="B61" s="66">
        <v>2.0938899517</v>
      </c>
    </row>
    <row r="62" spans="1:2" x14ac:dyDescent="0.25">
      <c r="A62" s="63"/>
      <c r="B62" s="66">
        <v>2.0744318962000001</v>
      </c>
    </row>
    <row r="63" spans="1:2" x14ac:dyDescent="0.25">
      <c r="A63" s="63"/>
      <c r="B63" s="66">
        <v>2.0811290741000001</v>
      </c>
    </row>
    <row r="64" spans="1:2" x14ac:dyDescent="0.25">
      <c r="A64" s="63"/>
      <c r="B64" s="66">
        <v>2.0983879565999999</v>
      </c>
    </row>
    <row r="65" spans="1:2" x14ac:dyDescent="0.25">
      <c r="A65" s="64"/>
      <c r="B65" s="67">
        <v>2.0931949615000001</v>
      </c>
    </row>
    <row r="66" spans="1:2" x14ac:dyDescent="0.25">
      <c r="A66" s="62">
        <v>120</v>
      </c>
      <c r="B66" s="66">
        <v>1.5776450634000001</v>
      </c>
    </row>
    <row r="67" spans="1:2" x14ac:dyDescent="0.25">
      <c r="A67" s="63"/>
      <c r="B67" s="66">
        <v>1.5941789150000001</v>
      </c>
    </row>
    <row r="68" spans="1:2" x14ac:dyDescent="0.25">
      <c r="A68" s="63"/>
      <c r="B68" s="66">
        <v>1.5532460212999999</v>
      </c>
    </row>
    <row r="69" spans="1:2" x14ac:dyDescent="0.25">
      <c r="A69" s="63"/>
      <c r="B69" s="66">
        <v>1.5870490074000001</v>
      </c>
    </row>
    <row r="70" spans="1:2" x14ac:dyDescent="0.25">
      <c r="A70" s="63"/>
      <c r="B70" s="66">
        <v>1.5765869616999999</v>
      </c>
    </row>
    <row r="71" spans="1:2" x14ac:dyDescent="0.25">
      <c r="A71" s="63"/>
      <c r="B71" s="66">
        <v>1.5517339706</v>
      </c>
    </row>
    <row r="72" spans="1:2" x14ac:dyDescent="0.25">
      <c r="A72" s="63"/>
      <c r="B72" s="66">
        <v>1.5766510963</v>
      </c>
    </row>
    <row r="73" spans="1:2" x14ac:dyDescent="0.25">
      <c r="A73" s="63"/>
      <c r="B73" s="66">
        <v>1.5782709122</v>
      </c>
    </row>
    <row r="74" spans="1:2" x14ac:dyDescent="0.25">
      <c r="A74" s="63"/>
      <c r="B74" s="66">
        <v>1.5770709515000001</v>
      </c>
    </row>
    <row r="75" spans="1:2" x14ac:dyDescent="0.25">
      <c r="A75" s="64"/>
      <c r="B75" s="66">
        <v>1.5727329254</v>
      </c>
    </row>
    <row r="76" spans="1:2" x14ac:dyDescent="0.25">
      <c r="A76" s="62">
        <v>180</v>
      </c>
      <c r="B76" s="68">
        <v>1.6264200210999999</v>
      </c>
    </row>
    <row r="77" spans="1:2" x14ac:dyDescent="0.25">
      <c r="A77" s="63"/>
      <c r="B77" s="66">
        <v>1.6249580383</v>
      </c>
    </row>
    <row r="78" spans="1:2" x14ac:dyDescent="0.25">
      <c r="A78" s="63"/>
      <c r="B78" s="66">
        <v>1.5733940601</v>
      </c>
    </row>
    <row r="79" spans="1:2" x14ac:dyDescent="0.25">
      <c r="A79" s="63"/>
      <c r="B79" s="66">
        <v>1.6408188343000001</v>
      </c>
    </row>
    <row r="80" spans="1:2" x14ac:dyDescent="0.25">
      <c r="A80" s="63"/>
      <c r="B80" s="66">
        <v>1.6015779971999999</v>
      </c>
    </row>
    <row r="81" spans="1:2" x14ac:dyDescent="0.25">
      <c r="A81" s="63"/>
      <c r="B81" s="66">
        <v>1.5927710532999999</v>
      </c>
    </row>
    <row r="82" spans="1:2" x14ac:dyDescent="0.25">
      <c r="A82" s="63"/>
      <c r="B82" s="66">
        <v>1.6099960804</v>
      </c>
    </row>
    <row r="83" spans="1:2" x14ac:dyDescent="0.25">
      <c r="A83" s="63"/>
      <c r="B83" s="66">
        <v>1.6301200389999999</v>
      </c>
    </row>
    <row r="84" spans="1:2" x14ac:dyDescent="0.25">
      <c r="A84" s="63"/>
      <c r="B84" s="66">
        <v>1.6480000019000001</v>
      </c>
    </row>
    <row r="85" spans="1:2" x14ac:dyDescent="0.25">
      <c r="A85" s="64"/>
      <c r="B85" s="67">
        <v>1.6155478954</v>
      </c>
    </row>
    <row r="86" spans="1:2" x14ac:dyDescent="0.25">
      <c r="A86" s="62">
        <v>240</v>
      </c>
      <c r="B86" s="66">
        <v>1.7937779427</v>
      </c>
    </row>
    <row r="87" spans="1:2" x14ac:dyDescent="0.25">
      <c r="A87" s="63"/>
      <c r="B87" s="66">
        <v>1.7735459805</v>
      </c>
    </row>
    <row r="88" spans="1:2" x14ac:dyDescent="0.25">
      <c r="A88" s="63"/>
      <c r="B88" s="66">
        <v>1.7721600532999999</v>
      </c>
    </row>
    <row r="89" spans="1:2" x14ac:dyDescent="0.25">
      <c r="A89" s="63"/>
      <c r="B89" s="66">
        <v>1.7918300628999999</v>
      </c>
    </row>
    <row r="90" spans="1:2" x14ac:dyDescent="0.25">
      <c r="A90" s="63"/>
      <c r="B90" s="66">
        <v>1.7688329220000001</v>
      </c>
    </row>
    <row r="91" spans="1:2" x14ac:dyDescent="0.25">
      <c r="A91" s="63"/>
      <c r="B91" s="66">
        <v>1.7960679530999999</v>
      </c>
    </row>
    <row r="92" spans="1:2" x14ac:dyDescent="0.25">
      <c r="A92" s="63"/>
      <c r="B92" s="66">
        <v>1.7950241566</v>
      </c>
    </row>
    <row r="93" spans="1:2" x14ac:dyDescent="0.25">
      <c r="A93" s="63"/>
      <c r="B93" s="66">
        <v>1.7388401031</v>
      </c>
    </row>
    <row r="94" spans="1:2" x14ac:dyDescent="0.25">
      <c r="A94" s="63"/>
      <c r="B94" s="66">
        <v>1.797139883</v>
      </c>
    </row>
    <row r="95" spans="1:2" x14ac:dyDescent="0.25">
      <c r="A95" s="64"/>
      <c r="B95" s="67">
        <v>1.7895240783999999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88.592483997300008</v>
      </c>
      <c r="G2" s="14">
        <f t="shared" ref="G2:M2" si="0">MEDIAN(G3:G12)</f>
        <v>9.2848936319500002</v>
      </c>
      <c r="H2" s="14">
        <f t="shared" si="0"/>
        <v>4.9289325476000005</v>
      </c>
      <c r="I2" s="14">
        <f t="shared" si="0"/>
        <v>2.7381229400500002</v>
      </c>
      <c r="J2" s="14">
        <f t="shared" si="0"/>
        <v>2.0859916209999998</v>
      </c>
      <c r="K2" s="14">
        <f t="shared" si="0"/>
        <v>1.5795350075000001</v>
      </c>
      <c r="L2" s="14">
        <f t="shared" si="0"/>
        <v>1.6218035221</v>
      </c>
      <c r="M2" s="14">
        <f t="shared" si="0"/>
        <v>1.7644485235</v>
      </c>
      <c r="O2" s="52">
        <f>ROUNDUP(SUM(F3:M12)/60,0)</f>
        <v>19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88.583666086199997</v>
      </c>
      <c r="G3" s="14">
        <f>$B26</f>
        <v>9.2848792075999995</v>
      </c>
      <c r="H3" s="14">
        <f t="shared" ref="H3:H12" si="2">$B36</f>
        <v>4.9384958744</v>
      </c>
      <c r="I3" s="14">
        <f t="shared" ref="I3:I12" si="3">$B46</f>
        <v>2.7383677958999999</v>
      </c>
      <c r="J3" s="14">
        <f t="shared" ref="J3:J12" si="4">$B56</f>
        <v>2.0932850838000001</v>
      </c>
      <c r="K3" s="14">
        <f t="shared" ref="K3:K12" si="5">$B66</f>
        <v>1.5720360279000001</v>
      </c>
      <c r="L3" s="14">
        <f t="shared" ref="L3:L12" si="6">$B76</f>
        <v>1.6064569950000001</v>
      </c>
      <c r="M3" s="14">
        <f t="shared" ref="M3:M12" si="7">$B86</f>
        <v>1.7553670405999999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88.590606927899998</v>
      </c>
      <c r="G4" s="14">
        <f t="shared" ref="G4:G12" si="8">B27</f>
        <v>9.2824301719999998</v>
      </c>
      <c r="H4" s="14">
        <f t="shared" si="2"/>
        <v>4.9248449801999996</v>
      </c>
      <c r="I4" s="14">
        <f t="shared" si="3"/>
        <v>2.7436249255999998</v>
      </c>
      <c r="J4" s="14">
        <f t="shared" si="4"/>
        <v>2.0757200718000002</v>
      </c>
      <c r="K4" s="14">
        <f t="shared" si="5"/>
        <v>1.5546350479</v>
      </c>
      <c r="L4" s="14">
        <f t="shared" si="6"/>
        <v>1.6523468494</v>
      </c>
      <c r="M4" s="14">
        <f t="shared" si="7"/>
        <v>1.7788009644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88.587769985199998</v>
      </c>
      <c r="G5" s="14">
        <f t="shared" si="8"/>
        <v>9.2933938502999993</v>
      </c>
      <c r="H5" s="14">
        <f t="shared" si="2"/>
        <v>4.9278390408000003</v>
      </c>
      <c r="I5" s="14">
        <f t="shared" si="3"/>
        <v>2.7344908713999998</v>
      </c>
      <c r="J5" s="14">
        <f t="shared" si="4"/>
        <v>2.0757391453</v>
      </c>
      <c r="K5" s="14">
        <f t="shared" si="5"/>
        <v>1.5879261494000001</v>
      </c>
      <c r="L5" s="14">
        <f t="shared" si="6"/>
        <v>1.6249690055999999</v>
      </c>
      <c r="M5" s="14">
        <f t="shared" si="7"/>
        <v>1.7950220107999999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88.592303037600004</v>
      </c>
      <c r="G6" s="14">
        <f t="shared" si="8"/>
        <v>9.2868969440000004</v>
      </c>
      <c r="H6" s="14">
        <f t="shared" si="2"/>
        <v>4.9332969189</v>
      </c>
      <c r="I6" s="14">
        <f t="shared" si="3"/>
        <v>2.7528169155</v>
      </c>
      <c r="J6" s="14">
        <f t="shared" si="4"/>
        <v>2.0898611545999999</v>
      </c>
      <c r="K6" s="14">
        <f t="shared" si="5"/>
        <v>1.5754599571000001</v>
      </c>
      <c r="L6" s="14">
        <f t="shared" si="6"/>
        <v>1.646474123</v>
      </c>
      <c r="M6" s="14">
        <f t="shared" si="7"/>
        <v>1.756333828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88.592664956999997</v>
      </c>
      <c r="G7" s="14">
        <f t="shared" si="8"/>
        <v>9.2781038284000008</v>
      </c>
      <c r="H7" s="14">
        <f t="shared" si="2"/>
        <v>4.9300260543999999</v>
      </c>
      <c r="I7" s="14">
        <f t="shared" si="3"/>
        <v>2.7452440262</v>
      </c>
      <c r="J7" s="14">
        <f t="shared" si="4"/>
        <v>2.0889079571</v>
      </c>
      <c r="K7" s="14">
        <f t="shared" si="5"/>
        <v>1.5749590397</v>
      </c>
      <c r="L7" s="14">
        <f t="shared" si="6"/>
        <v>1.6185309886999999</v>
      </c>
      <c r="M7" s="14">
        <f t="shared" si="7"/>
        <v>1.764950037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88.601484060299995</v>
      </c>
      <c r="G8" s="14">
        <f t="shared" si="8"/>
        <v>9.2813060283999995</v>
      </c>
      <c r="H8" s="14">
        <f t="shared" si="2"/>
        <v>4.9274199009000004</v>
      </c>
      <c r="I8" s="14">
        <f t="shared" si="3"/>
        <v>2.7371399403000001</v>
      </c>
      <c r="J8" s="14">
        <f t="shared" si="4"/>
        <v>2.0839130878000001</v>
      </c>
      <c r="K8" s="14">
        <f t="shared" si="5"/>
        <v>1.6038470268</v>
      </c>
      <c r="L8" s="14">
        <f t="shared" si="6"/>
        <v>1.6216490268999999</v>
      </c>
      <c r="M8" s="14">
        <f t="shared" si="7"/>
        <v>1.8027720451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88.603575944900001</v>
      </c>
      <c r="G9" s="14">
        <f t="shared" si="8"/>
        <v>9.2875509261999998</v>
      </c>
      <c r="H9" s="14">
        <f t="shared" si="2"/>
        <v>4.9220581054999997</v>
      </c>
      <c r="I9" s="14">
        <f t="shared" si="3"/>
        <v>2.7243309021000002</v>
      </c>
      <c r="J9" s="14">
        <f t="shared" si="4"/>
        <v>2.0832030772999999</v>
      </c>
      <c r="K9" s="14">
        <f t="shared" si="5"/>
        <v>1.5838408470000001</v>
      </c>
      <c r="L9" s="14">
        <f t="shared" si="6"/>
        <v>1.6080310345</v>
      </c>
      <c r="M9" s="14">
        <f t="shared" si="7"/>
        <v>1.7562141417999999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88.5899178982</v>
      </c>
      <c r="G10" s="14">
        <f t="shared" si="8"/>
        <v>9.2874128818999999</v>
      </c>
      <c r="H10" s="14">
        <f t="shared" si="2"/>
        <v>4.9330170154999999</v>
      </c>
      <c r="I10" s="14">
        <f t="shared" si="3"/>
        <v>2.7378780842000001</v>
      </c>
      <c r="J10" s="14">
        <f t="shared" si="4"/>
        <v>2.0851011276000002</v>
      </c>
      <c r="K10" s="14">
        <f t="shared" si="5"/>
        <v>1.5809619426999999</v>
      </c>
      <c r="L10" s="14">
        <f t="shared" si="6"/>
        <v>1.648597002</v>
      </c>
      <c r="M10" s="14">
        <f t="shared" si="7"/>
        <v>1.7639470100000001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88.616254091299993</v>
      </c>
      <c r="G11" s="14">
        <f t="shared" si="8"/>
        <v>9.2813050747000005</v>
      </c>
      <c r="H11" s="14">
        <f t="shared" si="2"/>
        <v>4.9340848922999996</v>
      </c>
      <c r="I11" s="14">
        <f t="shared" si="3"/>
        <v>2.7438001633</v>
      </c>
      <c r="J11" s="14">
        <f t="shared" si="4"/>
        <v>2.0868821143999998</v>
      </c>
      <c r="K11" s="14">
        <f t="shared" si="5"/>
        <v>1.5828020572999999</v>
      </c>
      <c r="L11" s="14">
        <f t="shared" si="6"/>
        <v>1.6219580173000001</v>
      </c>
      <c r="M11" s="14">
        <f t="shared" si="7"/>
        <v>1.7864170074000001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88.596328973799999</v>
      </c>
      <c r="G12" s="14">
        <f t="shared" si="8"/>
        <v>9.2849080563000008</v>
      </c>
      <c r="H12" s="14">
        <f t="shared" si="2"/>
        <v>4.9217851161999997</v>
      </c>
      <c r="I12" s="14">
        <f t="shared" si="3"/>
        <v>2.7322390079000001</v>
      </c>
      <c r="J12" s="14">
        <f t="shared" si="4"/>
        <v>2.0876030922000002</v>
      </c>
      <c r="K12" s="14">
        <f t="shared" si="5"/>
        <v>1.5781080723000001</v>
      </c>
      <c r="L12" s="14">
        <f t="shared" si="6"/>
        <v>1.6211330891</v>
      </c>
      <c r="M12" s="14">
        <f t="shared" si="7"/>
        <v>1.7570168972</v>
      </c>
    </row>
    <row r="13" spans="1:15" x14ac:dyDescent="0.25">
      <c r="A13" s="35" t="s">
        <v>4</v>
      </c>
      <c r="B13" s="39">
        <v>6720000</v>
      </c>
      <c r="C13" s="31"/>
      <c r="D13" s="31"/>
      <c r="E13" s="12" t="s">
        <v>10</v>
      </c>
      <c r="F13" s="50">
        <f>F2</f>
        <v>88.592483997300008</v>
      </c>
      <c r="G13" s="50">
        <f t="shared" ref="G13:M14" si="9">$F$2/G1</f>
        <v>8.8592483997300011</v>
      </c>
      <c r="H13" s="50">
        <f t="shared" si="9"/>
        <v>4.4296241998650006</v>
      </c>
      <c r="I13" s="50">
        <f t="shared" si="9"/>
        <v>2.2148120999325003</v>
      </c>
      <c r="J13" s="50">
        <f t="shared" si="9"/>
        <v>1.4765413999550001</v>
      </c>
      <c r="K13" s="50">
        <f t="shared" si="9"/>
        <v>0.73827069997750006</v>
      </c>
      <c r="L13" s="50">
        <f t="shared" si="9"/>
        <v>0.4921804666516667</v>
      </c>
      <c r="M13" s="50">
        <f t="shared" si="9"/>
        <v>0.36913534998875003</v>
      </c>
    </row>
    <row r="14" spans="1:15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9.5415723118729954</v>
      </c>
      <c r="H14" s="14">
        <f t="shared" si="9"/>
        <v>17.97396964590995</v>
      </c>
      <c r="I14" s="14">
        <f t="shared" si="9"/>
        <v>32.355188549598957</v>
      </c>
      <c r="J14" s="14">
        <f t="shared" si="9"/>
        <v>42.470201272826692</v>
      </c>
      <c r="K14" s="14">
        <f t="shared" si="9"/>
        <v>56.087698959910519</v>
      </c>
      <c r="L14" s="14">
        <f t="shared" si="9"/>
        <v>54.625904303491467</v>
      </c>
      <c r="M14" s="14">
        <f t="shared" si="9"/>
        <v>50.209730018967029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88.583666086199997</v>
      </c>
    </row>
    <row r="17" spans="1:2" x14ac:dyDescent="0.25">
      <c r="A17" s="63"/>
      <c r="B17" s="66">
        <v>88.590606927899998</v>
      </c>
    </row>
    <row r="18" spans="1:2" x14ac:dyDescent="0.25">
      <c r="A18" s="63"/>
      <c r="B18" s="66">
        <v>88.587769985199998</v>
      </c>
    </row>
    <row r="19" spans="1:2" x14ac:dyDescent="0.25">
      <c r="A19" s="63"/>
      <c r="B19" s="66">
        <v>88.592303037600004</v>
      </c>
    </row>
    <row r="20" spans="1:2" x14ac:dyDescent="0.25">
      <c r="A20" s="63"/>
      <c r="B20" s="66">
        <v>88.592664956999997</v>
      </c>
    </row>
    <row r="21" spans="1:2" x14ac:dyDescent="0.25">
      <c r="A21" s="63"/>
      <c r="B21" s="66">
        <v>88.601484060299995</v>
      </c>
    </row>
    <row r="22" spans="1:2" x14ac:dyDescent="0.25">
      <c r="A22" s="63"/>
      <c r="B22" s="66">
        <v>88.603575944900001</v>
      </c>
    </row>
    <row r="23" spans="1:2" x14ac:dyDescent="0.25">
      <c r="A23" s="63"/>
      <c r="B23" s="66">
        <v>88.5899178982</v>
      </c>
    </row>
    <row r="24" spans="1:2" x14ac:dyDescent="0.25">
      <c r="A24" s="63"/>
      <c r="B24" s="66">
        <v>88.616254091299993</v>
      </c>
    </row>
    <row r="25" spans="1:2" x14ac:dyDescent="0.25">
      <c r="A25" s="64"/>
      <c r="B25" s="67">
        <v>88.596328973799999</v>
      </c>
    </row>
    <row r="26" spans="1:2" x14ac:dyDescent="0.25">
      <c r="A26" s="62">
        <v>10</v>
      </c>
      <c r="B26" s="66">
        <v>9.2848792075999995</v>
      </c>
    </row>
    <row r="27" spans="1:2" x14ac:dyDescent="0.25">
      <c r="A27" s="63"/>
      <c r="B27" s="66">
        <v>9.2824301719999998</v>
      </c>
    </row>
    <row r="28" spans="1:2" x14ac:dyDescent="0.25">
      <c r="A28" s="63"/>
      <c r="B28" s="66">
        <v>9.2933938502999993</v>
      </c>
    </row>
    <row r="29" spans="1:2" x14ac:dyDescent="0.25">
      <c r="A29" s="63"/>
      <c r="B29" s="66">
        <v>9.2868969440000004</v>
      </c>
    </row>
    <row r="30" spans="1:2" x14ac:dyDescent="0.25">
      <c r="A30" s="63"/>
      <c r="B30" s="66">
        <v>9.2781038284000008</v>
      </c>
    </row>
    <row r="31" spans="1:2" x14ac:dyDescent="0.25">
      <c r="A31" s="63"/>
      <c r="B31" s="66">
        <v>9.2813060283999995</v>
      </c>
    </row>
    <row r="32" spans="1:2" x14ac:dyDescent="0.25">
      <c r="A32" s="63"/>
      <c r="B32" s="66">
        <v>9.2875509261999998</v>
      </c>
    </row>
    <row r="33" spans="1:2" x14ac:dyDescent="0.25">
      <c r="A33" s="63"/>
      <c r="B33" s="66">
        <v>9.2874128818999999</v>
      </c>
    </row>
    <row r="34" spans="1:2" x14ac:dyDescent="0.25">
      <c r="A34" s="63"/>
      <c r="B34" s="66">
        <v>9.2813050747000005</v>
      </c>
    </row>
    <row r="35" spans="1:2" x14ac:dyDescent="0.25">
      <c r="A35" s="63"/>
      <c r="B35" s="66">
        <v>9.2849080563000008</v>
      </c>
    </row>
    <row r="36" spans="1:2" x14ac:dyDescent="0.25">
      <c r="A36" s="62">
        <v>20</v>
      </c>
      <c r="B36" s="68">
        <v>4.9384958744</v>
      </c>
    </row>
    <row r="37" spans="1:2" x14ac:dyDescent="0.25">
      <c r="A37" s="63"/>
      <c r="B37" s="66">
        <v>4.9248449801999996</v>
      </c>
    </row>
    <row r="38" spans="1:2" x14ac:dyDescent="0.25">
      <c r="A38" s="63"/>
      <c r="B38" s="66">
        <v>4.9278390408000003</v>
      </c>
    </row>
    <row r="39" spans="1:2" x14ac:dyDescent="0.25">
      <c r="A39" s="63"/>
      <c r="B39" s="66">
        <v>4.9332969189</v>
      </c>
    </row>
    <row r="40" spans="1:2" x14ac:dyDescent="0.25">
      <c r="A40" s="63"/>
      <c r="B40" s="66">
        <v>4.9300260543999999</v>
      </c>
    </row>
    <row r="41" spans="1:2" x14ac:dyDescent="0.25">
      <c r="A41" s="63"/>
      <c r="B41" s="66">
        <v>4.9274199009000004</v>
      </c>
    </row>
    <row r="42" spans="1:2" x14ac:dyDescent="0.25">
      <c r="A42" s="63"/>
      <c r="B42" s="66">
        <v>4.9220581054999997</v>
      </c>
    </row>
    <row r="43" spans="1:2" x14ac:dyDescent="0.25">
      <c r="A43" s="63"/>
      <c r="B43" s="66">
        <v>4.9330170154999999</v>
      </c>
    </row>
    <row r="44" spans="1:2" x14ac:dyDescent="0.25">
      <c r="A44" s="63"/>
      <c r="B44" s="66">
        <v>4.9340848922999996</v>
      </c>
    </row>
    <row r="45" spans="1:2" x14ac:dyDescent="0.25">
      <c r="A45" s="64"/>
      <c r="B45" s="67">
        <v>4.9217851161999997</v>
      </c>
    </row>
    <row r="46" spans="1:2" x14ac:dyDescent="0.25">
      <c r="A46" s="62">
        <v>40</v>
      </c>
      <c r="B46" s="66">
        <v>2.7383677958999999</v>
      </c>
    </row>
    <row r="47" spans="1:2" x14ac:dyDescent="0.25">
      <c r="A47" s="63"/>
      <c r="B47" s="66">
        <v>2.7436249255999998</v>
      </c>
    </row>
    <row r="48" spans="1:2" x14ac:dyDescent="0.25">
      <c r="A48" s="63"/>
      <c r="B48" s="66">
        <v>2.7344908713999998</v>
      </c>
    </row>
    <row r="49" spans="1:2" x14ac:dyDescent="0.25">
      <c r="A49" s="63"/>
      <c r="B49" s="66">
        <v>2.7528169155</v>
      </c>
    </row>
    <row r="50" spans="1:2" x14ac:dyDescent="0.25">
      <c r="A50" s="63"/>
      <c r="B50" s="66">
        <v>2.7452440262</v>
      </c>
    </row>
    <row r="51" spans="1:2" x14ac:dyDescent="0.25">
      <c r="A51" s="63"/>
      <c r="B51" s="66">
        <v>2.7371399403000001</v>
      </c>
    </row>
    <row r="52" spans="1:2" x14ac:dyDescent="0.25">
      <c r="A52" s="63"/>
      <c r="B52" s="66">
        <v>2.7243309021000002</v>
      </c>
    </row>
    <row r="53" spans="1:2" x14ac:dyDescent="0.25">
      <c r="A53" s="63"/>
      <c r="B53" s="66">
        <v>2.7378780842000001</v>
      </c>
    </row>
    <row r="54" spans="1:2" x14ac:dyDescent="0.25">
      <c r="A54" s="63"/>
      <c r="B54" s="66">
        <v>2.7438001633</v>
      </c>
    </row>
    <row r="55" spans="1:2" x14ac:dyDescent="0.25">
      <c r="A55" s="64"/>
      <c r="B55" s="66">
        <v>2.7322390079000001</v>
      </c>
    </row>
    <row r="56" spans="1:2" x14ac:dyDescent="0.25">
      <c r="A56" s="62">
        <v>60</v>
      </c>
      <c r="B56" s="68">
        <v>2.0932850838000001</v>
      </c>
    </row>
    <row r="57" spans="1:2" x14ac:dyDescent="0.25">
      <c r="A57" s="63"/>
      <c r="B57" s="66">
        <v>2.0757200718000002</v>
      </c>
    </row>
    <row r="58" spans="1:2" x14ac:dyDescent="0.25">
      <c r="A58" s="63"/>
      <c r="B58" s="66">
        <v>2.0757391453</v>
      </c>
    </row>
    <row r="59" spans="1:2" x14ac:dyDescent="0.25">
      <c r="A59" s="63"/>
      <c r="B59" s="66">
        <v>2.0898611545999999</v>
      </c>
    </row>
    <row r="60" spans="1:2" x14ac:dyDescent="0.25">
      <c r="A60" s="63"/>
      <c r="B60" s="66">
        <v>2.0889079571</v>
      </c>
    </row>
    <row r="61" spans="1:2" x14ac:dyDescent="0.25">
      <c r="A61" s="63"/>
      <c r="B61" s="66">
        <v>2.0839130878000001</v>
      </c>
    </row>
    <row r="62" spans="1:2" x14ac:dyDescent="0.25">
      <c r="A62" s="63"/>
      <c r="B62" s="66">
        <v>2.0832030772999999</v>
      </c>
    </row>
    <row r="63" spans="1:2" x14ac:dyDescent="0.25">
      <c r="A63" s="63"/>
      <c r="B63" s="66">
        <v>2.0851011276000002</v>
      </c>
    </row>
    <row r="64" spans="1:2" x14ac:dyDescent="0.25">
      <c r="A64" s="63"/>
      <c r="B64" s="66">
        <v>2.0868821143999998</v>
      </c>
    </row>
    <row r="65" spans="1:2" x14ac:dyDescent="0.25">
      <c r="A65" s="64"/>
      <c r="B65" s="67">
        <v>2.0876030922000002</v>
      </c>
    </row>
    <row r="66" spans="1:2" x14ac:dyDescent="0.25">
      <c r="A66" s="62">
        <v>120</v>
      </c>
      <c r="B66" s="66">
        <v>1.5720360279000001</v>
      </c>
    </row>
    <row r="67" spans="1:2" x14ac:dyDescent="0.25">
      <c r="A67" s="63"/>
      <c r="B67" s="66">
        <v>1.5546350479</v>
      </c>
    </row>
    <row r="68" spans="1:2" x14ac:dyDescent="0.25">
      <c r="A68" s="63"/>
      <c r="B68" s="66">
        <v>1.5879261494000001</v>
      </c>
    </row>
    <row r="69" spans="1:2" x14ac:dyDescent="0.25">
      <c r="A69" s="63"/>
      <c r="B69" s="66">
        <v>1.5754599571000001</v>
      </c>
    </row>
    <row r="70" spans="1:2" x14ac:dyDescent="0.25">
      <c r="A70" s="63"/>
      <c r="B70" s="66">
        <v>1.5749590397</v>
      </c>
    </row>
    <row r="71" spans="1:2" x14ac:dyDescent="0.25">
      <c r="A71" s="63"/>
      <c r="B71" s="66">
        <v>1.6038470268</v>
      </c>
    </row>
    <row r="72" spans="1:2" x14ac:dyDescent="0.25">
      <c r="A72" s="63"/>
      <c r="B72" s="66">
        <v>1.5838408470000001</v>
      </c>
    </row>
    <row r="73" spans="1:2" x14ac:dyDescent="0.25">
      <c r="A73" s="63"/>
      <c r="B73" s="66">
        <v>1.5809619426999999</v>
      </c>
    </row>
    <row r="74" spans="1:2" x14ac:dyDescent="0.25">
      <c r="A74" s="63"/>
      <c r="B74" s="66">
        <v>1.5828020572999999</v>
      </c>
    </row>
    <row r="75" spans="1:2" x14ac:dyDescent="0.25">
      <c r="A75" s="64"/>
      <c r="B75" s="66">
        <v>1.5781080723000001</v>
      </c>
    </row>
    <row r="76" spans="1:2" x14ac:dyDescent="0.25">
      <c r="A76" s="62">
        <v>180</v>
      </c>
      <c r="B76" s="68">
        <v>1.6064569950000001</v>
      </c>
    </row>
    <row r="77" spans="1:2" x14ac:dyDescent="0.25">
      <c r="A77" s="63"/>
      <c r="B77" s="66">
        <v>1.6523468494</v>
      </c>
    </row>
    <row r="78" spans="1:2" x14ac:dyDescent="0.25">
      <c r="A78" s="63"/>
      <c r="B78" s="66">
        <v>1.6249690055999999</v>
      </c>
    </row>
    <row r="79" spans="1:2" x14ac:dyDescent="0.25">
      <c r="A79" s="63"/>
      <c r="B79" s="66">
        <v>1.646474123</v>
      </c>
    </row>
    <row r="80" spans="1:2" x14ac:dyDescent="0.25">
      <c r="A80" s="63"/>
      <c r="B80" s="66">
        <v>1.6185309886999999</v>
      </c>
    </row>
    <row r="81" spans="1:2" x14ac:dyDescent="0.25">
      <c r="A81" s="63"/>
      <c r="B81" s="66">
        <v>1.6216490268999999</v>
      </c>
    </row>
    <row r="82" spans="1:2" x14ac:dyDescent="0.25">
      <c r="A82" s="63"/>
      <c r="B82" s="66">
        <v>1.6080310345</v>
      </c>
    </row>
    <row r="83" spans="1:2" x14ac:dyDescent="0.25">
      <c r="A83" s="63"/>
      <c r="B83" s="66">
        <v>1.648597002</v>
      </c>
    </row>
    <row r="84" spans="1:2" x14ac:dyDescent="0.25">
      <c r="A84" s="63"/>
      <c r="B84" s="66">
        <v>1.6219580173000001</v>
      </c>
    </row>
    <row r="85" spans="1:2" x14ac:dyDescent="0.25">
      <c r="A85" s="64"/>
      <c r="B85" s="67">
        <v>1.6211330891</v>
      </c>
    </row>
    <row r="86" spans="1:2" x14ac:dyDescent="0.25">
      <c r="A86" s="62">
        <v>240</v>
      </c>
      <c r="B86" s="66">
        <v>1.7553670405999999</v>
      </c>
    </row>
    <row r="87" spans="1:2" x14ac:dyDescent="0.25">
      <c r="A87" s="63"/>
      <c r="B87" s="66">
        <v>1.7788009644</v>
      </c>
    </row>
    <row r="88" spans="1:2" x14ac:dyDescent="0.25">
      <c r="A88" s="63"/>
      <c r="B88" s="66">
        <v>1.7950220107999999</v>
      </c>
    </row>
    <row r="89" spans="1:2" x14ac:dyDescent="0.25">
      <c r="A89" s="63"/>
      <c r="B89" s="66">
        <v>1.756333828</v>
      </c>
    </row>
    <row r="90" spans="1:2" x14ac:dyDescent="0.25">
      <c r="A90" s="63"/>
      <c r="B90" s="66">
        <v>1.764950037</v>
      </c>
    </row>
    <row r="91" spans="1:2" x14ac:dyDescent="0.25">
      <c r="A91" s="63"/>
      <c r="B91" s="66">
        <v>1.8027720451</v>
      </c>
    </row>
    <row r="92" spans="1:2" x14ac:dyDescent="0.25">
      <c r="A92" s="63"/>
      <c r="B92" s="66">
        <v>1.7562141417999999</v>
      </c>
    </row>
    <row r="93" spans="1:2" x14ac:dyDescent="0.25">
      <c r="A93" s="63"/>
      <c r="B93" s="66">
        <v>1.7639470100000001</v>
      </c>
    </row>
    <row r="94" spans="1:2" x14ac:dyDescent="0.25">
      <c r="A94" s="63"/>
      <c r="B94" s="66">
        <v>1.7864170074000001</v>
      </c>
    </row>
    <row r="95" spans="1:2" x14ac:dyDescent="0.25">
      <c r="A95" s="64"/>
      <c r="B95" s="67">
        <v>1.7570168972</v>
      </c>
    </row>
  </sheetData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95"/>
  <sheetViews>
    <sheetView workbookViewId="0">
      <selection activeCell="F2" sqref="F2:M2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34" t="s">
        <v>0</v>
      </c>
      <c r="B1" s="37" t="s">
        <v>15</v>
      </c>
      <c r="C1" s="27" t="s">
        <v>6</v>
      </c>
      <c r="D1" s="28">
        <v>2279329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22</v>
      </c>
      <c r="C2" s="29" t="s">
        <v>12</v>
      </c>
      <c r="D2" s="30">
        <v>0.1</v>
      </c>
      <c r="E2" s="9" t="s">
        <v>7</v>
      </c>
      <c r="F2" s="14">
        <f>MEDIAN(F3:F7)</f>
        <v>45.282501936000003</v>
      </c>
      <c r="G2" s="14">
        <f t="shared" ref="G2:M2" si="0">MEDIAN(G3:G7)</f>
        <v>7.0062048434999999</v>
      </c>
      <c r="H2" s="14">
        <f t="shared" si="0"/>
        <v>4.8445000648000001</v>
      </c>
      <c r="I2" s="14">
        <f t="shared" si="0"/>
        <v>3.7769391536999999</v>
      </c>
      <c r="J2" s="14">
        <f t="shared" si="0"/>
        <v>3.4754660130000001</v>
      </c>
      <c r="K2" s="14">
        <f t="shared" si="0"/>
        <v>3.2722880839999999</v>
      </c>
      <c r="L2" s="14">
        <f t="shared" si="0"/>
        <v>3.3070011139000002</v>
      </c>
      <c r="M2" s="14">
        <f t="shared" si="0"/>
        <v>3.4423911571999999</v>
      </c>
      <c r="O2" s="52">
        <f>ROUNDUP(SUM(F3:M12)/60,0)</f>
        <v>7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45.222637891799998</v>
      </c>
      <c r="G3" s="14">
        <f t="shared" ref="G3:G7" si="2">B26</f>
        <v>7.0121409892999997</v>
      </c>
      <c r="H3" s="14">
        <f t="shared" ref="H3:H12" si="3">$B36</f>
        <v>4.8445000648000001</v>
      </c>
      <c r="I3" s="14">
        <f t="shared" ref="I3:I12" si="4">$B46</f>
        <v>3.7768208981</v>
      </c>
      <c r="J3" s="14">
        <f t="shared" ref="J3:J12" si="5">$B56</f>
        <v>3.4745090007999999</v>
      </c>
      <c r="K3" s="14">
        <f t="shared" ref="K3:K12" si="6">$B66</f>
        <v>3.2788770198999999</v>
      </c>
      <c r="L3" s="14">
        <f t="shared" ref="L3:L12" si="7">$B76</f>
        <v>3.3070011139000002</v>
      </c>
      <c r="M3" s="14">
        <f t="shared" ref="M3:M12" si="8">$B86</f>
        <v>3.4423911571999999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45.262758016600003</v>
      </c>
      <c r="G4" s="14">
        <f t="shared" si="2"/>
        <v>7.0049688816</v>
      </c>
      <c r="H4" s="14">
        <f t="shared" si="3"/>
        <v>4.8336160182999999</v>
      </c>
      <c r="I4" s="14">
        <f t="shared" si="4"/>
        <v>3.7769391536999999</v>
      </c>
      <c r="J4" s="14">
        <f t="shared" si="5"/>
        <v>3.4824841021999999</v>
      </c>
      <c r="K4" s="14">
        <f t="shared" si="6"/>
        <v>3.2502219676999999</v>
      </c>
      <c r="L4" s="14">
        <f t="shared" si="7"/>
        <v>3.3742208480999998</v>
      </c>
      <c r="M4" s="14">
        <f t="shared" si="8"/>
        <v>3.4270958899999999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45.282501936000003</v>
      </c>
      <c r="G5" s="14">
        <f t="shared" si="2"/>
        <v>7.0079321860999997</v>
      </c>
      <c r="H5" s="14">
        <f t="shared" si="3"/>
        <v>4.8517968654999999</v>
      </c>
      <c r="I5" s="14">
        <f t="shared" si="4"/>
        <v>3.7653920649999999</v>
      </c>
      <c r="J5" s="14">
        <f t="shared" si="5"/>
        <v>3.4723970890000002</v>
      </c>
      <c r="K5" s="14">
        <f t="shared" si="6"/>
        <v>3.2812821864999999</v>
      </c>
      <c r="L5" s="14">
        <f t="shared" si="7"/>
        <v>3.3787930012</v>
      </c>
      <c r="M5" s="14">
        <f t="shared" si="8"/>
        <v>3.4338150023999998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45.289309024799998</v>
      </c>
      <c r="G6" s="14">
        <f t="shared" si="2"/>
        <v>7.0026628970999996</v>
      </c>
      <c r="H6" s="14">
        <f t="shared" si="3"/>
        <v>4.8696050644</v>
      </c>
      <c r="I6" s="14">
        <f t="shared" si="4"/>
        <v>3.7843379974000002</v>
      </c>
      <c r="J6" s="14">
        <f t="shared" si="5"/>
        <v>3.4754660130000001</v>
      </c>
      <c r="K6" s="14">
        <f t="shared" si="6"/>
        <v>3.2722880839999999</v>
      </c>
      <c r="L6" s="14">
        <f t="shared" si="7"/>
        <v>3.2733399867999999</v>
      </c>
      <c r="M6" s="14">
        <f t="shared" si="8"/>
        <v>3.4976549149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45.302454948399998</v>
      </c>
      <c r="G7" s="14">
        <f t="shared" si="2"/>
        <v>7.0062048434999999</v>
      </c>
      <c r="H7" s="14">
        <f t="shared" si="3"/>
        <v>4.8325028419000002</v>
      </c>
      <c r="I7" s="14">
        <f t="shared" si="4"/>
        <v>3.7772171497000002</v>
      </c>
      <c r="J7" s="14">
        <f t="shared" si="5"/>
        <v>3.4925599098000002</v>
      </c>
      <c r="K7" s="14">
        <f t="shared" si="6"/>
        <v>3.2418990134999999</v>
      </c>
      <c r="L7" s="14">
        <f t="shared" si="7"/>
        <v>3.2934210300000002</v>
      </c>
      <c r="M7" s="14">
        <f t="shared" si="8"/>
        <v>3.4483339787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0</v>
      </c>
      <c r="G8" s="14">
        <f t="shared" ref="G8:G12" si="9">B31</f>
        <v>0</v>
      </c>
      <c r="H8" s="14">
        <f t="shared" si="3"/>
        <v>0</v>
      </c>
      <c r="I8" s="14">
        <f t="shared" si="4"/>
        <v>0</v>
      </c>
      <c r="J8" s="14">
        <f t="shared" si="5"/>
        <v>0</v>
      </c>
      <c r="K8" s="14">
        <f t="shared" si="6"/>
        <v>0</v>
      </c>
      <c r="L8" s="14">
        <f t="shared" si="7"/>
        <v>0</v>
      </c>
      <c r="M8" s="14">
        <f t="shared" si="8"/>
        <v>0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0</v>
      </c>
      <c r="G9" s="14">
        <f t="shared" si="9"/>
        <v>0</v>
      </c>
      <c r="H9" s="14">
        <f t="shared" si="3"/>
        <v>0</v>
      </c>
      <c r="I9" s="14">
        <f t="shared" si="4"/>
        <v>0</v>
      </c>
      <c r="J9" s="14">
        <f t="shared" si="5"/>
        <v>0</v>
      </c>
      <c r="K9" s="14">
        <f t="shared" si="6"/>
        <v>0</v>
      </c>
      <c r="L9" s="14">
        <f t="shared" si="7"/>
        <v>0</v>
      </c>
      <c r="M9" s="14">
        <f t="shared" si="8"/>
        <v>0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0</v>
      </c>
      <c r="G10" s="14">
        <f t="shared" si="9"/>
        <v>0</v>
      </c>
      <c r="H10" s="14">
        <f t="shared" si="3"/>
        <v>0</v>
      </c>
      <c r="I10" s="14">
        <f t="shared" si="4"/>
        <v>0</v>
      </c>
      <c r="J10" s="14">
        <f t="shared" si="5"/>
        <v>0</v>
      </c>
      <c r="K10" s="14">
        <f t="shared" si="6"/>
        <v>0</v>
      </c>
      <c r="L10" s="14">
        <f t="shared" si="7"/>
        <v>0</v>
      </c>
      <c r="M10" s="14">
        <f t="shared" si="8"/>
        <v>0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0</v>
      </c>
      <c r="G11" s="14">
        <f t="shared" si="9"/>
        <v>0</v>
      </c>
      <c r="H11" s="14">
        <f t="shared" si="3"/>
        <v>0</v>
      </c>
      <c r="I11" s="14">
        <f t="shared" si="4"/>
        <v>0</v>
      </c>
      <c r="J11" s="14">
        <f t="shared" si="5"/>
        <v>0</v>
      </c>
      <c r="K11" s="14">
        <f t="shared" si="6"/>
        <v>0</v>
      </c>
      <c r="L11" s="14">
        <f t="shared" si="7"/>
        <v>0</v>
      </c>
      <c r="M11" s="14">
        <f t="shared" si="8"/>
        <v>0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0</v>
      </c>
      <c r="G12" s="14">
        <f t="shared" si="9"/>
        <v>0</v>
      </c>
      <c r="H12" s="14">
        <f t="shared" si="3"/>
        <v>0</v>
      </c>
      <c r="I12" s="14">
        <f t="shared" si="4"/>
        <v>0</v>
      </c>
      <c r="J12" s="14">
        <f t="shared" si="5"/>
        <v>0</v>
      </c>
      <c r="K12" s="14">
        <f t="shared" si="6"/>
        <v>0</v>
      </c>
      <c r="L12" s="14">
        <f t="shared" si="7"/>
        <v>0</v>
      </c>
      <c r="M12" s="14">
        <f t="shared" si="8"/>
        <v>0</v>
      </c>
    </row>
    <row r="13" spans="1:15" x14ac:dyDescent="0.25">
      <c r="A13" s="35" t="s">
        <v>4</v>
      </c>
      <c r="B13" s="39">
        <v>4558658</v>
      </c>
      <c r="C13" s="31"/>
      <c r="D13" s="31"/>
      <c r="E13" s="12" t="s">
        <v>10</v>
      </c>
      <c r="F13" s="50">
        <f>F2</f>
        <v>45.282501936000003</v>
      </c>
      <c r="G13" s="50">
        <f t="shared" ref="G13:M14" si="10">$F$2/G1</f>
        <v>4.5282501935999999</v>
      </c>
      <c r="H13" s="50">
        <f t="shared" si="10"/>
        <v>2.2641250968</v>
      </c>
      <c r="I13" s="50">
        <f t="shared" si="10"/>
        <v>1.1320625484</v>
      </c>
      <c r="J13" s="50">
        <f t="shared" si="10"/>
        <v>0.7547083656000001</v>
      </c>
      <c r="K13" s="50">
        <f t="shared" si="10"/>
        <v>0.37735418280000005</v>
      </c>
      <c r="L13" s="50">
        <f t="shared" si="10"/>
        <v>0.25156945520000001</v>
      </c>
      <c r="M13" s="50">
        <f t="shared" si="10"/>
        <v>0.18867709140000002</v>
      </c>
    </row>
    <row r="14" spans="1:15" x14ac:dyDescent="0.25">
      <c r="A14" s="3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10"/>
        <v>6.4631998275087268</v>
      </c>
      <c r="H14" s="14">
        <f t="shared" si="10"/>
        <v>9.3471981278360126</v>
      </c>
      <c r="I14" s="14">
        <f t="shared" si="10"/>
        <v>11.989206098710895</v>
      </c>
      <c r="J14" s="14">
        <f t="shared" si="10"/>
        <v>13.029188536622298</v>
      </c>
      <c r="K14" s="14">
        <f t="shared" si="10"/>
        <v>13.83817707169819</v>
      </c>
      <c r="L14" s="14">
        <f t="shared" si="10"/>
        <v>13.692920073618485</v>
      </c>
      <c r="M14" s="14">
        <f t="shared" si="10"/>
        <v>13.154374348565389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68">
        <v>45.222637891799998</v>
      </c>
    </row>
    <row r="17" spans="1:2" x14ac:dyDescent="0.25">
      <c r="A17" s="63"/>
      <c r="B17" s="66">
        <v>45.262758016600003</v>
      </c>
    </row>
    <row r="18" spans="1:2" x14ac:dyDescent="0.25">
      <c r="A18" s="63"/>
      <c r="B18" s="66">
        <v>45.282501936000003</v>
      </c>
    </row>
    <row r="19" spans="1:2" x14ac:dyDescent="0.25">
      <c r="A19" s="63"/>
      <c r="B19" s="66">
        <v>45.289309024799998</v>
      </c>
    </row>
    <row r="20" spans="1:2" x14ac:dyDescent="0.25">
      <c r="A20" s="63"/>
      <c r="B20" s="66">
        <v>45.302454948399998</v>
      </c>
    </row>
    <row r="21" spans="1:2" x14ac:dyDescent="0.25">
      <c r="A21" s="63"/>
      <c r="B21" s="66"/>
    </row>
    <row r="22" spans="1:2" x14ac:dyDescent="0.25">
      <c r="A22" s="63"/>
      <c r="B22" s="66"/>
    </row>
    <row r="23" spans="1:2" x14ac:dyDescent="0.25">
      <c r="A23" s="63"/>
      <c r="B23" s="66"/>
    </row>
    <row r="24" spans="1:2" x14ac:dyDescent="0.25">
      <c r="A24" s="63"/>
      <c r="B24" s="66"/>
    </row>
    <row r="25" spans="1:2" x14ac:dyDescent="0.25">
      <c r="A25" s="64"/>
      <c r="B25" s="66"/>
    </row>
    <row r="26" spans="1:2" x14ac:dyDescent="0.25">
      <c r="A26" s="62">
        <v>10</v>
      </c>
      <c r="B26" s="68">
        <v>7.0121409892999997</v>
      </c>
    </row>
    <row r="27" spans="1:2" x14ac:dyDescent="0.25">
      <c r="A27" s="63"/>
      <c r="B27" s="66">
        <v>7.0049688816</v>
      </c>
    </row>
    <row r="28" spans="1:2" x14ac:dyDescent="0.25">
      <c r="A28" s="63"/>
      <c r="B28" s="66">
        <v>7.0079321860999997</v>
      </c>
    </row>
    <row r="29" spans="1:2" x14ac:dyDescent="0.25">
      <c r="A29" s="63"/>
      <c r="B29" s="66">
        <v>7.0026628970999996</v>
      </c>
    </row>
    <row r="30" spans="1:2" x14ac:dyDescent="0.25">
      <c r="A30" s="63"/>
      <c r="B30" s="66">
        <v>7.0062048434999999</v>
      </c>
    </row>
    <row r="31" spans="1:2" x14ac:dyDescent="0.25">
      <c r="A31" s="63"/>
      <c r="B31" s="66"/>
    </row>
    <row r="32" spans="1:2" x14ac:dyDescent="0.25">
      <c r="A32" s="63"/>
      <c r="B32" s="66"/>
    </row>
    <row r="33" spans="1:2" x14ac:dyDescent="0.25">
      <c r="A33" s="63"/>
      <c r="B33" s="66"/>
    </row>
    <row r="34" spans="1:2" x14ac:dyDescent="0.25">
      <c r="A34" s="63"/>
      <c r="B34" s="66"/>
    </row>
    <row r="35" spans="1:2" x14ac:dyDescent="0.25">
      <c r="A35" s="63"/>
      <c r="B35" s="67"/>
    </row>
    <row r="36" spans="1:2" x14ac:dyDescent="0.25">
      <c r="A36" s="62">
        <v>20</v>
      </c>
      <c r="B36" s="68">
        <v>4.8445000648000001</v>
      </c>
    </row>
    <row r="37" spans="1:2" x14ac:dyDescent="0.25">
      <c r="A37" s="63"/>
      <c r="B37" s="66">
        <v>4.8336160182999999</v>
      </c>
    </row>
    <row r="38" spans="1:2" x14ac:dyDescent="0.25">
      <c r="A38" s="63"/>
      <c r="B38" s="66">
        <v>4.8517968654999999</v>
      </c>
    </row>
    <row r="39" spans="1:2" x14ac:dyDescent="0.25">
      <c r="A39" s="63"/>
      <c r="B39" s="66">
        <v>4.8696050644</v>
      </c>
    </row>
    <row r="40" spans="1:2" x14ac:dyDescent="0.25">
      <c r="A40" s="63"/>
      <c r="B40" s="66">
        <v>4.8325028419000002</v>
      </c>
    </row>
    <row r="41" spans="1:2" x14ac:dyDescent="0.25">
      <c r="A41" s="63"/>
      <c r="B41" s="66"/>
    </row>
    <row r="42" spans="1:2" x14ac:dyDescent="0.25">
      <c r="A42" s="63"/>
      <c r="B42" s="66"/>
    </row>
    <row r="43" spans="1:2" x14ac:dyDescent="0.25">
      <c r="A43" s="63"/>
      <c r="B43" s="66"/>
    </row>
    <row r="44" spans="1:2" x14ac:dyDescent="0.25">
      <c r="A44" s="63"/>
      <c r="B44" s="66"/>
    </row>
    <row r="45" spans="1:2" x14ac:dyDescent="0.25">
      <c r="A45" s="64"/>
      <c r="B45" s="67"/>
    </row>
    <row r="46" spans="1:2" x14ac:dyDescent="0.25">
      <c r="A46" s="62">
        <v>40</v>
      </c>
      <c r="B46" s="68">
        <v>3.7768208981</v>
      </c>
    </row>
    <row r="47" spans="1:2" x14ac:dyDescent="0.25">
      <c r="A47" s="63"/>
      <c r="B47" s="66">
        <v>3.7769391536999999</v>
      </c>
    </row>
    <row r="48" spans="1:2" x14ac:dyDescent="0.25">
      <c r="A48" s="63"/>
      <c r="B48" s="66">
        <v>3.7653920649999999</v>
      </c>
    </row>
    <row r="49" spans="1:2" x14ac:dyDescent="0.25">
      <c r="A49" s="63"/>
      <c r="B49" s="66">
        <v>3.7843379974000002</v>
      </c>
    </row>
    <row r="50" spans="1:2" x14ac:dyDescent="0.25">
      <c r="A50" s="63"/>
      <c r="B50" s="66">
        <v>3.7772171497000002</v>
      </c>
    </row>
    <row r="51" spans="1:2" x14ac:dyDescent="0.25">
      <c r="A51" s="63"/>
      <c r="B51" s="66"/>
    </row>
    <row r="52" spans="1:2" x14ac:dyDescent="0.25">
      <c r="A52" s="63"/>
      <c r="B52" s="66"/>
    </row>
    <row r="53" spans="1:2" x14ac:dyDescent="0.25">
      <c r="A53" s="63"/>
      <c r="B53" s="66"/>
    </row>
    <row r="54" spans="1:2" x14ac:dyDescent="0.25">
      <c r="A54" s="63"/>
      <c r="B54" s="66"/>
    </row>
    <row r="55" spans="1:2" x14ac:dyDescent="0.25">
      <c r="A55" s="64"/>
      <c r="B55" s="67"/>
    </row>
    <row r="56" spans="1:2" x14ac:dyDescent="0.25">
      <c r="A56" s="62">
        <v>60</v>
      </c>
      <c r="B56" s="68">
        <v>3.4745090007999999</v>
      </c>
    </row>
    <row r="57" spans="1:2" x14ac:dyDescent="0.25">
      <c r="A57" s="63"/>
      <c r="B57" s="66">
        <v>3.4824841021999999</v>
      </c>
    </row>
    <row r="58" spans="1:2" x14ac:dyDescent="0.25">
      <c r="A58" s="63"/>
      <c r="B58" s="66">
        <v>3.4723970890000002</v>
      </c>
    </row>
    <row r="59" spans="1:2" x14ac:dyDescent="0.25">
      <c r="A59" s="63"/>
      <c r="B59" s="66">
        <v>3.4754660130000001</v>
      </c>
    </row>
    <row r="60" spans="1:2" x14ac:dyDescent="0.25">
      <c r="A60" s="63"/>
      <c r="B60" s="66">
        <v>3.4925599098000002</v>
      </c>
    </row>
    <row r="61" spans="1:2" x14ac:dyDescent="0.25">
      <c r="A61" s="63"/>
      <c r="B61" s="66"/>
    </row>
    <row r="62" spans="1:2" x14ac:dyDescent="0.25">
      <c r="A62" s="63"/>
      <c r="B62" s="66"/>
    </row>
    <row r="63" spans="1:2" x14ac:dyDescent="0.25">
      <c r="A63" s="63"/>
      <c r="B63" s="66"/>
    </row>
    <row r="64" spans="1:2" x14ac:dyDescent="0.25">
      <c r="A64" s="63"/>
      <c r="B64" s="66"/>
    </row>
    <row r="65" spans="1:2" x14ac:dyDescent="0.25">
      <c r="A65" s="64"/>
      <c r="B65" s="67"/>
    </row>
    <row r="66" spans="1:2" x14ac:dyDescent="0.25">
      <c r="A66" s="62">
        <v>120</v>
      </c>
      <c r="B66" s="68">
        <v>3.2788770198999999</v>
      </c>
    </row>
    <row r="67" spans="1:2" x14ac:dyDescent="0.25">
      <c r="A67" s="63"/>
      <c r="B67" s="66">
        <v>3.2502219676999999</v>
      </c>
    </row>
    <row r="68" spans="1:2" x14ac:dyDescent="0.25">
      <c r="A68" s="63"/>
      <c r="B68" s="66">
        <v>3.2812821864999999</v>
      </c>
    </row>
    <row r="69" spans="1:2" x14ac:dyDescent="0.25">
      <c r="A69" s="63"/>
      <c r="B69" s="66">
        <v>3.2722880839999999</v>
      </c>
    </row>
    <row r="70" spans="1:2" x14ac:dyDescent="0.25">
      <c r="A70" s="63"/>
      <c r="B70" s="66">
        <v>3.2418990134999999</v>
      </c>
    </row>
    <row r="71" spans="1:2" x14ac:dyDescent="0.25">
      <c r="A71" s="63"/>
      <c r="B71" s="66"/>
    </row>
    <row r="72" spans="1:2" x14ac:dyDescent="0.25">
      <c r="A72" s="63"/>
      <c r="B72" s="66"/>
    </row>
    <row r="73" spans="1:2" x14ac:dyDescent="0.25">
      <c r="A73" s="63"/>
      <c r="B73" s="66"/>
    </row>
    <row r="74" spans="1:2" x14ac:dyDescent="0.25">
      <c r="A74" s="63"/>
      <c r="B74" s="66"/>
    </row>
    <row r="75" spans="1:2" x14ac:dyDescent="0.25">
      <c r="A75" s="64"/>
      <c r="B75" s="67"/>
    </row>
    <row r="76" spans="1:2" x14ac:dyDescent="0.25">
      <c r="A76" s="62">
        <v>180</v>
      </c>
      <c r="B76" s="68">
        <v>3.3070011139000002</v>
      </c>
    </row>
    <row r="77" spans="1:2" x14ac:dyDescent="0.25">
      <c r="A77" s="63"/>
      <c r="B77" s="66">
        <v>3.3742208480999998</v>
      </c>
    </row>
    <row r="78" spans="1:2" x14ac:dyDescent="0.25">
      <c r="A78" s="63"/>
      <c r="B78" s="66">
        <v>3.3787930012</v>
      </c>
    </row>
    <row r="79" spans="1:2" x14ac:dyDescent="0.25">
      <c r="A79" s="63"/>
      <c r="B79" s="66">
        <v>3.2733399867999999</v>
      </c>
    </row>
    <row r="80" spans="1:2" x14ac:dyDescent="0.25">
      <c r="A80" s="63"/>
      <c r="B80" s="66">
        <v>3.2934210300000002</v>
      </c>
    </row>
    <row r="81" spans="1:2" x14ac:dyDescent="0.25">
      <c r="A81" s="63"/>
      <c r="B81" s="66"/>
    </row>
    <row r="82" spans="1:2" x14ac:dyDescent="0.25">
      <c r="A82" s="63"/>
      <c r="B82" s="66"/>
    </row>
    <row r="83" spans="1:2" x14ac:dyDescent="0.25">
      <c r="A83" s="63"/>
      <c r="B83" s="66"/>
    </row>
    <row r="84" spans="1:2" x14ac:dyDescent="0.25">
      <c r="A84" s="63"/>
      <c r="B84" s="66"/>
    </row>
    <row r="85" spans="1:2" x14ac:dyDescent="0.25">
      <c r="A85" s="64"/>
      <c r="B85" s="67"/>
    </row>
    <row r="86" spans="1:2" x14ac:dyDescent="0.25">
      <c r="A86" s="62">
        <v>240</v>
      </c>
      <c r="B86" s="68">
        <v>3.4423911571999999</v>
      </c>
    </row>
    <row r="87" spans="1:2" x14ac:dyDescent="0.25">
      <c r="A87" s="63"/>
      <c r="B87" s="66">
        <v>3.4270958899999999</v>
      </c>
    </row>
    <row r="88" spans="1:2" x14ac:dyDescent="0.25">
      <c r="A88" s="63"/>
      <c r="B88" s="66">
        <v>3.4338150023999998</v>
      </c>
    </row>
    <row r="89" spans="1:2" x14ac:dyDescent="0.25">
      <c r="A89" s="63"/>
      <c r="B89" s="66">
        <v>3.4976549149</v>
      </c>
    </row>
    <row r="90" spans="1:2" x14ac:dyDescent="0.25">
      <c r="A90" s="63"/>
      <c r="B90" s="66">
        <v>3.4483339787</v>
      </c>
    </row>
    <row r="91" spans="1:2" x14ac:dyDescent="0.25">
      <c r="A91" s="63"/>
      <c r="B91" s="66"/>
    </row>
    <row r="92" spans="1:2" x14ac:dyDescent="0.25">
      <c r="A92" s="63"/>
      <c r="B92" s="66"/>
    </row>
    <row r="93" spans="1:2" x14ac:dyDescent="0.25">
      <c r="A93" s="63"/>
      <c r="B93" s="66"/>
    </row>
    <row r="94" spans="1:2" x14ac:dyDescent="0.25">
      <c r="A94" s="63"/>
      <c r="B94" s="66"/>
    </row>
    <row r="95" spans="1:2" x14ac:dyDescent="0.25">
      <c r="A95" s="64"/>
      <c r="B95" s="67"/>
    </row>
  </sheetData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 tint="-0.499984740745262"/>
  </sheetPr>
  <dimension ref="A1:X38"/>
  <sheetViews>
    <sheetView zoomScale="70" zoomScaleNormal="70" workbookViewId="0">
      <selection activeCell="R5" sqref="R5:X6"/>
    </sheetView>
  </sheetViews>
  <sheetFormatPr defaultRowHeight="15" x14ac:dyDescent="0.25"/>
  <cols>
    <col min="1" max="1" width="17.28515625" customWidth="1"/>
    <col min="2" max="2" width="13.7109375" style="78" bestFit="1" customWidth="1"/>
    <col min="3" max="3" width="11.7109375" style="78" bestFit="1" customWidth="1"/>
    <col min="4" max="4" width="12" style="78" bestFit="1" customWidth="1"/>
    <col min="5" max="6" width="10.28515625" style="78" bestFit="1" customWidth="1"/>
    <col min="7" max="7" width="12.7109375" style="78" bestFit="1" customWidth="1"/>
    <col min="8" max="9" width="11.7109375" style="57" bestFit="1" customWidth="1"/>
    <col min="10" max="10" width="18.140625" customWidth="1"/>
    <col min="11" max="11" width="12.7109375" bestFit="1" customWidth="1"/>
    <col min="12" max="13" width="13.85546875" bestFit="1" customWidth="1"/>
    <col min="14" max="14" width="12.7109375" bestFit="1" customWidth="1"/>
    <col min="17" max="17" width="22.28515625" customWidth="1"/>
    <col min="18" max="18" width="12.7109375" bestFit="1" customWidth="1"/>
  </cols>
  <sheetData>
    <row r="1" spans="1:24" x14ac:dyDescent="0.25">
      <c r="A1" s="54" t="s">
        <v>0</v>
      </c>
      <c r="B1" s="37" t="s">
        <v>31</v>
      </c>
      <c r="C1" s="27"/>
      <c r="D1" s="77"/>
      <c r="G1" s="108"/>
      <c r="H1" s="108"/>
      <c r="I1" s="108"/>
      <c r="J1" s="108"/>
      <c r="K1" s="108"/>
      <c r="L1" s="108"/>
      <c r="M1" s="109"/>
      <c r="N1" s="108"/>
    </row>
    <row r="2" spans="1:24" x14ac:dyDescent="0.25">
      <c r="A2" s="55" t="s">
        <v>2</v>
      </c>
      <c r="B2" s="38" t="s">
        <v>34</v>
      </c>
      <c r="C2" s="27" t="s">
        <v>12</v>
      </c>
      <c r="D2" s="80">
        <v>0.1</v>
      </c>
      <c r="J2" s="57"/>
      <c r="K2" s="78"/>
      <c r="L2" s="78"/>
      <c r="M2" s="78"/>
      <c r="N2" s="78"/>
    </row>
    <row r="3" spans="1:24" x14ac:dyDescent="0.25">
      <c r="A3" s="55" t="s">
        <v>5</v>
      </c>
      <c r="B3" s="39">
        <v>55000</v>
      </c>
    </row>
    <row r="4" spans="1:24" x14ac:dyDescent="0.25">
      <c r="A4" s="55" t="s">
        <v>4</v>
      </c>
      <c r="B4" s="38">
        <v>128</v>
      </c>
    </row>
    <row r="5" spans="1:24" x14ac:dyDescent="0.25">
      <c r="A5" s="83" t="s">
        <v>7</v>
      </c>
      <c r="B5" s="6">
        <v>1</v>
      </c>
      <c r="C5" s="6">
        <v>34</v>
      </c>
      <c r="D5" s="6">
        <v>68</v>
      </c>
      <c r="E5" s="6">
        <v>136</v>
      </c>
      <c r="F5" s="6">
        <v>204</v>
      </c>
      <c r="G5" s="6">
        <v>272</v>
      </c>
      <c r="J5" s="83" t="s">
        <v>8</v>
      </c>
      <c r="K5" s="6">
        <f t="shared" ref="K5:P5" si="0">B5</f>
        <v>1</v>
      </c>
      <c r="L5" s="6">
        <f t="shared" si="0"/>
        <v>34</v>
      </c>
      <c r="M5" s="6">
        <f t="shared" si="0"/>
        <v>68</v>
      </c>
      <c r="N5" s="6">
        <f t="shared" si="0"/>
        <v>136</v>
      </c>
      <c r="O5" s="6">
        <f t="shared" si="0"/>
        <v>204</v>
      </c>
      <c r="P5" s="6">
        <f t="shared" si="0"/>
        <v>272</v>
      </c>
      <c r="R5" s="83" t="s">
        <v>30</v>
      </c>
      <c r="S5" s="6">
        <f>K5</f>
        <v>1</v>
      </c>
      <c r="T5" s="6">
        <f t="shared" ref="T5:X5" si="1">L5</f>
        <v>34</v>
      </c>
      <c r="U5" s="6">
        <f t="shared" si="1"/>
        <v>68</v>
      </c>
      <c r="V5" s="6">
        <f t="shared" si="1"/>
        <v>136</v>
      </c>
      <c r="W5" s="6">
        <f t="shared" si="1"/>
        <v>204</v>
      </c>
      <c r="X5" s="6">
        <f t="shared" si="1"/>
        <v>272</v>
      </c>
    </row>
    <row r="6" spans="1:24" x14ac:dyDescent="0.25">
      <c r="A6" s="71" t="s">
        <v>33</v>
      </c>
      <c r="B6" s="81">
        <f>MEDIAN(A$15,A$21,A$27,A$33)</f>
        <v>397.12010499999997</v>
      </c>
      <c r="C6" s="81">
        <f>MEDIAN(A$16,A$22,A$28,A$34)</f>
        <v>13.7980105</v>
      </c>
      <c r="D6" s="81">
        <f>MEDIAN(A$17,A$23,A$29,A$35)</f>
        <v>6.9085809999999999</v>
      </c>
      <c r="E6" s="81">
        <f>MEDIAN(A$18,A$24,A$30,D$36)</f>
        <v>5.2641819999999999</v>
      </c>
      <c r="F6" s="81">
        <f>MEDIAN(A$19,A$25,A$31,A$37)</f>
        <v>5.2079055000000007</v>
      </c>
      <c r="G6" s="81">
        <f>MEDIAN(A$20,A$26,A$32,A$38)</f>
        <v>5.0794525000000004</v>
      </c>
      <c r="H6" s="57">
        <v>1</v>
      </c>
      <c r="J6" s="71" t="str">
        <f t="shared" ref="J6:J12" si="2">A6</f>
        <v>m = 55 000, n = 128</v>
      </c>
      <c r="K6" s="97">
        <v>1</v>
      </c>
      <c r="L6" s="97">
        <f>$B$6/C6</f>
        <v>28.780968459184749</v>
      </c>
      <c r="M6" s="97">
        <f>$B$6/D6</f>
        <v>57.482152268316746</v>
      </c>
      <c r="N6" s="97">
        <f>$B$6/E6</f>
        <v>75.438141196485986</v>
      </c>
      <c r="O6" s="97">
        <f>$B$6/F6</f>
        <v>76.253323913039495</v>
      </c>
      <c r="P6" s="97">
        <f>$B$6/G6</f>
        <v>78.181675091951334</v>
      </c>
      <c r="R6" s="71" t="str">
        <f>J6</f>
        <v>m = 55 000, n = 128</v>
      </c>
      <c r="S6" s="97">
        <v>1</v>
      </c>
      <c r="T6" s="97">
        <f>L6/T$5</f>
        <v>0.84649907232896315</v>
      </c>
      <c r="U6" s="97">
        <f t="shared" ref="U6:X6" si="3">M6/U$5</f>
        <v>0.84532576865171682</v>
      </c>
      <c r="V6" s="97">
        <f t="shared" si="3"/>
        <v>0.55469221468004404</v>
      </c>
      <c r="W6" s="97">
        <f t="shared" si="3"/>
        <v>0.37379080349529165</v>
      </c>
      <c r="X6" s="97">
        <f t="shared" si="3"/>
        <v>0.28743262901452699</v>
      </c>
    </row>
    <row r="7" spans="1:24" x14ac:dyDescent="0.25">
      <c r="A7" s="71"/>
      <c r="B7" s="81"/>
      <c r="C7" s="81"/>
      <c r="D7" s="81"/>
      <c r="E7" s="81"/>
      <c r="F7" s="81"/>
      <c r="G7" s="81"/>
      <c r="J7" s="71"/>
      <c r="K7" s="97"/>
      <c r="L7" s="97"/>
      <c r="M7" s="97"/>
      <c r="N7" s="97"/>
      <c r="O7" s="97"/>
      <c r="P7" s="97"/>
      <c r="R7" s="71"/>
      <c r="S7" s="97"/>
      <c r="T7" s="97"/>
      <c r="U7" s="97"/>
      <c r="V7" s="97"/>
      <c r="W7" s="97"/>
      <c r="X7" s="97"/>
    </row>
    <row r="8" spans="1:24" x14ac:dyDescent="0.25">
      <c r="A8" s="71"/>
      <c r="B8" s="81"/>
      <c r="C8" s="81"/>
      <c r="D8" s="81"/>
      <c r="E8" s="81"/>
      <c r="F8" s="81"/>
      <c r="G8" s="81"/>
      <c r="J8" s="71"/>
      <c r="K8" s="97"/>
      <c r="L8" s="97"/>
      <c r="M8" s="97"/>
      <c r="N8" s="97"/>
      <c r="O8" s="97"/>
      <c r="P8" s="97"/>
      <c r="R8" s="71"/>
      <c r="S8" s="97"/>
      <c r="T8" s="97"/>
      <c r="U8" s="97"/>
      <c r="V8" s="97"/>
      <c r="W8" s="97"/>
      <c r="X8" s="97"/>
    </row>
    <row r="9" spans="1:24" x14ac:dyDescent="0.25">
      <c r="A9" s="71"/>
      <c r="B9" s="81"/>
      <c r="C9" s="81"/>
      <c r="D9" s="81"/>
      <c r="E9" s="81"/>
      <c r="F9" s="81"/>
      <c r="G9" s="81"/>
      <c r="J9" s="71"/>
      <c r="K9" s="97"/>
      <c r="L9" s="97"/>
      <c r="M9" s="97"/>
      <c r="N9" s="97"/>
      <c r="O9" s="97"/>
      <c r="P9" s="97"/>
      <c r="R9" s="71"/>
      <c r="S9" s="97"/>
      <c r="T9" s="97"/>
      <c r="U9" s="97"/>
      <c r="V9" s="97"/>
      <c r="W9" s="97"/>
      <c r="X9" s="97"/>
    </row>
    <row r="10" spans="1:24" hidden="1" x14ac:dyDescent="0.25">
      <c r="A10" s="71" t="s">
        <v>27</v>
      </c>
      <c r="B10" s="81" t="e">
        <f>MEDIAN(E$15,E$21,E$27,E$33)</f>
        <v>#NUM!</v>
      </c>
      <c r="C10" s="81" t="e">
        <f>MEDIAN(E$16,E$22,E$28,E$34)</f>
        <v>#NUM!</v>
      </c>
      <c r="D10" s="81" t="e">
        <f>MEDIAN(E$17,E$23,E$29,E$35)</f>
        <v>#NUM!</v>
      </c>
      <c r="E10" s="81" t="e">
        <f>MEDIAN(E$18,E$24,E$30,E$36)</f>
        <v>#NUM!</v>
      </c>
      <c r="F10" s="81" t="e">
        <f>MEDIAN(E$19,E$25,E$31,E$37)</f>
        <v>#NUM!</v>
      </c>
      <c r="G10" s="81" t="e">
        <f>MEDIAN(E$20,E$26,E$32,E$38)</f>
        <v>#NUM!</v>
      </c>
      <c r="H10" s="57">
        <v>5</v>
      </c>
      <c r="J10" s="71" t="str">
        <f t="shared" si="2"/>
        <v>M=250 000</v>
      </c>
      <c r="K10" s="97">
        <v>1</v>
      </c>
      <c r="L10" s="97" t="e">
        <f>$B$10/C10</f>
        <v>#NUM!</v>
      </c>
      <c r="M10" s="97" t="e">
        <f>$B$10/D10</f>
        <v>#NUM!</v>
      </c>
      <c r="N10" s="97" t="e">
        <f>$B$10/E10</f>
        <v>#NUM!</v>
      </c>
      <c r="O10" s="97" t="e">
        <f>$B$10/F10</f>
        <v>#NUM!</v>
      </c>
      <c r="P10" s="97" t="e">
        <f>$B$10/G10</f>
        <v>#NUM!</v>
      </c>
      <c r="R10" s="71" t="str">
        <f t="shared" ref="R10:R12" si="4">J10</f>
        <v>M=250 000</v>
      </c>
      <c r="S10" s="97">
        <v>1</v>
      </c>
      <c r="T10" s="97" t="e">
        <f t="shared" ref="T10:T12" si="5">L10/T$5</f>
        <v>#NUM!</v>
      </c>
      <c r="U10" s="97" t="e">
        <f t="shared" ref="U10:U12" si="6">M10/U$5</f>
        <v>#NUM!</v>
      </c>
      <c r="V10" s="97" t="e">
        <f t="shared" ref="V10:V12" si="7">N10/V$5</f>
        <v>#NUM!</v>
      </c>
      <c r="W10" s="97" t="e">
        <f t="shared" ref="W10:W12" si="8">O10/W$5</f>
        <v>#NUM!</v>
      </c>
      <c r="X10" s="97" t="e">
        <f t="shared" ref="X10:X12" si="9">P10/X$5</f>
        <v>#NUM!</v>
      </c>
    </row>
    <row r="11" spans="1:24" hidden="1" x14ac:dyDescent="0.25">
      <c r="A11" s="71" t="s">
        <v>28</v>
      </c>
      <c r="B11" s="81" t="e">
        <f>MEDIAN(F$15,F$21,F$27,F$33)</f>
        <v>#NUM!</v>
      </c>
      <c r="C11" s="81" t="e">
        <f>MEDIAN(F$16,F$22,F$28,F$34)</f>
        <v>#NUM!</v>
      </c>
      <c r="D11" s="81" t="e">
        <f>MEDIAN(F$17,F$23,F$29,F$35)</f>
        <v>#NUM!</v>
      </c>
      <c r="E11" s="81" t="e">
        <f>MEDIAN(F$18,F$24,F$30,F$36)</f>
        <v>#NUM!</v>
      </c>
      <c r="F11" s="81" t="e">
        <f>MEDIAN(F$19,F$25,F$31,F$37)</f>
        <v>#NUM!</v>
      </c>
      <c r="G11" s="81" t="e">
        <f>MEDIAN(F$20,F$26,F$32,F$38)</f>
        <v>#NUM!</v>
      </c>
      <c r="H11" s="57">
        <v>6</v>
      </c>
      <c r="J11" s="71" t="str">
        <f t="shared" si="2"/>
        <v>M=100 000</v>
      </c>
      <c r="K11" s="97">
        <v>1</v>
      </c>
      <c r="L11" s="97" t="e">
        <f>$B$11/C11</f>
        <v>#NUM!</v>
      </c>
      <c r="M11" s="97" t="e">
        <f>$B$11/D11</f>
        <v>#NUM!</v>
      </c>
      <c r="N11" s="97" t="e">
        <f>$B$11/E11</f>
        <v>#NUM!</v>
      </c>
      <c r="O11" s="97" t="e">
        <f>$B$11/F11</f>
        <v>#NUM!</v>
      </c>
      <c r="P11" s="97" t="e">
        <f>$B$11/G11</f>
        <v>#NUM!</v>
      </c>
      <c r="R11" s="71" t="str">
        <f t="shared" si="4"/>
        <v>M=100 000</v>
      </c>
      <c r="S11" s="97">
        <v>1</v>
      </c>
      <c r="T11" s="97" t="e">
        <f t="shared" si="5"/>
        <v>#NUM!</v>
      </c>
      <c r="U11" s="97" t="e">
        <f t="shared" si="6"/>
        <v>#NUM!</v>
      </c>
      <c r="V11" s="97" t="e">
        <f t="shared" si="7"/>
        <v>#NUM!</v>
      </c>
      <c r="W11" s="97" t="e">
        <f t="shared" si="8"/>
        <v>#NUM!</v>
      </c>
      <c r="X11" s="97" t="e">
        <f t="shared" si="9"/>
        <v>#NUM!</v>
      </c>
    </row>
    <row r="12" spans="1:24" hidden="1" x14ac:dyDescent="0.25">
      <c r="A12" s="71" t="s">
        <v>29</v>
      </c>
      <c r="B12" s="81" t="e">
        <f>MEDIAN(G$15,G$21,G$27,G$33)</f>
        <v>#NUM!</v>
      </c>
      <c r="C12" s="81" t="e">
        <f>MEDIAN(G$16,G$22,G$28,G$34)</f>
        <v>#NUM!</v>
      </c>
      <c r="D12" s="81" t="e">
        <f>MEDIAN(G$17,G$23,G$29,G$35)</f>
        <v>#NUM!</v>
      </c>
      <c r="E12" s="81" t="e">
        <f>MEDIAN(G$18,G$24,G$30,G$36)</f>
        <v>#NUM!</v>
      </c>
      <c r="F12" s="81" t="e">
        <f>MEDIAN(G$19,G$25,G$31,G$37)</f>
        <v>#NUM!</v>
      </c>
      <c r="G12" s="81" t="e">
        <f>MEDIAN(G$20,G$26,G$32,G$38)</f>
        <v>#NUM!</v>
      </c>
      <c r="H12" s="57">
        <v>7</v>
      </c>
      <c r="J12" s="71" t="str">
        <f t="shared" si="2"/>
        <v>M=50 000</v>
      </c>
      <c r="K12" s="97">
        <v>1</v>
      </c>
      <c r="L12" s="97" t="e">
        <f>$B$12/C12</f>
        <v>#NUM!</v>
      </c>
      <c r="M12" s="97" t="e">
        <f>$B$12/D12</f>
        <v>#NUM!</v>
      </c>
      <c r="N12" s="97" t="e">
        <f>$B$12/E12</f>
        <v>#NUM!</v>
      </c>
      <c r="O12" s="97" t="e">
        <f>$B$12/F12</f>
        <v>#NUM!</v>
      </c>
      <c r="P12" s="97" t="e">
        <f>$B$12/G12</f>
        <v>#NUM!</v>
      </c>
      <c r="R12" s="71" t="str">
        <f t="shared" si="4"/>
        <v>M=50 000</v>
      </c>
      <c r="S12" s="97">
        <v>1</v>
      </c>
      <c r="T12" s="97" t="e">
        <f t="shared" si="5"/>
        <v>#NUM!</v>
      </c>
      <c r="U12" s="97" t="e">
        <f t="shared" si="6"/>
        <v>#NUM!</v>
      </c>
      <c r="V12" s="97" t="e">
        <f t="shared" si="7"/>
        <v>#NUM!</v>
      </c>
      <c r="W12" s="97" t="e">
        <f t="shared" si="8"/>
        <v>#NUM!</v>
      </c>
      <c r="X12" s="97" t="e">
        <f t="shared" si="9"/>
        <v>#NUM!</v>
      </c>
    </row>
    <row r="14" spans="1:24" x14ac:dyDescent="0.25">
      <c r="A14" s="87" t="str">
        <f>A6</f>
        <v>m = 55 000, n = 128</v>
      </c>
      <c r="B14" s="71">
        <f>A7</f>
        <v>0</v>
      </c>
      <c r="C14" s="87">
        <f>A8</f>
        <v>0</v>
      </c>
      <c r="D14" s="71">
        <f>A9</f>
        <v>0</v>
      </c>
      <c r="E14" s="110" t="str">
        <f>A10</f>
        <v>M=250 000</v>
      </c>
      <c r="F14" s="111" t="str">
        <f>A11</f>
        <v>M=100 000</v>
      </c>
      <c r="G14" s="110" t="str">
        <f>A12</f>
        <v>M=50 000</v>
      </c>
    </row>
    <row r="15" spans="1:24" x14ac:dyDescent="0.25">
      <c r="A15" s="88">
        <v>397.10091599999998</v>
      </c>
      <c r="B15" s="88"/>
      <c r="C15" s="88"/>
      <c r="D15" s="88"/>
      <c r="E15" s="112"/>
      <c r="F15" s="113"/>
      <c r="G15" s="114"/>
      <c r="H15" s="98">
        <f>$B$5</f>
        <v>1</v>
      </c>
    </row>
    <row r="16" spans="1:24" x14ac:dyDescent="0.25">
      <c r="A16" s="89">
        <v>13.829129</v>
      </c>
      <c r="B16" s="89"/>
      <c r="C16" s="89"/>
      <c r="D16" s="89"/>
      <c r="E16" s="115"/>
      <c r="F16" s="115"/>
      <c r="G16" s="115"/>
      <c r="H16" s="99">
        <f>$C$5</f>
        <v>34</v>
      </c>
    </row>
    <row r="17" spans="1:8" x14ac:dyDescent="0.25">
      <c r="A17" s="89">
        <v>6.8973699999999996</v>
      </c>
      <c r="B17" s="89"/>
      <c r="C17" s="89"/>
      <c r="D17" s="89"/>
      <c r="E17" s="115"/>
      <c r="F17" s="115"/>
      <c r="G17" s="115"/>
      <c r="H17" s="99">
        <f>$D$5</f>
        <v>68</v>
      </c>
    </row>
    <row r="18" spans="1:8" x14ac:dyDescent="0.25">
      <c r="A18" s="89">
        <v>5.2488770000000002</v>
      </c>
      <c r="B18" s="89"/>
      <c r="C18" s="89"/>
      <c r="D18" s="89"/>
      <c r="E18" s="115"/>
      <c r="F18" s="115"/>
      <c r="G18" s="115"/>
      <c r="H18" s="99">
        <f>$E$5</f>
        <v>136</v>
      </c>
    </row>
    <row r="19" spans="1:8" x14ac:dyDescent="0.25">
      <c r="A19" s="89">
        <v>5.2158420000000003</v>
      </c>
      <c r="B19" s="89"/>
      <c r="C19" s="89"/>
      <c r="D19" s="89"/>
      <c r="E19" s="115"/>
      <c r="F19" s="115"/>
      <c r="G19" s="115"/>
      <c r="H19" s="99">
        <f>$F$5</f>
        <v>204</v>
      </c>
    </row>
    <row r="20" spans="1:8" x14ac:dyDescent="0.25">
      <c r="A20" s="89">
        <v>5.1045809999999996</v>
      </c>
      <c r="B20" s="96"/>
      <c r="C20" s="96"/>
      <c r="D20" s="96"/>
      <c r="E20" s="116"/>
      <c r="F20" s="116"/>
      <c r="G20" s="116"/>
      <c r="H20" s="99">
        <f>$G$5</f>
        <v>272</v>
      </c>
    </row>
    <row r="21" spans="1:8" x14ac:dyDescent="0.25">
      <c r="A21" s="102">
        <v>389.64771999999999</v>
      </c>
      <c r="B21" s="90"/>
      <c r="C21" s="90"/>
      <c r="D21" s="90"/>
      <c r="E21" s="117"/>
      <c r="F21" s="115"/>
      <c r="G21" s="117"/>
      <c r="H21" s="100">
        <f>$B$5</f>
        <v>1</v>
      </c>
    </row>
    <row r="22" spans="1:8" x14ac:dyDescent="0.25">
      <c r="A22" s="106">
        <v>13.667020000000001</v>
      </c>
      <c r="B22" s="90"/>
      <c r="C22" s="90"/>
      <c r="D22" s="90"/>
      <c r="E22" s="117"/>
      <c r="F22" s="115"/>
      <c r="G22" s="117"/>
      <c r="H22" s="100">
        <f>$C$5</f>
        <v>34</v>
      </c>
    </row>
    <row r="23" spans="1:8" x14ac:dyDescent="0.25">
      <c r="A23" s="106">
        <v>6.9172070000000003</v>
      </c>
      <c r="B23" s="90"/>
      <c r="C23" s="90"/>
      <c r="D23" s="90"/>
      <c r="E23" s="117"/>
      <c r="F23" s="115"/>
      <c r="G23" s="117"/>
      <c r="H23" s="100">
        <f>$D$5</f>
        <v>68</v>
      </c>
    </row>
    <row r="24" spans="1:8" x14ac:dyDescent="0.25">
      <c r="A24" s="106">
        <v>5.2641819999999999</v>
      </c>
      <c r="B24" s="90"/>
      <c r="C24" s="90"/>
      <c r="D24" s="90"/>
      <c r="E24" s="117"/>
      <c r="F24" s="115"/>
      <c r="G24" s="117"/>
      <c r="H24" s="100">
        <f>$E$5</f>
        <v>136</v>
      </c>
    </row>
    <row r="25" spans="1:8" x14ac:dyDescent="0.25">
      <c r="A25" s="106">
        <v>5.1454890000000004</v>
      </c>
      <c r="B25" s="90"/>
      <c r="C25" s="90"/>
      <c r="D25" s="90"/>
      <c r="E25" s="117"/>
      <c r="F25" s="115"/>
      <c r="G25" s="117"/>
      <c r="H25" s="100">
        <f>$F$5</f>
        <v>204</v>
      </c>
    </row>
    <row r="26" spans="1:8" x14ac:dyDescent="0.25">
      <c r="A26" s="107">
        <v>5.1162890000000001</v>
      </c>
      <c r="B26" s="90"/>
      <c r="C26" s="90"/>
      <c r="D26" s="91"/>
      <c r="E26" s="117"/>
      <c r="F26" s="115"/>
      <c r="G26" s="117"/>
      <c r="H26" s="100">
        <f>$G$5</f>
        <v>272</v>
      </c>
    </row>
    <row r="27" spans="1:8" x14ac:dyDescent="0.25">
      <c r="A27" s="84">
        <v>406.84436799999997</v>
      </c>
      <c r="B27" s="88"/>
      <c r="C27" s="88"/>
      <c r="D27" s="88"/>
      <c r="E27" s="112"/>
      <c r="F27" s="113"/>
      <c r="G27" s="114"/>
      <c r="H27" s="99">
        <f>$B$5</f>
        <v>1</v>
      </c>
    </row>
    <row r="28" spans="1:8" x14ac:dyDescent="0.25">
      <c r="A28" s="89">
        <v>13.80002</v>
      </c>
      <c r="B28" s="89"/>
      <c r="C28" s="89"/>
      <c r="D28" s="89"/>
      <c r="E28" s="115"/>
      <c r="F28" s="115"/>
      <c r="G28" s="115"/>
      <c r="H28" s="99">
        <f>$C$5</f>
        <v>34</v>
      </c>
    </row>
    <row r="29" spans="1:8" x14ac:dyDescent="0.25">
      <c r="A29" s="89">
        <v>6.9126310000000002</v>
      </c>
      <c r="B29" s="89"/>
      <c r="C29" s="89"/>
      <c r="D29" s="89"/>
      <c r="E29" s="115"/>
      <c r="F29" s="115"/>
      <c r="G29" s="115"/>
      <c r="H29" s="99">
        <f>$D$5</f>
        <v>68</v>
      </c>
    </row>
    <row r="30" spans="1:8" x14ac:dyDescent="0.25">
      <c r="A30" s="89">
        <v>5.3463159999999998</v>
      </c>
      <c r="B30" s="89"/>
      <c r="C30" s="89"/>
      <c r="D30" s="89"/>
      <c r="E30" s="115"/>
      <c r="F30" s="115"/>
      <c r="G30" s="115"/>
      <c r="H30" s="99">
        <f>$E$5</f>
        <v>136</v>
      </c>
    </row>
    <row r="31" spans="1:8" x14ac:dyDescent="0.25">
      <c r="A31" s="89">
        <v>5.1999690000000003</v>
      </c>
      <c r="B31" s="89"/>
      <c r="C31" s="89"/>
      <c r="D31" s="89"/>
      <c r="E31" s="115"/>
      <c r="F31" s="115"/>
      <c r="G31" s="115"/>
      <c r="H31" s="99">
        <f>$F$5</f>
        <v>204</v>
      </c>
    </row>
    <row r="32" spans="1:8" x14ac:dyDescent="0.25">
      <c r="A32" s="89">
        <v>5.0543240000000003</v>
      </c>
      <c r="B32" s="96"/>
      <c r="C32" s="96"/>
      <c r="D32" s="96"/>
      <c r="E32" s="116"/>
      <c r="F32" s="116"/>
      <c r="G32" s="116"/>
      <c r="H32" s="99">
        <f>$G$5</f>
        <v>272</v>
      </c>
    </row>
    <row r="33" spans="1:8" x14ac:dyDescent="0.25">
      <c r="A33" s="102">
        <v>397.13929400000001</v>
      </c>
      <c r="B33" s="90"/>
      <c r="C33" s="90"/>
      <c r="D33" s="90"/>
      <c r="E33" s="117"/>
      <c r="F33" s="115"/>
      <c r="G33" s="117"/>
      <c r="H33" s="105">
        <f>$B$5</f>
        <v>1</v>
      </c>
    </row>
    <row r="34" spans="1:8" x14ac:dyDescent="0.25">
      <c r="A34" s="106">
        <v>13.796001</v>
      </c>
      <c r="B34" s="90"/>
      <c r="C34" s="90"/>
      <c r="D34" s="90"/>
      <c r="E34" s="117"/>
      <c r="F34" s="115"/>
      <c r="G34" s="117"/>
      <c r="H34" s="100">
        <f>$C$5</f>
        <v>34</v>
      </c>
    </row>
    <row r="35" spans="1:8" x14ac:dyDescent="0.25">
      <c r="A35" s="106">
        <v>6.9045310000000004</v>
      </c>
      <c r="B35" s="90"/>
      <c r="C35" s="90"/>
      <c r="D35" s="90"/>
      <c r="E35" s="117"/>
      <c r="F35" s="115"/>
      <c r="G35" s="117"/>
      <c r="H35" s="100">
        <f>$D$5</f>
        <v>68</v>
      </c>
    </row>
    <row r="36" spans="1:8" x14ac:dyDescent="0.25">
      <c r="A36" s="106">
        <v>5.3164439999999997</v>
      </c>
      <c r="B36" s="90"/>
      <c r="C36" s="90"/>
      <c r="D36" s="90"/>
      <c r="E36" s="117"/>
      <c r="F36" s="115"/>
      <c r="G36" s="117"/>
      <c r="H36" s="100">
        <f>$E$5</f>
        <v>136</v>
      </c>
    </row>
    <row r="37" spans="1:8" x14ac:dyDescent="0.25">
      <c r="A37" s="106">
        <v>5.226159</v>
      </c>
      <c r="B37" s="90"/>
      <c r="C37" s="90"/>
      <c r="D37" s="90"/>
      <c r="E37" s="117"/>
      <c r="F37" s="115"/>
      <c r="G37" s="117"/>
      <c r="H37" s="100">
        <f>$F$5</f>
        <v>204</v>
      </c>
    </row>
    <row r="38" spans="1:8" x14ac:dyDescent="0.25">
      <c r="A38" s="107">
        <v>4.9482080000000002</v>
      </c>
      <c r="B38" s="91"/>
      <c r="C38" s="91"/>
      <c r="D38" s="91"/>
      <c r="E38" s="118"/>
      <c r="F38" s="116"/>
      <c r="G38" s="118"/>
      <c r="H38" s="101">
        <f>$G$5</f>
        <v>272</v>
      </c>
    </row>
  </sheetData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9" tint="-0.499984740745262"/>
  </sheetPr>
  <dimension ref="A1:X38"/>
  <sheetViews>
    <sheetView zoomScale="80" zoomScaleNormal="80" workbookViewId="0">
      <selection activeCell="T6" sqref="T6:X6"/>
    </sheetView>
  </sheetViews>
  <sheetFormatPr defaultRowHeight="15" x14ac:dyDescent="0.25"/>
  <cols>
    <col min="1" max="1" width="14.5703125" bestFit="1" customWidth="1"/>
    <col min="2" max="2" width="13.5703125" style="78" bestFit="1" customWidth="1"/>
    <col min="3" max="3" width="11.7109375" style="78" bestFit="1" customWidth="1"/>
    <col min="4" max="5" width="10.28515625" style="78" bestFit="1" customWidth="1"/>
    <col min="6" max="7" width="9.28515625" style="78" bestFit="1" customWidth="1"/>
    <col min="8" max="8" width="4" style="57" bestFit="1" customWidth="1"/>
    <col min="9" max="9" width="4" bestFit="1" customWidth="1"/>
    <col min="10" max="10" width="12.7109375" bestFit="1" customWidth="1"/>
    <col min="18" max="18" width="12.28515625" bestFit="1" customWidth="1"/>
  </cols>
  <sheetData>
    <row r="1" spans="1:24" x14ac:dyDescent="0.25">
      <c r="A1" s="54" t="s">
        <v>0</v>
      </c>
      <c r="B1" s="127" t="s">
        <v>35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</row>
    <row r="2" spans="1:24" x14ac:dyDescent="0.25">
      <c r="A2" s="55" t="s">
        <v>2</v>
      </c>
      <c r="B2" s="79" t="s">
        <v>34</v>
      </c>
      <c r="C2" s="27" t="s">
        <v>32</v>
      </c>
    </row>
    <row r="3" spans="1:24" x14ac:dyDescent="0.25">
      <c r="A3" s="55" t="s">
        <v>5</v>
      </c>
      <c r="B3" s="39">
        <v>55000</v>
      </c>
    </row>
    <row r="4" spans="1:24" x14ac:dyDescent="0.25">
      <c r="A4" s="55" t="s">
        <v>4</v>
      </c>
      <c r="B4" s="38">
        <v>128</v>
      </c>
    </row>
    <row r="5" spans="1:24" x14ac:dyDescent="0.25">
      <c r="A5" s="83" t="s">
        <v>7</v>
      </c>
      <c r="B5" s="6">
        <v>1</v>
      </c>
      <c r="C5" s="6">
        <v>10</v>
      </c>
      <c r="D5" s="6">
        <v>20</v>
      </c>
      <c r="E5" s="6">
        <v>40</v>
      </c>
      <c r="F5" s="6">
        <v>60</v>
      </c>
      <c r="G5" s="6">
        <v>80</v>
      </c>
      <c r="J5" s="83" t="s">
        <v>8</v>
      </c>
      <c r="K5" s="6">
        <v>1</v>
      </c>
      <c r="L5" s="6">
        <v>10</v>
      </c>
      <c r="M5" s="6">
        <v>20</v>
      </c>
      <c r="N5" s="6">
        <v>40</v>
      </c>
      <c r="O5" s="6">
        <v>60</v>
      </c>
      <c r="P5" s="6">
        <v>80</v>
      </c>
      <c r="R5" s="83" t="s">
        <v>30</v>
      </c>
      <c r="S5" s="6">
        <f>K5</f>
        <v>1</v>
      </c>
      <c r="T5" s="6">
        <f t="shared" ref="T5:X5" si="0">L5</f>
        <v>10</v>
      </c>
      <c r="U5" s="6">
        <f t="shared" si="0"/>
        <v>20</v>
      </c>
      <c r="V5" s="6">
        <f t="shared" si="0"/>
        <v>40</v>
      </c>
      <c r="W5" s="6">
        <f t="shared" si="0"/>
        <v>60</v>
      </c>
      <c r="X5" s="6">
        <f t="shared" si="0"/>
        <v>80</v>
      </c>
    </row>
    <row r="6" spans="1:24" x14ac:dyDescent="0.25">
      <c r="A6" s="71" t="s">
        <v>33</v>
      </c>
      <c r="B6" s="81">
        <f>MEDIAN(A$15,A$21,A$27,A$33)</f>
        <v>144.486907</v>
      </c>
      <c r="C6" s="81">
        <f>MEDIAN(A$16,A$22,A$28,A$34)</f>
        <v>25.990048999999999</v>
      </c>
      <c r="D6" s="81">
        <f>MEDIAN(A$17,A$23,A$29,A$35)</f>
        <v>15.974972000000001</v>
      </c>
      <c r="E6" s="81">
        <f>MEDIAN(A$18,A$24,A$30,D$36)</f>
        <v>9.0613580000000002</v>
      </c>
      <c r="F6" s="81">
        <f>MEDIAN(A$19,A$25,A$31,A$37)</f>
        <v>8.4732704999999999</v>
      </c>
      <c r="G6" s="81">
        <f>MEDIAN(A$20,A$26,A$32,A$38)</f>
        <v>8.2410519999999998</v>
      </c>
      <c r="H6" s="57">
        <v>1</v>
      </c>
      <c r="J6" s="71" t="str">
        <f t="shared" ref="J6" si="1">A6</f>
        <v>m = 55 000, n = 128</v>
      </c>
      <c r="K6" s="97">
        <v>1</v>
      </c>
      <c r="L6" s="97">
        <f>$B$6/C6</f>
        <v>5.5593164522313909</v>
      </c>
      <c r="M6" s="97">
        <f t="shared" ref="M6:N6" si="2">$B$6/D6</f>
        <v>9.0445796712507533</v>
      </c>
      <c r="N6" s="97">
        <f t="shared" si="2"/>
        <v>15.945392180730526</v>
      </c>
      <c r="O6" s="97">
        <f>$B$6/F6</f>
        <v>17.052082427912577</v>
      </c>
      <c r="P6" s="97">
        <f>$B$6/G6</f>
        <v>17.532580427838582</v>
      </c>
      <c r="R6" s="71" t="str">
        <f>J6</f>
        <v>m = 55 000, n = 128</v>
      </c>
      <c r="S6" s="97">
        <v>1</v>
      </c>
      <c r="T6" s="97">
        <f>L6/T$5</f>
        <v>0.55593164522313909</v>
      </c>
      <c r="U6" s="97">
        <f t="shared" ref="U6:X6" si="3">M6/U$5</f>
        <v>0.45222898356253766</v>
      </c>
      <c r="V6" s="97">
        <f t="shared" si="3"/>
        <v>0.39863480451826316</v>
      </c>
      <c r="W6" s="97">
        <f t="shared" si="3"/>
        <v>0.28420137379854293</v>
      </c>
      <c r="X6" s="97">
        <f t="shared" si="3"/>
        <v>0.21915725534798228</v>
      </c>
    </row>
    <row r="7" spans="1:24" x14ac:dyDescent="0.25">
      <c r="A7" s="71"/>
      <c r="B7" s="81"/>
      <c r="C7" s="81"/>
      <c r="D7" s="81"/>
      <c r="E7" s="81"/>
      <c r="F7" s="81"/>
      <c r="G7" s="81"/>
      <c r="J7" s="71"/>
      <c r="K7" s="97"/>
      <c r="L7" s="97"/>
      <c r="M7" s="97"/>
      <c r="N7" s="97"/>
      <c r="O7" s="97"/>
      <c r="P7" s="97"/>
      <c r="R7" s="71"/>
      <c r="S7" s="97"/>
      <c r="T7" s="97"/>
      <c r="U7" s="97"/>
      <c r="V7" s="97"/>
      <c r="W7" s="97"/>
      <c r="X7" s="97"/>
    </row>
    <row r="8" spans="1:24" x14ac:dyDescent="0.25">
      <c r="A8" s="71"/>
      <c r="B8" s="81"/>
      <c r="C8" s="81"/>
      <c r="D8" s="81"/>
      <c r="E8" s="81"/>
      <c r="F8" s="81"/>
      <c r="G8" s="81"/>
      <c r="J8" s="71"/>
      <c r="K8" s="97"/>
      <c r="L8" s="97"/>
      <c r="M8" s="97"/>
      <c r="N8" s="97"/>
      <c r="O8" s="97"/>
      <c r="P8" s="97"/>
      <c r="R8" s="71"/>
      <c r="S8" s="97"/>
      <c r="T8" s="97"/>
      <c r="U8" s="97"/>
      <c r="V8" s="97"/>
      <c r="W8" s="97"/>
      <c r="X8" s="97"/>
    </row>
    <row r="9" spans="1:24" x14ac:dyDescent="0.25">
      <c r="A9" s="71"/>
      <c r="B9" s="81"/>
      <c r="C9" s="81"/>
      <c r="D9" s="81"/>
      <c r="E9" s="81"/>
      <c r="F9" s="81"/>
      <c r="G9" s="81"/>
      <c r="J9" s="71"/>
      <c r="K9" s="97"/>
      <c r="L9" s="97"/>
      <c r="M9" s="97"/>
      <c r="N9" s="97"/>
      <c r="O9" s="97"/>
      <c r="P9" s="97"/>
      <c r="R9" s="71"/>
      <c r="S9" s="97"/>
      <c r="T9" s="97"/>
      <c r="U9" s="97"/>
      <c r="V9" s="97"/>
      <c r="W9" s="97"/>
      <c r="X9" s="97"/>
    </row>
    <row r="10" spans="1:24" x14ac:dyDescent="0.25">
      <c r="A10" s="71"/>
      <c r="B10" s="81"/>
      <c r="C10" s="81"/>
      <c r="D10" s="81"/>
      <c r="E10" s="81"/>
      <c r="F10" s="81"/>
      <c r="G10" s="81"/>
      <c r="I10" s="123"/>
      <c r="J10" s="71"/>
      <c r="K10" s="97"/>
      <c r="L10" s="97"/>
      <c r="M10" s="97"/>
      <c r="N10" s="97"/>
      <c r="O10" s="97"/>
      <c r="P10" s="97"/>
      <c r="R10" s="71"/>
      <c r="S10" s="97"/>
      <c r="T10" s="97"/>
      <c r="U10" s="97"/>
      <c r="V10" s="97"/>
      <c r="W10" s="97"/>
      <c r="X10" s="97"/>
    </row>
    <row r="11" spans="1:24" x14ac:dyDescent="0.25">
      <c r="A11" s="71"/>
      <c r="B11" s="81"/>
      <c r="C11" s="81"/>
      <c r="D11" s="81"/>
      <c r="E11" s="81"/>
      <c r="F11" s="81"/>
      <c r="G11" s="81"/>
      <c r="I11" s="123"/>
      <c r="J11" s="71"/>
      <c r="K11" s="97"/>
      <c r="L11" s="97"/>
      <c r="M11" s="97"/>
      <c r="N11" s="97"/>
      <c r="O11" s="97"/>
      <c r="P11" s="97"/>
      <c r="R11" s="71"/>
      <c r="S11" s="97"/>
      <c r="T11" s="97"/>
      <c r="U11" s="97"/>
      <c r="V11" s="97"/>
      <c r="W11" s="97"/>
      <c r="X11" s="97"/>
    </row>
    <row r="12" spans="1:24" x14ac:dyDescent="0.25">
      <c r="A12" s="120"/>
      <c r="B12" s="121"/>
      <c r="C12" s="121"/>
      <c r="D12" s="121"/>
      <c r="E12" s="121"/>
      <c r="F12" s="121"/>
      <c r="G12" s="121"/>
      <c r="H12" s="122"/>
      <c r="I12" s="123"/>
      <c r="J12" s="120"/>
      <c r="K12" s="119"/>
      <c r="L12" s="119"/>
      <c r="M12" s="119"/>
      <c r="N12" s="119"/>
      <c r="O12" s="119"/>
      <c r="P12" s="119"/>
    </row>
    <row r="14" spans="1:24" x14ac:dyDescent="0.25">
      <c r="A14" s="93" t="str">
        <f>A6</f>
        <v>m = 55 000, n = 128</v>
      </c>
      <c r="B14" s="92">
        <f>A7</f>
        <v>0</v>
      </c>
      <c r="C14" s="94">
        <f>A8</f>
        <v>0</v>
      </c>
      <c r="D14" s="92">
        <f>A9</f>
        <v>0</v>
      </c>
      <c r="E14" s="92">
        <f>A10</f>
        <v>0</v>
      </c>
      <c r="F14" s="92">
        <f>A11</f>
        <v>0</v>
      </c>
      <c r="G14" s="57"/>
    </row>
    <row r="15" spans="1:24" x14ac:dyDescent="0.25">
      <c r="A15" s="88">
        <v>141.52494100000001</v>
      </c>
      <c r="B15" s="88"/>
      <c r="C15" s="84"/>
      <c r="D15" s="88"/>
      <c r="E15" s="88"/>
      <c r="F15" s="88"/>
      <c r="G15" s="124">
        <f>$B$5</f>
        <v>1</v>
      </c>
    </row>
    <row r="16" spans="1:24" x14ac:dyDescent="0.25">
      <c r="A16" s="89">
        <v>27.400224999999999</v>
      </c>
      <c r="B16" s="89"/>
      <c r="C16" s="85"/>
      <c r="D16" s="89"/>
      <c r="E16" s="89"/>
      <c r="F16" s="89"/>
      <c r="G16" s="125">
        <f>$C$5</f>
        <v>10</v>
      </c>
    </row>
    <row r="17" spans="1:7" x14ac:dyDescent="0.25">
      <c r="A17" s="89">
        <v>16.282585000000001</v>
      </c>
      <c r="B17" s="89"/>
      <c r="C17" s="85"/>
      <c r="D17" s="89"/>
      <c r="E17" s="89"/>
      <c r="F17" s="89"/>
      <c r="G17" s="125">
        <f>$D$5</f>
        <v>20</v>
      </c>
    </row>
    <row r="18" spans="1:7" x14ac:dyDescent="0.25">
      <c r="A18" s="89">
        <v>9.0613580000000002</v>
      </c>
      <c r="B18" s="89"/>
      <c r="C18" s="85"/>
      <c r="D18" s="89"/>
      <c r="E18" s="89"/>
      <c r="F18" s="89"/>
      <c r="G18" s="125">
        <f>$E$5</f>
        <v>40</v>
      </c>
    </row>
    <row r="19" spans="1:7" x14ac:dyDescent="0.25">
      <c r="A19" s="89">
        <v>8.3449209999999994</v>
      </c>
      <c r="B19" s="89"/>
      <c r="C19" s="85"/>
      <c r="D19" s="89"/>
      <c r="E19" s="89"/>
      <c r="F19" s="89"/>
      <c r="G19" s="125">
        <f>$F$5</f>
        <v>60</v>
      </c>
    </row>
    <row r="20" spans="1:7" x14ac:dyDescent="0.25">
      <c r="A20" s="89">
        <v>8.2626039999999996</v>
      </c>
      <c r="B20" s="96"/>
      <c r="C20" s="95"/>
      <c r="D20" s="96"/>
      <c r="E20" s="96"/>
      <c r="F20" s="96"/>
      <c r="G20" s="126">
        <f>$G$5</f>
        <v>80</v>
      </c>
    </row>
    <row r="21" spans="1:7" x14ac:dyDescent="0.25">
      <c r="A21" s="102">
        <v>144.32572999999999</v>
      </c>
      <c r="B21" s="104"/>
      <c r="C21" s="103"/>
      <c r="D21" s="102"/>
      <c r="E21" s="103"/>
      <c r="F21" s="104"/>
      <c r="G21" s="105">
        <f>$B$5</f>
        <v>1</v>
      </c>
    </row>
    <row r="22" spans="1:7" x14ac:dyDescent="0.25">
      <c r="A22" s="106">
        <v>26.013679</v>
      </c>
      <c r="B22" s="82"/>
      <c r="C22" s="90"/>
      <c r="D22" s="106"/>
      <c r="E22" s="90"/>
      <c r="F22" s="82"/>
      <c r="G22" s="100">
        <f>$C$5</f>
        <v>10</v>
      </c>
    </row>
    <row r="23" spans="1:7" x14ac:dyDescent="0.25">
      <c r="A23" s="106">
        <v>15.961682</v>
      </c>
      <c r="B23" s="82"/>
      <c r="C23" s="90"/>
      <c r="D23" s="106"/>
      <c r="E23" s="90"/>
      <c r="F23" s="82"/>
      <c r="G23" s="100">
        <f>$D$5</f>
        <v>20</v>
      </c>
    </row>
    <row r="24" spans="1:7" x14ac:dyDescent="0.25">
      <c r="A24" s="106">
        <v>9.4320039999999992</v>
      </c>
      <c r="B24" s="82"/>
      <c r="C24" s="90"/>
      <c r="D24" s="106"/>
      <c r="E24" s="90"/>
      <c r="F24" s="82"/>
      <c r="G24" s="100">
        <f>$E$5</f>
        <v>40</v>
      </c>
    </row>
    <row r="25" spans="1:7" x14ac:dyDescent="0.25">
      <c r="A25" s="106">
        <v>8.3029510000000002</v>
      </c>
      <c r="B25" s="82"/>
      <c r="C25" s="90"/>
      <c r="D25" s="106"/>
      <c r="E25" s="90"/>
      <c r="F25" s="82"/>
      <c r="G25" s="100">
        <f>$F$5</f>
        <v>60</v>
      </c>
    </row>
    <row r="26" spans="1:7" x14ac:dyDescent="0.25">
      <c r="A26" s="107">
        <v>8.3443769999999997</v>
      </c>
      <c r="B26" s="86"/>
      <c r="C26" s="91"/>
      <c r="D26" s="107"/>
      <c r="E26" s="91"/>
      <c r="F26" s="86"/>
      <c r="G26" s="101">
        <f>$G$5</f>
        <v>80</v>
      </c>
    </row>
    <row r="27" spans="1:7" x14ac:dyDescent="0.25">
      <c r="A27" s="84">
        <v>144.719224</v>
      </c>
      <c r="B27" s="88"/>
      <c r="C27" s="84"/>
      <c r="D27" s="88"/>
      <c r="E27" s="88"/>
      <c r="F27" s="88"/>
      <c r="G27" s="99">
        <f>$B$5</f>
        <v>1</v>
      </c>
    </row>
    <row r="28" spans="1:7" x14ac:dyDescent="0.25">
      <c r="A28" s="89">
        <v>25.634523999999999</v>
      </c>
      <c r="B28" s="89"/>
      <c r="C28" s="85"/>
      <c r="D28" s="89"/>
      <c r="E28" s="89"/>
      <c r="F28" s="89"/>
      <c r="G28" s="99">
        <f>$C$5</f>
        <v>10</v>
      </c>
    </row>
    <row r="29" spans="1:7" x14ac:dyDescent="0.25">
      <c r="A29" s="89">
        <v>15.833769</v>
      </c>
      <c r="B29" s="89"/>
      <c r="C29" s="85"/>
      <c r="D29" s="89"/>
      <c r="E29" s="89"/>
      <c r="F29" s="89"/>
      <c r="G29" s="99">
        <f>$D$5</f>
        <v>20</v>
      </c>
    </row>
    <row r="30" spans="1:7" x14ac:dyDescent="0.25">
      <c r="A30" s="89">
        <v>9.0588680000000004</v>
      </c>
      <c r="B30" s="89"/>
      <c r="C30" s="85"/>
      <c r="D30" s="89"/>
      <c r="E30" s="89"/>
      <c r="F30" s="89"/>
      <c r="G30" s="99">
        <f>$E$5</f>
        <v>40</v>
      </c>
    </row>
    <row r="31" spans="1:7" x14ac:dyDescent="0.25">
      <c r="A31" s="89">
        <v>8.6016200000000005</v>
      </c>
      <c r="B31" s="89"/>
      <c r="C31" s="85"/>
      <c r="D31" s="89"/>
      <c r="E31" s="89"/>
      <c r="F31" s="89"/>
      <c r="G31" s="99">
        <f>$F$5</f>
        <v>60</v>
      </c>
    </row>
    <row r="32" spans="1:7" x14ac:dyDescent="0.25">
      <c r="A32" s="89">
        <v>8.2195</v>
      </c>
      <c r="B32" s="96"/>
      <c r="C32" s="95"/>
      <c r="D32" s="96"/>
      <c r="E32" s="96"/>
      <c r="F32" s="96"/>
      <c r="G32" s="99">
        <f>$G$5</f>
        <v>80</v>
      </c>
    </row>
    <row r="33" spans="1:7" x14ac:dyDescent="0.25">
      <c r="A33" s="102">
        <v>144.64808400000001</v>
      </c>
      <c r="B33" s="104"/>
      <c r="C33" s="103"/>
      <c r="D33" s="102"/>
      <c r="E33" s="103"/>
      <c r="F33" s="104"/>
      <c r="G33" s="105">
        <f>$B$5</f>
        <v>1</v>
      </c>
    </row>
    <row r="34" spans="1:7" x14ac:dyDescent="0.25">
      <c r="A34" s="106">
        <v>25.966418999999998</v>
      </c>
      <c r="B34" s="82"/>
      <c r="C34" s="90"/>
      <c r="D34" s="106"/>
      <c r="E34" s="90"/>
      <c r="F34" s="82"/>
      <c r="G34" s="100">
        <f>$C$5</f>
        <v>10</v>
      </c>
    </row>
    <row r="35" spans="1:7" x14ac:dyDescent="0.25">
      <c r="A35" s="106">
        <v>15.988262000000001</v>
      </c>
      <c r="B35" s="82"/>
      <c r="C35" s="90"/>
      <c r="D35" s="106"/>
      <c r="E35" s="90"/>
      <c r="F35" s="82"/>
      <c r="G35" s="100">
        <f>$D$5</f>
        <v>20</v>
      </c>
    </row>
    <row r="36" spans="1:7" x14ac:dyDescent="0.25">
      <c r="A36" s="106">
        <v>9.2283310000000007</v>
      </c>
      <c r="B36" s="82"/>
      <c r="C36" s="90"/>
      <c r="D36" s="106"/>
      <c r="E36" s="90"/>
      <c r="F36" s="82"/>
      <c r="G36" s="100">
        <f>$E$5</f>
        <v>40</v>
      </c>
    </row>
    <row r="37" spans="1:7" x14ac:dyDescent="0.25">
      <c r="A37" s="106">
        <v>8.6579689999999996</v>
      </c>
      <c r="B37" s="82"/>
      <c r="C37" s="90"/>
      <c r="D37" s="106"/>
      <c r="E37" s="90"/>
      <c r="F37" s="82"/>
      <c r="G37" s="100">
        <f>$F$5</f>
        <v>60</v>
      </c>
    </row>
    <row r="38" spans="1:7" x14ac:dyDescent="0.25">
      <c r="A38" s="107">
        <v>7.9731360000000002</v>
      </c>
      <c r="B38" s="86"/>
      <c r="C38" s="91"/>
      <c r="D38" s="107"/>
      <c r="E38" s="91"/>
      <c r="F38" s="86"/>
      <c r="G38" s="101">
        <f>$G$5</f>
        <v>80</v>
      </c>
    </row>
  </sheetData>
  <mergeCells count="1">
    <mergeCell ref="B1:P1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1094-6B0B-43FF-A349-C7C08E5BB79E}">
  <dimension ref="B3:G43"/>
  <sheetViews>
    <sheetView tabSelected="1" topLeftCell="A25" workbookViewId="0">
      <selection activeCell="U53" sqref="U53"/>
    </sheetView>
  </sheetViews>
  <sheetFormatPr defaultRowHeight="15" x14ac:dyDescent="0.25"/>
  <sheetData>
    <row r="3" spans="2:7" x14ac:dyDescent="0.25">
      <c r="B3" s="83" t="s">
        <v>7</v>
      </c>
      <c r="C3" s="6">
        <v>0.125</v>
      </c>
      <c r="D3" s="6">
        <v>0.25</v>
      </c>
      <c r="E3" s="6">
        <v>0.5</v>
      </c>
      <c r="F3" s="6">
        <v>0.75</v>
      </c>
      <c r="G3" s="6">
        <v>1</v>
      </c>
    </row>
    <row r="4" spans="2:7" x14ac:dyDescent="0.25">
      <c r="B4" s="71" t="s">
        <v>1</v>
      </c>
      <c r="C4" s="81">
        <v>13.7980105</v>
      </c>
      <c r="D4" s="81">
        <v>6.9085809999999999</v>
      </c>
      <c r="E4" s="81">
        <v>5.2641819999999999</v>
      </c>
      <c r="F4" s="81">
        <v>5.2079055000000007</v>
      </c>
      <c r="G4" s="81">
        <v>5.0794525000000004</v>
      </c>
    </row>
    <row r="5" spans="2:7" x14ac:dyDescent="0.25">
      <c r="B5" t="s">
        <v>36</v>
      </c>
      <c r="C5" s="81">
        <v>25.990048999999999</v>
      </c>
      <c r="D5" s="81">
        <v>15.974972000000001</v>
      </c>
      <c r="E5" s="81">
        <v>9.0613580000000002</v>
      </c>
      <c r="F5" s="81">
        <v>8.4732704999999999</v>
      </c>
      <c r="G5" s="81">
        <v>8.2410519999999998</v>
      </c>
    </row>
    <row r="20" spans="2:7" x14ac:dyDescent="0.25">
      <c r="B20" s="83" t="s">
        <v>8</v>
      </c>
      <c r="C20" s="6">
        <v>0.125</v>
      </c>
      <c r="D20" s="6">
        <v>0.25</v>
      </c>
      <c r="E20" s="6">
        <v>0.5</v>
      </c>
      <c r="F20" s="6">
        <v>0.75</v>
      </c>
      <c r="G20" s="6">
        <v>1</v>
      </c>
    </row>
    <row r="21" spans="2:7" x14ac:dyDescent="0.25">
      <c r="B21" s="71" t="s">
        <v>1</v>
      </c>
      <c r="C21" s="97">
        <v>28.780968459184749</v>
      </c>
      <c r="D21" s="97">
        <v>57.482152268316746</v>
      </c>
      <c r="E21" s="97">
        <v>75.438141196485986</v>
      </c>
      <c r="F21" s="97">
        <v>76.253323913039495</v>
      </c>
      <c r="G21" s="97">
        <v>78.181675091951334</v>
      </c>
    </row>
    <row r="22" spans="2:7" x14ac:dyDescent="0.25">
      <c r="B22" t="s">
        <v>36</v>
      </c>
      <c r="C22" s="97">
        <v>5.5593164522313909</v>
      </c>
      <c r="D22" s="97">
        <v>9.0445796712507533</v>
      </c>
      <c r="E22" s="97">
        <v>15.945392180730526</v>
      </c>
      <c r="F22" s="97">
        <v>17.052082427912577</v>
      </c>
      <c r="G22" s="97">
        <v>17.532580427838582</v>
      </c>
    </row>
    <row r="41" spans="2:7" x14ac:dyDescent="0.25">
      <c r="B41" s="83" t="s">
        <v>30</v>
      </c>
      <c r="C41" s="128">
        <v>0.125</v>
      </c>
      <c r="D41" s="128">
        <v>0.25</v>
      </c>
      <c r="E41" s="128">
        <v>0.5</v>
      </c>
      <c r="F41" s="128">
        <v>0.75</v>
      </c>
      <c r="G41" s="128">
        <v>1</v>
      </c>
    </row>
    <row r="42" spans="2:7" x14ac:dyDescent="0.25">
      <c r="B42" s="71" t="s">
        <v>1</v>
      </c>
      <c r="C42" s="97">
        <v>0.84649907232896315</v>
      </c>
      <c r="D42" s="97">
        <v>0.84532576865171682</v>
      </c>
      <c r="E42" s="97">
        <v>0.55469221468004404</v>
      </c>
      <c r="F42" s="97">
        <v>0.37379080349529165</v>
      </c>
      <c r="G42" s="97">
        <v>0.28743262901452699</v>
      </c>
    </row>
    <row r="43" spans="2:7" x14ac:dyDescent="0.25">
      <c r="B43" t="s">
        <v>36</v>
      </c>
      <c r="C43" s="97">
        <v>0.55593164522313909</v>
      </c>
      <c r="D43" s="97">
        <v>0.45222898356253766</v>
      </c>
      <c r="E43" s="97">
        <v>0.39863480451826316</v>
      </c>
      <c r="F43" s="97">
        <v>0.28420137379854293</v>
      </c>
      <c r="G43" s="97">
        <v>0.21915725534798228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topLeftCell="A6" workbookViewId="0">
      <selection activeCell="B8" sqref="B8"/>
    </sheetView>
  </sheetViews>
  <sheetFormatPr defaultColWidth="9.140625" defaultRowHeight="15" x14ac:dyDescent="0.25"/>
  <cols>
    <col min="1" max="1" width="9.140625" style="46"/>
    <col min="2" max="2" width="14" style="42" bestFit="1" customWidth="1"/>
    <col min="3" max="3" width="7.5703125" style="7" bestFit="1" customWidth="1"/>
    <col min="4" max="4" width="11.85546875" style="7" bestFit="1" customWidth="1"/>
    <col min="5" max="5" width="13.7109375" style="7" bestFit="1" customWidth="1"/>
    <col min="6" max="6" width="12" style="7" bestFit="1" customWidth="1"/>
    <col min="7" max="16384" width="9.140625" style="7"/>
  </cols>
  <sheetData>
    <row r="1" spans="1:13" s="21" customFormat="1" hidden="1" x14ac:dyDescent="0.25">
      <c r="A1" s="43"/>
      <c r="B1" s="47"/>
      <c r="E1" s="22"/>
      <c r="F1" s="23"/>
      <c r="G1" s="23"/>
      <c r="H1" s="23"/>
      <c r="I1" s="23"/>
      <c r="J1" s="23"/>
      <c r="K1" s="23"/>
      <c r="L1" s="23"/>
      <c r="M1" s="23"/>
    </row>
    <row r="2" spans="1:13" s="21" customFormat="1" hidden="1" x14ac:dyDescent="0.25">
      <c r="A2" s="44" t="s">
        <v>0</v>
      </c>
      <c r="B2" s="48" t="s">
        <v>1</v>
      </c>
      <c r="C2" s="3" t="s">
        <v>6</v>
      </c>
      <c r="D2" s="4">
        <f>B4/2</f>
        <v>2280000</v>
      </c>
      <c r="E2" s="5" t="s">
        <v>9</v>
      </c>
      <c r="F2" s="6">
        <v>1</v>
      </c>
      <c r="G2" s="6">
        <v>10</v>
      </c>
      <c r="H2" s="6">
        <v>20</v>
      </c>
      <c r="I2" s="6">
        <v>40</v>
      </c>
      <c r="J2" s="6">
        <v>60</v>
      </c>
      <c r="K2" s="6">
        <v>120</v>
      </c>
      <c r="L2" s="6">
        <v>180</v>
      </c>
      <c r="M2" s="6">
        <v>240</v>
      </c>
    </row>
    <row r="3" spans="1:13" s="21" customFormat="1" hidden="1" x14ac:dyDescent="0.25">
      <c r="A3" s="44" t="s">
        <v>2</v>
      </c>
      <c r="B3" s="48" t="s">
        <v>18</v>
      </c>
      <c r="C3" s="3" t="s">
        <v>12</v>
      </c>
      <c r="D3" s="8">
        <v>0.05</v>
      </c>
      <c r="E3" s="9" t="s">
        <v>7</v>
      </c>
      <c r="F3" s="10">
        <v>841.26675510409996</v>
      </c>
      <c r="G3" s="10">
        <v>304.37958908079997</v>
      </c>
      <c r="H3" s="10">
        <v>162.61553215980001</v>
      </c>
      <c r="I3" s="10">
        <v>88.812093973200007</v>
      </c>
      <c r="J3" s="10">
        <v>68.075701952000003</v>
      </c>
      <c r="K3" s="10">
        <v>39.923274993900002</v>
      </c>
      <c r="L3" s="10">
        <v>31.697746992100001</v>
      </c>
      <c r="M3" s="10">
        <v>27.300653934500001</v>
      </c>
    </row>
    <row r="4" spans="1:13" s="21" customFormat="1" hidden="1" x14ac:dyDescent="0.25">
      <c r="A4" s="44" t="s">
        <v>4</v>
      </c>
      <c r="B4" s="49">
        <v>4560000</v>
      </c>
      <c r="C4" s="7"/>
      <c r="D4" s="7"/>
      <c r="E4" s="12" t="s">
        <v>10</v>
      </c>
      <c r="F4" s="13">
        <f>F3</f>
        <v>841.26675510409996</v>
      </c>
      <c r="G4" s="13">
        <f>$F$3/G2</f>
        <v>84.126675510409996</v>
      </c>
      <c r="H4" s="13">
        <f t="shared" ref="H4:M4" si="0">$F$3/H2</f>
        <v>42.063337755204998</v>
      </c>
      <c r="I4" s="13">
        <f t="shared" si="0"/>
        <v>21.031668877602499</v>
      </c>
      <c r="J4" s="13">
        <f t="shared" si="0"/>
        <v>14.021112585068332</v>
      </c>
      <c r="K4" s="13">
        <f t="shared" si="0"/>
        <v>7.010556292534166</v>
      </c>
      <c r="L4" s="13">
        <f t="shared" si="0"/>
        <v>4.6737041950227773</v>
      </c>
      <c r="M4" s="13">
        <f t="shared" si="0"/>
        <v>3.505278146267083</v>
      </c>
    </row>
    <row r="5" spans="1:13" s="21" customFormat="1" hidden="1" x14ac:dyDescent="0.25">
      <c r="A5" s="44" t="s">
        <v>5</v>
      </c>
      <c r="B5" s="48">
        <v>29</v>
      </c>
      <c r="C5" s="7"/>
      <c r="D5" s="7"/>
      <c r="E5" s="25" t="s">
        <v>8</v>
      </c>
      <c r="F5" s="26">
        <f>1</f>
        <v>1</v>
      </c>
      <c r="G5" s="26">
        <f>$F$3/G3</f>
        <v>2.763873746083477</v>
      </c>
      <c r="H5" s="26">
        <f t="shared" ref="H5:M5" si="1">$F$3/H3</f>
        <v>5.1733481047640568</v>
      </c>
      <c r="I5" s="26">
        <f t="shared" si="1"/>
        <v>9.4724346366381269</v>
      </c>
      <c r="J5" s="26">
        <f t="shared" si="1"/>
        <v>12.357812420315179</v>
      </c>
      <c r="K5" s="26">
        <f t="shared" si="1"/>
        <v>21.072087779187445</v>
      </c>
      <c r="L5" s="26">
        <f t="shared" si="1"/>
        <v>26.54026973316962</v>
      </c>
      <c r="M5" s="26">
        <f t="shared" si="1"/>
        <v>30.814893926075012</v>
      </c>
    </row>
    <row r="6" spans="1:13" s="21" customFormat="1" x14ac:dyDescent="0.25">
      <c r="A6" s="34" t="s">
        <v>0</v>
      </c>
      <c r="B6" s="37" t="s">
        <v>15</v>
      </c>
      <c r="C6" s="27" t="s">
        <v>6</v>
      </c>
      <c r="D6" s="28">
        <f>B8/2</f>
        <v>2280000</v>
      </c>
      <c r="E6" s="5" t="s">
        <v>9</v>
      </c>
      <c r="F6" s="6">
        <v>1</v>
      </c>
      <c r="G6" s="6">
        <v>2</v>
      </c>
      <c r="H6" s="6">
        <v>4</v>
      </c>
      <c r="I6" s="6">
        <v>6</v>
      </c>
      <c r="J6" s="6">
        <v>8</v>
      </c>
      <c r="K6" s="6">
        <v>12</v>
      </c>
      <c r="L6" s="6">
        <v>18</v>
      </c>
      <c r="M6" s="6">
        <v>24</v>
      </c>
    </row>
    <row r="7" spans="1:13" s="21" customFormat="1" x14ac:dyDescent="0.25">
      <c r="A7" s="35" t="s">
        <v>2</v>
      </c>
      <c r="B7" s="38" t="s">
        <v>18</v>
      </c>
      <c r="C7" s="29" t="s">
        <v>12</v>
      </c>
      <c r="D7" s="30">
        <v>0.05</v>
      </c>
      <c r="E7" s="9" t="s">
        <v>7</v>
      </c>
      <c r="F7" s="10">
        <v>11.463063955300001</v>
      </c>
      <c r="G7" s="10">
        <v>6.0850920676999998</v>
      </c>
      <c r="H7" s="10">
        <v>3.3905208111</v>
      </c>
      <c r="I7" s="10">
        <v>2.4742188453999998</v>
      </c>
      <c r="J7" s="10">
        <v>2.0260918139999999</v>
      </c>
      <c r="K7" s="10">
        <v>2.2102460861000002</v>
      </c>
      <c r="L7" s="10">
        <v>1.7258379458999999</v>
      </c>
      <c r="M7" s="10">
        <v>1.5712649822</v>
      </c>
    </row>
    <row r="8" spans="1:13" s="21" customFormat="1" x14ac:dyDescent="0.25">
      <c r="A8" s="35" t="s">
        <v>4</v>
      </c>
      <c r="B8" s="39">
        <v>4560000</v>
      </c>
      <c r="C8" s="31" t="s">
        <v>19</v>
      </c>
      <c r="D8" s="31"/>
      <c r="E8" s="12" t="s">
        <v>10</v>
      </c>
      <c r="F8" s="13">
        <f>F7</f>
        <v>11.463063955300001</v>
      </c>
      <c r="G8" s="13">
        <f>$F$7/G6</f>
        <v>5.7315319776500004</v>
      </c>
      <c r="H8" s="13">
        <f t="shared" ref="H8:M8" si="2">$F$7/H6</f>
        <v>2.8657659888250002</v>
      </c>
      <c r="I8" s="13">
        <f t="shared" si="2"/>
        <v>1.9105106592166667</v>
      </c>
      <c r="J8" s="13">
        <f t="shared" si="2"/>
        <v>1.4328829944125001</v>
      </c>
      <c r="K8" s="13">
        <f t="shared" si="2"/>
        <v>0.95525532960833337</v>
      </c>
      <c r="L8" s="13">
        <f t="shared" si="2"/>
        <v>0.63683688640555558</v>
      </c>
      <c r="M8" s="13">
        <f t="shared" si="2"/>
        <v>0.47762766480416669</v>
      </c>
    </row>
    <row r="9" spans="1:13" s="21" customFormat="1" x14ac:dyDescent="0.25">
      <c r="A9" s="36" t="s">
        <v>5</v>
      </c>
      <c r="B9" s="40">
        <v>29</v>
      </c>
      <c r="C9" s="32"/>
      <c r="D9" s="32"/>
      <c r="E9" s="9" t="s">
        <v>8</v>
      </c>
      <c r="F9" s="14">
        <v>1</v>
      </c>
      <c r="G9" s="14">
        <f>$F$7/G7</f>
        <v>1.8837946620637951</v>
      </c>
      <c r="H9" s="14">
        <f t="shared" ref="H9:M9" si="3">$F$7/H7</f>
        <v>3.3809153796584406</v>
      </c>
      <c r="I9" s="14">
        <f t="shared" si="3"/>
        <v>4.6330032513541868</v>
      </c>
      <c r="J9" s="14">
        <f t="shared" si="3"/>
        <v>5.6577218643754916</v>
      </c>
      <c r="K9" s="14">
        <f t="shared" si="3"/>
        <v>5.1863292632390472</v>
      </c>
      <c r="L9" s="14">
        <f t="shared" si="3"/>
        <v>6.6420279972011951</v>
      </c>
      <c r="M9" s="14">
        <f t="shared" si="3"/>
        <v>7.2954365337220466</v>
      </c>
    </row>
    <row r="10" spans="1:13" s="21" customFormat="1" x14ac:dyDescent="0.25">
      <c r="A10" s="43"/>
      <c r="B10" s="19"/>
      <c r="F10" s="33"/>
      <c r="G10" s="33"/>
      <c r="H10" s="33"/>
      <c r="I10" s="33"/>
      <c r="J10" s="33"/>
      <c r="K10" s="33"/>
      <c r="L10" s="33"/>
      <c r="M10" s="33"/>
    </row>
    <row r="11" spans="1:13" s="21" customFormat="1" x14ac:dyDescent="0.25">
      <c r="A11" s="34" t="s">
        <v>0</v>
      </c>
      <c r="B11" s="37" t="s">
        <v>1</v>
      </c>
      <c r="C11" s="27" t="s">
        <v>6</v>
      </c>
      <c r="D11" s="28">
        <f>B13/2</f>
        <v>2280000</v>
      </c>
      <c r="E11" s="5" t="s">
        <v>9</v>
      </c>
      <c r="F11" s="6">
        <v>1</v>
      </c>
      <c r="G11" s="6">
        <v>10</v>
      </c>
      <c r="H11" s="6">
        <v>20</v>
      </c>
      <c r="I11" s="6">
        <v>40</v>
      </c>
      <c r="J11" s="6">
        <v>60</v>
      </c>
      <c r="K11" s="6">
        <v>120</v>
      </c>
      <c r="L11" s="6">
        <v>180</v>
      </c>
      <c r="M11" s="6">
        <v>240</v>
      </c>
    </row>
    <row r="12" spans="1:13" x14ac:dyDescent="0.25">
      <c r="A12" s="35" t="s">
        <v>2</v>
      </c>
      <c r="B12" s="38" t="s">
        <v>18</v>
      </c>
      <c r="C12" s="29" t="s">
        <v>12</v>
      </c>
      <c r="D12" s="30">
        <v>0.05</v>
      </c>
      <c r="E12" s="9" t="s">
        <v>7</v>
      </c>
      <c r="F12" s="10">
        <v>72.045258998899996</v>
      </c>
      <c r="G12" s="10">
        <v>15.1300001144</v>
      </c>
      <c r="H12" s="10">
        <v>11.850000143100001</v>
      </c>
      <c r="I12" s="10">
        <v>10.170000076299999</v>
      </c>
      <c r="J12" s="10">
        <v>9.7300000191000002</v>
      </c>
      <c r="K12" s="10">
        <v>9.5199999808999998</v>
      </c>
      <c r="L12" s="10">
        <v>9.7300000191000002</v>
      </c>
      <c r="M12" s="10">
        <v>10.1100001335</v>
      </c>
    </row>
    <row r="13" spans="1:13" x14ac:dyDescent="0.25">
      <c r="A13" s="35" t="s">
        <v>4</v>
      </c>
      <c r="B13" s="39">
        <v>4560000</v>
      </c>
      <c r="C13" s="31" t="s">
        <v>19</v>
      </c>
      <c r="D13" s="31"/>
      <c r="E13" s="12" t="s">
        <v>10</v>
      </c>
      <c r="F13" s="13">
        <f>F12</f>
        <v>72.045258998899996</v>
      </c>
      <c r="G13" s="13">
        <f>$F$12/G11</f>
        <v>7.2045258998899993</v>
      </c>
      <c r="H13" s="13">
        <f t="shared" ref="H13:M13" si="4">$F$12/H11</f>
        <v>3.6022629499449996</v>
      </c>
      <c r="I13" s="13">
        <f t="shared" si="4"/>
        <v>1.8011314749724998</v>
      </c>
      <c r="J13" s="13">
        <f t="shared" si="4"/>
        <v>1.2007543166483332</v>
      </c>
      <c r="K13" s="13">
        <f t="shared" si="4"/>
        <v>0.6003771583241666</v>
      </c>
      <c r="L13" s="13">
        <f t="shared" si="4"/>
        <v>0.40025143888277775</v>
      </c>
      <c r="M13" s="13">
        <f t="shared" si="4"/>
        <v>0.3001885791620833</v>
      </c>
    </row>
    <row r="14" spans="1:13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>$F$12/G12</f>
        <v>4.7617487411867776</v>
      </c>
      <c r="H14" s="14">
        <f t="shared" ref="H14:M14" si="5">$F$12/H12</f>
        <v>6.0797686184713164</v>
      </c>
      <c r="I14" s="14">
        <f t="shared" si="5"/>
        <v>7.0840962102638603</v>
      </c>
      <c r="J14" s="14">
        <f t="shared" si="5"/>
        <v>7.4044459257425563</v>
      </c>
      <c r="K14" s="14">
        <f t="shared" si="5"/>
        <v>7.5677793217903977</v>
      </c>
      <c r="L14" s="14">
        <f t="shared" si="5"/>
        <v>7.4044459257425563</v>
      </c>
      <c r="M14" s="14">
        <f t="shared" si="5"/>
        <v>7.1261382836360569</v>
      </c>
    </row>
    <row r="15" spans="1:13" s="18" customFormat="1" hidden="1" x14ac:dyDescent="0.25">
      <c r="A15" s="45"/>
      <c r="B15" s="41"/>
    </row>
    <row r="16" spans="1:13" hidden="1" x14ac:dyDescent="0.25">
      <c r="A16" s="44" t="s">
        <v>0</v>
      </c>
      <c r="B16" s="48" t="s">
        <v>15</v>
      </c>
      <c r="C16" s="3" t="s">
        <v>6</v>
      </c>
      <c r="D16" s="4">
        <v>120000</v>
      </c>
      <c r="E16" s="5" t="s">
        <v>9</v>
      </c>
      <c r="F16" s="6">
        <v>1</v>
      </c>
      <c r="G16" s="6">
        <v>6</v>
      </c>
      <c r="H16" s="6">
        <v>12</v>
      </c>
      <c r="I16" s="6">
        <v>24</v>
      </c>
    </row>
    <row r="17" spans="1:16" hidden="1" x14ac:dyDescent="0.25">
      <c r="A17" s="44" t="s">
        <v>2</v>
      </c>
      <c r="B17" s="48" t="s">
        <v>3</v>
      </c>
      <c r="C17" s="3" t="s">
        <v>12</v>
      </c>
      <c r="D17" s="8">
        <v>0.1</v>
      </c>
      <c r="E17" s="9" t="s">
        <v>7</v>
      </c>
      <c r="F17" s="10">
        <v>0.25451302529999997</v>
      </c>
      <c r="G17" s="10">
        <v>0.86563110350000005</v>
      </c>
      <c r="H17" s="10">
        <v>0.70921587939999997</v>
      </c>
      <c r="I17" s="10">
        <v>0.75785517690000004</v>
      </c>
    </row>
    <row r="18" spans="1:16" hidden="1" x14ac:dyDescent="0.25">
      <c r="A18" s="44" t="s">
        <v>4</v>
      </c>
      <c r="B18" s="49">
        <v>240000</v>
      </c>
      <c r="E18" s="12" t="s">
        <v>10</v>
      </c>
      <c r="F18" s="13">
        <f>F17</f>
        <v>0.25451302529999997</v>
      </c>
      <c r="G18" s="13">
        <f t="shared" ref="G18:I19" si="6">$F$17/G16</f>
        <v>4.2418837549999998E-2</v>
      </c>
      <c r="H18" s="13">
        <f t="shared" si="6"/>
        <v>2.1209418774999999E-2</v>
      </c>
      <c r="I18" s="13">
        <f t="shared" si="6"/>
        <v>1.0604709387499999E-2</v>
      </c>
      <c r="K18" s="7">
        <v>1</v>
      </c>
      <c r="L18" s="7">
        <v>10</v>
      </c>
      <c r="M18" s="7">
        <v>20</v>
      </c>
      <c r="N18" s="7">
        <v>40</v>
      </c>
      <c r="O18" s="7">
        <v>60</v>
      </c>
      <c r="P18" s="7">
        <v>120</v>
      </c>
    </row>
    <row r="19" spans="1:16" hidden="1" x14ac:dyDescent="0.25">
      <c r="A19" s="44" t="s">
        <v>5</v>
      </c>
      <c r="B19" s="48">
        <v>11</v>
      </c>
      <c r="E19" s="9" t="s">
        <v>8</v>
      </c>
      <c r="F19" s="14">
        <f>$F$17/F17</f>
        <v>1</v>
      </c>
      <c r="G19" s="14">
        <f t="shared" si="6"/>
        <v>0.29402019436562443</v>
      </c>
      <c r="H19" s="14">
        <f t="shared" si="6"/>
        <v>0.35886537892428355</v>
      </c>
      <c r="I19" s="14">
        <f t="shared" si="6"/>
        <v>0.33583332681196859</v>
      </c>
      <c r="K19" s="7">
        <v>83.870000124000001</v>
      </c>
      <c r="O19" s="7">
        <v>22.3599998951</v>
      </c>
      <c r="P19" s="7">
        <v>21.5199999809</v>
      </c>
    </row>
    <row r="20" spans="1:16" s="18" customFormat="1" hidden="1" x14ac:dyDescent="0.25">
      <c r="A20" s="45"/>
      <c r="B20" s="41"/>
    </row>
    <row r="21" spans="1:16" hidden="1" x14ac:dyDescent="0.25">
      <c r="A21" s="44" t="s">
        <v>0</v>
      </c>
      <c r="B21" s="48" t="s">
        <v>16</v>
      </c>
      <c r="C21" s="3" t="s">
        <v>6</v>
      </c>
      <c r="D21" s="4">
        <v>120000</v>
      </c>
      <c r="E21" s="5" t="s">
        <v>9</v>
      </c>
      <c r="F21" s="6">
        <v>1</v>
      </c>
      <c r="G21" s="6">
        <v>2</v>
      </c>
      <c r="H21" s="6">
        <v>4</v>
      </c>
    </row>
    <row r="22" spans="1:16" hidden="1" x14ac:dyDescent="0.25">
      <c r="A22" s="44" t="s">
        <v>2</v>
      </c>
      <c r="B22" s="48" t="s">
        <v>3</v>
      </c>
      <c r="C22" s="3" t="s">
        <v>12</v>
      </c>
      <c r="D22" s="8">
        <v>0.1</v>
      </c>
      <c r="E22" s="9" t="s">
        <v>7</v>
      </c>
      <c r="F22" s="10">
        <v>31.622669565700001</v>
      </c>
      <c r="G22" s="10">
        <v>18.1730780878</v>
      </c>
      <c r="H22" s="10">
        <v>9.2984690813000004</v>
      </c>
    </row>
    <row r="23" spans="1:16" hidden="1" x14ac:dyDescent="0.25">
      <c r="A23" s="44" t="s">
        <v>4</v>
      </c>
      <c r="B23" s="49">
        <v>240000</v>
      </c>
      <c r="E23" s="12" t="s">
        <v>10</v>
      </c>
      <c r="F23" s="13">
        <f>F22</f>
        <v>31.622669565700001</v>
      </c>
      <c r="G23" s="13">
        <f>$F$22/G21</f>
        <v>15.81133478285</v>
      </c>
      <c r="H23" s="13">
        <f>$F$22/H21</f>
        <v>7.9056673914250002</v>
      </c>
    </row>
    <row r="24" spans="1:16" hidden="1" x14ac:dyDescent="0.25">
      <c r="A24" s="44" t="s">
        <v>5</v>
      </c>
      <c r="B24" s="48">
        <v>11</v>
      </c>
      <c r="E24" s="9" t="s">
        <v>8</v>
      </c>
      <c r="F24" s="14">
        <f>$F$22/F22</f>
        <v>1</v>
      </c>
      <c r="G24" s="14">
        <f>$F$22/G22</f>
        <v>1.7400832931504882</v>
      </c>
      <c r="H24" s="14">
        <f>$F$22/H22</f>
        <v>3.4008468801919056</v>
      </c>
    </row>
    <row r="25" spans="1:16" hidden="1" x14ac:dyDescent="0.25"/>
    <row r="26" spans="1:16" hidden="1" x14ac:dyDescent="0.25">
      <c r="A26" s="44" t="s">
        <v>0</v>
      </c>
      <c r="B26" s="48" t="s">
        <v>16</v>
      </c>
      <c r="C26" s="3" t="s">
        <v>6</v>
      </c>
      <c r="D26" s="4">
        <f>B28/2</f>
        <v>287456</v>
      </c>
      <c r="E26" s="5" t="s">
        <v>9</v>
      </c>
      <c r="F26" s="6">
        <v>1</v>
      </c>
      <c r="G26" s="6">
        <v>2</v>
      </c>
      <c r="H26" s="6">
        <v>4</v>
      </c>
    </row>
    <row r="27" spans="1:16" hidden="1" x14ac:dyDescent="0.25">
      <c r="A27" s="44" t="s">
        <v>2</v>
      </c>
      <c r="B27" s="48" t="s">
        <v>11</v>
      </c>
      <c r="C27" s="3" t="s">
        <v>12</v>
      </c>
      <c r="D27" s="8">
        <v>0.1</v>
      </c>
      <c r="E27" s="9" t="s">
        <v>7</v>
      </c>
      <c r="F27" s="10">
        <v>2811.6827611765002</v>
      </c>
      <c r="G27" s="10">
        <v>1572.62345</v>
      </c>
      <c r="H27" s="10">
        <v>887.64518986860003</v>
      </c>
    </row>
    <row r="28" spans="1:16" hidden="1" x14ac:dyDescent="0.25">
      <c r="A28" s="44" t="s">
        <v>4</v>
      </c>
      <c r="B28" s="49">
        <v>574912</v>
      </c>
      <c r="E28" s="12" t="s">
        <v>10</v>
      </c>
      <c r="F28" s="13">
        <f>F27</f>
        <v>2811.6827611765002</v>
      </c>
      <c r="G28" s="13">
        <f>$F$27/G26</f>
        <v>1405.8413805882501</v>
      </c>
      <c r="H28" s="13">
        <f>$F$27/H26</f>
        <v>702.92069029412505</v>
      </c>
    </row>
    <row r="29" spans="1:16" hidden="1" x14ac:dyDescent="0.25">
      <c r="A29" s="44" t="s">
        <v>5</v>
      </c>
      <c r="B29" s="48">
        <v>29</v>
      </c>
      <c r="E29" s="9" t="s">
        <v>8</v>
      </c>
      <c r="F29" s="14">
        <f>$F$27/F27</f>
        <v>1</v>
      </c>
      <c r="G29" s="14">
        <f>$F$27/G27</f>
        <v>1.7878931928533179</v>
      </c>
      <c r="H29" s="14">
        <f>$F$27/H27</f>
        <v>3.1675750550653232</v>
      </c>
    </row>
    <row r="30" spans="1:16" s="18" customFormat="1" x14ac:dyDescent="0.25">
      <c r="A30" s="45"/>
      <c r="B30" s="41"/>
    </row>
    <row r="31" spans="1:16" x14ac:dyDescent="0.25">
      <c r="A31" s="34" t="s">
        <v>0</v>
      </c>
      <c r="B31" s="37" t="s">
        <v>15</v>
      </c>
      <c r="C31" s="27" t="s">
        <v>6</v>
      </c>
      <c r="D31" s="28">
        <v>3360000</v>
      </c>
      <c r="E31" s="5" t="s">
        <v>9</v>
      </c>
      <c r="F31" s="6">
        <v>1</v>
      </c>
      <c r="G31" s="6">
        <v>2</v>
      </c>
      <c r="H31" s="6">
        <v>4</v>
      </c>
      <c r="I31" s="6">
        <v>6</v>
      </c>
      <c r="J31" s="6">
        <v>8</v>
      </c>
      <c r="K31" s="6">
        <v>12</v>
      </c>
      <c r="L31" s="6">
        <v>18</v>
      </c>
      <c r="M31" s="6">
        <v>24</v>
      </c>
    </row>
    <row r="32" spans="1:16" x14ac:dyDescent="0.25">
      <c r="A32" s="35" t="s">
        <v>2</v>
      </c>
      <c r="B32" s="38" t="s">
        <v>20</v>
      </c>
      <c r="C32" s="29" t="s">
        <v>12</v>
      </c>
      <c r="D32" s="30">
        <v>0.05</v>
      </c>
      <c r="E32" s="9" t="s">
        <v>7</v>
      </c>
      <c r="F32" s="10">
        <f t="shared" ref="F32" si="7">(SUM(F33:F37)-MIN(F33:F37)-MAX(F33:F37))/3</f>
        <v>15.713671366400002</v>
      </c>
      <c r="G32" s="10">
        <f t="shared" ref="G32:H32" si="8">MEDIAN(G33:G37)</f>
        <v>7.5962970257000002</v>
      </c>
      <c r="H32" s="10">
        <f t="shared" si="8"/>
        <v>4.1023089885999999</v>
      </c>
      <c r="I32" s="10">
        <f>MEDIAN(I33:I37)</f>
        <v>3.0367538929000002</v>
      </c>
      <c r="J32" s="10">
        <f t="shared" ref="J32:M32" si="9">MEDIAN(J33:J37)</f>
        <v>2.4097161293</v>
      </c>
      <c r="K32" s="10">
        <f t="shared" si="9"/>
        <v>2.0713570118</v>
      </c>
      <c r="L32" s="10">
        <f t="shared" si="9"/>
        <v>2.4598150253000002</v>
      </c>
      <c r="M32" s="10">
        <f t="shared" si="9"/>
        <v>4.3365218638999998</v>
      </c>
    </row>
    <row r="33" spans="1:13" hidden="1" x14ac:dyDescent="0.25">
      <c r="A33" s="35"/>
      <c r="B33" s="38"/>
      <c r="C33" s="29"/>
      <c r="D33" s="30"/>
      <c r="E33" s="9"/>
      <c r="F33" s="10">
        <v>16.655807972000002</v>
      </c>
      <c r="G33" s="10">
        <v>7.5947289467000001</v>
      </c>
      <c r="H33" s="10">
        <v>4.0572130680000003</v>
      </c>
      <c r="I33" s="10">
        <v>3.0126647949000001</v>
      </c>
      <c r="J33" s="10">
        <v>2.4097161293</v>
      </c>
      <c r="K33" s="10">
        <v>1.8089478016</v>
      </c>
      <c r="L33" s="10">
        <v>2.4610841273999999</v>
      </c>
      <c r="M33" s="10">
        <v>4.8375010490000001</v>
      </c>
    </row>
    <row r="34" spans="1:13" hidden="1" x14ac:dyDescent="0.25">
      <c r="A34" s="35"/>
      <c r="B34" s="38"/>
      <c r="C34" s="29"/>
      <c r="D34" s="30"/>
      <c r="E34" s="9"/>
      <c r="F34" s="10">
        <v>15.4643609524</v>
      </c>
      <c r="G34" s="10">
        <v>7.5567920207999997</v>
      </c>
      <c r="H34" s="10">
        <v>4.1023089885999999</v>
      </c>
      <c r="I34" s="10">
        <v>3.0367538929000002</v>
      </c>
      <c r="J34" s="10">
        <v>2.4083619118000001</v>
      </c>
      <c r="K34" s="10">
        <v>2.0713570118</v>
      </c>
      <c r="L34" s="10">
        <v>2.8223330975000001</v>
      </c>
      <c r="M34" s="10">
        <v>4.3477079867999997</v>
      </c>
    </row>
    <row r="35" spans="1:13" hidden="1" x14ac:dyDescent="0.25">
      <c r="A35" s="35"/>
      <c r="B35" s="38"/>
      <c r="C35" s="29"/>
      <c r="D35" s="30"/>
      <c r="E35" s="9"/>
      <c r="F35" s="10">
        <v>15.3402378559</v>
      </c>
      <c r="G35" s="10">
        <v>7.6068692207000002</v>
      </c>
      <c r="H35" s="10">
        <v>4.1276011467</v>
      </c>
      <c r="I35" s="10">
        <v>3.0290811062</v>
      </c>
      <c r="J35" s="10">
        <v>2.4231359959000001</v>
      </c>
      <c r="K35" s="10">
        <v>3.0502481460999999</v>
      </c>
      <c r="L35" s="10">
        <v>2.2428758144000001</v>
      </c>
      <c r="M35" s="10">
        <v>4.3365218638999998</v>
      </c>
    </row>
    <row r="36" spans="1:13" hidden="1" x14ac:dyDescent="0.25">
      <c r="A36" s="35"/>
      <c r="B36" s="38"/>
      <c r="C36" s="29"/>
      <c r="D36" s="30"/>
      <c r="E36" s="9"/>
      <c r="F36" s="10">
        <v>15.3459119797</v>
      </c>
      <c r="G36" s="10">
        <v>7.6140038966999999</v>
      </c>
      <c r="H36" s="10">
        <v>4.1286871432999996</v>
      </c>
      <c r="I36" s="10">
        <v>3.0763301849000002</v>
      </c>
      <c r="J36" s="10">
        <v>3.0042641162999999</v>
      </c>
      <c r="K36" s="10">
        <v>3.0522589683999999</v>
      </c>
      <c r="L36" s="10">
        <v>2.4598150253000002</v>
      </c>
      <c r="M36" s="10">
        <v>2.2899389267000001</v>
      </c>
    </row>
    <row r="37" spans="1:13" hidden="1" x14ac:dyDescent="0.25">
      <c r="A37" s="35"/>
      <c r="B37" s="38"/>
      <c r="C37" s="29"/>
      <c r="D37" s="30"/>
      <c r="E37" s="9"/>
      <c r="F37" s="10">
        <v>16.330741167100001</v>
      </c>
      <c r="G37" s="10">
        <v>7.5962970257000002</v>
      </c>
      <c r="H37" s="10">
        <v>4.0403511524000004</v>
      </c>
      <c r="I37" s="10">
        <v>3.319382906</v>
      </c>
      <c r="J37" s="10">
        <v>2.4087178706999999</v>
      </c>
      <c r="K37" s="10">
        <v>1.8968200684000001</v>
      </c>
      <c r="L37" s="10">
        <v>2.2531549930999999</v>
      </c>
      <c r="M37" s="10">
        <v>4.1879298687000004</v>
      </c>
    </row>
    <row r="38" spans="1:13" x14ac:dyDescent="0.25">
      <c r="A38" s="35" t="s">
        <v>4</v>
      </c>
      <c r="B38" s="39">
        <v>6720000</v>
      </c>
      <c r="C38" s="31" t="s">
        <v>19</v>
      </c>
      <c r="D38" s="31"/>
      <c r="E38" s="12" t="s">
        <v>10</v>
      </c>
      <c r="F38" s="13">
        <f>F32</f>
        <v>15.713671366400002</v>
      </c>
      <c r="G38" s="13">
        <f>$F$32/G31</f>
        <v>7.8568356832000008</v>
      </c>
      <c r="H38" s="13">
        <f t="shared" ref="H38:M38" si="10">$F$32/H31</f>
        <v>3.9284178416000004</v>
      </c>
      <c r="I38" s="13">
        <f t="shared" si="10"/>
        <v>2.6189452277333336</v>
      </c>
      <c r="J38" s="13">
        <f t="shared" si="10"/>
        <v>1.9642089208000002</v>
      </c>
      <c r="K38" s="13">
        <f t="shared" si="10"/>
        <v>1.3094726138666668</v>
      </c>
      <c r="L38" s="13">
        <f t="shared" si="10"/>
        <v>0.87298174257777783</v>
      </c>
      <c r="M38" s="13">
        <f t="shared" si="10"/>
        <v>0.6547363069333334</v>
      </c>
    </row>
    <row r="39" spans="1:13" x14ac:dyDescent="0.25">
      <c r="A39" s="36" t="s">
        <v>5</v>
      </c>
      <c r="B39" s="40">
        <v>29</v>
      </c>
      <c r="C39" s="32"/>
      <c r="D39" s="32"/>
      <c r="E39" s="9" t="s">
        <v>8</v>
      </c>
      <c r="F39" s="14">
        <v>1</v>
      </c>
      <c r="G39" s="14">
        <f>$F$32/G32</f>
        <v>2.068596226982315</v>
      </c>
      <c r="H39" s="14">
        <f t="shared" ref="H39:M39" si="11">$F$32/H32</f>
        <v>3.8304455880985762</v>
      </c>
      <c r="I39" s="14">
        <f t="shared" si="11"/>
        <v>5.1744961628727717</v>
      </c>
      <c r="J39" s="14">
        <f t="shared" si="11"/>
        <v>6.5209636833715665</v>
      </c>
      <c r="K39" s="14">
        <f t="shared" si="11"/>
        <v>7.5861723869343471</v>
      </c>
      <c r="L39" s="14">
        <f t="shared" si="11"/>
        <v>6.3881516312323345</v>
      </c>
      <c r="M39" s="14">
        <f t="shared" si="11"/>
        <v>3.6235655807966101</v>
      </c>
    </row>
    <row r="41" spans="1:13" x14ac:dyDescent="0.25">
      <c r="A41" s="34" t="s">
        <v>0</v>
      </c>
      <c r="B41" s="37" t="s">
        <v>1</v>
      </c>
      <c r="C41" s="27" t="s">
        <v>6</v>
      </c>
      <c r="D41" s="28">
        <v>3360000</v>
      </c>
      <c r="E41" s="5" t="s">
        <v>9</v>
      </c>
      <c r="F41" s="6">
        <v>1</v>
      </c>
      <c r="G41" s="6">
        <v>10</v>
      </c>
      <c r="H41" s="6">
        <v>20</v>
      </c>
      <c r="I41" s="6">
        <v>40</v>
      </c>
      <c r="J41" s="6">
        <v>60</v>
      </c>
      <c r="K41" s="6">
        <v>120</v>
      </c>
      <c r="L41" s="6">
        <v>180</v>
      </c>
      <c r="M41" s="6">
        <v>240</v>
      </c>
    </row>
    <row r="42" spans="1:13" x14ac:dyDescent="0.25">
      <c r="A42" s="35" t="s">
        <v>2</v>
      </c>
      <c r="B42" s="38" t="s">
        <v>20</v>
      </c>
      <c r="C42" s="29" t="s">
        <v>12</v>
      </c>
      <c r="D42" s="30">
        <v>0.05</v>
      </c>
      <c r="E42" s="9" t="s">
        <v>7</v>
      </c>
      <c r="F42" s="10">
        <f>MEDIAN(F43:F47)</f>
        <v>101.18000006680001</v>
      </c>
      <c r="G42" s="10">
        <f t="shared" ref="G42:M42" si="12">MEDIAN(G43:G47)</f>
        <v>18.1600000858</v>
      </c>
      <c r="H42" s="10">
        <f t="shared" si="12"/>
        <v>13.580000162099999</v>
      </c>
      <c r="I42" s="10">
        <f t="shared" si="12"/>
        <v>10.9800000191</v>
      </c>
      <c r="J42" s="10">
        <f t="shared" si="12"/>
        <v>10.2000000477</v>
      </c>
      <c r="K42" s="10">
        <f t="shared" si="12"/>
        <v>9.8100001811999995</v>
      </c>
      <c r="L42" s="10">
        <f t="shared" si="12"/>
        <v>9.9900000094999992</v>
      </c>
      <c r="M42" s="10">
        <f t="shared" si="12"/>
        <v>10.3800001144</v>
      </c>
    </row>
    <row r="43" spans="1:13" hidden="1" x14ac:dyDescent="0.25">
      <c r="A43" s="35"/>
      <c r="B43" s="38"/>
      <c r="C43" s="29"/>
      <c r="D43" s="30"/>
      <c r="E43" s="9"/>
      <c r="F43" s="10">
        <v>101.1899998188</v>
      </c>
      <c r="G43" s="10">
        <v>18.1600000858</v>
      </c>
      <c r="H43" s="10">
        <v>13.579999923700001</v>
      </c>
      <c r="I43" s="10">
        <v>10.9800000191</v>
      </c>
      <c r="J43" s="10">
        <v>10.2000000477</v>
      </c>
      <c r="K43" s="10">
        <v>9.8199999332000001</v>
      </c>
      <c r="L43" s="10">
        <v>9.9799997807</v>
      </c>
      <c r="M43" s="10">
        <v>10.3800001144</v>
      </c>
    </row>
    <row r="44" spans="1:13" hidden="1" x14ac:dyDescent="0.25">
      <c r="A44" s="35"/>
      <c r="B44" s="38"/>
      <c r="C44" s="29"/>
      <c r="D44" s="30"/>
      <c r="E44" s="9"/>
      <c r="F44" s="10">
        <v>101.18000006680001</v>
      </c>
      <c r="G44" s="10">
        <v>18.1600000858</v>
      </c>
      <c r="H44" s="10">
        <v>13.580000162099999</v>
      </c>
      <c r="I44" s="10">
        <v>10.970000028599999</v>
      </c>
      <c r="J44" s="10">
        <v>10.2000000477</v>
      </c>
      <c r="K44" s="10">
        <v>9.8099999427999993</v>
      </c>
      <c r="L44" s="10">
        <v>10.0600001812</v>
      </c>
      <c r="M44" s="10">
        <v>10.3900001049</v>
      </c>
    </row>
    <row r="45" spans="1:13" hidden="1" x14ac:dyDescent="0.25">
      <c r="A45" s="35"/>
      <c r="B45" s="38"/>
      <c r="C45" s="29"/>
      <c r="D45" s="30"/>
      <c r="E45" s="9"/>
      <c r="F45" s="10">
        <v>101.1900000572</v>
      </c>
      <c r="G45" s="10">
        <v>18.1600000858</v>
      </c>
      <c r="H45" s="10">
        <v>13.580000162099999</v>
      </c>
      <c r="I45" s="10">
        <v>10.970000028599999</v>
      </c>
      <c r="J45" s="10">
        <v>10.199999809299999</v>
      </c>
      <c r="K45" s="10">
        <v>9.8099999427999993</v>
      </c>
      <c r="L45" s="10">
        <v>9.9900000094999992</v>
      </c>
      <c r="M45" s="10">
        <v>10.350000143100001</v>
      </c>
    </row>
    <row r="46" spans="1:13" hidden="1" x14ac:dyDescent="0.25">
      <c r="A46" s="35"/>
      <c r="B46" s="38"/>
      <c r="C46" s="29"/>
      <c r="D46" s="30"/>
      <c r="E46" s="9"/>
      <c r="F46" s="10">
        <v>101.1599998474</v>
      </c>
      <c r="G46" s="10">
        <v>18.130000114400001</v>
      </c>
      <c r="H46" s="10">
        <v>13.5899999142</v>
      </c>
      <c r="I46" s="10">
        <v>11.009999990500001</v>
      </c>
      <c r="J46" s="10">
        <v>10.2000000477</v>
      </c>
      <c r="K46" s="10">
        <v>9.8199999332000001</v>
      </c>
      <c r="L46" s="10">
        <v>9.9900000094999992</v>
      </c>
      <c r="M46" s="10">
        <v>10.3899998665</v>
      </c>
    </row>
    <row r="47" spans="1:13" hidden="1" x14ac:dyDescent="0.25">
      <c r="A47" s="35"/>
      <c r="B47" s="38"/>
      <c r="C47" s="29"/>
      <c r="D47" s="30"/>
      <c r="E47" s="9"/>
      <c r="F47" s="10">
        <v>101.1700000763</v>
      </c>
      <c r="G47" s="10">
        <v>18.159999847400002</v>
      </c>
      <c r="H47" s="10">
        <v>13.580000162099999</v>
      </c>
      <c r="I47" s="10">
        <v>10.9800000191</v>
      </c>
      <c r="J47" s="10">
        <v>10.2100000381</v>
      </c>
      <c r="K47" s="10">
        <v>9.8100001811999995</v>
      </c>
      <c r="L47" s="10">
        <v>9.9900000094999992</v>
      </c>
      <c r="M47" s="10">
        <v>10.3399999142</v>
      </c>
    </row>
    <row r="48" spans="1:13" x14ac:dyDescent="0.25">
      <c r="A48" s="35" t="s">
        <v>4</v>
      </c>
      <c r="B48" s="39">
        <v>6720000</v>
      </c>
      <c r="C48" s="31" t="s">
        <v>19</v>
      </c>
      <c r="D48" s="31"/>
      <c r="E48" s="12" t="s">
        <v>10</v>
      </c>
      <c r="F48" s="13">
        <f>F42</f>
        <v>101.18000006680001</v>
      </c>
      <c r="G48" s="13">
        <f>$F$42/G41</f>
        <v>10.118000006680001</v>
      </c>
      <c r="H48" s="13">
        <f t="shared" ref="H48:M48" si="13">$F$42/H41</f>
        <v>5.0590000033400004</v>
      </c>
      <c r="I48" s="13">
        <f t="shared" si="13"/>
        <v>2.5295000016700002</v>
      </c>
      <c r="J48" s="13">
        <f t="shared" si="13"/>
        <v>1.6863333344466667</v>
      </c>
      <c r="K48" s="13">
        <f t="shared" si="13"/>
        <v>0.84316666722333333</v>
      </c>
      <c r="L48" s="13">
        <f t="shared" si="13"/>
        <v>0.56211111148222226</v>
      </c>
      <c r="M48" s="13">
        <f t="shared" si="13"/>
        <v>0.42158333361166667</v>
      </c>
    </row>
    <row r="49" spans="1:13" x14ac:dyDescent="0.25">
      <c r="A49" s="36" t="s">
        <v>5</v>
      </c>
      <c r="B49" s="40">
        <v>29</v>
      </c>
      <c r="C49" s="32"/>
      <c r="D49" s="32"/>
      <c r="E49" s="9" t="s">
        <v>8</v>
      </c>
      <c r="F49" s="14">
        <v>1</v>
      </c>
      <c r="G49" s="14">
        <f>$F$42/G42</f>
        <v>5.5715858804382119</v>
      </c>
      <c r="H49" s="14">
        <f t="shared" ref="H49:M49" si="14">$F$42/H42</f>
        <v>7.4506626553054192</v>
      </c>
      <c r="I49" s="14">
        <f t="shared" si="14"/>
        <v>9.2149362377772963</v>
      </c>
      <c r="J49" s="14">
        <f t="shared" si="14"/>
        <v>9.9196078032975219</v>
      </c>
      <c r="K49" s="14">
        <f t="shared" si="14"/>
        <v>10.313965157788942</v>
      </c>
      <c r="L49" s="14">
        <f t="shared" si="14"/>
        <v>10.128128125183464</v>
      </c>
      <c r="M49" s="14">
        <f t="shared" si="14"/>
        <v>9.7475914211633476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4"/>
  <sheetViews>
    <sheetView topLeftCell="A9" workbookViewId="0">
      <selection activeCell="K17" sqref="K17"/>
    </sheetView>
  </sheetViews>
  <sheetFormatPr defaultColWidth="9.140625" defaultRowHeight="15" x14ac:dyDescent="0.25"/>
  <cols>
    <col min="1" max="1" width="9.140625" style="46"/>
    <col min="2" max="2" width="14" style="42" bestFit="1" customWidth="1"/>
    <col min="3" max="3" width="7.5703125" style="7" bestFit="1" customWidth="1"/>
    <col min="4" max="4" width="11.85546875" style="7" bestFit="1" customWidth="1"/>
    <col min="5" max="5" width="11.42578125" style="7" bestFit="1" customWidth="1"/>
    <col min="6" max="13" width="7.5703125" style="7" customWidth="1"/>
    <col min="14" max="16384" width="9.140625" style="7"/>
  </cols>
  <sheetData>
    <row r="1" spans="1:13" s="21" customFormat="1" hidden="1" x14ac:dyDescent="0.25">
      <c r="A1" s="43"/>
      <c r="B1" s="47"/>
      <c r="E1" s="22"/>
      <c r="F1" s="23"/>
      <c r="G1" s="23"/>
      <c r="H1" s="23"/>
      <c r="I1" s="23"/>
      <c r="J1" s="23"/>
      <c r="K1" s="23"/>
      <c r="L1" s="23"/>
      <c r="M1" s="23"/>
    </row>
    <row r="2" spans="1:13" s="21" customFormat="1" hidden="1" x14ac:dyDescent="0.25">
      <c r="A2" s="44" t="s">
        <v>0</v>
      </c>
      <c r="B2" s="48" t="s">
        <v>1</v>
      </c>
      <c r="C2" s="3" t="s">
        <v>6</v>
      </c>
      <c r="D2" s="4">
        <f>B4/2</f>
        <v>2280000</v>
      </c>
      <c r="E2" s="5" t="s">
        <v>9</v>
      </c>
      <c r="F2" s="6">
        <v>1</v>
      </c>
      <c r="G2" s="6">
        <v>10</v>
      </c>
      <c r="H2" s="6">
        <v>20</v>
      </c>
      <c r="I2" s="6">
        <v>40</v>
      </c>
      <c r="J2" s="6">
        <v>60</v>
      </c>
      <c r="K2" s="6">
        <v>120</v>
      </c>
      <c r="L2" s="6">
        <v>180</v>
      </c>
      <c r="M2" s="6">
        <v>240</v>
      </c>
    </row>
    <row r="3" spans="1:13" s="21" customFormat="1" hidden="1" x14ac:dyDescent="0.25">
      <c r="A3" s="44" t="s">
        <v>2</v>
      </c>
      <c r="B3" s="48" t="s">
        <v>18</v>
      </c>
      <c r="C3" s="3" t="s">
        <v>12</v>
      </c>
      <c r="D3" s="8">
        <v>0.05</v>
      </c>
      <c r="E3" s="9" t="s">
        <v>7</v>
      </c>
      <c r="F3" s="10">
        <v>841.26675510409996</v>
      </c>
      <c r="G3" s="10">
        <v>304.37958908079997</v>
      </c>
      <c r="H3" s="10">
        <v>162.61553215980001</v>
      </c>
      <c r="I3" s="10">
        <v>88.812093973200007</v>
      </c>
      <c r="J3" s="10">
        <v>68.075701952000003</v>
      </c>
      <c r="K3" s="10">
        <v>39.923274993900002</v>
      </c>
      <c r="L3" s="10">
        <v>31.697746992100001</v>
      </c>
      <c r="M3" s="10">
        <v>27.300653934500001</v>
      </c>
    </row>
    <row r="4" spans="1:13" s="21" customFormat="1" hidden="1" x14ac:dyDescent="0.25">
      <c r="A4" s="44" t="s">
        <v>4</v>
      </c>
      <c r="B4" s="49">
        <v>4560000</v>
      </c>
      <c r="C4" s="7"/>
      <c r="D4" s="7"/>
      <c r="E4" s="12" t="s">
        <v>10</v>
      </c>
      <c r="F4" s="13">
        <f>F3</f>
        <v>841.26675510409996</v>
      </c>
      <c r="G4" s="13">
        <f>$F$3/G2</f>
        <v>84.126675510409996</v>
      </c>
      <c r="H4" s="13">
        <f t="shared" ref="H4:M5" si="0">$F$3/H2</f>
        <v>42.063337755204998</v>
      </c>
      <c r="I4" s="13">
        <f t="shared" si="0"/>
        <v>21.031668877602499</v>
      </c>
      <c r="J4" s="13">
        <f t="shared" si="0"/>
        <v>14.021112585068332</v>
      </c>
      <c r="K4" s="13">
        <f t="shared" si="0"/>
        <v>7.010556292534166</v>
      </c>
      <c r="L4" s="13">
        <f t="shared" si="0"/>
        <v>4.6737041950227773</v>
      </c>
      <c r="M4" s="13">
        <f t="shared" si="0"/>
        <v>3.505278146267083</v>
      </c>
    </row>
    <row r="5" spans="1:13" s="21" customFormat="1" hidden="1" x14ac:dyDescent="0.25">
      <c r="A5" s="44" t="s">
        <v>5</v>
      </c>
      <c r="B5" s="48">
        <v>29</v>
      </c>
      <c r="C5" s="7"/>
      <c r="D5" s="7"/>
      <c r="E5" s="25" t="s">
        <v>8</v>
      </c>
      <c r="F5" s="26">
        <f>1</f>
        <v>1</v>
      </c>
      <c r="G5" s="26">
        <f>$F$3/G3</f>
        <v>2.763873746083477</v>
      </c>
      <c r="H5" s="26">
        <f t="shared" si="0"/>
        <v>5.1733481047640568</v>
      </c>
      <c r="I5" s="26">
        <f t="shared" si="0"/>
        <v>9.4724346366381269</v>
      </c>
      <c r="J5" s="26">
        <f t="shared" si="0"/>
        <v>12.357812420315179</v>
      </c>
      <c r="K5" s="26">
        <f t="shared" si="0"/>
        <v>21.072087779187445</v>
      </c>
      <c r="L5" s="26">
        <f t="shared" si="0"/>
        <v>26.54026973316962</v>
      </c>
      <c r="M5" s="26">
        <f t="shared" si="0"/>
        <v>30.814893926075012</v>
      </c>
    </row>
    <row r="6" spans="1:13" x14ac:dyDescent="0.25">
      <c r="A6" s="34" t="s">
        <v>0</v>
      </c>
      <c r="B6" s="37" t="s">
        <v>15</v>
      </c>
      <c r="C6" s="27" t="s">
        <v>6</v>
      </c>
      <c r="D6" s="28">
        <f>B8/2</f>
        <v>0</v>
      </c>
      <c r="E6" s="5" t="s">
        <v>9</v>
      </c>
      <c r="F6" s="6">
        <v>1</v>
      </c>
      <c r="G6" s="6">
        <v>2</v>
      </c>
      <c r="H6" s="6">
        <v>4</v>
      </c>
      <c r="I6" s="6">
        <v>6</v>
      </c>
      <c r="J6" s="6">
        <v>8</v>
      </c>
      <c r="K6" s="6">
        <v>12</v>
      </c>
      <c r="L6" s="6">
        <v>18</v>
      </c>
      <c r="M6" s="6">
        <v>24</v>
      </c>
    </row>
    <row r="7" spans="1:13" x14ac:dyDescent="0.25">
      <c r="A7" s="35" t="s">
        <v>2</v>
      </c>
      <c r="B7" s="38" t="s">
        <v>18</v>
      </c>
      <c r="C7" s="29" t="s">
        <v>12</v>
      </c>
      <c r="D7" s="30">
        <v>0.05</v>
      </c>
      <c r="E7" s="9" t="s">
        <v>7</v>
      </c>
      <c r="F7" s="14">
        <f t="shared" ref="F7" si="1">(SUM(F8:F12)-MIN(F8:F12)-MAX(F8:F12))/3</f>
        <v>9.9916342894333336</v>
      </c>
      <c r="G7" s="14">
        <f t="shared" ref="G7:H7" si="2">MEDIAN(G8:G12)</f>
        <v>5.1646280289000002</v>
      </c>
      <c r="H7" s="14">
        <f t="shared" si="2"/>
        <v>2.6544439792999999</v>
      </c>
      <c r="I7" s="14">
        <f>MEDIAN(I8:I12)</f>
        <v>1.9499330521</v>
      </c>
      <c r="J7" s="14">
        <f t="shared" ref="J7:M7" si="3">MEDIAN(J8:J12)</f>
        <v>1.5073537827000001</v>
      </c>
      <c r="K7" s="14">
        <f t="shared" si="3"/>
        <v>1.8811340331999999</v>
      </c>
      <c r="L7" s="14">
        <f t="shared" si="3"/>
        <v>1.3816010952</v>
      </c>
      <c r="M7" s="14">
        <f t="shared" si="3"/>
        <v>2.7161169051999998</v>
      </c>
    </row>
    <row r="8" spans="1:13" x14ac:dyDescent="0.25">
      <c r="A8" s="35"/>
      <c r="B8" s="39"/>
      <c r="C8" s="31"/>
      <c r="D8" s="31"/>
      <c r="E8" s="9"/>
      <c r="F8" s="14">
        <v>10.0513231754</v>
      </c>
      <c r="G8" s="14">
        <v>5.1646280289000002</v>
      </c>
      <c r="H8" s="14">
        <v>2.6848509312000002</v>
      </c>
      <c r="I8" s="14">
        <v>2.3674039841000001</v>
      </c>
      <c r="J8" s="14">
        <v>1.502726078</v>
      </c>
      <c r="K8" s="14">
        <v>1.8837518691999999</v>
      </c>
      <c r="L8" s="14">
        <v>1.3998301029</v>
      </c>
      <c r="M8" s="14">
        <v>1.2588510513</v>
      </c>
    </row>
    <row r="9" spans="1:13" x14ac:dyDescent="0.25">
      <c r="A9" s="35"/>
      <c r="B9" s="38"/>
      <c r="C9" s="32"/>
      <c r="D9" s="32"/>
      <c r="E9" s="9"/>
      <c r="F9" s="14">
        <v>9.9145388603000004</v>
      </c>
      <c r="G9" s="14">
        <v>5.2246329783999998</v>
      </c>
      <c r="H9" s="14">
        <v>2.6953160763000001</v>
      </c>
      <c r="I9" s="14">
        <v>1.938740015</v>
      </c>
      <c r="J9" s="14">
        <v>1.5156700611</v>
      </c>
      <c r="K9" s="14">
        <v>1.8877799511</v>
      </c>
      <c r="L9" s="14">
        <v>1.8995218277000001</v>
      </c>
      <c r="M9" s="14">
        <v>3.9259979724999998</v>
      </c>
    </row>
    <row r="10" spans="1:13" x14ac:dyDescent="0.25">
      <c r="A10" s="35"/>
      <c r="B10" s="38"/>
      <c r="C10" s="29"/>
      <c r="D10" s="30"/>
      <c r="E10" s="9"/>
      <c r="F10" s="14">
        <v>9.9856598377000001</v>
      </c>
      <c r="G10" s="14">
        <v>5.1563718318999996</v>
      </c>
      <c r="H10" s="14">
        <v>2.6470818519999999</v>
      </c>
      <c r="I10" s="14">
        <v>1.9440181255</v>
      </c>
      <c r="J10" s="14">
        <v>1.5073537827000001</v>
      </c>
      <c r="K10" s="14">
        <v>1.8660280704000001</v>
      </c>
      <c r="L10" s="14">
        <v>1.3816010952</v>
      </c>
      <c r="M10" s="14">
        <v>1.6997668743000001</v>
      </c>
    </row>
    <row r="11" spans="1:13" x14ac:dyDescent="0.25">
      <c r="A11" s="35"/>
      <c r="B11" s="38"/>
      <c r="C11" s="29"/>
      <c r="D11" s="30"/>
      <c r="E11" s="9"/>
      <c r="F11" s="14">
        <v>9.9484200478000009</v>
      </c>
      <c r="G11" s="14">
        <v>5.1648018359999996</v>
      </c>
      <c r="H11" s="14">
        <v>2.6479790210999998</v>
      </c>
      <c r="I11" s="14">
        <v>1.9499330521</v>
      </c>
      <c r="J11" s="14">
        <v>1.5115420818</v>
      </c>
      <c r="K11" s="14">
        <v>1.0815930367</v>
      </c>
      <c r="L11" s="14">
        <v>1.3548891543999999</v>
      </c>
      <c r="M11" s="14">
        <v>2.7161169051999998</v>
      </c>
    </row>
    <row r="12" spans="1:13" x14ac:dyDescent="0.25">
      <c r="A12" s="35"/>
      <c r="B12" s="38"/>
      <c r="C12" s="29"/>
      <c r="D12" s="30"/>
      <c r="E12" s="9"/>
      <c r="F12" s="14">
        <v>10.0408229828</v>
      </c>
      <c r="G12" s="14">
        <v>5.1505517960000002</v>
      </c>
      <c r="H12" s="14">
        <v>2.6544439792999999</v>
      </c>
      <c r="I12" s="14">
        <v>1.9515721798000001</v>
      </c>
      <c r="J12" s="14">
        <v>1.5046679973999999</v>
      </c>
      <c r="K12" s="14">
        <v>1.8811340331999999</v>
      </c>
      <c r="L12" s="14">
        <v>1.3616719246</v>
      </c>
      <c r="M12" s="14">
        <v>4.2672998905000004</v>
      </c>
    </row>
    <row r="13" spans="1:13" x14ac:dyDescent="0.25">
      <c r="A13" s="35" t="s">
        <v>4</v>
      </c>
      <c r="B13" s="39">
        <v>4560000</v>
      </c>
      <c r="C13" s="31"/>
      <c r="D13" s="31"/>
      <c r="E13" s="12" t="s">
        <v>10</v>
      </c>
      <c r="F13" s="50">
        <f>F7</f>
        <v>9.9916342894333336</v>
      </c>
      <c r="G13" s="50">
        <f>$F$7/G6</f>
        <v>4.9958171447166668</v>
      </c>
      <c r="H13" s="50">
        <f t="shared" ref="H13:M14" si="4">$F$7/H6</f>
        <v>2.4979085723583334</v>
      </c>
      <c r="I13" s="50">
        <f t="shared" si="4"/>
        <v>1.6652723815722223</v>
      </c>
      <c r="J13" s="50">
        <f t="shared" si="4"/>
        <v>1.2489542861791667</v>
      </c>
      <c r="K13" s="50">
        <f t="shared" si="4"/>
        <v>0.83263619078611117</v>
      </c>
      <c r="L13" s="50">
        <f t="shared" si="4"/>
        <v>0.55509079385740745</v>
      </c>
      <c r="M13" s="50">
        <f t="shared" si="4"/>
        <v>0.41631809539305559</v>
      </c>
    </row>
    <row r="14" spans="1:13" x14ac:dyDescent="0.25">
      <c r="A14" s="3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>$F$7/G7</f>
        <v>1.9346280571461454</v>
      </c>
      <c r="H14" s="14">
        <f t="shared" si="4"/>
        <v>3.764115712122964</v>
      </c>
      <c r="I14" s="14">
        <f t="shared" si="4"/>
        <v>5.1240909418263065</v>
      </c>
      <c r="J14" s="14">
        <f t="shared" si="4"/>
        <v>6.628592706044186</v>
      </c>
      <c r="K14" s="14">
        <f t="shared" si="4"/>
        <v>5.3114951476565171</v>
      </c>
      <c r="L14" s="14">
        <f t="shared" si="4"/>
        <v>7.2319241235017619</v>
      </c>
      <c r="M14" s="14">
        <f t="shared" si="4"/>
        <v>3.6786466261096389</v>
      </c>
    </row>
    <row r="16" spans="1:13" x14ac:dyDescent="0.25">
      <c r="A16" s="34" t="s">
        <v>0</v>
      </c>
      <c r="B16" s="37" t="s">
        <v>15</v>
      </c>
      <c r="C16" s="27" t="s">
        <v>6</v>
      </c>
      <c r="D16" s="28">
        <v>3360000</v>
      </c>
      <c r="E16" s="5" t="s">
        <v>9</v>
      </c>
      <c r="F16" s="6">
        <v>1</v>
      </c>
      <c r="G16" s="6">
        <v>2</v>
      </c>
      <c r="H16" s="6">
        <v>4</v>
      </c>
      <c r="I16" s="6">
        <v>6</v>
      </c>
      <c r="J16" s="6">
        <v>8</v>
      </c>
      <c r="K16" s="6">
        <v>12</v>
      </c>
      <c r="L16" s="6">
        <v>18</v>
      </c>
      <c r="M16" s="6">
        <v>24</v>
      </c>
    </row>
    <row r="17" spans="1:13" x14ac:dyDescent="0.25">
      <c r="A17" s="35" t="s">
        <v>2</v>
      </c>
      <c r="B17" s="38" t="s">
        <v>20</v>
      </c>
      <c r="C17" s="29" t="s">
        <v>12</v>
      </c>
      <c r="D17" s="30">
        <v>0.05</v>
      </c>
      <c r="E17" s="9" t="s">
        <v>7</v>
      </c>
      <c r="F17" s="14">
        <f>MEDIAN(F18:F22)</f>
        <v>15.6528801918</v>
      </c>
      <c r="G17" s="14">
        <f t="shared" ref="G17:M17" si="5">MEDIAN(G18:G22)</f>
        <v>7.6021070479999997</v>
      </c>
      <c r="H17" s="14">
        <f t="shared" si="5"/>
        <v>3.9828648567</v>
      </c>
      <c r="I17" s="14">
        <f t="shared" si="5"/>
        <v>2.7875998019999999</v>
      </c>
      <c r="J17" s="14">
        <f t="shared" si="5"/>
        <v>2.1587939262</v>
      </c>
      <c r="K17" s="14">
        <f t="shared" si="5"/>
        <v>2.1649250983999999</v>
      </c>
      <c r="L17" s="14">
        <f t="shared" si="5"/>
        <v>1.9337160587</v>
      </c>
      <c r="M17" s="14">
        <f t="shared" si="5"/>
        <v>5.3304390906999997</v>
      </c>
    </row>
    <row r="18" spans="1:13" x14ac:dyDescent="0.25">
      <c r="A18" s="35"/>
      <c r="B18" s="38"/>
      <c r="C18" s="29"/>
      <c r="D18" s="30"/>
      <c r="E18" s="9"/>
      <c r="F18" s="14">
        <v>16.805117130300001</v>
      </c>
      <c r="G18" s="14">
        <v>7.6469180583999998</v>
      </c>
      <c r="H18" s="14">
        <v>3.9109339714</v>
      </c>
      <c r="I18" s="14">
        <v>2.7959339618999999</v>
      </c>
      <c r="J18" s="14">
        <v>2.1530580521</v>
      </c>
      <c r="K18" s="51">
        <v>1.6101150513</v>
      </c>
      <c r="L18" s="51">
        <v>1.9337160587</v>
      </c>
      <c r="M18" s="51">
        <v>1.6845641136</v>
      </c>
    </row>
    <row r="19" spans="1:13" x14ac:dyDescent="0.25">
      <c r="A19" s="35"/>
      <c r="B19" s="38"/>
      <c r="C19" s="29"/>
      <c r="D19" s="30"/>
      <c r="E19" s="9"/>
      <c r="F19" s="14">
        <v>15.6528801918</v>
      </c>
      <c r="G19" s="14">
        <v>7.6459200381999999</v>
      </c>
      <c r="H19" s="14">
        <v>4.0058000087999996</v>
      </c>
      <c r="I19" s="14">
        <v>2.7735500335999999</v>
      </c>
      <c r="J19" s="14">
        <v>2.1315557957000002</v>
      </c>
      <c r="K19" s="14">
        <v>2.5116090775000002</v>
      </c>
      <c r="L19" s="14">
        <v>1.9140830040000001</v>
      </c>
      <c r="M19" s="14">
        <v>5.9105370045000001</v>
      </c>
    </row>
    <row r="20" spans="1:13" x14ac:dyDescent="0.25">
      <c r="A20" s="35"/>
      <c r="B20" s="38"/>
      <c r="C20" s="29"/>
      <c r="D20" s="30"/>
      <c r="E20" s="9"/>
      <c r="F20" s="14">
        <v>15.5883998871</v>
      </c>
      <c r="G20" s="14">
        <v>7.5463650226999999</v>
      </c>
      <c r="H20" s="14">
        <v>4.0763878821999997</v>
      </c>
      <c r="I20" s="14">
        <v>2.7875998019999999</v>
      </c>
      <c r="J20" s="14">
        <v>2.1633970737000001</v>
      </c>
      <c r="K20" s="14">
        <v>1.4875929355999999</v>
      </c>
      <c r="L20" s="14">
        <v>2.7012951373999998</v>
      </c>
      <c r="M20" s="14">
        <v>6.2791600227000002</v>
      </c>
    </row>
    <row r="21" spans="1:13" x14ac:dyDescent="0.25">
      <c r="A21" s="35"/>
      <c r="B21" s="38"/>
      <c r="C21" s="29"/>
      <c r="D21" s="30"/>
      <c r="E21" s="9"/>
      <c r="F21" s="14">
        <v>15.575932979599999</v>
      </c>
      <c r="G21" s="14">
        <v>7.5473101139000001</v>
      </c>
      <c r="H21" s="14">
        <v>3.9006249904999999</v>
      </c>
      <c r="I21" s="14">
        <v>2.8181459904000001</v>
      </c>
      <c r="J21" s="14">
        <v>2.1637630463000002</v>
      </c>
      <c r="K21" s="14">
        <v>2.1649250983999999</v>
      </c>
      <c r="L21" s="14">
        <v>1.9226601124</v>
      </c>
      <c r="M21" s="14">
        <v>4.9157619476000001</v>
      </c>
    </row>
    <row r="22" spans="1:13" x14ac:dyDescent="0.25">
      <c r="A22" s="35"/>
      <c r="B22" s="38"/>
      <c r="C22" s="29"/>
      <c r="D22" s="30"/>
      <c r="E22" s="9"/>
      <c r="F22" s="14">
        <v>16.743778943999999</v>
      </c>
      <c r="G22" s="14">
        <v>7.6021070479999997</v>
      </c>
      <c r="H22" s="14">
        <v>3.9828648567</v>
      </c>
      <c r="I22" s="14">
        <v>2.7620298862000001</v>
      </c>
      <c r="J22" s="14">
        <v>2.1587939262</v>
      </c>
      <c r="K22" s="14">
        <v>2.6665718555</v>
      </c>
      <c r="L22" s="14">
        <v>2.2328970431999999</v>
      </c>
      <c r="M22" s="14">
        <v>5.3304390906999997</v>
      </c>
    </row>
    <row r="23" spans="1:13" x14ac:dyDescent="0.25">
      <c r="A23" s="35" t="s">
        <v>4</v>
      </c>
      <c r="B23" s="39">
        <v>6720000</v>
      </c>
      <c r="C23" s="31"/>
      <c r="D23" s="31"/>
      <c r="E23" s="12" t="s">
        <v>10</v>
      </c>
      <c r="F23" s="50">
        <f>F17</f>
        <v>15.6528801918</v>
      </c>
      <c r="G23" s="50">
        <f>$F$17/G16</f>
        <v>7.8264400958999998</v>
      </c>
      <c r="H23" s="50">
        <f t="shared" ref="H23:M24" si="6">$F$17/H16</f>
        <v>3.9132200479499999</v>
      </c>
      <c r="I23" s="50">
        <f t="shared" si="6"/>
        <v>2.6088133653000001</v>
      </c>
      <c r="J23" s="50">
        <f t="shared" si="6"/>
        <v>1.9566100239749999</v>
      </c>
      <c r="K23" s="50">
        <f t="shared" si="6"/>
        <v>1.30440668265</v>
      </c>
      <c r="L23" s="50">
        <f t="shared" si="6"/>
        <v>0.86960445509999995</v>
      </c>
      <c r="M23" s="50">
        <f t="shared" si="6"/>
        <v>0.65220334132500002</v>
      </c>
    </row>
    <row r="24" spans="1:13" x14ac:dyDescent="0.25">
      <c r="A24" s="36" t="s">
        <v>5</v>
      </c>
      <c r="B24" s="40">
        <v>29</v>
      </c>
      <c r="C24" s="32"/>
      <c r="D24" s="32"/>
      <c r="E24" s="9" t="s">
        <v>8</v>
      </c>
      <c r="F24" s="14">
        <v>1</v>
      </c>
      <c r="G24" s="14">
        <f>$F$17/G17</f>
        <v>2.0590186500883378</v>
      </c>
      <c r="H24" s="14">
        <f t="shared" si="6"/>
        <v>3.930055564267672</v>
      </c>
      <c r="I24" s="14">
        <f t="shared" si="6"/>
        <v>5.6151819857963963</v>
      </c>
      <c r="J24" s="14">
        <f t="shared" si="6"/>
        <v>7.2507523769778519</v>
      </c>
      <c r="K24" s="14">
        <f t="shared" si="6"/>
        <v>7.2302178968539597</v>
      </c>
      <c r="L24" s="14">
        <f t="shared" si="6"/>
        <v>8.0947148995200102</v>
      </c>
      <c r="M24" s="14">
        <f t="shared" si="6"/>
        <v>2.9365085925303096</v>
      </c>
    </row>
    <row r="26" spans="1:13" x14ac:dyDescent="0.25">
      <c r="A26" s="34" t="s">
        <v>0</v>
      </c>
      <c r="B26" s="37" t="s">
        <v>1</v>
      </c>
      <c r="C26" s="27" t="s">
        <v>6</v>
      </c>
      <c r="D26" s="28">
        <v>3360000</v>
      </c>
      <c r="E26" s="5" t="s">
        <v>9</v>
      </c>
      <c r="F26" s="6">
        <v>1</v>
      </c>
      <c r="G26" s="6">
        <v>10</v>
      </c>
      <c r="H26" s="6">
        <v>20</v>
      </c>
      <c r="I26" s="6">
        <v>40</v>
      </c>
      <c r="J26" s="6">
        <v>60</v>
      </c>
      <c r="K26" s="6">
        <v>120</v>
      </c>
      <c r="L26" s="6">
        <v>180</v>
      </c>
      <c r="M26" s="6">
        <v>240</v>
      </c>
    </row>
    <row r="27" spans="1:13" x14ac:dyDescent="0.25">
      <c r="A27" s="35" t="s">
        <v>2</v>
      </c>
      <c r="B27" s="38" t="s">
        <v>20</v>
      </c>
      <c r="C27" s="29" t="s">
        <v>12</v>
      </c>
      <c r="D27" s="30">
        <v>0.05</v>
      </c>
      <c r="E27" s="9" t="s">
        <v>7</v>
      </c>
      <c r="F27" s="14">
        <f>MEDIAN(F28:F32)</f>
        <v>93.620000124000001</v>
      </c>
      <c r="G27" s="14">
        <f t="shared" ref="G27:M27" si="7">MEDIAN(G28:G32)</f>
        <v>10.650000095399999</v>
      </c>
      <c r="H27" s="14">
        <f t="shared" si="7"/>
        <v>6.2000000476999997</v>
      </c>
      <c r="I27" s="14">
        <f t="shared" si="7"/>
        <v>3.7100000381</v>
      </c>
      <c r="J27" s="14">
        <f t="shared" si="7"/>
        <v>3.0800001621000002</v>
      </c>
      <c r="K27" s="14">
        <f t="shared" si="7"/>
        <v>2.6400001048999999</v>
      </c>
      <c r="L27" s="14">
        <f t="shared" si="7"/>
        <v>2.8499999046000002</v>
      </c>
      <c r="M27" s="14">
        <f t="shared" si="7"/>
        <v>3.0800001621000002</v>
      </c>
    </row>
    <row r="28" spans="1:13" x14ac:dyDescent="0.25">
      <c r="A28" s="35"/>
      <c r="B28" s="38"/>
      <c r="C28" s="29"/>
      <c r="D28" s="30"/>
      <c r="E28" s="9"/>
      <c r="F28" s="14">
        <v>93.630000114400005</v>
      </c>
      <c r="G28" s="14">
        <v>10.6800000668</v>
      </c>
      <c r="H28" s="14">
        <v>6.2100000380999996</v>
      </c>
      <c r="I28" s="14">
        <v>3.7100000381</v>
      </c>
      <c r="J28" s="14">
        <v>3.0800001621000002</v>
      </c>
      <c r="K28" s="14">
        <v>2.6099998951000001</v>
      </c>
      <c r="L28" s="14">
        <v>2.7899999619</v>
      </c>
      <c r="M28" s="14">
        <v>3.0800001621000002</v>
      </c>
    </row>
    <row r="29" spans="1:13" x14ac:dyDescent="0.25">
      <c r="A29" s="35"/>
      <c r="B29" s="38"/>
      <c r="C29" s="29"/>
      <c r="D29" s="30"/>
      <c r="E29" s="9"/>
      <c r="F29" s="14">
        <v>93.639999866500006</v>
      </c>
      <c r="G29" s="14">
        <v>10.650000095399999</v>
      </c>
      <c r="H29" s="14">
        <v>6.2100000380999996</v>
      </c>
      <c r="I29" s="14">
        <v>3.7300000190999998</v>
      </c>
      <c r="J29" s="14">
        <v>3.0999999046000002</v>
      </c>
      <c r="K29" s="14">
        <v>2.6799998283000002</v>
      </c>
      <c r="L29" s="14">
        <v>2.8899998665000002</v>
      </c>
      <c r="M29" s="14">
        <v>3.1399998665000002</v>
      </c>
    </row>
    <row r="30" spans="1:13" x14ac:dyDescent="0.25">
      <c r="A30" s="35"/>
      <c r="B30" s="38"/>
      <c r="C30" s="29"/>
      <c r="D30" s="30"/>
      <c r="E30" s="9"/>
      <c r="F30" s="14">
        <v>93.620000124000001</v>
      </c>
      <c r="G30" s="14">
        <v>10.6400001049</v>
      </c>
      <c r="H30" s="14">
        <v>6.1699998378999998</v>
      </c>
      <c r="I30" s="14">
        <v>3.6900000571999998</v>
      </c>
      <c r="J30" s="14">
        <v>3.0300002097999998</v>
      </c>
      <c r="K30" s="14">
        <v>2.6400001048999999</v>
      </c>
      <c r="L30" s="14">
        <v>2.8500001430999999</v>
      </c>
      <c r="M30" s="14">
        <v>3.0699999332000001</v>
      </c>
    </row>
    <row r="31" spans="1:13" x14ac:dyDescent="0.25">
      <c r="A31" s="35"/>
      <c r="B31" s="38"/>
      <c r="C31" s="29"/>
      <c r="D31" s="30"/>
      <c r="E31" s="9"/>
      <c r="F31" s="14">
        <v>93.619999885599995</v>
      </c>
      <c r="G31" s="14">
        <v>10.6400001049</v>
      </c>
      <c r="H31" s="14">
        <v>6.2000000476999997</v>
      </c>
      <c r="I31" s="14">
        <v>3.7200000285999999</v>
      </c>
      <c r="J31" s="14">
        <v>3.0900001526</v>
      </c>
      <c r="K31" s="14">
        <v>2.6600000858000001</v>
      </c>
      <c r="L31" s="14">
        <v>2.75</v>
      </c>
      <c r="M31" s="14">
        <v>3.1200001240000002</v>
      </c>
    </row>
    <row r="32" spans="1:13" x14ac:dyDescent="0.25">
      <c r="A32" s="35"/>
      <c r="B32" s="38"/>
      <c r="C32" s="29"/>
      <c r="D32" s="30"/>
      <c r="E32" s="9"/>
      <c r="F32" s="14">
        <v>93.619999885599995</v>
      </c>
      <c r="G32" s="14">
        <v>10.690000057200001</v>
      </c>
      <c r="H32" s="14">
        <v>6.1900000571999998</v>
      </c>
      <c r="I32" s="14">
        <v>3.7000000477000001</v>
      </c>
      <c r="J32" s="14">
        <v>3.0699999332000001</v>
      </c>
      <c r="K32" s="14">
        <v>2.6400001048999999</v>
      </c>
      <c r="L32" s="14">
        <v>2.8499999046000002</v>
      </c>
      <c r="M32" s="14">
        <v>3.0499999522999999</v>
      </c>
    </row>
    <row r="33" spans="1:13" x14ac:dyDescent="0.25">
      <c r="A33" s="35" t="s">
        <v>4</v>
      </c>
      <c r="B33" s="39">
        <v>6720000</v>
      </c>
      <c r="C33" s="31"/>
      <c r="D33" s="31"/>
      <c r="E33" s="12" t="s">
        <v>10</v>
      </c>
      <c r="F33" s="50">
        <f>F27</f>
        <v>93.620000124000001</v>
      </c>
      <c r="G33" s="50">
        <f>$F$27/G26</f>
        <v>9.3620000123999993</v>
      </c>
      <c r="H33" s="50">
        <f t="shared" ref="H33:M33" si="8">$F$27/H26</f>
        <v>4.6810000061999997</v>
      </c>
      <c r="I33" s="50">
        <f t="shared" si="8"/>
        <v>2.3405000030999998</v>
      </c>
      <c r="J33" s="50">
        <f t="shared" si="8"/>
        <v>1.5603333354</v>
      </c>
      <c r="K33" s="50">
        <f t="shared" si="8"/>
        <v>0.78016666769999998</v>
      </c>
      <c r="L33" s="50">
        <f t="shared" si="8"/>
        <v>0.52011111180000003</v>
      </c>
      <c r="M33" s="50">
        <f t="shared" si="8"/>
        <v>0.39008333384999999</v>
      </c>
    </row>
    <row r="34" spans="1:13" x14ac:dyDescent="0.25">
      <c r="A34" s="36" t="s">
        <v>5</v>
      </c>
      <c r="B34" s="40">
        <v>29</v>
      </c>
      <c r="C34" s="32"/>
      <c r="D34" s="32"/>
      <c r="E34" s="9" t="s">
        <v>8</v>
      </c>
      <c r="F34" s="14">
        <v>1</v>
      </c>
      <c r="G34" s="14">
        <f>$F$27/G27</f>
        <v>8.7906102615376334</v>
      </c>
      <c r="H34" s="14">
        <f t="shared" ref="H34:M34" si="9">$F$27/H27</f>
        <v>15.09999990382742</v>
      </c>
      <c r="I34" s="14">
        <f t="shared" si="9"/>
        <v>25.234501121985311</v>
      </c>
      <c r="J34" s="14">
        <f t="shared" si="9"/>
        <v>30.396102336620718</v>
      </c>
      <c r="K34" s="14">
        <f t="shared" si="9"/>
        <v>35.462119850008953</v>
      </c>
      <c r="L34" s="14">
        <f t="shared" si="9"/>
        <v>32.849123950107519</v>
      </c>
      <c r="M34" s="14">
        <f t="shared" si="9"/>
        <v>30.396102336620718</v>
      </c>
    </row>
    <row r="36" spans="1:13" x14ac:dyDescent="0.25">
      <c r="A36" s="34" t="s">
        <v>0</v>
      </c>
      <c r="B36" s="37" t="s">
        <v>1</v>
      </c>
      <c r="C36" s="27" t="s">
        <v>6</v>
      </c>
      <c r="D36" s="28">
        <v>3360000</v>
      </c>
      <c r="E36" s="5" t="s">
        <v>9</v>
      </c>
      <c r="F36" s="6">
        <v>1</v>
      </c>
      <c r="G36" s="6">
        <v>10</v>
      </c>
      <c r="H36" s="6">
        <v>20</v>
      </c>
      <c r="I36" s="6">
        <v>40</v>
      </c>
      <c r="J36" s="6">
        <v>60</v>
      </c>
      <c r="K36" s="6">
        <v>120</v>
      </c>
      <c r="L36" s="6">
        <v>180</v>
      </c>
      <c r="M36" s="6">
        <v>240</v>
      </c>
    </row>
    <row r="37" spans="1:13" x14ac:dyDescent="0.25">
      <c r="A37" s="35" t="s">
        <v>2</v>
      </c>
      <c r="B37" s="38" t="s">
        <v>20</v>
      </c>
      <c r="C37" s="29" t="s">
        <v>12</v>
      </c>
      <c r="D37" s="30">
        <v>0.01</v>
      </c>
      <c r="E37" s="9" t="s">
        <v>7</v>
      </c>
      <c r="F37" s="14">
        <f>MEDIAN(F38:F42)</f>
        <v>148.05500006674998</v>
      </c>
      <c r="G37" s="14">
        <f t="shared" ref="G37:M37" si="10">MEDIAN(G38:G42)</f>
        <v>17.6099998951</v>
      </c>
      <c r="H37" s="14">
        <f t="shared" si="10"/>
        <v>10.5699999332</v>
      </c>
      <c r="I37" s="14">
        <f t="shared" si="10"/>
        <v>6.8500001430999999</v>
      </c>
      <c r="J37" s="14">
        <f t="shared" si="10"/>
        <v>5.8699998856000004</v>
      </c>
      <c r="K37" s="14">
        <f t="shared" si="10"/>
        <v>5.4273428917000004</v>
      </c>
      <c r="L37" s="14">
        <f t="shared" si="10"/>
        <v>5.7466280459999997</v>
      </c>
      <c r="M37" s="14">
        <f t="shared" si="10"/>
        <v>6.2149999141999999</v>
      </c>
    </row>
    <row r="38" spans="1:13" x14ac:dyDescent="0.25">
      <c r="A38" s="35"/>
      <c r="B38" s="38"/>
      <c r="C38" s="29"/>
      <c r="D38" s="30"/>
      <c r="E38" s="9"/>
      <c r="F38" s="14">
        <v>148.0199999809</v>
      </c>
      <c r="G38" s="14">
        <v>17.6099998951</v>
      </c>
      <c r="H38" s="14">
        <v>10.5699999332</v>
      </c>
      <c r="I38" s="14">
        <v>6.8500001430999999</v>
      </c>
      <c r="J38" s="14">
        <v>5.9299998282999997</v>
      </c>
      <c r="K38" s="14">
        <v>5.4489579200999998</v>
      </c>
      <c r="L38" s="14">
        <v>5.6712338924000001</v>
      </c>
      <c r="M38" s="14">
        <v>6.2300000191000002</v>
      </c>
    </row>
    <row r="39" spans="1:13" x14ac:dyDescent="0.25">
      <c r="A39" s="35"/>
      <c r="B39" s="38"/>
      <c r="C39" s="29"/>
      <c r="D39" s="30"/>
      <c r="E39" s="9"/>
      <c r="F39" s="14">
        <v>148.0900001526</v>
      </c>
      <c r="G39" s="14"/>
      <c r="H39" s="14">
        <v>10.5399999619</v>
      </c>
      <c r="I39" s="14">
        <v>6.8800001143999996</v>
      </c>
      <c r="J39" s="14">
        <v>5.8699998856000004</v>
      </c>
      <c r="K39" s="14">
        <v>5.4273428917000004</v>
      </c>
      <c r="L39" s="14">
        <v>5.7902309895000004</v>
      </c>
      <c r="M39" s="14">
        <v>6.1999998093000004</v>
      </c>
    </row>
    <row r="40" spans="1:13" x14ac:dyDescent="0.25">
      <c r="A40" s="35"/>
      <c r="B40" s="38"/>
      <c r="C40" s="29"/>
      <c r="D40" s="30"/>
      <c r="E40" s="9"/>
      <c r="F40" s="14"/>
      <c r="G40" s="14"/>
      <c r="H40" s="14">
        <v>10.6100001335</v>
      </c>
      <c r="I40" s="14">
        <v>6.8099999428000002</v>
      </c>
      <c r="J40" s="14">
        <v>5.8599998950999996</v>
      </c>
      <c r="K40" s="14">
        <v>5.4952390193999996</v>
      </c>
      <c r="L40" s="14">
        <v>5.6635041237000001</v>
      </c>
      <c r="M40" s="14"/>
    </row>
    <row r="41" spans="1:13" x14ac:dyDescent="0.25">
      <c r="A41" s="35"/>
      <c r="B41" s="38"/>
      <c r="C41" s="29"/>
      <c r="D41" s="30"/>
      <c r="E41" s="9"/>
      <c r="F41" s="14"/>
      <c r="G41" s="14"/>
      <c r="H41" s="14">
        <v>10.509999990500001</v>
      </c>
      <c r="I41" s="14">
        <v>6.9200000763</v>
      </c>
      <c r="J41" s="14"/>
      <c r="K41" s="14">
        <v>5.3128178119999996</v>
      </c>
      <c r="L41" s="14">
        <v>5.7466280459999997</v>
      </c>
      <c r="M41" s="14"/>
    </row>
    <row r="42" spans="1:13" x14ac:dyDescent="0.25">
      <c r="A42" s="35"/>
      <c r="B42" s="38"/>
      <c r="C42" s="29"/>
      <c r="D42" s="30"/>
      <c r="E42" s="9"/>
      <c r="F42" s="14"/>
      <c r="G42" s="14"/>
      <c r="H42" s="14">
        <v>10.5699999332</v>
      </c>
      <c r="I42" s="14">
        <v>6.8499999045999997</v>
      </c>
      <c r="J42" s="14"/>
      <c r="K42" s="14">
        <v>5.3044741153999997</v>
      </c>
      <c r="L42" s="14">
        <v>5.8284060955000001</v>
      </c>
      <c r="M42" s="14"/>
    </row>
    <row r="43" spans="1:13" x14ac:dyDescent="0.25">
      <c r="A43" s="35" t="s">
        <v>4</v>
      </c>
      <c r="B43" s="39">
        <v>6720000</v>
      </c>
      <c r="C43" s="31"/>
      <c r="D43" s="31"/>
      <c r="E43" s="12" t="s">
        <v>10</v>
      </c>
      <c r="F43" s="50">
        <f>F37</f>
        <v>148.05500006674998</v>
      </c>
      <c r="G43" s="50">
        <f>$F$37/G36</f>
        <v>14.805500006674999</v>
      </c>
      <c r="H43" s="50">
        <f t="shared" ref="H43:M43" si="11">$F$37/H36</f>
        <v>7.4027500033374993</v>
      </c>
      <c r="I43" s="50">
        <f t="shared" si="11"/>
        <v>3.7013750016687497</v>
      </c>
      <c r="J43" s="50">
        <f t="shared" si="11"/>
        <v>2.4675833344458331</v>
      </c>
      <c r="K43" s="50">
        <f t="shared" si="11"/>
        <v>1.2337916672229166</v>
      </c>
      <c r="L43" s="50">
        <f t="shared" si="11"/>
        <v>0.822527778148611</v>
      </c>
      <c r="M43" s="50">
        <f t="shared" si="11"/>
        <v>0.61689583361145828</v>
      </c>
    </row>
    <row r="44" spans="1:13" x14ac:dyDescent="0.25">
      <c r="A44" s="36" t="s">
        <v>5</v>
      </c>
      <c r="B44" s="40">
        <v>29</v>
      </c>
      <c r="C44" s="32"/>
      <c r="D44" s="32"/>
      <c r="E44" s="9" t="s">
        <v>8</v>
      </c>
      <c r="F44" s="14">
        <v>1</v>
      </c>
      <c r="G44" s="14">
        <f>$F$37/G37</f>
        <v>8.4074390090113766</v>
      </c>
      <c r="H44" s="14">
        <f t="shared" ref="H44:M44" si="12">$F$37/H37</f>
        <v>14.007095648289875</v>
      </c>
      <c r="I44" s="14">
        <f t="shared" si="12"/>
        <v>21.613868171358458</v>
      </c>
      <c r="J44" s="14">
        <f t="shared" si="12"/>
        <v>25.222317368344648</v>
      </c>
      <c r="K44" s="14">
        <f t="shared" si="12"/>
        <v>27.279463085549562</v>
      </c>
      <c r="L44" s="14">
        <f t="shared" si="12"/>
        <v>25.763804248615884</v>
      </c>
      <c r="M44" s="14">
        <f t="shared" si="12"/>
        <v>23.822204683941294</v>
      </c>
    </row>
    <row r="46" spans="1:13" x14ac:dyDescent="0.25">
      <c r="A46" s="34" t="s">
        <v>0</v>
      </c>
      <c r="B46" s="37" t="s">
        <v>1</v>
      </c>
      <c r="C46" s="27" t="s">
        <v>6</v>
      </c>
      <c r="D46" s="28">
        <v>3360000</v>
      </c>
      <c r="E46" s="5" t="s">
        <v>9</v>
      </c>
      <c r="F46" s="6">
        <v>1</v>
      </c>
      <c r="G46" s="6">
        <v>10</v>
      </c>
      <c r="H46" s="6">
        <v>20</v>
      </c>
      <c r="I46" s="6">
        <v>40</v>
      </c>
      <c r="J46" s="6">
        <v>60</v>
      </c>
      <c r="K46" s="6">
        <v>120</v>
      </c>
      <c r="L46" s="6">
        <v>180</v>
      </c>
      <c r="M46" s="6">
        <v>240</v>
      </c>
    </row>
    <row r="47" spans="1:13" x14ac:dyDescent="0.25">
      <c r="A47" s="35" t="s">
        <v>2</v>
      </c>
      <c r="B47" s="38" t="s">
        <v>20</v>
      </c>
      <c r="C47" s="29" t="s">
        <v>12</v>
      </c>
      <c r="D47" s="30">
        <v>0.2</v>
      </c>
      <c r="E47" s="9" t="s">
        <v>7</v>
      </c>
      <c r="F47" s="14">
        <f>MEDIAN(F48:F52)</f>
        <v>49.431518077900002</v>
      </c>
      <c r="G47" s="14">
        <f t="shared" ref="G47:L47" si="13">MEDIAN(G48:G52)</f>
        <v>5.7149569988</v>
      </c>
      <c r="H47" s="14">
        <f t="shared" si="13"/>
        <v>3.3849630355999998</v>
      </c>
      <c r="I47" s="14">
        <f t="shared" si="13"/>
        <v>2.1336250305000002</v>
      </c>
      <c r="J47" s="14">
        <f t="shared" si="13"/>
        <v>1.8288340568999999</v>
      </c>
      <c r="K47" s="14">
        <f t="shared" si="13"/>
        <v>1.6711640357999999</v>
      </c>
      <c r="L47" s="14">
        <f t="shared" si="13"/>
        <v>1.8213820457000001</v>
      </c>
      <c r="M47" s="14">
        <f t="shared" ref="M47" si="14">MEDIAN(M48:M52)</f>
        <v>2.0098280907000001</v>
      </c>
    </row>
    <row r="48" spans="1:13" x14ac:dyDescent="0.25">
      <c r="A48" s="35"/>
      <c r="B48" s="38"/>
      <c r="C48" s="29"/>
      <c r="D48" s="30"/>
      <c r="E48" s="9"/>
      <c r="F48" s="14">
        <v>49.431518077900002</v>
      </c>
      <c r="G48" s="14">
        <v>5.7038469315000002</v>
      </c>
      <c r="H48" s="14">
        <v>3.3849630355999998</v>
      </c>
      <c r="I48" s="14">
        <v>2.1235640049</v>
      </c>
      <c r="J48" s="14">
        <v>1.8330659866000001</v>
      </c>
      <c r="K48" s="14">
        <v>1.6663129329999999</v>
      </c>
      <c r="L48" s="14">
        <v>1.7762260436999999</v>
      </c>
      <c r="M48" s="14">
        <v>2.0445318222000002</v>
      </c>
    </row>
    <row r="49" spans="1:13" x14ac:dyDescent="0.25">
      <c r="A49" s="35"/>
      <c r="B49" s="38"/>
      <c r="C49" s="29"/>
      <c r="D49" s="30"/>
      <c r="E49" s="9"/>
      <c r="F49" s="14">
        <v>49.430785894400003</v>
      </c>
      <c r="G49" s="14">
        <v>5.7382669449000003</v>
      </c>
      <c r="H49" s="14">
        <v>3.3594679832000001</v>
      </c>
      <c r="I49" s="14">
        <v>2.1283011435999999</v>
      </c>
      <c r="J49" s="14">
        <v>1.8173661232</v>
      </c>
      <c r="K49" s="14">
        <v>1.6372289658000001</v>
      </c>
      <c r="L49" s="14">
        <v>1.7906019688000001</v>
      </c>
      <c r="M49" s="14">
        <v>2.0098280907000001</v>
      </c>
    </row>
    <row r="50" spans="1:13" x14ac:dyDescent="0.25">
      <c r="A50" s="35"/>
      <c r="B50" s="38"/>
      <c r="C50" s="29"/>
      <c r="D50" s="30"/>
      <c r="E50" s="9"/>
      <c r="F50" s="14">
        <v>49.4283919334</v>
      </c>
      <c r="G50" s="14">
        <v>5.6967470646000002</v>
      </c>
      <c r="H50" s="14">
        <v>3.4001290798000001</v>
      </c>
      <c r="I50" s="14">
        <v>2.1355412006000001</v>
      </c>
      <c r="J50" s="14">
        <v>1.8271050453</v>
      </c>
      <c r="K50" s="14">
        <v>1.7463459968999999</v>
      </c>
      <c r="L50" s="14">
        <v>1.8213820457000001</v>
      </c>
      <c r="M50" s="14">
        <v>2.0094089508000001</v>
      </c>
    </row>
    <row r="51" spans="1:13" x14ac:dyDescent="0.25">
      <c r="A51" s="35"/>
      <c r="B51" s="38"/>
      <c r="C51" s="29"/>
      <c r="D51" s="30"/>
      <c r="E51" s="9"/>
      <c r="F51" s="14">
        <v>49.434581995000002</v>
      </c>
      <c r="G51" s="14">
        <v>5.7465300560000001</v>
      </c>
      <c r="H51" s="14">
        <v>3.3686208725000002</v>
      </c>
      <c r="I51" s="14">
        <v>2.1508338451000002</v>
      </c>
      <c r="J51" s="14">
        <v>1.8518829346000001</v>
      </c>
      <c r="K51" s="14">
        <v>1.6711640357999999</v>
      </c>
      <c r="L51" s="14">
        <v>1.8812561034999999</v>
      </c>
      <c r="M51" s="14">
        <v>2.0069699286999998</v>
      </c>
    </row>
    <row r="52" spans="1:13" x14ac:dyDescent="0.25">
      <c r="A52" s="35"/>
      <c r="B52" s="38"/>
      <c r="C52" s="29"/>
      <c r="D52" s="30"/>
      <c r="E52" s="9"/>
      <c r="F52" s="14">
        <v>49.437347173699997</v>
      </c>
      <c r="G52" s="14">
        <v>5.7149569988</v>
      </c>
      <c r="H52" s="14">
        <v>3.4072730541</v>
      </c>
      <c r="I52" s="14">
        <v>2.1336250305000002</v>
      </c>
      <c r="J52" s="14">
        <v>1.8288340568999999</v>
      </c>
      <c r="K52" s="14">
        <v>1.6827030182</v>
      </c>
      <c r="L52" s="14">
        <v>2.0925829410999999</v>
      </c>
      <c r="M52" s="14">
        <v>2.0594561100000002</v>
      </c>
    </row>
    <row r="53" spans="1:13" x14ac:dyDescent="0.25">
      <c r="A53" s="35" t="s">
        <v>4</v>
      </c>
      <c r="B53" s="39">
        <v>6720000</v>
      </c>
      <c r="C53" s="31"/>
      <c r="D53" s="31"/>
      <c r="E53" s="12" t="s">
        <v>10</v>
      </c>
      <c r="F53" s="50">
        <f>F47</f>
        <v>49.431518077900002</v>
      </c>
      <c r="G53" s="50">
        <f>$F$47/G46</f>
        <v>4.9431518077900005</v>
      </c>
      <c r="H53" s="50">
        <f t="shared" ref="H53:M53" si="15">$F$47/H46</f>
        <v>2.4715759038950003</v>
      </c>
      <c r="I53" s="50">
        <f t="shared" si="15"/>
        <v>1.2357879519475001</v>
      </c>
      <c r="J53" s="50">
        <f t="shared" si="15"/>
        <v>0.82385863463166664</v>
      </c>
      <c r="K53" s="50">
        <f t="shared" si="15"/>
        <v>0.41192931731583332</v>
      </c>
      <c r="L53" s="50">
        <f t="shared" si="15"/>
        <v>0.27461954487722223</v>
      </c>
      <c r="M53" s="50">
        <f t="shared" si="15"/>
        <v>0.20596465865791666</v>
      </c>
    </row>
    <row r="54" spans="1:13" x14ac:dyDescent="0.25">
      <c r="A54" s="36" t="s">
        <v>5</v>
      </c>
      <c r="B54" s="40">
        <v>29</v>
      </c>
      <c r="C54" s="32"/>
      <c r="D54" s="32"/>
      <c r="E54" s="9" t="s">
        <v>8</v>
      </c>
      <c r="F54" s="14">
        <v>1</v>
      </c>
      <c r="G54" s="14">
        <f>$F$47/G47</f>
        <v>8.6494995654874405</v>
      </c>
      <c r="H54" s="14">
        <f t="shared" ref="H54:M54" si="16">$F$47/H47</f>
        <v>14.603266729362687</v>
      </c>
      <c r="I54" s="14">
        <f t="shared" si="16"/>
        <v>23.167856287435882</v>
      </c>
      <c r="J54" s="14">
        <f t="shared" si="16"/>
        <v>27.028979415272833</v>
      </c>
      <c r="K54" s="14">
        <f t="shared" si="16"/>
        <v>29.579093984174168</v>
      </c>
      <c r="L54" s="14">
        <f t="shared" si="16"/>
        <v>27.139565910732532</v>
      </c>
      <c r="M54" s="14">
        <f t="shared" si="16"/>
        <v>24.594898591890797</v>
      </c>
    </row>
    <row r="56" spans="1:13" x14ac:dyDescent="0.25">
      <c r="A56" s="34" t="s">
        <v>0</v>
      </c>
      <c r="B56" s="37" t="s">
        <v>15</v>
      </c>
      <c r="C56" s="27" t="s">
        <v>6</v>
      </c>
      <c r="D56" s="28">
        <v>3360000</v>
      </c>
      <c r="E56" s="5" t="s">
        <v>9</v>
      </c>
      <c r="F56" s="6">
        <v>1</v>
      </c>
      <c r="G56" s="6">
        <v>2</v>
      </c>
      <c r="H56" s="6">
        <v>4</v>
      </c>
      <c r="I56" s="6">
        <v>6</v>
      </c>
      <c r="J56" s="6">
        <v>8</v>
      </c>
      <c r="K56" s="6">
        <v>12</v>
      </c>
      <c r="L56" s="6">
        <v>18</v>
      </c>
      <c r="M56" s="6">
        <v>24</v>
      </c>
    </row>
    <row r="57" spans="1:13" x14ac:dyDescent="0.25">
      <c r="A57" s="35" t="s">
        <v>2</v>
      </c>
      <c r="B57" s="38" t="s">
        <v>20</v>
      </c>
      <c r="C57" s="29" t="s">
        <v>12</v>
      </c>
      <c r="D57" s="30">
        <v>0.2</v>
      </c>
      <c r="E57" s="9" t="s">
        <v>7</v>
      </c>
      <c r="F57" s="14">
        <f>MEDIAN(F58:F62)</f>
        <v>7.8224480152</v>
      </c>
      <c r="G57" s="14">
        <f t="shared" ref="G57:M57" si="17">MEDIAN(G58:G62)</f>
        <v>3.7707049847</v>
      </c>
      <c r="H57" s="14">
        <f t="shared" si="17"/>
        <v>1.9843480587</v>
      </c>
      <c r="I57" s="14">
        <f t="shared" si="17"/>
        <v>1.3985900878999999</v>
      </c>
      <c r="J57" s="14">
        <f t="shared" si="17"/>
        <v>1.0964920520999999</v>
      </c>
      <c r="K57" s="14">
        <f t="shared" si="17"/>
        <v>1.4152870178000001</v>
      </c>
      <c r="L57" s="14">
        <f t="shared" si="17"/>
        <v>1.0397357941000001</v>
      </c>
      <c r="M57" s="14">
        <f t="shared" si="17"/>
        <v>2.8217880726</v>
      </c>
    </row>
    <row r="58" spans="1:13" x14ac:dyDescent="0.25">
      <c r="A58" s="35"/>
      <c r="B58" s="38"/>
      <c r="C58" s="29"/>
      <c r="D58" s="30"/>
      <c r="E58" s="9"/>
      <c r="F58" s="14">
        <v>7.7429962157999999</v>
      </c>
      <c r="G58" s="14">
        <v>3.7645549774</v>
      </c>
      <c r="H58" s="14">
        <v>1.9826929569</v>
      </c>
      <c r="I58" s="14">
        <v>1.3943119048999999</v>
      </c>
      <c r="J58" s="14">
        <v>1.0973529816000001</v>
      </c>
      <c r="K58" s="14">
        <v>1.4152870178000001</v>
      </c>
      <c r="L58" s="14">
        <v>1.0443298817</v>
      </c>
      <c r="M58" s="14">
        <v>0.85207581519999998</v>
      </c>
    </row>
    <row r="59" spans="1:13" x14ac:dyDescent="0.25">
      <c r="A59" s="35"/>
      <c r="B59" s="38"/>
      <c r="C59" s="29"/>
      <c r="D59" s="30"/>
      <c r="E59" s="9"/>
      <c r="F59" s="14">
        <v>8.3858759403000001</v>
      </c>
      <c r="G59" s="14">
        <v>3.7707049847</v>
      </c>
      <c r="H59" s="14">
        <v>1.9883949756999999</v>
      </c>
      <c r="I59" s="14">
        <v>1.4194421768000001</v>
      </c>
      <c r="J59" s="14">
        <v>1.0923991203000001</v>
      </c>
      <c r="K59" s="14">
        <v>0.78443503380000001</v>
      </c>
      <c r="L59" s="14">
        <v>1.0397059917</v>
      </c>
      <c r="M59" s="14">
        <v>2.8217880726</v>
      </c>
    </row>
    <row r="60" spans="1:13" x14ac:dyDescent="0.25">
      <c r="A60" s="35"/>
      <c r="B60" s="38"/>
      <c r="C60" s="29"/>
      <c r="D60" s="30"/>
      <c r="E60" s="9"/>
      <c r="F60" s="14">
        <v>7.8224480152</v>
      </c>
      <c r="G60" s="14">
        <v>3.7674150467</v>
      </c>
      <c r="H60" s="14">
        <v>1.9887402058000001</v>
      </c>
      <c r="I60" s="14">
        <v>1.4127209187000001</v>
      </c>
      <c r="J60" s="14">
        <v>1.0964920520999999</v>
      </c>
      <c r="K60" s="14">
        <v>1.2765970230000001</v>
      </c>
      <c r="L60" s="14">
        <v>1.0397357941000001</v>
      </c>
      <c r="M60" s="14">
        <v>0.84162187580000003</v>
      </c>
    </row>
    <row r="61" spans="1:13" x14ac:dyDescent="0.25">
      <c r="A61" s="35"/>
      <c r="B61" s="38"/>
      <c r="C61" s="29"/>
      <c r="D61" s="30"/>
      <c r="E61" s="9"/>
      <c r="F61" s="14">
        <v>7.7534999847000003</v>
      </c>
      <c r="G61" s="14">
        <v>3.7833428382999998</v>
      </c>
      <c r="H61" s="14">
        <v>1.9843480587</v>
      </c>
      <c r="I61" s="14">
        <v>1.3985900878999999</v>
      </c>
      <c r="J61" s="14">
        <v>1.0940399169999999</v>
      </c>
      <c r="K61" s="14">
        <v>1.4222979546000001</v>
      </c>
      <c r="L61" s="14">
        <v>1.0391919613</v>
      </c>
      <c r="M61" s="14">
        <v>3.9973318576999999</v>
      </c>
    </row>
    <row r="62" spans="1:13" x14ac:dyDescent="0.25">
      <c r="A62" s="35"/>
      <c r="B62" s="38"/>
      <c r="C62" s="29"/>
      <c r="D62" s="30"/>
      <c r="E62" s="9"/>
      <c r="F62" s="14">
        <v>7.8339190483000003</v>
      </c>
      <c r="G62" s="14">
        <v>3.8523769378999999</v>
      </c>
      <c r="H62" s="14">
        <v>1.9273719788000001</v>
      </c>
      <c r="I62" s="14">
        <v>1.3849999904999999</v>
      </c>
      <c r="J62" s="14">
        <v>1.0982730388999999</v>
      </c>
      <c r="K62" s="14">
        <v>1.4291279316000001</v>
      </c>
      <c r="L62" s="14">
        <v>1.0400009155000001</v>
      </c>
      <c r="M62" s="14">
        <v>2.9000558853</v>
      </c>
    </row>
    <row r="63" spans="1:13" x14ac:dyDescent="0.25">
      <c r="A63" s="35" t="s">
        <v>4</v>
      </c>
      <c r="B63" s="39">
        <v>6720000</v>
      </c>
      <c r="C63" s="31"/>
      <c r="D63" s="31"/>
      <c r="E63" s="12" t="s">
        <v>10</v>
      </c>
      <c r="F63" s="50">
        <f>F57</f>
        <v>7.8224480152</v>
      </c>
      <c r="G63" s="50">
        <f>$F$57/G56</f>
        <v>3.9112240076</v>
      </c>
      <c r="H63" s="50">
        <f t="shared" ref="H63:M63" si="18">$F$57/H56</f>
        <v>1.9556120038</v>
      </c>
      <c r="I63" s="50">
        <f t="shared" si="18"/>
        <v>1.3037413358666667</v>
      </c>
      <c r="J63" s="50">
        <f t="shared" si="18"/>
        <v>0.9778060019</v>
      </c>
      <c r="K63" s="50">
        <f t="shared" si="18"/>
        <v>0.65187066793333337</v>
      </c>
      <c r="L63" s="50">
        <f t="shared" si="18"/>
        <v>0.43458044528888889</v>
      </c>
      <c r="M63" s="50">
        <f t="shared" si="18"/>
        <v>0.32593533396666668</v>
      </c>
    </row>
    <row r="64" spans="1:13" x14ac:dyDescent="0.25">
      <c r="A64" s="36" t="s">
        <v>5</v>
      </c>
      <c r="B64" s="40">
        <v>29</v>
      </c>
      <c r="C64" s="32"/>
      <c r="D64" s="32"/>
      <c r="E64" s="9" t="s">
        <v>8</v>
      </c>
      <c r="F64" s="14">
        <v>1</v>
      </c>
      <c r="G64" s="14">
        <f>$F$57/G57</f>
        <v>2.074531963370335</v>
      </c>
      <c r="H64" s="14">
        <f t="shared" ref="H64:M64" si="19">$F$57/H57</f>
        <v>3.9420745674650934</v>
      </c>
      <c r="I64" s="14">
        <f t="shared" si="19"/>
        <v>5.5930955630791725</v>
      </c>
      <c r="J64" s="14">
        <f t="shared" si="19"/>
        <v>7.1340672285024409</v>
      </c>
      <c r="K64" s="14">
        <f t="shared" si="19"/>
        <v>5.5271106968533088</v>
      </c>
      <c r="L64" s="14">
        <f t="shared" si="19"/>
        <v>7.5234959300128219</v>
      </c>
      <c r="M64" s="14">
        <f t="shared" si="19"/>
        <v>2.772159997115724</v>
      </c>
    </row>
    <row r="66" spans="1:13" x14ac:dyDescent="0.25">
      <c r="A66" s="34" t="s">
        <v>0</v>
      </c>
      <c r="B66" s="37" t="s">
        <v>1</v>
      </c>
      <c r="C66" s="27" t="s">
        <v>6</v>
      </c>
      <c r="D66" s="28">
        <v>3360000</v>
      </c>
      <c r="E66" s="5" t="s">
        <v>9</v>
      </c>
      <c r="F66" s="6">
        <v>1</v>
      </c>
      <c r="G66" s="6">
        <v>10</v>
      </c>
      <c r="H66" s="6">
        <v>20</v>
      </c>
      <c r="I66" s="6">
        <v>40</v>
      </c>
      <c r="J66" s="6">
        <v>60</v>
      </c>
      <c r="K66" s="6">
        <v>120</v>
      </c>
      <c r="L66" s="6">
        <v>180</v>
      </c>
      <c r="M66" s="6">
        <v>240</v>
      </c>
    </row>
    <row r="67" spans="1:13" x14ac:dyDescent="0.25">
      <c r="A67" s="35" t="s">
        <v>2</v>
      </c>
      <c r="B67" s="38" t="s">
        <v>20</v>
      </c>
      <c r="C67" s="29" t="s">
        <v>12</v>
      </c>
      <c r="D67" s="30">
        <v>0.5</v>
      </c>
      <c r="E67" s="9" t="s">
        <v>7</v>
      </c>
      <c r="F67" s="14">
        <f>MEDIAN(F68:F72)</f>
        <v>11.689468145399999</v>
      </c>
      <c r="G67" s="14">
        <f t="shared" ref="G67:M67" si="20">MEDIAN(G68:G72)</f>
        <v>1.3119978905</v>
      </c>
      <c r="H67" s="14">
        <f t="shared" si="20"/>
        <v>0.7536478043</v>
      </c>
      <c r="I67" s="14">
        <f t="shared" si="20"/>
        <v>0.47354698179999999</v>
      </c>
      <c r="J67" s="14">
        <f t="shared" si="20"/>
        <v>0.41679501530000002</v>
      </c>
      <c r="K67" s="14">
        <f t="shared" si="20"/>
        <v>0.40633106229999999</v>
      </c>
      <c r="L67" s="14">
        <f t="shared" si="20"/>
        <v>0.47229599950000001</v>
      </c>
      <c r="M67" s="14">
        <f t="shared" si="20"/>
        <v>0.57431793210000004</v>
      </c>
    </row>
    <row r="68" spans="1:13" x14ac:dyDescent="0.25">
      <c r="A68" s="35"/>
      <c r="B68" s="38"/>
      <c r="C68" s="29"/>
      <c r="D68" s="30"/>
      <c r="E68" s="9"/>
      <c r="F68" s="14">
        <v>11.6912610531</v>
      </c>
      <c r="G68" s="14">
        <v>1.3119978905</v>
      </c>
      <c r="H68" s="14">
        <v>0.75217604640000002</v>
      </c>
      <c r="I68" s="14">
        <v>0.47354698179999999</v>
      </c>
      <c r="J68" s="14">
        <v>0.41765594480000001</v>
      </c>
      <c r="K68" s="14">
        <v>0.40633106229999999</v>
      </c>
      <c r="L68" s="14">
        <v>0.46261882780000002</v>
      </c>
      <c r="M68" s="14">
        <v>0.58135199550000005</v>
      </c>
    </row>
    <row r="69" spans="1:13" x14ac:dyDescent="0.25">
      <c r="A69" s="35"/>
      <c r="B69" s="38"/>
      <c r="C69" s="29"/>
      <c r="D69" s="30"/>
      <c r="E69" s="9"/>
      <c r="F69" s="14">
        <v>11.693204164500001</v>
      </c>
      <c r="G69" s="14">
        <v>1.3100230693999999</v>
      </c>
      <c r="H69" s="14">
        <v>0.75233912469999997</v>
      </c>
      <c r="I69" s="14">
        <v>0.46772313119999998</v>
      </c>
      <c r="J69" s="14">
        <v>0.4193530083</v>
      </c>
      <c r="K69" s="14">
        <v>0.40075802799999999</v>
      </c>
      <c r="L69" s="14">
        <v>0.47643017770000001</v>
      </c>
      <c r="M69" s="14">
        <v>0.57431793210000004</v>
      </c>
    </row>
    <row r="70" spans="1:13" x14ac:dyDescent="0.25">
      <c r="A70" s="35"/>
      <c r="B70" s="38"/>
      <c r="C70" s="29"/>
      <c r="D70" s="30"/>
      <c r="E70" s="9"/>
      <c r="F70" s="14">
        <v>11.6889550686</v>
      </c>
      <c r="G70" s="14">
        <v>1.3135950565000001</v>
      </c>
      <c r="H70" s="14">
        <v>0.76677179340000001</v>
      </c>
      <c r="I70" s="14">
        <v>0.47761392590000001</v>
      </c>
      <c r="J70" s="14">
        <v>0.41679501530000002</v>
      </c>
      <c r="K70" s="14">
        <v>0.40210318569999998</v>
      </c>
      <c r="L70" s="14">
        <v>0.46961712839999997</v>
      </c>
      <c r="M70" s="14">
        <v>0.57193398480000002</v>
      </c>
    </row>
    <row r="71" spans="1:13" x14ac:dyDescent="0.25">
      <c r="A71" s="35"/>
      <c r="B71" s="38"/>
      <c r="C71" s="29"/>
      <c r="D71" s="30"/>
      <c r="E71" s="9"/>
      <c r="F71" s="14">
        <v>11.6894140244</v>
      </c>
      <c r="G71" s="14">
        <v>1.3131709099</v>
      </c>
      <c r="H71" s="14">
        <v>0.75500297549999995</v>
      </c>
      <c r="I71" s="14">
        <v>0.47608089450000002</v>
      </c>
      <c r="J71" s="14">
        <v>0.4116120338</v>
      </c>
      <c r="K71" s="14">
        <v>0.40736198429999998</v>
      </c>
      <c r="L71" s="14">
        <v>0.4791591167</v>
      </c>
      <c r="M71" s="14">
        <v>0.57500290870000004</v>
      </c>
    </row>
    <row r="72" spans="1:13" x14ac:dyDescent="0.25">
      <c r="A72" s="35"/>
      <c r="B72" s="38"/>
      <c r="C72" s="29"/>
      <c r="D72" s="30"/>
      <c r="E72" s="9"/>
      <c r="F72" s="14">
        <v>11.689468145399999</v>
      </c>
      <c r="G72" s="14">
        <v>1.3115091324000001</v>
      </c>
      <c r="H72" s="14">
        <v>0.7536478043</v>
      </c>
      <c r="I72" s="14">
        <v>0.46848201750000001</v>
      </c>
      <c r="J72" s="14">
        <v>0.40735602380000002</v>
      </c>
      <c r="K72" s="14">
        <v>0.40831494330000001</v>
      </c>
      <c r="L72" s="14">
        <v>0.47229599950000001</v>
      </c>
      <c r="M72" s="14">
        <v>0.56765913960000003</v>
      </c>
    </row>
    <row r="73" spans="1:13" x14ac:dyDescent="0.25">
      <c r="A73" s="35" t="s">
        <v>4</v>
      </c>
      <c r="B73" s="39">
        <v>6720000</v>
      </c>
      <c r="C73" s="31"/>
      <c r="D73" s="31"/>
      <c r="E73" s="12" t="s">
        <v>10</v>
      </c>
      <c r="F73" s="50">
        <f>F67</f>
        <v>11.689468145399999</v>
      </c>
      <c r="G73" s="50">
        <f>$F$67/G66</f>
        <v>1.1689468145399999</v>
      </c>
      <c r="H73" s="50">
        <f t="shared" ref="H73:M73" si="21">$F$67/H66</f>
        <v>0.58447340726999997</v>
      </c>
      <c r="I73" s="50">
        <f t="shared" si="21"/>
        <v>0.29223670363499998</v>
      </c>
      <c r="J73" s="50">
        <f t="shared" si="21"/>
        <v>0.19482446908999998</v>
      </c>
      <c r="K73" s="50">
        <f t="shared" si="21"/>
        <v>9.741223454499999E-2</v>
      </c>
      <c r="L73" s="50">
        <f t="shared" si="21"/>
        <v>6.494148969666666E-2</v>
      </c>
      <c r="M73" s="50">
        <f t="shared" si="21"/>
        <v>4.8706117272499995E-2</v>
      </c>
    </row>
    <row r="74" spans="1:13" x14ac:dyDescent="0.25">
      <c r="A74" s="36" t="s">
        <v>5</v>
      </c>
      <c r="B74" s="40">
        <v>29</v>
      </c>
      <c r="C74" s="32"/>
      <c r="D74" s="32"/>
      <c r="E74" s="9" t="s">
        <v>8</v>
      </c>
      <c r="F74" s="14">
        <v>1</v>
      </c>
      <c r="G74" s="14">
        <f>$F$67/G67</f>
        <v>8.909669924046268</v>
      </c>
      <c r="H74" s="14">
        <f t="shared" ref="H74:M74" si="22">$F$67/H67</f>
        <v>15.510518412851162</v>
      </c>
      <c r="I74" s="14">
        <f t="shared" si="22"/>
        <v>24.684917430931876</v>
      </c>
      <c r="J74" s="14">
        <f t="shared" si="22"/>
        <v>28.046084325135638</v>
      </c>
      <c r="K74" s="14">
        <f t="shared" si="22"/>
        <v>28.768335059674811</v>
      </c>
      <c r="L74" s="14">
        <f t="shared" si="22"/>
        <v>24.750300992968711</v>
      </c>
      <c r="M74" s="14">
        <f t="shared" si="22"/>
        <v>20.353653424432224</v>
      </c>
    </row>
    <row r="76" spans="1:13" x14ac:dyDescent="0.25">
      <c r="A76" s="34" t="s">
        <v>0</v>
      </c>
      <c r="B76" s="37" t="s">
        <v>15</v>
      </c>
      <c r="C76" s="27" t="s">
        <v>6</v>
      </c>
      <c r="D76" s="28">
        <v>3360000</v>
      </c>
      <c r="E76" s="5" t="s">
        <v>9</v>
      </c>
      <c r="F76" s="6">
        <v>1</v>
      </c>
      <c r="G76" s="6">
        <v>2</v>
      </c>
      <c r="H76" s="6">
        <v>4</v>
      </c>
      <c r="I76" s="6">
        <v>6</v>
      </c>
      <c r="J76" s="6">
        <v>8</v>
      </c>
      <c r="K76" s="6">
        <v>12</v>
      </c>
      <c r="L76" s="6">
        <v>18</v>
      </c>
      <c r="M76" s="6">
        <v>24</v>
      </c>
    </row>
    <row r="77" spans="1:13" x14ac:dyDescent="0.25">
      <c r="A77" s="35" t="s">
        <v>2</v>
      </c>
      <c r="B77" s="38" t="s">
        <v>20</v>
      </c>
      <c r="C77" s="29" t="s">
        <v>12</v>
      </c>
      <c r="D77" s="30">
        <v>0.5</v>
      </c>
      <c r="E77" s="9" t="s">
        <v>7</v>
      </c>
      <c r="F77" s="14">
        <f>MEDIAN(F78:F82)</f>
        <v>1.8446559906</v>
      </c>
      <c r="G77" s="14">
        <f t="shared" ref="G77:M77" si="23">MEDIAN(G78:G82)</f>
        <v>0.90659689899999996</v>
      </c>
      <c r="H77" s="14">
        <f t="shared" si="23"/>
        <v>0.47311186789999998</v>
      </c>
      <c r="I77" s="14">
        <f t="shared" si="23"/>
        <v>0.33186101909999999</v>
      </c>
      <c r="J77" s="14">
        <f t="shared" si="23"/>
        <v>0.25930809970000002</v>
      </c>
      <c r="K77" s="14">
        <f t="shared" si="23"/>
        <v>0.33155584339999999</v>
      </c>
      <c r="L77" s="14">
        <f t="shared" si="23"/>
        <v>0.25298500060000001</v>
      </c>
      <c r="M77" s="14">
        <f t="shared" si="23"/>
        <v>0.62929415700000002</v>
      </c>
    </row>
    <row r="78" spans="1:13" x14ac:dyDescent="0.25">
      <c r="A78" s="35"/>
      <c r="B78" s="38"/>
      <c r="C78" s="29"/>
      <c r="D78" s="30"/>
      <c r="E78" s="9"/>
      <c r="F78" s="14">
        <v>1.8446559906</v>
      </c>
      <c r="G78" s="14">
        <v>0.90889692310000003</v>
      </c>
      <c r="H78" s="14">
        <v>0.47967505459999998</v>
      </c>
      <c r="I78" s="14">
        <v>0.33924293519999998</v>
      </c>
      <c r="J78" s="14">
        <v>0.25998592380000002</v>
      </c>
      <c r="K78" s="14">
        <v>0.18852806089999999</v>
      </c>
      <c r="L78" s="14">
        <v>0.2492129803</v>
      </c>
      <c r="M78" s="14">
        <v>0.70486211779999997</v>
      </c>
    </row>
    <row r="79" spans="1:13" x14ac:dyDescent="0.25">
      <c r="A79" s="35"/>
      <c r="B79" s="38"/>
      <c r="C79" s="29"/>
      <c r="D79" s="30"/>
      <c r="E79" s="9"/>
      <c r="F79" s="14">
        <v>1.8506278992</v>
      </c>
      <c r="G79" s="14">
        <v>0.90659689899999996</v>
      </c>
      <c r="H79" s="14">
        <v>0.47311186789999998</v>
      </c>
      <c r="I79" s="14">
        <v>0.33054018019999998</v>
      </c>
      <c r="J79" s="14">
        <v>0.25986909870000002</v>
      </c>
      <c r="K79" s="14">
        <v>0.33155584339999999</v>
      </c>
      <c r="L79" s="14">
        <v>0.27163004880000002</v>
      </c>
      <c r="M79" s="14">
        <v>0.58417892459999998</v>
      </c>
    </row>
    <row r="80" spans="1:13" x14ac:dyDescent="0.25">
      <c r="A80" s="35"/>
      <c r="B80" s="38"/>
      <c r="C80" s="29"/>
      <c r="D80" s="30"/>
      <c r="E80" s="9"/>
      <c r="F80" s="14">
        <v>1.8440568447000001</v>
      </c>
      <c r="G80" s="14">
        <v>0.9041800499</v>
      </c>
      <c r="H80" s="14">
        <v>0.47758507729999999</v>
      </c>
      <c r="I80" s="14">
        <v>0.60613584519999997</v>
      </c>
      <c r="J80" s="14">
        <v>0.25930809970000002</v>
      </c>
      <c r="K80" s="14">
        <v>0.35269594189999998</v>
      </c>
      <c r="L80" s="14">
        <v>0.23765897750000001</v>
      </c>
      <c r="M80" s="14">
        <v>0.62929415700000002</v>
      </c>
    </row>
    <row r="81" spans="1:13" x14ac:dyDescent="0.25">
      <c r="A81" s="35"/>
      <c r="B81" s="38"/>
      <c r="C81" s="29"/>
      <c r="D81" s="30"/>
      <c r="E81" s="9"/>
      <c r="F81" s="14">
        <v>1.8524630070000001</v>
      </c>
      <c r="G81" s="14">
        <v>0.9017379284</v>
      </c>
      <c r="H81" s="14">
        <v>0.467705965</v>
      </c>
      <c r="I81" s="14">
        <v>0.33051013950000002</v>
      </c>
      <c r="J81" s="14">
        <v>0.25704812999999999</v>
      </c>
      <c r="K81" s="14">
        <v>0.33657717700000001</v>
      </c>
      <c r="L81" s="14">
        <v>0.30543589589999998</v>
      </c>
      <c r="M81" s="14">
        <v>0.19562911990000001</v>
      </c>
    </row>
    <row r="82" spans="1:13" x14ac:dyDescent="0.25">
      <c r="A82" s="35"/>
      <c r="B82" s="38"/>
      <c r="C82" s="29"/>
      <c r="D82" s="30"/>
      <c r="E82" s="9"/>
      <c r="F82" s="14">
        <v>1.8405511378999999</v>
      </c>
      <c r="G82" s="14">
        <v>0.90906715390000004</v>
      </c>
      <c r="H82" s="14">
        <v>0.46741795539999997</v>
      </c>
      <c r="I82" s="14">
        <v>0.33186101909999999</v>
      </c>
      <c r="J82" s="14">
        <v>0.25790095330000001</v>
      </c>
      <c r="K82" s="14">
        <v>0.1901910305</v>
      </c>
      <c r="L82" s="14">
        <v>0.25298500060000001</v>
      </c>
      <c r="M82" s="14">
        <v>0.77143478389999998</v>
      </c>
    </row>
    <row r="83" spans="1:13" x14ac:dyDescent="0.25">
      <c r="A83" s="35" t="s">
        <v>4</v>
      </c>
      <c r="B83" s="39">
        <v>6720000</v>
      </c>
      <c r="C83" s="31"/>
      <c r="D83" s="31"/>
      <c r="E83" s="12" t="s">
        <v>10</v>
      </c>
      <c r="F83" s="50">
        <f>F77</f>
        <v>1.8446559906</v>
      </c>
      <c r="G83" s="50">
        <f>$F$77/G76</f>
        <v>0.92232799529999998</v>
      </c>
      <c r="H83" s="50">
        <f t="shared" ref="H83:M83" si="24">$F$77/H76</f>
        <v>0.46116399764999999</v>
      </c>
      <c r="I83" s="50">
        <f t="shared" si="24"/>
        <v>0.30744266510000001</v>
      </c>
      <c r="J83" s="50">
        <f t="shared" si="24"/>
        <v>0.230581998825</v>
      </c>
      <c r="K83" s="50">
        <f t="shared" si="24"/>
        <v>0.15372133255000001</v>
      </c>
      <c r="L83" s="50">
        <f t="shared" si="24"/>
        <v>0.10248088836666666</v>
      </c>
      <c r="M83" s="50">
        <f t="shared" si="24"/>
        <v>7.6860666275000003E-2</v>
      </c>
    </row>
    <row r="84" spans="1:13" x14ac:dyDescent="0.25">
      <c r="A84" s="36" t="s">
        <v>5</v>
      </c>
      <c r="B84" s="40">
        <v>29</v>
      </c>
      <c r="C84" s="32"/>
      <c r="D84" s="32"/>
      <c r="E84" s="9" t="s">
        <v>8</v>
      </c>
      <c r="F84" s="14">
        <v>1</v>
      </c>
      <c r="G84" s="14">
        <f>$F$77/G77</f>
        <v>2.0347036181512466</v>
      </c>
      <c r="H84" s="14">
        <f t="shared" ref="H84:M84" si="25">$F$77/H77</f>
        <v>3.8989848189348284</v>
      </c>
      <c r="I84" s="14">
        <f t="shared" si="25"/>
        <v>5.5585196345225105</v>
      </c>
      <c r="J84" s="14">
        <f t="shared" si="25"/>
        <v>7.1137615552083728</v>
      </c>
      <c r="K84" s="14">
        <f t="shared" si="25"/>
        <v>5.5636358921732096</v>
      </c>
      <c r="L84" s="14">
        <f t="shared" si="25"/>
        <v>7.2915626864243421</v>
      </c>
      <c r="M84" s="14">
        <f t="shared" si="25"/>
        <v>2.9313095792815376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5"/>
  <sheetViews>
    <sheetView topLeftCell="A6" workbookViewId="0">
      <selection activeCell="F22" sqref="F22:M22"/>
    </sheetView>
  </sheetViews>
  <sheetFormatPr defaultColWidth="9.140625" defaultRowHeight="15" x14ac:dyDescent="0.25"/>
  <cols>
    <col min="1" max="1" width="9.140625" style="46"/>
    <col min="2" max="2" width="14" style="42" bestFit="1" customWidth="1"/>
    <col min="3" max="3" width="7.5703125" style="7" bestFit="1" customWidth="1"/>
    <col min="4" max="4" width="11.85546875" style="7" bestFit="1" customWidth="1"/>
    <col min="5" max="5" width="11.42578125" style="7" bestFit="1" customWidth="1"/>
    <col min="6" max="13" width="7.5703125" style="7" customWidth="1"/>
    <col min="14" max="16384" width="9.140625" style="7"/>
  </cols>
  <sheetData>
    <row r="1" spans="1:13" s="21" customFormat="1" hidden="1" x14ac:dyDescent="0.25">
      <c r="A1" s="43"/>
      <c r="B1" s="47"/>
      <c r="E1" s="22"/>
      <c r="F1" s="23"/>
      <c r="G1" s="23"/>
      <c r="H1" s="23"/>
      <c r="I1" s="23"/>
      <c r="J1" s="23"/>
      <c r="K1" s="23"/>
      <c r="L1" s="23"/>
      <c r="M1" s="23"/>
    </row>
    <row r="2" spans="1:13" s="21" customFormat="1" hidden="1" x14ac:dyDescent="0.25">
      <c r="A2" s="44" t="s">
        <v>0</v>
      </c>
      <c r="B2" s="48" t="s">
        <v>1</v>
      </c>
      <c r="C2" s="3" t="s">
        <v>6</v>
      </c>
      <c r="D2" s="4">
        <f>B4/2</f>
        <v>2280000</v>
      </c>
      <c r="E2" s="5" t="s">
        <v>9</v>
      </c>
      <c r="F2" s="6">
        <v>1</v>
      </c>
      <c r="G2" s="6">
        <v>10</v>
      </c>
      <c r="H2" s="6">
        <v>20</v>
      </c>
      <c r="I2" s="6">
        <v>40</v>
      </c>
      <c r="J2" s="6">
        <v>60</v>
      </c>
      <c r="K2" s="6">
        <v>120</v>
      </c>
      <c r="L2" s="6">
        <v>180</v>
      </c>
      <c r="M2" s="6">
        <v>240</v>
      </c>
    </row>
    <row r="3" spans="1:13" s="21" customFormat="1" hidden="1" x14ac:dyDescent="0.25">
      <c r="A3" s="44" t="s">
        <v>2</v>
      </c>
      <c r="B3" s="48" t="s">
        <v>18</v>
      </c>
      <c r="C3" s="3" t="s">
        <v>12</v>
      </c>
      <c r="D3" s="8">
        <v>0.05</v>
      </c>
      <c r="E3" s="9" t="s">
        <v>7</v>
      </c>
      <c r="F3" s="10">
        <v>841.26675510409996</v>
      </c>
      <c r="G3" s="10">
        <v>304.37958908079997</v>
      </c>
      <c r="H3" s="10">
        <v>162.61553215980001</v>
      </c>
      <c r="I3" s="10">
        <v>88.812093973200007</v>
      </c>
      <c r="J3" s="10">
        <v>68.075701952000003</v>
      </c>
      <c r="K3" s="10">
        <v>39.923274993900002</v>
      </c>
      <c r="L3" s="10">
        <v>31.697746992100001</v>
      </c>
      <c r="M3" s="10">
        <v>27.300653934500001</v>
      </c>
    </row>
    <row r="4" spans="1:13" s="21" customFormat="1" hidden="1" x14ac:dyDescent="0.25">
      <c r="A4" s="44" t="s">
        <v>4</v>
      </c>
      <c r="B4" s="49">
        <v>4560000</v>
      </c>
      <c r="C4" s="7"/>
      <c r="D4" s="7"/>
      <c r="E4" s="12" t="s">
        <v>10</v>
      </c>
      <c r="F4" s="13">
        <f>F3</f>
        <v>841.26675510409996</v>
      </c>
      <c r="G4" s="13">
        <f>$F$3/G2</f>
        <v>84.126675510409996</v>
      </c>
      <c r="H4" s="13">
        <f t="shared" ref="H4:M5" si="0">$F$3/H2</f>
        <v>42.063337755204998</v>
      </c>
      <c r="I4" s="13">
        <f t="shared" si="0"/>
        <v>21.031668877602499</v>
      </c>
      <c r="J4" s="13">
        <f t="shared" si="0"/>
        <v>14.021112585068332</v>
      </c>
      <c r="K4" s="13">
        <f t="shared" si="0"/>
        <v>7.010556292534166</v>
      </c>
      <c r="L4" s="13">
        <f t="shared" si="0"/>
        <v>4.6737041950227773</v>
      </c>
      <c r="M4" s="13">
        <f t="shared" si="0"/>
        <v>3.505278146267083</v>
      </c>
    </row>
    <row r="5" spans="1:13" s="21" customFormat="1" hidden="1" x14ac:dyDescent="0.25">
      <c r="A5" s="44" t="s">
        <v>5</v>
      </c>
      <c r="B5" s="48">
        <v>29</v>
      </c>
      <c r="C5" s="7"/>
      <c r="D5" s="7"/>
      <c r="E5" s="25" t="s">
        <v>8</v>
      </c>
      <c r="F5" s="26">
        <f>1</f>
        <v>1</v>
      </c>
      <c r="G5" s="26">
        <f>$F$3/G3</f>
        <v>2.763873746083477</v>
      </c>
      <c r="H5" s="26">
        <f t="shared" si="0"/>
        <v>5.1733481047640568</v>
      </c>
      <c r="I5" s="26">
        <f t="shared" si="0"/>
        <v>9.4724346366381269</v>
      </c>
      <c r="J5" s="26">
        <f t="shared" si="0"/>
        <v>12.357812420315179</v>
      </c>
      <c r="K5" s="26">
        <f t="shared" si="0"/>
        <v>21.072087779187445</v>
      </c>
      <c r="L5" s="26">
        <f t="shared" si="0"/>
        <v>26.54026973316962</v>
      </c>
      <c r="M5" s="26">
        <f t="shared" si="0"/>
        <v>30.814893926075012</v>
      </c>
    </row>
    <row r="7" spans="1:13" x14ac:dyDescent="0.25">
      <c r="A7" s="34" t="s">
        <v>0</v>
      </c>
      <c r="B7" s="37" t="s">
        <v>15</v>
      </c>
      <c r="C7" s="27" t="s">
        <v>6</v>
      </c>
      <c r="D7" s="28">
        <v>3360000</v>
      </c>
      <c r="E7" s="5" t="s">
        <v>9</v>
      </c>
      <c r="F7" s="6">
        <v>1</v>
      </c>
      <c r="G7" s="6">
        <v>2</v>
      </c>
      <c r="H7" s="6">
        <v>4</v>
      </c>
      <c r="I7" s="6">
        <v>6</v>
      </c>
      <c r="J7" s="6">
        <v>8</v>
      </c>
      <c r="K7" s="6">
        <v>12</v>
      </c>
      <c r="L7" s="6">
        <v>18</v>
      </c>
      <c r="M7" s="6">
        <v>24</v>
      </c>
    </row>
    <row r="8" spans="1:13" x14ac:dyDescent="0.25">
      <c r="A8" s="35" t="s">
        <v>2</v>
      </c>
      <c r="B8" s="38" t="s">
        <v>20</v>
      </c>
      <c r="C8" s="29" t="s">
        <v>12</v>
      </c>
      <c r="D8" s="30">
        <v>0.05</v>
      </c>
      <c r="E8" s="9" t="s">
        <v>7</v>
      </c>
      <c r="F8" s="14">
        <f>MEDIAN(F14:F18)</f>
        <v>14.1752920151</v>
      </c>
      <c r="G8" s="14">
        <f t="shared" ref="G8:M8" si="1">MEDIAN(G14:G18)</f>
        <v>7.5195829867999997</v>
      </c>
      <c r="H8" s="14">
        <f t="shared" si="1"/>
        <v>3.6762008666999999</v>
      </c>
      <c r="I8" s="14">
        <f t="shared" si="1"/>
        <v>2.5843660830999999</v>
      </c>
      <c r="J8" s="14">
        <f t="shared" si="1"/>
        <v>1.9857850075000001</v>
      </c>
      <c r="K8" s="14">
        <f t="shared" si="1"/>
        <v>1.7178769112000001</v>
      </c>
      <c r="L8" s="14">
        <f t="shared" si="1"/>
        <v>2.1514341831000001</v>
      </c>
      <c r="M8" s="14">
        <f t="shared" si="1"/>
        <v>3.1406779289000002</v>
      </c>
    </row>
    <row r="9" spans="1:13" x14ac:dyDescent="0.25">
      <c r="A9" s="35"/>
      <c r="B9" s="38"/>
      <c r="C9" s="29"/>
      <c r="D9" s="30"/>
      <c r="E9" s="9"/>
      <c r="F9">
        <v>14.286354064899999</v>
      </c>
      <c r="G9" s="14">
        <v>7.5681848526</v>
      </c>
      <c r="H9" s="14">
        <v>3.7011170387000001</v>
      </c>
      <c r="I9" s="14">
        <v>2.5862061977000002</v>
      </c>
      <c r="J9" s="14">
        <v>2.0382540225999999</v>
      </c>
      <c r="K9" s="14">
        <v>1.7828600406999999</v>
      </c>
      <c r="L9" s="14">
        <v>2.3091559410000002</v>
      </c>
      <c r="M9" s="14">
        <v>3.5987510680999999</v>
      </c>
    </row>
    <row r="10" spans="1:13" x14ac:dyDescent="0.25">
      <c r="A10" s="35"/>
      <c r="B10" s="38"/>
      <c r="C10" s="29"/>
      <c r="D10" s="30"/>
      <c r="E10" s="9"/>
      <c r="F10">
        <v>13.947191</v>
      </c>
      <c r="G10" s="14">
        <v>7.5443367957999996</v>
      </c>
      <c r="H10" s="14">
        <v>3.6135749816999998</v>
      </c>
      <c r="I10" s="14">
        <v>2.5950961113000002</v>
      </c>
      <c r="J10" s="14">
        <v>2.0017569064999998</v>
      </c>
      <c r="K10" s="14">
        <v>2.6663939953</v>
      </c>
      <c r="L10" s="14">
        <v>2.3223190308000001</v>
      </c>
      <c r="M10" s="14">
        <v>3.4804689884000002</v>
      </c>
    </row>
    <row r="11" spans="1:13" x14ac:dyDescent="0.25">
      <c r="A11" s="35"/>
      <c r="B11" s="38"/>
      <c r="C11" s="29"/>
      <c r="D11" s="30"/>
      <c r="E11" s="9"/>
      <c r="F11">
        <v>14.1998188496</v>
      </c>
      <c r="G11" s="14">
        <v>7.5811071396000003</v>
      </c>
      <c r="H11" s="14">
        <v>3.6794180870000002</v>
      </c>
      <c r="I11" s="14">
        <v>2.6014699935999999</v>
      </c>
      <c r="J11" s="14">
        <v>2.4895679950999998</v>
      </c>
      <c r="K11" s="14">
        <v>1.6621158122999999</v>
      </c>
      <c r="L11" s="14">
        <v>2.2060570717000001</v>
      </c>
      <c r="M11" s="14">
        <v>3.0427491665000002</v>
      </c>
    </row>
    <row r="12" spans="1:13" x14ac:dyDescent="0.25">
      <c r="A12" s="35"/>
      <c r="B12" s="38"/>
      <c r="C12" s="29"/>
      <c r="D12" s="30"/>
      <c r="E12" s="9"/>
      <c r="F12">
        <v>14.068135976800001</v>
      </c>
      <c r="G12" s="14">
        <v>7.4766950607</v>
      </c>
      <c r="H12" s="14">
        <v>3.7529861926999999</v>
      </c>
      <c r="I12" s="14">
        <v>2.5795979500000001</v>
      </c>
      <c r="J12" s="14">
        <v>2.4038231372999999</v>
      </c>
      <c r="K12" s="14">
        <v>2.2439830302999999</v>
      </c>
      <c r="L12" s="14">
        <v>2.3664031029000001</v>
      </c>
      <c r="M12" s="14">
        <v>3.2804031372</v>
      </c>
    </row>
    <row r="13" spans="1:13" x14ac:dyDescent="0.25">
      <c r="A13" s="35"/>
      <c r="B13" s="38"/>
      <c r="C13" s="29"/>
      <c r="D13" s="30"/>
      <c r="E13" s="9"/>
      <c r="F13">
        <v>15.713401079200001</v>
      </c>
      <c r="G13" s="14">
        <v>7.5472052097000004</v>
      </c>
      <c r="H13" s="14">
        <v>3.7570660114000001</v>
      </c>
      <c r="I13" s="14">
        <v>2.5801658629999999</v>
      </c>
      <c r="J13" s="14">
        <v>1.9942619801000001</v>
      </c>
      <c r="K13" s="14">
        <v>2.6788189410999999</v>
      </c>
      <c r="L13" s="14">
        <v>2.1524248123</v>
      </c>
      <c r="M13" s="14">
        <v>3.8636012076999999</v>
      </c>
    </row>
    <row r="14" spans="1:13" x14ac:dyDescent="0.25">
      <c r="A14" s="35"/>
      <c r="B14" s="38"/>
      <c r="C14" s="29"/>
      <c r="D14" s="30"/>
      <c r="E14" s="9"/>
      <c r="F14">
        <v>14.1990141869</v>
      </c>
      <c r="G14" s="14">
        <v>7.5195829867999997</v>
      </c>
      <c r="H14" s="14">
        <v>3.6120779513999999</v>
      </c>
      <c r="I14" s="14">
        <v>2.5789468287999999</v>
      </c>
      <c r="J14" s="14">
        <v>1.9766948223</v>
      </c>
      <c r="K14" s="51">
        <v>1.5868358612</v>
      </c>
      <c r="L14" s="51">
        <v>2.1514341831000001</v>
      </c>
      <c r="M14" s="51">
        <v>2.9197449683999999</v>
      </c>
    </row>
    <row r="15" spans="1:13" x14ac:dyDescent="0.25">
      <c r="A15" s="35"/>
      <c r="B15" s="38"/>
      <c r="C15" s="29"/>
      <c r="D15" s="30"/>
      <c r="E15" s="9"/>
      <c r="F15">
        <v>14.1023831367</v>
      </c>
      <c r="G15" s="14">
        <v>7.5999968052</v>
      </c>
      <c r="H15" s="14">
        <v>3.6128940582000002</v>
      </c>
      <c r="I15" s="14">
        <v>2.5755310058999998</v>
      </c>
      <c r="J15" s="14">
        <v>1.9762771130000001</v>
      </c>
      <c r="K15" s="14">
        <v>1.6532888412</v>
      </c>
      <c r="L15" s="14">
        <v>2.0529379845000002</v>
      </c>
      <c r="M15" s="14">
        <v>4.1198029517999997</v>
      </c>
    </row>
    <row r="16" spans="1:13" x14ac:dyDescent="0.25">
      <c r="A16" s="35"/>
      <c r="B16" s="38"/>
      <c r="C16" s="29"/>
      <c r="D16" s="30"/>
      <c r="E16" s="9"/>
      <c r="F16">
        <v>14.1752920151</v>
      </c>
      <c r="G16" s="14">
        <v>7.4376759529000003</v>
      </c>
      <c r="H16" s="14">
        <v>3.7902958393000001</v>
      </c>
      <c r="I16" s="14">
        <v>2.9377670288000002</v>
      </c>
      <c r="J16" s="14">
        <v>2.0068750381</v>
      </c>
      <c r="K16" s="14">
        <v>2.2740180491999999</v>
      </c>
      <c r="L16" s="14">
        <v>2.2381441593</v>
      </c>
      <c r="M16" s="14">
        <v>3.1406779289000002</v>
      </c>
    </row>
    <row r="17" spans="1:13" x14ac:dyDescent="0.25">
      <c r="A17" s="35"/>
      <c r="B17" s="38"/>
      <c r="C17" s="29"/>
      <c r="D17" s="30"/>
      <c r="E17" s="9"/>
      <c r="F17">
        <v>15.0902581215</v>
      </c>
      <c r="G17" s="14">
        <v>7.5774121283999998</v>
      </c>
      <c r="H17" s="14">
        <v>3.6762008666999999</v>
      </c>
      <c r="I17" s="14">
        <v>2.5843660830999999</v>
      </c>
      <c r="J17" s="14">
        <v>1.9857850075000001</v>
      </c>
      <c r="K17" s="14">
        <v>1.820980072</v>
      </c>
      <c r="L17" s="14">
        <v>2.2971539497000002</v>
      </c>
      <c r="M17" s="14">
        <v>4.1436760426000001</v>
      </c>
    </row>
    <row r="18" spans="1:13" x14ac:dyDescent="0.25">
      <c r="A18" s="35"/>
      <c r="B18" s="38"/>
      <c r="C18" s="29"/>
      <c r="D18" s="30"/>
      <c r="E18" s="9"/>
      <c r="F18">
        <v>13.982989072800001</v>
      </c>
      <c r="G18" s="14">
        <v>7.4203140736000002</v>
      </c>
      <c r="H18" s="14">
        <v>3.6840429306</v>
      </c>
      <c r="I18" s="14">
        <v>2.5965058804000001</v>
      </c>
      <c r="J18" s="14">
        <v>2.3947010039999999</v>
      </c>
      <c r="K18" s="14">
        <v>1.7178769112000001</v>
      </c>
      <c r="L18" s="14">
        <v>2.1320338249000002</v>
      </c>
      <c r="M18" s="14">
        <v>3.0811080933000001</v>
      </c>
    </row>
    <row r="19" spans="1:13" x14ac:dyDescent="0.25">
      <c r="A19" s="35" t="s">
        <v>4</v>
      </c>
      <c r="B19" s="39">
        <v>6720000</v>
      </c>
      <c r="C19" s="31"/>
      <c r="D19" s="31"/>
      <c r="E19" s="12" t="s">
        <v>10</v>
      </c>
      <c r="F19" s="50">
        <f>F8</f>
        <v>14.1752920151</v>
      </c>
      <c r="G19" s="50">
        <f t="shared" ref="G19:M20" si="2">$F$8/G7</f>
        <v>7.0876460075500001</v>
      </c>
      <c r="H19" s="50">
        <f t="shared" si="2"/>
        <v>3.543823003775</v>
      </c>
      <c r="I19" s="50">
        <f t="shared" si="2"/>
        <v>2.3625486691833335</v>
      </c>
      <c r="J19" s="50">
        <f t="shared" si="2"/>
        <v>1.7719115018875</v>
      </c>
      <c r="K19" s="50">
        <f t="shared" si="2"/>
        <v>1.1812743345916668</v>
      </c>
      <c r="L19" s="50">
        <f t="shared" si="2"/>
        <v>0.78751622306111113</v>
      </c>
      <c r="M19" s="50">
        <f t="shared" si="2"/>
        <v>0.59063716729583338</v>
      </c>
    </row>
    <row r="20" spans="1:13" x14ac:dyDescent="0.25">
      <c r="A20" s="36" t="s">
        <v>5</v>
      </c>
      <c r="B20" s="40">
        <v>29</v>
      </c>
      <c r="C20" s="32"/>
      <c r="D20" s="32"/>
      <c r="E20" s="9" t="s">
        <v>8</v>
      </c>
      <c r="F20" s="14">
        <v>1</v>
      </c>
      <c r="G20" s="14">
        <f t="shared" si="2"/>
        <v>1.8851167730954685</v>
      </c>
      <c r="H20" s="14">
        <f t="shared" si="2"/>
        <v>3.855962317919988</v>
      </c>
      <c r="I20" s="14">
        <f t="shared" si="2"/>
        <v>5.4850170445266206</v>
      </c>
      <c r="J20" s="14">
        <f t="shared" si="2"/>
        <v>7.1383820310668753</v>
      </c>
      <c r="K20" s="14">
        <f t="shared" si="2"/>
        <v>8.2516342833888121</v>
      </c>
      <c r="L20" s="14">
        <f t="shared" si="2"/>
        <v>6.5887639633366941</v>
      </c>
      <c r="M20" s="14">
        <f t="shared" si="2"/>
        <v>4.513449750660933</v>
      </c>
    </row>
    <row r="22" spans="1:13" x14ac:dyDescent="0.25">
      <c r="A22" s="34" t="s">
        <v>0</v>
      </c>
      <c r="B22" s="37" t="s">
        <v>1</v>
      </c>
      <c r="C22" s="27" t="s">
        <v>6</v>
      </c>
      <c r="D22" s="28">
        <v>3360000</v>
      </c>
      <c r="E22" s="5" t="s">
        <v>9</v>
      </c>
      <c r="F22" s="6">
        <v>1</v>
      </c>
      <c r="G22" s="6">
        <v>10</v>
      </c>
      <c r="H22" s="6">
        <v>20</v>
      </c>
      <c r="I22" s="6">
        <v>40</v>
      </c>
      <c r="J22" s="6">
        <v>60</v>
      </c>
      <c r="K22" s="6">
        <v>120</v>
      </c>
      <c r="L22" s="6">
        <v>180</v>
      </c>
      <c r="M22" s="6">
        <v>240</v>
      </c>
    </row>
    <row r="23" spans="1:13" x14ac:dyDescent="0.25">
      <c r="A23" s="35" t="s">
        <v>2</v>
      </c>
      <c r="B23" s="38" t="s">
        <v>20</v>
      </c>
      <c r="C23" s="29" t="s">
        <v>12</v>
      </c>
      <c r="D23" s="30">
        <v>0.05</v>
      </c>
      <c r="E23" s="9" t="s">
        <v>7</v>
      </c>
      <c r="F23" s="14">
        <f>MEDIAN(F29:F33)</f>
        <v>91.107038021099996</v>
      </c>
      <c r="G23" s="14">
        <f t="shared" ref="G23:M23" si="3">MEDIAN(G29:G33)</f>
        <v>10.6487791538</v>
      </c>
      <c r="H23" s="14">
        <f t="shared" si="3"/>
        <v>7.1316990852000002</v>
      </c>
      <c r="I23" s="14">
        <f t="shared" si="3"/>
        <v>8.7754590511000004</v>
      </c>
      <c r="J23" s="14">
        <f t="shared" si="3"/>
        <v>9.4612360000999995</v>
      </c>
      <c r="K23" s="14">
        <f t="shared" si="3"/>
        <v>19.728183031099999</v>
      </c>
      <c r="L23" s="14">
        <f t="shared" si="3"/>
        <v>29.0300788879</v>
      </c>
      <c r="M23" s="14">
        <f t="shared" si="3"/>
        <v>24.8212029934</v>
      </c>
    </row>
    <row r="24" spans="1:13" x14ac:dyDescent="0.25">
      <c r="A24" s="35"/>
      <c r="B24" s="38"/>
      <c r="C24" s="29"/>
      <c r="D24" s="30"/>
      <c r="E24" s="9"/>
      <c r="F24" s="14">
        <v>91.125204801600006</v>
      </c>
      <c r="G24" s="14">
        <v>10.619063139</v>
      </c>
      <c r="H24" s="14">
        <v>7.0645670890999996</v>
      </c>
      <c r="I24" s="14">
        <v>9.4543290138000007</v>
      </c>
      <c r="J24" s="14">
        <v>9.2345530986999993</v>
      </c>
      <c r="K24" s="14">
        <v>19.416205883</v>
      </c>
      <c r="L24" s="14">
        <v>19.027399063099999</v>
      </c>
      <c r="M24" s="14">
        <v>29.950660943999999</v>
      </c>
    </row>
    <row r="25" spans="1:13" x14ac:dyDescent="0.25">
      <c r="A25" s="35"/>
      <c r="B25" s="38"/>
      <c r="C25" s="29"/>
      <c r="D25" s="30"/>
      <c r="E25" s="9"/>
      <c r="F25" s="14">
        <v>91.1158840656</v>
      </c>
      <c r="G25" s="14">
        <v>10.702188015000001</v>
      </c>
      <c r="H25" s="14">
        <v>7.0922489166</v>
      </c>
      <c r="I25" s="14">
        <v>8.9095461368999995</v>
      </c>
      <c r="J25" s="14">
        <v>7.3382840157000002</v>
      </c>
      <c r="K25" s="14">
        <v>22.012805938700001</v>
      </c>
      <c r="L25" s="14">
        <v>34.376757144899997</v>
      </c>
      <c r="M25" s="14">
        <v>24.073089122799999</v>
      </c>
    </row>
    <row r="26" spans="1:13" x14ac:dyDescent="0.25">
      <c r="A26" s="35"/>
      <c r="B26" s="38"/>
      <c r="C26" s="29"/>
      <c r="D26" s="30"/>
      <c r="E26" s="9"/>
      <c r="F26" s="14">
        <v>91.107347011599998</v>
      </c>
      <c r="G26" s="14">
        <v>10.649553060500001</v>
      </c>
      <c r="H26" s="14">
        <v>7.0975730418999996</v>
      </c>
      <c r="I26" s="14">
        <v>7.6354768275999998</v>
      </c>
      <c r="J26" s="14">
        <v>8.2620279789000008</v>
      </c>
      <c r="K26" s="14">
        <v>17.403796911200001</v>
      </c>
      <c r="L26" s="14">
        <v>17.689206123400002</v>
      </c>
      <c r="M26" s="14">
        <v>33.919277906399998</v>
      </c>
    </row>
    <row r="27" spans="1:13" x14ac:dyDescent="0.25">
      <c r="A27" s="35"/>
      <c r="B27" s="38"/>
      <c r="C27" s="29"/>
      <c r="D27" s="30"/>
      <c r="E27" s="9"/>
      <c r="F27" s="14">
        <v>91.115045070600004</v>
      </c>
      <c r="G27" s="14">
        <v>10.6406428814</v>
      </c>
      <c r="H27" s="14">
        <v>7.0832719803000002</v>
      </c>
      <c r="I27" s="14">
        <v>7.6455180645</v>
      </c>
      <c r="J27" s="14">
        <v>6.6470670700000003</v>
      </c>
      <c r="K27" s="14">
        <v>22.955038070699999</v>
      </c>
      <c r="L27" s="14">
        <v>30.031095027900001</v>
      </c>
      <c r="M27" s="14">
        <v>25.0203220844</v>
      </c>
    </row>
    <row r="28" spans="1:13" x14ac:dyDescent="0.25">
      <c r="A28" s="35"/>
      <c r="B28" s="38"/>
      <c r="C28" s="29"/>
      <c r="D28" s="30"/>
      <c r="E28" s="9"/>
      <c r="F28" s="14">
        <v>91.116631030999997</v>
      </c>
      <c r="G28" s="14">
        <v>10.710682153700001</v>
      </c>
      <c r="H28" s="14">
        <v>7.0338881015999997</v>
      </c>
      <c r="I28" s="14">
        <v>9.2406380177000003</v>
      </c>
      <c r="J28" s="14">
        <v>6.5570621490000001</v>
      </c>
      <c r="K28" s="14">
        <v>15.9453530312</v>
      </c>
      <c r="L28" s="14">
        <v>20.234538078300002</v>
      </c>
      <c r="M28" s="14">
        <v>39.736686945000002</v>
      </c>
    </row>
    <row r="29" spans="1:13" x14ac:dyDescent="0.25">
      <c r="A29" s="35"/>
      <c r="B29" s="38"/>
      <c r="C29" s="29"/>
      <c r="D29" s="30"/>
      <c r="E29" s="9"/>
      <c r="F29" s="14">
        <v>91.130561828599994</v>
      </c>
      <c r="G29" s="14">
        <v>10.647726059</v>
      </c>
      <c r="H29" s="14">
        <v>7.0719718932999998</v>
      </c>
      <c r="I29" s="14">
        <v>8.8918809891000006</v>
      </c>
      <c r="J29" s="14">
        <v>7.7239429950999998</v>
      </c>
      <c r="K29" s="14">
        <v>22.221016883899999</v>
      </c>
      <c r="L29" s="14">
        <v>27.5672578812</v>
      </c>
      <c r="M29" s="14">
        <v>23.847946882199999</v>
      </c>
    </row>
    <row r="30" spans="1:13" x14ac:dyDescent="0.25">
      <c r="A30" s="35"/>
      <c r="B30" s="38"/>
      <c r="C30" s="29"/>
      <c r="D30" s="30"/>
      <c r="E30" s="9"/>
      <c r="F30" s="14">
        <v>91.107038021099996</v>
      </c>
      <c r="G30" s="14">
        <v>10.584362029999999</v>
      </c>
      <c r="H30" s="14">
        <v>7.0484371184999999</v>
      </c>
      <c r="I30" s="14">
        <v>8.9231381416000008</v>
      </c>
      <c r="J30" s="14">
        <v>10.1991980076</v>
      </c>
      <c r="K30" s="14">
        <v>22.847974061999999</v>
      </c>
      <c r="L30" s="14">
        <v>32.689248085000003</v>
      </c>
      <c r="M30" s="14">
        <v>24.8212029934</v>
      </c>
    </row>
    <row r="31" spans="1:13" x14ac:dyDescent="0.25">
      <c r="A31" s="35"/>
      <c r="B31" s="38"/>
      <c r="C31" s="29"/>
      <c r="D31" s="30"/>
      <c r="E31" s="9"/>
      <c r="F31" s="14">
        <v>91.130160093300006</v>
      </c>
      <c r="G31" s="14">
        <v>10.6487791538</v>
      </c>
      <c r="H31" s="14">
        <v>7.1528720856000003</v>
      </c>
      <c r="I31" s="14">
        <v>8.7754590511000004</v>
      </c>
      <c r="J31" s="14">
        <v>7.4513850212000001</v>
      </c>
      <c r="K31" s="14">
        <v>19.728183031099999</v>
      </c>
      <c r="L31" s="14">
        <v>29.0300788879</v>
      </c>
      <c r="M31" s="14">
        <v>39.555837869599998</v>
      </c>
    </row>
    <row r="32" spans="1:13" x14ac:dyDescent="0.25">
      <c r="A32" s="35"/>
      <c r="B32" s="38"/>
      <c r="C32" s="29"/>
      <c r="D32" s="30"/>
      <c r="E32" s="9"/>
      <c r="F32" s="14">
        <v>91.099391937299998</v>
      </c>
      <c r="G32" s="14">
        <v>10.661798954</v>
      </c>
      <c r="H32" s="14">
        <v>7.2940149307000004</v>
      </c>
      <c r="I32" s="14">
        <v>7.8379778862</v>
      </c>
      <c r="J32" s="14">
        <v>9.4612360000999995</v>
      </c>
      <c r="K32" s="14">
        <v>19.516100883499998</v>
      </c>
      <c r="L32" s="14">
        <v>22.8098580837</v>
      </c>
      <c r="M32" s="14">
        <v>24.6469900608</v>
      </c>
    </row>
    <row r="33" spans="1:13" x14ac:dyDescent="0.25">
      <c r="A33" s="35"/>
      <c r="B33" s="38"/>
      <c r="C33" s="29"/>
      <c r="D33" s="30"/>
      <c r="E33" s="9"/>
      <c r="F33" s="14">
        <v>91.0958068371</v>
      </c>
      <c r="G33" s="14">
        <v>10.679856061900001</v>
      </c>
      <c r="H33" s="14">
        <v>7.1316990852000002</v>
      </c>
      <c r="I33" s="14">
        <v>7.6728889942</v>
      </c>
      <c r="J33" s="14">
        <v>9.4706099032999997</v>
      </c>
      <c r="K33" s="14">
        <v>17.3947620392</v>
      </c>
      <c r="L33" s="14">
        <v>29.195225000400001</v>
      </c>
      <c r="M33" s="14">
        <v>31.170401096300001</v>
      </c>
    </row>
    <row r="34" spans="1:13" x14ac:dyDescent="0.25">
      <c r="A34" s="35" t="s">
        <v>4</v>
      </c>
      <c r="B34" s="39">
        <v>6720000</v>
      </c>
      <c r="C34" s="31"/>
      <c r="D34" s="31"/>
      <c r="E34" s="12" t="s">
        <v>10</v>
      </c>
      <c r="F34" s="50">
        <f>F23</f>
        <v>91.107038021099996</v>
      </c>
      <c r="G34" s="50">
        <f t="shared" ref="G34:M35" si="4">$F$23/G22</f>
        <v>9.1107038021099989</v>
      </c>
      <c r="H34" s="50">
        <f t="shared" si="4"/>
        <v>4.5553519010549994</v>
      </c>
      <c r="I34" s="50">
        <f t="shared" si="4"/>
        <v>2.2776759505274997</v>
      </c>
      <c r="J34" s="50">
        <f t="shared" si="4"/>
        <v>1.5184506336849999</v>
      </c>
      <c r="K34" s="50">
        <f t="shared" si="4"/>
        <v>0.75922531684249994</v>
      </c>
      <c r="L34" s="50">
        <f t="shared" si="4"/>
        <v>0.50615021122833326</v>
      </c>
      <c r="M34" s="50">
        <f t="shared" si="4"/>
        <v>0.37961265842124997</v>
      </c>
    </row>
    <row r="35" spans="1:13" x14ac:dyDescent="0.25">
      <c r="A35" s="36" t="s">
        <v>5</v>
      </c>
      <c r="B35" s="40">
        <v>29</v>
      </c>
      <c r="C35" s="32"/>
      <c r="D35" s="32"/>
      <c r="E35" s="9" t="s">
        <v>8</v>
      </c>
      <c r="F35" s="14">
        <v>1</v>
      </c>
      <c r="G35" s="14">
        <f t="shared" si="4"/>
        <v>8.5556322189843321</v>
      </c>
      <c r="H35" s="14">
        <f t="shared" si="4"/>
        <v>12.774941417560527</v>
      </c>
      <c r="I35" s="14">
        <f t="shared" si="4"/>
        <v>10.382025315208981</v>
      </c>
      <c r="J35" s="14">
        <f t="shared" si="4"/>
        <v>9.629506971408075</v>
      </c>
      <c r="K35" s="14">
        <f t="shared" si="4"/>
        <v>4.6181160159289174</v>
      </c>
      <c r="L35" s="14">
        <f t="shared" si="4"/>
        <v>3.1383668770901698</v>
      </c>
      <c r="M35" s="14">
        <f t="shared" si="4"/>
        <v>3.670532731444383</v>
      </c>
    </row>
    <row r="37" spans="1:13" x14ac:dyDescent="0.25">
      <c r="A37" s="34" t="s">
        <v>0</v>
      </c>
      <c r="B37" s="37" t="s">
        <v>1</v>
      </c>
      <c r="C37" s="27" t="s">
        <v>6</v>
      </c>
      <c r="D37" s="28">
        <v>3360000</v>
      </c>
      <c r="E37" s="5" t="s">
        <v>9</v>
      </c>
      <c r="F37" s="6">
        <v>1</v>
      </c>
      <c r="G37" s="6">
        <v>10</v>
      </c>
      <c r="H37" s="6">
        <v>20</v>
      </c>
      <c r="I37" s="6">
        <v>40</v>
      </c>
      <c r="J37" s="6">
        <v>60</v>
      </c>
      <c r="K37" s="6">
        <v>120</v>
      </c>
      <c r="L37" s="6">
        <v>180</v>
      </c>
      <c r="M37" s="6">
        <v>240</v>
      </c>
    </row>
    <row r="38" spans="1:13" x14ac:dyDescent="0.25">
      <c r="A38" s="35" t="s">
        <v>2</v>
      </c>
      <c r="B38" s="38" t="s">
        <v>20</v>
      </c>
      <c r="C38" s="29" t="s">
        <v>12</v>
      </c>
      <c r="D38" s="30">
        <v>0.01</v>
      </c>
      <c r="E38" s="9" t="s">
        <v>7</v>
      </c>
      <c r="F38" s="14">
        <f>MEDIAN(F39:F43)</f>
        <v>148.05500006674998</v>
      </c>
      <c r="G38" s="14">
        <f t="shared" ref="G38:M38" si="5">MEDIAN(G39:G43)</f>
        <v>17.6099998951</v>
      </c>
      <c r="H38" s="14">
        <f t="shared" si="5"/>
        <v>10.5699999332</v>
      </c>
      <c r="I38" s="14">
        <f t="shared" si="5"/>
        <v>6.8500001430999999</v>
      </c>
      <c r="J38" s="14">
        <f t="shared" si="5"/>
        <v>5.8699998856000004</v>
      </c>
      <c r="K38" s="14">
        <f t="shared" si="5"/>
        <v>5.4273428917000004</v>
      </c>
      <c r="L38" s="14">
        <f t="shared" si="5"/>
        <v>5.7466280459999997</v>
      </c>
      <c r="M38" s="14">
        <f t="shared" si="5"/>
        <v>6.2149999141999999</v>
      </c>
    </row>
    <row r="39" spans="1:13" x14ac:dyDescent="0.25">
      <c r="A39" s="35"/>
      <c r="B39" s="38"/>
      <c r="C39" s="29"/>
      <c r="D39" s="30"/>
      <c r="E39" s="9"/>
      <c r="F39" s="14">
        <v>148.0199999809</v>
      </c>
      <c r="G39" s="14">
        <v>17.6099998951</v>
      </c>
      <c r="H39" s="14">
        <v>10.5699999332</v>
      </c>
      <c r="I39" s="14">
        <v>6.8500001430999999</v>
      </c>
      <c r="J39" s="14">
        <v>5.9299998282999997</v>
      </c>
      <c r="K39" s="14">
        <v>5.4489579200999998</v>
      </c>
      <c r="L39" s="14">
        <v>5.6712338924000001</v>
      </c>
      <c r="M39" s="14">
        <v>6.2300000191000002</v>
      </c>
    </row>
    <row r="40" spans="1:13" x14ac:dyDescent="0.25">
      <c r="A40" s="35"/>
      <c r="B40" s="38"/>
      <c r="C40" s="29"/>
      <c r="D40" s="30"/>
      <c r="E40" s="9"/>
      <c r="F40" s="14">
        <v>148.0900001526</v>
      </c>
      <c r="G40" s="14"/>
      <c r="H40" s="14">
        <v>10.5399999619</v>
      </c>
      <c r="I40" s="14">
        <v>6.8800001143999996</v>
      </c>
      <c r="J40" s="14">
        <v>5.8699998856000004</v>
      </c>
      <c r="K40" s="14">
        <v>5.4273428917000004</v>
      </c>
      <c r="L40" s="14">
        <v>5.7902309895000004</v>
      </c>
      <c r="M40" s="14">
        <v>6.1999998093000004</v>
      </c>
    </row>
    <row r="41" spans="1:13" x14ac:dyDescent="0.25">
      <c r="A41" s="35"/>
      <c r="B41" s="38"/>
      <c r="C41" s="29"/>
      <c r="D41" s="30"/>
      <c r="E41" s="9"/>
      <c r="F41" s="14"/>
      <c r="G41" s="14"/>
      <c r="H41" s="14">
        <v>10.6100001335</v>
      </c>
      <c r="I41" s="14">
        <v>6.8099999428000002</v>
      </c>
      <c r="J41" s="14">
        <v>5.8599998950999996</v>
      </c>
      <c r="K41" s="14">
        <v>5.4952390193999996</v>
      </c>
      <c r="L41" s="14">
        <v>5.6635041237000001</v>
      </c>
      <c r="M41" s="14"/>
    </row>
    <row r="42" spans="1:13" x14ac:dyDescent="0.25">
      <c r="A42" s="35"/>
      <c r="B42" s="38"/>
      <c r="C42" s="29"/>
      <c r="D42" s="30"/>
      <c r="E42" s="9"/>
      <c r="F42" s="14"/>
      <c r="G42" s="14"/>
      <c r="H42" s="14">
        <v>10.509999990500001</v>
      </c>
      <c r="I42" s="14">
        <v>6.9200000763</v>
      </c>
      <c r="J42" s="14"/>
      <c r="K42" s="14">
        <v>5.3128178119999996</v>
      </c>
      <c r="L42" s="14">
        <v>5.7466280459999997</v>
      </c>
      <c r="M42" s="14"/>
    </row>
    <row r="43" spans="1:13" x14ac:dyDescent="0.25">
      <c r="A43" s="35"/>
      <c r="B43" s="38"/>
      <c r="C43" s="29"/>
      <c r="D43" s="30"/>
      <c r="E43" s="9"/>
      <c r="F43" s="14"/>
      <c r="G43" s="14"/>
      <c r="H43" s="14">
        <v>10.5699999332</v>
      </c>
      <c r="I43" s="14">
        <v>6.8499999045999997</v>
      </c>
      <c r="J43" s="14"/>
      <c r="K43" s="14">
        <v>5.3044741153999997</v>
      </c>
      <c r="L43" s="14">
        <v>5.8284060955000001</v>
      </c>
      <c r="M43" s="14"/>
    </row>
    <row r="44" spans="1:13" x14ac:dyDescent="0.25">
      <c r="A44" s="35" t="s">
        <v>4</v>
      </c>
      <c r="B44" s="39">
        <v>6720000</v>
      </c>
      <c r="C44" s="31"/>
      <c r="D44" s="31"/>
      <c r="E44" s="12" t="s">
        <v>10</v>
      </c>
      <c r="F44" s="50">
        <f>F38</f>
        <v>148.05500006674998</v>
      </c>
      <c r="G44" s="50">
        <f>$F$38/G37</f>
        <v>14.805500006674999</v>
      </c>
      <c r="H44" s="50">
        <f t="shared" ref="H44:M45" si="6">$F$38/H37</f>
        <v>7.4027500033374993</v>
      </c>
      <c r="I44" s="50">
        <f t="shared" si="6"/>
        <v>3.7013750016687497</v>
      </c>
      <c r="J44" s="50">
        <f t="shared" si="6"/>
        <v>2.4675833344458331</v>
      </c>
      <c r="K44" s="50">
        <f t="shared" si="6"/>
        <v>1.2337916672229166</v>
      </c>
      <c r="L44" s="50">
        <f t="shared" si="6"/>
        <v>0.822527778148611</v>
      </c>
      <c r="M44" s="50">
        <f t="shared" si="6"/>
        <v>0.61689583361145828</v>
      </c>
    </row>
    <row r="45" spans="1:13" x14ac:dyDescent="0.25">
      <c r="A45" s="36" t="s">
        <v>5</v>
      </c>
      <c r="B45" s="40">
        <v>29</v>
      </c>
      <c r="C45" s="32"/>
      <c r="D45" s="32"/>
      <c r="E45" s="9" t="s">
        <v>8</v>
      </c>
      <c r="F45" s="14">
        <v>1</v>
      </c>
      <c r="G45" s="14">
        <f>$F$38/G38</f>
        <v>8.4074390090113766</v>
      </c>
      <c r="H45" s="14">
        <f t="shared" si="6"/>
        <v>14.007095648289875</v>
      </c>
      <c r="I45" s="14">
        <f t="shared" si="6"/>
        <v>21.613868171358458</v>
      </c>
      <c r="J45" s="14">
        <f t="shared" si="6"/>
        <v>25.222317368344648</v>
      </c>
      <c r="K45" s="14">
        <f t="shared" si="6"/>
        <v>27.279463085549562</v>
      </c>
      <c r="L45" s="14">
        <f t="shared" si="6"/>
        <v>25.763804248615884</v>
      </c>
      <c r="M45" s="14">
        <f t="shared" si="6"/>
        <v>23.822204683941294</v>
      </c>
    </row>
    <row r="47" spans="1:13" x14ac:dyDescent="0.25">
      <c r="A47" s="34" t="s">
        <v>0</v>
      </c>
      <c r="B47" s="37" t="s">
        <v>1</v>
      </c>
      <c r="C47" s="27" t="s">
        <v>6</v>
      </c>
      <c r="D47" s="28">
        <v>3360000</v>
      </c>
      <c r="E47" s="5" t="s">
        <v>9</v>
      </c>
      <c r="F47" s="6">
        <v>1</v>
      </c>
      <c r="G47" s="6">
        <v>10</v>
      </c>
      <c r="H47" s="6">
        <v>20</v>
      </c>
      <c r="I47" s="6">
        <v>40</v>
      </c>
      <c r="J47" s="6">
        <v>60</v>
      </c>
      <c r="K47" s="6">
        <v>120</v>
      </c>
      <c r="L47" s="6">
        <v>180</v>
      </c>
      <c r="M47" s="6">
        <v>240</v>
      </c>
    </row>
    <row r="48" spans="1:13" x14ac:dyDescent="0.25">
      <c r="A48" s="35" t="s">
        <v>2</v>
      </c>
      <c r="B48" s="38" t="s">
        <v>20</v>
      </c>
      <c r="C48" s="29" t="s">
        <v>12</v>
      </c>
      <c r="D48" s="30">
        <v>0.2</v>
      </c>
      <c r="E48" s="9" t="s">
        <v>7</v>
      </c>
      <c r="F48" s="14">
        <f>MEDIAN(F49:F53)</f>
        <v>49.431518077900002</v>
      </c>
      <c r="G48" s="14">
        <f t="shared" ref="G48:M48" si="7">MEDIAN(G49:G53)</f>
        <v>5.7149569988</v>
      </c>
      <c r="H48" s="14">
        <f t="shared" si="7"/>
        <v>3.3849630355999998</v>
      </c>
      <c r="I48" s="14">
        <f t="shared" si="7"/>
        <v>2.1336250305000002</v>
      </c>
      <c r="J48" s="14">
        <f t="shared" si="7"/>
        <v>1.8288340568999999</v>
      </c>
      <c r="K48" s="14">
        <f t="shared" si="7"/>
        <v>1.6711640357999999</v>
      </c>
      <c r="L48" s="14">
        <f t="shared" si="7"/>
        <v>1.8213820457000001</v>
      </c>
      <c r="M48" s="14">
        <f t="shared" si="7"/>
        <v>2.0098280907000001</v>
      </c>
    </row>
    <row r="49" spans="1:13" x14ac:dyDescent="0.25">
      <c r="A49" s="35"/>
      <c r="B49" s="38"/>
      <c r="C49" s="29"/>
      <c r="D49" s="30"/>
      <c r="E49" s="9"/>
      <c r="F49" s="14">
        <v>49.431518077900002</v>
      </c>
      <c r="G49" s="14">
        <v>5.7038469315000002</v>
      </c>
      <c r="H49" s="14">
        <v>3.3849630355999998</v>
      </c>
      <c r="I49" s="14">
        <v>2.1235640049</v>
      </c>
      <c r="J49" s="14">
        <v>1.8330659866000001</v>
      </c>
      <c r="K49" s="14">
        <v>1.6663129329999999</v>
      </c>
      <c r="L49" s="14">
        <v>1.7762260436999999</v>
      </c>
      <c r="M49" s="14">
        <v>2.0445318222000002</v>
      </c>
    </row>
    <row r="50" spans="1:13" x14ac:dyDescent="0.25">
      <c r="A50" s="35"/>
      <c r="B50" s="38"/>
      <c r="C50" s="29"/>
      <c r="D50" s="30"/>
      <c r="E50" s="9"/>
      <c r="F50" s="14">
        <v>49.430785894400003</v>
      </c>
      <c r="G50" s="14">
        <v>5.7382669449000003</v>
      </c>
      <c r="H50" s="14">
        <v>3.3594679832000001</v>
      </c>
      <c r="I50" s="14">
        <v>2.1283011435999999</v>
      </c>
      <c r="J50" s="14">
        <v>1.8173661232</v>
      </c>
      <c r="K50" s="14">
        <v>1.6372289658000001</v>
      </c>
      <c r="L50" s="14">
        <v>1.7906019688000001</v>
      </c>
      <c r="M50" s="14">
        <v>2.0098280907000001</v>
      </c>
    </row>
    <row r="51" spans="1:13" x14ac:dyDescent="0.25">
      <c r="A51" s="35"/>
      <c r="B51" s="38"/>
      <c r="C51" s="29"/>
      <c r="D51" s="30"/>
      <c r="E51" s="9"/>
      <c r="F51" s="14">
        <v>49.4283919334</v>
      </c>
      <c r="G51" s="14">
        <v>5.6967470646000002</v>
      </c>
      <c r="H51" s="14">
        <v>3.4001290798000001</v>
      </c>
      <c r="I51" s="14">
        <v>2.1355412006000001</v>
      </c>
      <c r="J51" s="14">
        <v>1.8271050453</v>
      </c>
      <c r="K51" s="14">
        <v>1.7463459968999999</v>
      </c>
      <c r="L51" s="14">
        <v>1.8213820457000001</v>
      </c>
      <c r="M51" s="14">
        <v>2.0094089508000001</v>
      </c>
    </row>
    <row r="52" spans="1:13" x14ac:dyDescent="0.25">
      <c r="A52" s="35"/>
      <c r="B52" s="38"/>
      <c r="C52" s="29"/>
      <c r="D52" s="30"/>
      <c r="E52" s="9"/>
      <c r="F52" s="14">
        <v>49.434581995000002</v>
      </c>
      <c r="G52" s="14">
        <v>5.7465300560000001</v>
      </c>
      <c r="H52" s="14">
        <v>3.3686208725000002</v>
      </c>
      <c r="I52" s="14">
        <v>2.1508338451000002</v>
      </c>
      <c r="J52" s="14">
        <v>1.8518829346000001</v>
      </c>
      <c r="K52" s="14">
        <v>1.6711640357999999</v>
      </c>
      <c r="L52" s="14">
        <v>1.8812561034999999</v>
      </c>
      <c r="M52" s="14">
        <v>2.0069699286999998</v>
      </c>
    </row>
    <row r="53" spans="1:13" x14ac:dyDescent="0.25">
      <c r="A53" s="35"/>
      <c r="B53" s="38"/>
      <c r="C53" s="29"/>
      <c r="D53" s="30"/>
      <c r="E53" s="9"/>
      <c r="F53" s="14">
        <v>49.437347173699997</v>
      </c>
      <c r="G53" s="14">
        <v>5.7149569988</v>
      </c>
      <c r="H53" s="14">
        <v>3.4072730541</v>
      </c>
      <c r="I53" s="14">
        <v>2.1336250305000002</v>
      </c>
      <c r="J53" s="14">
        <v>1.8288340568999999</v>
      </c>
      <c r="K53" s="14">
        <v>1.6827030182</v>
      </c>
      <c r="L53" s="14">
        <v>2.0925829410999999</v>
      </c>
      <c r="M53" s="14">
        <v>2.0594561100000002</v>
      </c>
    </row>
    <row r="54" spans="1:13" x14ac:dyDescent="0.25">
      <c r="A54" s="35" t="s">
        <v>4</v>
      </c>
      <c r="B54" s="39">
        <v>6720000</v>
      </c>
      <c r="C54" s="31"/>
      <c r="D54" s="31"/>
      <c r="E54" s="12" t="s">
        <v>10</v>
      </c>
      <c r="F54" s="50">
        <f>F48</f>
        <v>49.431518077900002</v>
      </c>
      <c r="G54" s="50">
        <f>$F$48/G47</f>
        <v>4.9431518077900005</v>
      </c>
      <c r="H54" s="50">
        <f t="shared" ref="H54:M55" si="8">$F$48/H47</f>
        <v>2.4715759038950003</v>
      </c>
      <c r="I54" s="50">
        <f t="shared" si="8"/>
        <v>1.2357879519475001</v>
      </c>
      <c r="J54" s="50">
        <f t="shared" si="8"/>
        <v>0.82385863463166664</v>
      </c>
      <c r="K54" s="50">
        <f t="shared" si="8"/>
        <v>0.41192931731583332</v>
      </c>
      <c r="L54" s="50">
        <f t="shared" si="8"/>
        <v>0.27461954487722223</v>
      </c>
      <c r="M54" s="50">
        <f t="shared" si="8"/>
        <v>0.20596465865791666</v>
      </c>
    </row>
    <row r="55" spans="1:13" x14ac:dyDescent="0.25">
      <c r="A55" s="36" t="s">
        <v>5</v>
      </c>
      <c r="B55" s="40">
        <v>29</v>
      </c>
      <c r="C55" s="32"/>
      <c r="D55" s="32"/>
      <c r="E55" s="9" t="s">
        <v>8</v>
      </c>
      <c r="F55" s="14">
        <v>1</v>
      </c>
      <c r="G55" s="14">
        <f>$F$48/G48</f>
        <v>8.6494995654874405</v>
      </c>
      <c r="H55" s="14">
        <f t="shared" si="8"/>
        <v>14.603266729362687</v>
      </c>
      <c r="I55" s="14">
        <f t="shared" si="8"/>
        <v>23.167856287435882</v>
      </c>
      <c r="J55" s="14">
        <f t="shared" si="8"/>
        <v>27.028979415272833</v>
      </c>
      <c r="K55" s="14">
        <f t="shared" si="8"/>
        <v>29.579093984174168</v>
      </c>
      <c r="L55" s="14">
        <f t="shared" si="8"/>
        <v>27.139565910732532</v>
      </c>
      <c r="M55" s="14">
        <f t="shared" si="8"/>
        <v>24.594898591890797</v>
      </c>
    </row>
    <row r="57" spans="1:13" x14ac:dyDescent="0.25">
      <c r="A57" s="34" t="s">
        <v>0</v>
      </c>
      <c r="B57" s="37" t="s">
        <v>15</v>
      </c>
      <c r="C57" s="27" t="s">
        <v>6</v>
      </c>
      <c r="D57" s="28">
        <v>3360000</v>
      </c>
      <c r="E57" s="5" t="s">
        <v>9</v>
      </c>
      <c r="F57" s="6">
        <v>1</v>
      </c>
      <c r="G57" s="6">
        <v>2</v>
      </c>
      <c r="H57" s="6">
        <v>4</v>
      </c>
      <c r="I57" s="6">
        <v>6</v>
      </c>
      <c r="J57" s="6">
        <v>8</v>
      </c>
      <c r="K57" s="6">
        <v>12</v>
      </c>
      <c r="L57" s="6">
        <v>18</v>
      </c>
      <c r="M57" s="6">
        <v>24</v>
      </c>
    </row>
    <row r="58" spans="1:13" x14ac:dyDescent="0.25">
      <c r="A58" s="35" t="s">
        <v>2</v>
      </c>
      <c r="B58" s="38" t="s">
        <v>20</v>
      </c>
      <c r="C58" s="29" t="s">
        <v>12</v>
      </c>
      <c r="D58" s="30">
        <v>0.2</v>
      </c>
      <c r="E58" s="9" t="s">
        <v>7</v>
      </c>
      <c r="F58" s="14">
        <f>MEDIAN(F59:F63)</f>
        <v>7.8224480152</v>
      </c>
      <c r="G58" s="14">
        <f t="shared" ref="G58:M58" si="9">MEDIAN(G59:G63)</f>
        <v>3.7707049847</v>
      </c>
      <c r="H58" s="14">
        <f t="shared" si="9"/>
        <v>1.9843480587</v>
      </c>
      <c r="I58" s="14">
        <f t="shared" si="9"/>
        <v>1.3985900878999999</v>
      </c>
      <c r="J58" s="14">
        <f t="shared" si="9"/>
        <v>1.0964920520999999</v>
      </c>
      <c r="K58" s="14">
        <f t="shared" si="9"/>
        <v>1.4152870178000001</v>
      </c>
      <c r="L58" s="14">
        <f t="shared" si="9"/>
        <v>1.0397357941000001</v>
      </c>
      <c r="M58" s="14">
        <f t="shared" si="9"/>
        <v>2.8217880726</v>
      </c>
    </row>
    <row r="59" spans="1:13" x14ac:dyDescent="0.25">
      <c r="A59" s="35"/>
      <c r="B59" s="38"/>
      <c r="C59" s="29"/>
      <c r="D59" s="30"/>
      <c r="E59" s="9"/>
      <c r="F59" s="14">
        <v>7.7429962157999999</v>
      </c>
      <c r="G59" s="14">
        <v>3.7645549774</v>
      </c>
      <c r="H59" s="14">
        <v>1.9826929569</v>
      </c>
      <c r="I59" s="14">
        <v>1.3943119048999999</v>
      </c>
      <c r="J59" s="14">
        <v>1.0973529816000001</v>
      </c>
      <c r="K59" s="14">
        <v>1.4152870178000001</v>
      </c>
      <c r="L59" s="14">
        <v>1.0443298817</v>
      </c>
      <c r="M59" s="14">
        <v>0.85207581519999998</v>
      </c>
    </row>
    <row r="60" spans="1:13" x14ac:dyDescent="0.25">
      <c r="A60" s="35"/>
      <c r="B60" s="38"/>
      <c r="C60" s="29"/>
      <c r="D60" s="30"/>
      <c r="E60" s="9"/>
      <c r="F60" s="14">
        <v>8.3858759403000001</v>
      </c>
      <c r="G60" s="14">
        <v>3.7707049847</v>
      </c>
      <c r="H60" s="14">
        <v>1.9883949756999999</v>
      </c>
      <c r="I60" s="14">
        <v>1.4194421768000001</v>
      </c>
      <c r="J60" s="14">
        <v>1.0923991203000001</v>
      </c>
      <c r="K60" s="14">
        <v>0.78443503380000001</v>
      </c>
      <c r="L60" s="14">
        <v>1.0397059917</v>
      </c>
      <c r="M60" s="14">
        <v>2.8217880726</v>
      </c>
    </row>
    <row r="61" spans="1:13" x14ac:dyDescent="0.25">
      <c r="A61" s="35"/>
      <c r="B61" s="38"/>
      <c r="C61" s="29"/>
      <c r="D61" s="30"/>
      <c r="E61" s="9"/>
      <c r="F61" s="14">
        <v>7.8224480152</v>
      </c>
      <c r="G61" s="14">
        <v>3.7674150467</v>
      </c>
      <c r="H61" s="14">
        <v>1.9887402058000001</v>
      </c>
      <c r="I61" s="14">
        <v>1.4127209187000001</v>
      </c>
      <c r="J61" s="14">
        <v>1.0964920520999999</v>
      </c>
      <c r="K61" s="14">
        <v>1.2765970230000001</v>
      </c>
      <c r="L61" s="14">
        <v>1.0397357941000001</v>
      </c>
      <c r="M61" s="14">
        <v>0.84162187580000003</v>
      </c>
    </row>
    <row r="62" spans="1:13" x14ac:dyDescent="0.25">
      <c r="A62" s="35"/>
      <c r="B62" s="38"/>
      <c r="C62" s="29"/>
      <c r="D62" s="30"/>
      <c r="E62" s="9"/>
      <c r="F62" s="14">
        <v>7.7534999847000003</v>
      </c>
      <c r="G62" s="14">
        <v>3.7833428382999998</v>
      </c>
      <c r="H62" s="14">
        <v>1.9843480587</v>
      </c>
      <c r="I62" s="14">
        <v>1.3985900878999999</v>
      </c>
      <c r="J62" s="14">
        <v>1.0940399169999999</v>
      </c>
      <c r="K62" s="14">
        <v>1.4222979546000001</v>
      </c>
      <c r="L62" s="14">
        <v>1.0391919613</v>
      </c>
      <c r="M62" s="14">
        <v>3.9973318576999999</v>
      </c>
    </row>
    <row r="63" spans="1:13" x14ac:dyDescent="0.25">
      <c r="A63" s="35"/>
      <c r="B63" s="38"/>
      <c r="C63" s="29"/>
      <c r="D63" s="30"/>
      <c r="E63" s="9"/>
      <c r="F63" s="14">
        <v>7.8339190483000003</v>
      </c>
      <c r="G63" s="14">
        <v>3.8523769378999999</v>
      </c>
      <c r="H63" s="14">
        <v>1.9273719788000001</v>
      </c>
      <c r="I63" s="14">
        <v>1.3849999904999999</v>
      </c>
      <c r="J63" s="14">
        <v>1.0982730388999999</v>
      </c>
      <c r="K63" s="14">
        <v>1.4291279316000001</v>
      </c>
      <c r="L63" s="14">
        <v>1.0400009155000001</v>
      </c>
      <c r="M63" s="14">
        <v>2.9000558853</v>
      </c>
    </row>
    <row r="64" spans="1:13" x14ac:dyDescent="0.25">
      <c r="A64" s="35" t="s">
        <v>4</v>
      </c>
      <c r="B64" s="39">
        <v>6720000</v>
      </c>
      <c r="C64" s="31"/>
      <c r="D64" s="31"/>
      <c r="E64" s="12" t="s">
        <v>10</v>
      </c>
      <c r="F64" s="50">
        <f>F58</f>
        <v>7.8224480152</v>
      </c>
      <c r="G64" s="50">
        <f>$F$58/G57</f>
        <v>3.9112240076</v>
      </c>
      <c r="H64" s="50">
        <f t="shared" ref="H64:M65" si="10">$F$58/H57</f>
        <v>1.9556120038</v>
      </c>
      <c r="I64" s="50">
        <f t="shared" si="10"/>
        <v>1.3037413358666667</v>
      </c>
      <c r="J64" s="50">
        <f t="shared" si="10"/>
        <v>0.9778060019</v>
      </c>
      <c r="K64" s="50">
        <f t="shared" si="10"/>
        <v>0.65187066793333337</v>
      </c>
      <c r="L64" s="50">
        <f t="shared" si="10"/>
        <v>0.43458044528888889</v>
      </c>
      <c r="M64" s="50">
        <f t="shared" si="10"/>
        <v>0.32593533396666668</v>
      </c>
    </row>
    <row r="65" spans="1:13" x14ac:dyDescent="0.25">
      <c r="A65" s="36" t="s">
        <v>5</v>
      </c>
      <c r="B65" s="40">
        <v>29</v>
      </c>
      <c r="C65" s="32"/>
      <c r="D65" s="32"/>
      <c r="E65" s="9" t="s">
        <v>8</v>
      </c>
      <c r="F65" s="14">
        <v>1</v>
      </c>
      <c r="G65" s="14">
        <f>$F$58/G58</f>
        <v>2.074531963370335</v>
      </c>
      <c r="H65" s="14">
        <f t="shared" si="10"/>
        <v>3.9420745674650934</v>
      </c>
      <c r="I65" s="14">
        <f t="shared" si="10"/>
        <v>5.5930955630791725</v>
      </c>
      <c r="J65" s="14">
        <f t="shared" si="10"/>
        <v>7.1340672285024409</v>
      </c>
      <c r="K65" s="14">
        <f t="shared" si="10"/>
        <v>5.5271106968533088</v>
      </c>
      <c r="L65" s="14">
        <f t="shared" si="10"/>
        <v>7.5234959300128219</v>
      </c>
      <c r="M65" s="14">
        <f t="shared" si="10"/>
        <v>2.772159997115724</v>
      </c>
    </row>
    <row r="67" spans="1:13" x14ac:dyDescent="0.25">
      <c r="A67" s="34" t="s">
        <v>0</v>
      </c>
      <c r="B67" s="37" t="s">
        <v>1</v>
      </c>
      <c r="C67" s="27" t="s">
        <v>6</v>
      </c>
      <c r="D67" s="28">
        <v>3360000</v>
      </c>
      <c r="E67" s="5" t="s">
        <v>9</v>
      </c>
      <c r="F67" s="6">
        <v>1</v>
      </c>
      <c r="G67" s="6">
        <v>10</v>
      </c>
      <c r="H67" s="6">
        <v>20</v>
      </c>
      <c r="I67" s="6">
        <v>40</v>
      </c>
      <c r="J67" s="6">
        <v>60</v>
      </c>
      <c r="K67" s="6">
        <v>120</v>
      </c>
      <c r="L67" s="6">
        <v>180</v>
      </c>
      <c r="M67" s="6">
        <v>240</v>
      </c>
    </row>
    <row r="68" spans="1:13" x14ac:dyDescent="0.25">
      <c r="A68" s="35" t="s">
        <v>2</v>
      </c>
      <c r="B68" s="38" t="s">
        <v>20</v>
      </c>
      <c r="C68" s="29" t="s">
        <v>12</v>
      </c>
      <c r="D68" s="30">
        <v>0.5</v>
      </c>
      <c r="E68" s="9" t="s">
        <v>7</v>
      </c>
      <c r="F68" s="14">
        <f>MEDIAN(F69:F73)</f>
        <v>11.689468145399999</v>
      </c>
      <c r="G68" s="14">
        <f t="shared" ref="G68:M68" si="11">MEDIAN(G69:G73)</f>
        <v>1.3119978905</v>
      </c>
      <c r="H68" s="14">
        <f t="shared" si="11"/>
        <v>0.7536478043</v>
      </c>
      <c r="I68" s="14">
        <f t="shared" si="11"/>
        <v>0.47354698179999999</v>
      </c>
      <c r="J68" s="14">
        <f t="shared" si="11"/>
        <v>0.41679501530000002</v>
      </c>
      <c r="K68" s="14">
        <f t="shared" si="11"/>
        <v>0.40633106229999999</v>
      </c>
      <c r="L68" s="14">
        <f t="shared" si="11"/>
        <v>0.47229599950000001</v>
      </c>
      <c r="M68" s="14">
        <f t="shared" si="11"/>
        <v>0.57431793210000004</v>
      </c>
    </row>
    <row r="69" spans="1:13" x14ac:dyDescent="0.25">
      <c r="A69" s="35"/>
      <c r="B69" s="38"/>
      <c r="C69" s="29"/>
      <c r="D69" s="30"/>
      <c r="E69" s="9"/>
      <c r="F69" s="14">
        <v>11.6912610531</v>
      </c>
      <c r="G69" s="14">
        <v>1.3119978905</v>
      </c>
      <c r="H69" s="14">
        <v>0.75217604640000002</v>
      </c>
      <c r="I69" s="14">
        <v>0.47354698179999999</v>
      </c>
      <c r="J69" s="14">
        <v>0.41765594480000001</v>
      </c>
      <c r="K69" s="14">
        <v>0.40633106229999999</v>
      </c>
      <c r="L69" s="14">
        <v>0.46261882780000002</v>
      </c>
      <c r="M69" s="14">
        <v>0.58135199550000005</v>
      </c>
    </row>
    <row r="70" spans="1:13" x14ac:dyDescent="0.25">
      <c r="A70" s="35"/>
      <c r="B70" s="38"/>
      <c r="C70" s="29"/>
      <c r="D70" s="30"/>
      <c r="E70" s="9"/>
      <c r="F70" s="14">
        <v>11.693204164500001</v>
      </c>
      <c r="G70" s="14">
        <v>1.3100230693999999</v>
      </c>
      <c r="H70" s="14">
        <v>0.75233912469999997</v>
      </c>
      <c r="I70" s="14">
        <v>0.46772313119999998</v>
      </c>
      <c r="J70" s="14">
        <v>0.4193530083</v>
      </c>
      <c r="K70" s="14">
        <v>0.40075802799999999</v>
      </c>
      <c r="L70" s="14">
        <v>0.47643017770000001</v>
      </c>
      <c r="M70" s="14">
        <v>0.57431793210000004</v>
      </c>
    </row>
    <row r="71" spans="1:13" x14ac:dyDescent="0.25">
      <c r="A71" s="35"/>
      <c r="B71" s="38"/>
      <c r="C71" s="29"/>
      <c r="D71" s="30"/>
      <c r="E71" s="9"/>
      <c r="F71" s="14">
        <v>11.6889550686</v>
      </c>
      <c r="G71" s="14">
        <v>1.3135950565000001</v>
      </c>
      <c r="H71" s="14">
        <v>0.76677179340000001</v>
      </c>
      <c r="I71" s="14">
        <v>0.47761392590000001</v>
      </c>
      <c r="J71" s="14">
        <v>0.41679501530000002</v>
      </c>
      <c r="K71" s="14">
        <v>0.40210318569999998</v>
      </c>
      <c r="L71" s="14">
        <v>0.46961712839999997</v>
      </c>
      <c r="M71" s="14">
        <v>0.57193398480000002</v>
      </c>
    </row>
    <row r="72" spans="1:13" x14ac:dyDescent="0.25">
      <c r="A72" s="35"/>
      <c r="B72" s="38"/>
      <c r="C72" s="29"/>
      <c r="D72" s="30"/>
      <c r="E72" s="9"/>
      <c r="F72" s="14">
        <v>11.6894140244</v>
      </c>
      <c r="G72" s="14">
        <v>1.3131709099</v>
      </c>
      <c r="H72" s="14">
        <v>0.75500297549999995</v>
      </c>
      <c r="I72" s="14">
        <v>0.47608089450000002</v>
      </c>
      <c r="J72" s="14">
        <v>0.4116120338</v>
      </c>
      <c r="K72" s="14">
        <v>0.40736198429999998</v>
      </c>
      <c r="L72" s="14">
        <v>0.4791591167</v>
      </c>
      <c r="M72" s="14">
        <v>0.57500290870000004</v>
      </c>
    </row>
    <row r="73" spans="1:13" x14ac:dyDescent="0.25">
      <c r="A73" s="35"/>
      <c r="B73" s="38"/>
      <c r="C73" s="29"/>
      <c r="D73" s="30"/>
      <c r="E73" s="9"/>
      <c r="F73" s="14">
        <v>11.689468145399999</v>
      </c>
      <c r="G73" s="14">
        <v>1.3115091324000001</v>
      </c>
      <c r="H73" s="14">
        <v>0.7536478043</v>
      </c>
      <c r="I73" s="14">
        <v>0.46848201750000001</v>
      </c>
      <c r="J73" s="14">
        <v>0.40735602380000002</v>
      </c>
      <c r="K73" s="14">
        <v>0.40831494330000001</v>
      </c>
      <c r="L73" s="14">
        <v>0.47229599950000001</v>
      </c>
      <c r="M73" s="14">
        <v>0.56765913960000003</v>
      </c>
    </row>
    <row r="74" spans="1:13" x14ac:dyDescent="0.25">
      <c r="A74" s="35" t="s">
        <v>4</v>
      </c>
      <c r="B74" s="39">
        <v>6720000</v>
      </c>
      <c r="C74" s="31"/>
      <c r="D74" s="31"/>
      <c r="E74" s="12" t="s">
        <v>10</v>
      </c>
      <c r="F74" s="50">
        <f>F68</f>
        <v>11.689468145399999</v>
      </c>
      <c r="G74" s="50">
        <f>$F$68/G67</f>
        <v>1.1689468145399999</v>
      </c>
      <c r="H74" s="50">
        <f t="shared" ref="H74:M75" si="12">$F$68/H67</f>
        <v>0.58447340726999997</v>
      </c>
      <c r="I74" s="50">
        <f t="shared" si="12"/>
        <v>0.29223670363499998</v>
      </c>
      <c r="J74" s="50">
        <f t="shared" si="12"/>
        <v>0.19482446908999998</v>
      </c>
      <c r="K74" s="50">
        <f t="shared" si="12"/>
        <v>9.741223454499999E-2</v>
      </c>
      <c r="L74" s="50">
        <f t="shared" si="12"/>
        <v>6.494148969666666E-2</v>
      </c>
      <c r="M74" s="50">
        <f t="shared" si="12"/>
        <v>4.8706117272499995E-2</v>
      </c>
    </row>
    <row r="75" spans="1:13" x14ac:dyDescent="0.25">
      <c r="A75" s="36" t="s">
        <v>5</v>
      </c>
      <c r="B75" s="40">
        <v>29</v>
      </c>
      <c r="C75" s="32"/>
      <c r="D75" s="32"/>
      <c r="E75" s="9" t="s">
        <v>8</v>
      </c>
      <c r="F75" s="14">
        <v>1</v>
      </c>
      <c r="G75" s="14">
        <f>$F$68/G68</f>
        <v>8.909669924046268</v>
      </c>
      <c r="H75" s="14">
        <f t="shared" si="12"/>
        <v>15.510518412851162</v>
      </c>
      <c r="I75" s="14">
        <f t="shared" si="12"/>
        <v>24.684917430931876</v>
      </c>
      <c r="J75" s="14">
        <f t="shared" si="12"/>
        <v>28.046084325135638</v>
      </c>
      <c r="K75" s="14">
        <f t="shared" si="12"/>
        <v>28.768335059674811</v>
      </c>
      <c r="L75" s="14">
        <f t="shared" si="12"/>
        <v>24.750300992968711</v>
      </c>
      <c r="M75" s="14">
        <f t="shared" si="12"/>
        <v>20.353653424432224</v>
      </c>
    </row>
    <row r="77" spans="1:13" x14ac:dyDescent="0.25">
      <c r="A77" s="34" t="s">
        <v>0</v>
      </c>
      <c r="B77" s="37" t="s">
        <v>15</v>
      </c>
      <c r="C77" s="27" t="s">
        <v>6</v>
      </c>
      <c r="D77" s="28">
        <v>3360000</v>
      </c>
      <c r="E77" s="5" t="s">
        <v>9</v>
      </c>
      <c r="F77" s="6">
        <v>1</v>
      </c>
      <c r="G77" s="6">
        <v>2</v>
      </c>
      <c r="H77" s="6">
        <v>4</v>
      </c>
      <c r="I77" s="6">
        <v>6</v>
      </c>
      <c r="J77" s="6">
        <v>8</v>
      </c>
      <c r="K77" s="6">
        <v>12</v>
      </c>
      <c r="L77" s="6">
        <v>18</v>
      </c>
      <c r="M77" s="6">
        <v>24</v>
      </c>
    </row>
    <row r="78" spans="1:13" x14ac:dyDescent="0.25">
      <c r="A78" s="35" t="s">
        <v>2</v>
      </c>
      <c r="B78" s="38" t="s">
        <v>20</v>
      </c>
      <c r="C78" s="29" t="s">
        <v>12</v>
      </c>
      <c r="D78" s="30">
        <v>0.5</v>
      </c>
      <c r="E78" s="9" t="s">
        <v>7</v>
      </c>
      <c r="F78" s="14">
        <f>MEDIAN(F79:F83)</f>
        <v>1.8446559906</v>
      </c>
      <c r="G78" s="14">
        <f t="shared" ref="G78:M78" si="13">MEDIAN(G79:G83)</f>
        <v>0.90659689899999996</v>
      </c>
      <c r="H78" s="14">
        <f t="shared" si="13"/>
        <v>0.47311186789999998</v>
      </c>
      <c r="I78" s="14">
        <f t="shared" si="13"/>
        <v>0.33186101909999999</v>
      </c>
      <c r="J78" s="14">
        <f t="shared" si="13"/>
        <v>0.25930809970000002</v>
      </c>
      <c r="K78" s="14">
        <f t="shared" si="13"/>
        <v>0.33155584339999999</v>
      </c>
      <c r="L78" s="14">
        <f t="shared" si="13"/>
        <v>0.25298500060000001</v>
      </c>
      <c r="M78" s="14">
        <f t="shared" si="13"/>
        <v>0.62929415700000002</v>
      </c>
    </row>
    <row r="79" spans="1:13" x14ac:dyDescent="0.25">
      <c r="A79" s="35"/>
      <c r="B79" s="38"/>
      <c r="C79" s="29"/>
      <c r="D79" s="30"/>
      <c r="E79" s="9"/>
      <c r="F79" s="14">
        <v>1.8446559906</v>
      </c>
      <c r="G79" s="14">
        <v>0.90889692310000003</v>
      </c>
      <c r="H79" s="14">
        <v>0.47967505459999998</v>
      </c>
      <c r="I79" s="14">
        <v>0.33924293519999998</v>
      </c>
      <c r="J79" s="14">
        <v>0.25998592380000002</v>
      </c>
      <c r="K79" s="14">
        <v>0.18852806089999999</v>
      </c>
      <c r="L79" s="14">
        <v>0.2492129803</v>
      </c>
      <c r="M79" s="14">
        <v>0.70486211779999997</v>
      </c>
    </row>
    <row r="80" spans="1:13" x14ac:dyDescent="0.25">
      <c r="A80" s="35"/>
      <c r="B80" s="38"/>
      <c r="C80" s="29"/>
      <c r="D80" s="30"/>
      <c r="E80" s="9"/>
      <c r="F80" s="14">
        <v>1.8506278992</v>
      </c>
      <c r="G80" s="14">
        <v>0.90659689899999996</v>
      </c>
      <c r="H80" s="14">
        <v>0.47311186789999998</v>
      </c>
      <c r="I80" s="14">
        <v>0.33054018019999998</v>
      </c>
      <c r="J80" s="14">
        <v>0.25986909870000002</v>
      </c>
      <c r="K80" s="14">
        <v>0.33155584339999999</v>
      </c>
      <c r="L80" s="14">
        <v>0.27163004880000002</v>
      </c>
      <c r="M80" s="14">
        <v>0.58417892459999998</v>
      </c>
    </row>
    <row r="81" spans="1:13" x14ac:dyDescent="0.25">
      <c r="A81" s="35"/>
      <c r="B81" s="38"/>
      <c r="C81" s="29"/>
      <c r="D81" s="30"/>
      <c r="E81" s="9"/>
      <c r="F81" s="14">
        <v>1.8440568447000001</v>
      </c>
      <c r="G81" s="14">
        <v>0.9041800499</v>
      </c>
      <c r="H81" s="14">
        <v>0.47758507729999999</v>
      </c>
      <c r="I81" s="14">
        <v>0.60613584519999997</v>
      </c>
      <c r="J81" s="14">
        <v>0.25930809970000002</v>
      </c>
      <c r="K81" s="14">
        <v>0.35269594189999998</v>
      </c>
      <c r="L81" s="14">
        <v>0.23765897750000001</v>
      </c>
      <c r="M81" s="14">
        <v>0.62929415700000002</v>
      </c>
    </row>
    <row r="82" spans="1:13" x14ac:dyDescent="0.25">
      <c r="A82" s="35"/>
      <c r="B82" s="38"/>
      <c r="C82" s="29"/>
      <c r="D82" s="30"/>
      <c r="E82" s="9"/>
      <c r="F82" s="14">
        <v>1.8524630070000001</v>
      </c>
      <c r="G82" s="14">
        <v>0.9017379284</v>
      </c>
      <c r="H82" s="14">
        <v>0.467705965</v>
      </c>
      <c r="I82" s="14">
        <v>0.33051013950000002</v>
      </c>
      <c r="J82" s="14">
        <v>0.25704812999999999</v>
      </c>
      <c r="K82" s="14">
        <v>0.33657717700000001</v>
      </c>
      <c r="L82" s="14">
        <v>0.30543589589999998</v>
      </c>
      <c r="M82" s="14">
        <v>0.19562911990000001</v>
      </c>
    </row>
    <row r="83" spans="1:13" x14ac:dyDescent="0.25">
      <c r="A83" s="35"/>
      <c r="B83" s="38"/>
      <c r="C83" s="29"/>
      <c r="D83" s="30"/>
      <c r="E83" s="9"/>
      <c r="F83" s="14">
        <v>1.8405511378999999</v>
      </c>
      <c r="G83" s="14">
        <v>0.90906715390000004</v>
      </c>
      <c r="H83" s="14">
        <v>0.46741795539999997</v>
      </c>
      <c r="I83" s="14">
        <v>0.33186101909999999</v>
      </c>
      <c r="J83" s="14">
        <v>0.25790095330000001</v>
      </c>
      <c r="K83" s="14">
        <v>0.1901910305</v>
      </c>
      <c r="L83" s="14">
        <v>0.25298500060000001</v>
      </c>
      <c r="M83" s="14">
        <v>0.77143478389999998</v>
      </c>
    </row>
    <row r="84" spans="1:13" x14ac:dyDescent="0.25">
      <c r="A84" s="35" t="s">
        <v>4</v>
      </c>
      <c r="B84" s="39">
        <v>6720000</v>
      </c>
      <c r="C84" s="31"/>
      <c r="D84" s="31"/>
      <c r="E84" s="12" t="s">
        <v>10</v>
      </c>
      <c r="F84" s="50">
        <f>F78</f>
        <v>1.8446559906</v>
      </c>
      <c r="G84" s="50">
        <f>$F$78/G77</f>
        <v>0.92232799529999998</v>
      </c>
      <c r="H84" s="50">
        <f t="shared" ref="H84:M85" si="14">$F$78/H77</f>
        <v>0.46116399764999999</v>
      </c>
      <c r="I84" s="50">
        <f t="shared" si="14"/>
        <v>0.30744266510000001</v>
      </c>
      <c r="J84" s="50">
        <f t="shared" si="14"/>
        <v>0.230581998825</v>
      </c>
      <c r="K84" s="50">
        <f t="shared" si="14"/>
        <v>0.15372133255000001</v>
      </c>
      <c r="L84" s="50">
        <f t="shared" si="14"/>
        <v>0.10248088836666666</v>
      </c>
      <c r="M84" s="50">
        <f t="shared" si="14"/>
        <v>7.6860666275000003E-2</v>
      </c>
    </row>
    <row r="85" spans="1:13" x14ac:dyDescent="0.25">
      <c r="A85" s="36" t="s">
        <v>5</v>
      </c>
      <c r="B85" s="40">
        <v>29</v>
      </c>
      <c r="C85" s="32"/>
      <c r="D85" s="32"/>
      <c r="E85" s="9" t="s">
        <v>8</v>
      </c>
      <c r="F85" s="14">
        <v>1</v>
      </c>
      <c r="G85" s="14">
        <f>$F$78/G78</f>
        <v>2.0347036181512466</v>
      </c>
      <c r="H85" s="14">
        <f t="shared" si="14"/>
        <v>3.8989848189348284</v>
      </c>
      <c r="I85" s="14">
        <f t="shared" si="14"/>
        <v>5.5585196345225105</v>
      </c>
      <c r="J85" s="14">
        <f t="shared" si="14"/>
        <v>7.1137615552083728</v>
      </c>
      <c r="K85" s="14">
        <f t="shared" si="14"/>
        <v>5.5636358921732096</v>
      </c>
      <c r="L85" s="14">
        <f t="shared" si="14"/>
        <v>7.2915626864243421</v>
      </c>
      <c r="M85" s="14">
        <f t="shared" si="14"/>
        <v>2.9313095792815376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5"/>
  <sheetViews>
    <sheetView topLeftCell="G14"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  <col min="16" max="16" width="11.42578125" bestFit="1" customWidth="1"/>
  </cols>
  <sheetData>
    <row r="1" spans="1:24" x14ac:dyDescent="0.25">
      <c r="A1" s="54" t="s">
        <v>0</v>
      </c>
      <c r="B1" s="37" t="s">
        <v>15</v>
      </c>
      <c r="C1" s="27" t="s">
        <v>6</v>
      </c>
      <c r="D1" s="28">
        <v>980000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24" x14ac:dyDescent="0.25">
      <c r="A2" s="55" t="s">
        <v>2</v>
      </c>
      <c r="B2" s="38" t="s">
        <v>20</v>
      </c>
      <c r="C2" s="29" t="s">
        <v>12</v>
      </c>
      <c r="D2" s="30">
        <v>0.1</v>
      </c>
      <c r="E2" s="9" t="s">
        <v>7</v>
      </c>
      <c r="F2" s="14">
        <f>MEDIAN(F3:F12)</f>
        <v>55.863149642950006</v>
      </c>
      <c r="G2" s="14">
        <f t="shared" ref="G2:M2" si="0">MEDIAN(G3:G12)</f>
        <v>28.671726465250003</v>
      </c>
      <c r="H2" s="14">
        <f t="shared" si="0"/>
        <v>15.176326513299999</v>
      </c>
      <c r="I2" s="14">
        <f t="shared" si="0"/>
        <v>10.8223965168</v>
      </c>
      <c r="J2" s="14">
        <f t="shared" si="0"/>
        <v>8.4667435884500009</v>
      </c>
      <c r="K2" s="14">
        <f t="shared" si="0"/>
        <v>6.3368378877500007</v>
      </c>
      <c r="L2" s="14">
        <f t="shared" si="0"/>
        <v>6.2091075181999997</v>
      </c>
      <c r="M2" s="14">
        <f t="shared" si="0"/>
        <v>6.3642104863999993</v>
      </c>
      <c r="O2" s="53">
        <f>ROUNDUP(SUM(F3:M12)/60,0)</f>
        <v>24</v>
      </c>
    </row>
    <row r="3" spans="1:24" hidden="1" x14ac:dyDescent="0.25">
      <c r="A3" s="55"/>
      <c r="B3" s="38"/>
      <c r="C3" s="29"/>
      <c r="D3" s="30"/>
      <c r="E3" s="9"/>
      <c r="F3" s="14">
        <f t="shared" ref="F3:F12" si="1">$B16</f>
        <v>55.774343013799999</v>
      </c>
      <c r="G3" s="14">
        <f>$B26</f>
        <v>28.670929908800002</v>
      </c>
      <c r="H3" s="14">
        <f t="shared" ref="H3:H12" si="2">$B36</f>
        <v>15.083719968800001</v>
      </c>
      <c r="I3" s="14">
        <f t="shared" ref="I3:I12" si="3">$B46</f>
        <v>11.011819124200001</v>
      </c>
      <c r="J3" s="14">
        <f t="shared" ref="J3:J12" si="4">$B56</f>
        <v>8.4515790938999995</v>
      </c>
      <c r="K3" s="14">
        <f t="shared" ref="K3:K12" si="5">$B66</f>
        <v>6.5905950069000001</v>
      </c>
      <c r="L3" s="14">
        <f t="shared" ref="L3:L12" si="6">$B76</f>
        <v>6.1505742073</v>
      </c>
      <c r="M3" s="14">
        <f t="shared" ref="M3:M12" si="7">$B86</f>
        <v>6.3107810019999997</v>
      </c>
    </row>
    <row r="4" spans="1:24" hidden="1" x14ac:dyDescent="0.25">
      <c r="A4" s="55"/>
      <c r="B4" s="38"/>
      <c r="C4" s="29"/>
      <c r="D4" s="30"/>
      <c r="E4" s="9"/>
      <c r="F4" s="14">
        <f t="shared" si="1"/>
        <v>55.767140150099998</v>
      </c>
      <c r="G4" s="14">
        <f t="shared" ref="G4:G12" si="8">B27</f>
        <v>28.672523021700002</v>
      </c>
      <c r="H4" s="14">
        <f t="shared" si="2"/>
        <v>15.297254085500001</v>
      </c>
      <c r="I4" s="14">
        <f t="shared" si="3"/>
        <v>10.857608795200001</v>
      </c>
      <c r="J4" s="14">
        <f t="shared" si="4"/>
        <v>8.4804439545000001</v>
      </c>
      <c r="K4" s="14">
        <f t="shared" si="5"/>
        <v>6.6673538685000002</v>
      </c>
      <c r="L4" s="14">
        <f t="shared" si="6"/>
        <v>6.2063770293999996</v>
      </c>
      <c r="M4" s="14">
        <f t="shared" si="7"/>
        <v>6.6052801608999996</v>
      </c>
    </row>
    <row r="5" spans="1:24" hidden="1" x14ac:dyDescent="0.25">
      <c r="A5" s="55"/>
      <c r="B5" s="38"/>
      <c r="C5" s="29"/>
      <c r="D5" s="30"/>
      <c r="E5" s="9"/>
      <c r="F5" s="14">
        <f t="shared" si="1"/>
        <v>55.935073137300002</v>
      </c>
      <c r="G5" s="14">
        <f t="shared" si="8"/>
        <v>28.692273140000001</v>
      </c>
      <c r="H5" s="14">
        <f t="shared" si="2"/>
        <v>15.252243995700001</v>
      </c>
      <c r="I5" s="14">
        <f t="shared" si="3"/>
        <v>10.787844896299999</v>
      </c>
      <c r="J5" s="14">
        <f t="shared" si="4"/>
        <v>8.4475851059</v>
      </c>
      <c r="K5" s="14">
        <f t="shared" si="5"/>
        <v>6.6185839175999996</v>
      </c>
      <c r="L5" s="14">
        <f t="shared" si="6"/>
        <v>6.2958681583000002</v>
      </c>
      <c r="M5" s="14">
        <f t="shared" si="7"/>
        <v>6.2608850002000001</v>
      </c>
    </row>
    <row r="6" spans="1:24" hidden="1" x14ac:dyDescent="0.25">
      <c r="A6" s="55"/>
      <c r="B6" s="38"/>
      <c r="C6" s="29"/>
      <c r="D6" s="30"/>
      <c r="E6" s="9"/>
      <c r="F6" s="14">
        <f t="shared" si="1"/>
        <v>56.020246028899997</v>
      </c>
      <c r="G6" s="14">
        <f t="shared" si="8"/>
        <v>28.770964145699999</v>
      </c>
      <c r="H6" s="14">
        <f t="shared" si="2"/>
        <v>15.3330960274</v>
      </c>
      <c r="I6" s="14">
        <f t="shared" si="3"/>
        <v>10.814301967600001</v>
      </c>
      <c r="J6" s="14">
        <f t="shared" si="4"/>
        <v>8.5332970619000008</v>
      </c>
      <c r="K6" s="14">
        <f t="shared" si="5"/>
        <v>6.3118600845000001</v>
      </c>
      <c r="L6" s="14">
        <f t="shared" si="6"/>
        <v>6.3091349601999998</v>
      </c>
      <c r="M6" s="14">
        <f t="shared" si="7"/>
        <v>6.3186659812999997</v>
      </c>
    </row>
    <row r="7" spans="1:24" hidden="1" x14ac:dyDescent="0.25">
      <c r="A7" s="55"/>
      <c r="B7" s="38"/>
      <c r="C7" s="29"/>
      <c r="D7" s="30"/>
      <c r="E7" s="9"/>
      <c r="F7" s="14">
        <f t="shared" si="1"/>
        <v>55.952098131200003</v>
      </c>
      <c r="G7" s="14">
        <f t="shared" si="8"/>
        <v>28.6436071396</v>
      </c>
      <c r="H7" s="14">
        <f t="shared" si="2"/>
        <v>15.042782068299999</v>
      </c>
      <c r="I7" s="14">
        <f t="shared" si="3"/>
        <v>10.821109056499999</v>
      </c>
      <c r="J7" s="14">
        <f t="shared" si="4"/>
        <v>8.4737961292000001</v>
      </c>
      <c r="K7" s="14">
        <f t="shared" si="5"/>
        <v>6.2286729812999999</v>
      </c>
      <c r="L7" s="14">
        <f t="shared" si="6"/>
        <v>6.0989539623000004</v>
      </c>
      <c r="M7" s="14">
        <f t="shared" si="7"/>
        <v>6.3214788436999996</v>
      </c>
    </row>
    <row r="8" spans="1:24" hidden="1" x14ac:dyDescent="0.25">
      <c r="A8" s="55"/>
      <c r="B8" s="38"/>
      <c r="C8" s="29"/>
      <c r="D8" s="30"/>
      <c r="E8" s="9"/>
      <c r="F8" s="14">
        <f t="shared" si="1"/>
        <v>55.773638963700002</v>
      </c>
      <c r="G8" s="14">
        <f t="shared" si="8"/>
        <v>28.661053180700002</v>
      </c>
      <c r="H8" s="14">
        <f t="shared" si="2"/>
        <v>15.200643062599999</v>
      </c>
      <c r="I8" s="14">
        <f t="shared" si="3"/>
        <v>10.8236839771</v>
      </c>
      <c r="J8" s="14">
        <f t="shared" si="4"/>
        <v>8.4758992195000005</v>
      </c>
      <c r="K8" s="14">
        <f t="shared" si="5"/>
        <v>6.3201608658000001</v>
      </c>
      <c r="L8" s="14">
        <f t="shared" si="6"/>
        <v>6.2118380069999999</v>
      </c>
      <c r="M8" s="14">
        <f t="shared" si="7"/>
        <v>6.4630191326000004</v>
      </c>
    </row>
    <row r="9" spans="1:24" hidden="1" x14ac:dyDescent="0.25">
      <c r="A9" s="55"/>
      <c r="B9" s="38"/>
      <c r="C9" s="29"/>
      <c r="D9" s="30"/>
      <c r="E9" s="9"/>
      <c r="F9" s="14">
        <f t="shared" si="1"/>
        <v>56.0480129719</v>
      </c>
      <c r="G9" s="14">
        <f t="shared" si="8"/>
        <v>28.7555789948</v>
      </c>
      <c r="H9" s="14">
        <f t="shared" si="2"/>
        <v>15.2339539528</v>
      </c>
      <c r="I9" s="14">
        <f t="shared" si="3"/>
        <v>10.8396878242</v>
      </c>
      <c r="J9" s="14">
        <f t="shared" si="4"/>
        <v>8.4607241153999997</v>
      </c>
      <c r="K9" s="14">
        <f t="shared" si="5"/>
        <v>6.3535149097000003</v>
      </c>
      <c r="L9" s="14">
        <f t="shared" si="6"/>
        <v>6.1562368870000004</v>
      </c>
      <c r="M9" s="14">
        <f t="shared" si="7"/>
        <v>6.2664060593000004</v>
      </c>
    </row>
    <row r="10" spans="1:24" hidden="1" x14ac:dyDescent="0.25">
      <c r="A10" s="55"/>
      <c r="B10" s="38"/>
      <c r="C10" s="29"/>
      <c r="D10" s="30"/>
      <c r="E10" s="9"/>
      <c r="F10" s="14">
        <f t="shared" si="1"/>
        <v>55.791226148600003</v>
      </c>
      <c r="G10" s="14">
        <f t="shared" si="8"/>
        <v>28.6829972267</v>
      </c>
      <c r="H10" s="14">
        <f t="shared" si="2"/>
        <v>15.007302045799999</v>
      </c>
      <c r="I10" s="14">
        <f t="shared" si="3"/>
        <v>10.805735111200001</v>
      </c>
      <c r="J10" s="14">
        <f t="shared" si="4"/>
        <v>8.4344100952000005</v>
      </c>
      <c r="K10" s="14">
        <f t="shared" si="5"/>
        <v>6.5980389117999998</v>
      </c>
      <c r="L10" s="14">
        <f t="shared" si="6"/>
        <v>6.3190679550000004</v>
      </c>
      <c r="M10" s="14">
        <f t="shared" si="7"/>
        <v>6.4409420490000002</v>
      </c>
    </row>
    <row r="11" spans="1:24" hidden="1" x14ac:dyDescent="0.25">
      <c r="A11" s="55"/>
      <c r="B11" s="38"/>
      <c r="C11" s="29"/>
      <c r="D11" s="30"/>
      <c r="E11" s="9"/>
      <c r="F11" s="14">
        <f t="shared" si="1"/>
        <v>55.944046020499997</v>
      </c>
      <c r="G11" s="14">
        <f t="shared" si="8"/>
        <v>28.6390821934</v>
      </c>
      <c r="H11" s="14">
        <f t="shared" si="2"/>
        <v>15.152009963999999</v>
      </c>
      <c r="I11" s="14">
        <f t="shared" si="3"/>
        <v>10.8465418816</v>
      </c>
      <c r="J11" s="14">
        <f t="shared" si="4"/>
        <v>8.4727630615000002</v>
      </c>
      <c r="K11" s="14">
        <f t="shared" si="5"/>
        <v>6.2425031661999997</v>
      </c>
      <c r="L11" s="14">
        <f t="shared" si="6"/>
        <v>6.2053909302000001</v>
      </c>
      <c r="M11" s="14">
        <f t="shared" si="7"/>
        <v>6.4069421290999999</v>
      </c>
    </row>
    <row r="12" spans="1:24" hidden="1" x14ac:dyDescent="0.25">
      <c r="A12" s="55"/>
      <c r="B12" s="38"/>
      <c r="C12" s="29"/>
      <c r="D12" s="30"/>
      <c r="E12" s="9"/>
      <c r="F12" s="14">
        <f t="shared" si="1"/>
        <v>55.774919986699999</v>
      </c>
      <c r="G12" s="14">
        <f t="shared" si="8"/>
        <v>28.652765035600002</v>
      </c>
      <c r="H12" s="14">
        <f t="shared" si="2"/>
        <v>15.0689737797</v>
      </c>
      <c r="I12" s="14">
        <f t="shared" si="3"/>
        <v>10.8175280094</v>
      </c>
      <c r="J12" s="14">
        <f t="shared" si="4"/>
        <v>8.4569780826999992</v>
      </c>
      <c r="K12" s="14">
        <f t="shared" si="5"/>
        <v>6.2173080444000002</v>
      </c>
      <c r="L12" s="14">
        <f t="shared" si="6"/>
        <v>6.5555808543999996</v>
      </c>
      <c r="M12" s="14">
        <f t="shared" si="7"/>
        <v>6.4556210041000002</v>
      </c>
    </row>
    <row r="13" spans="1:24" x14ac:dyDescent="0.25">
      <c r="A13" s="55" t="s">
        <v>4</v>
      </c>
      <c r="B13" s="39">
        <v>1960000</v>
      </c>
      <c r="C13" s="31"/>
      <c r="D13" s="31"/>
      <c r="E13" s="12" t="s">
        <v>10</v>
      </c>
      <c r="F13" s="50">
        <f>F2</f>
        <v>55.863149642950006</v>
      </c>
      <c r="G13" s="50">
        <f t="shared" ref="G13:M14" si="9">$F$2/G1</f>
        <v>27.931574821475003</v>
      </c>
      <c r="H13" s="50">
        <f t="shared" si="9"/>
        <v>13.965787410737502</v>
      </c>
      <c r="I13" s="50">
        <f t="shared" si="9"/>
        <v>9.3105249404916677</v>
      </c>
      <c r="J13" s="50">
        <f t="shared" si="9"/>
        <v>6.9828937053687508</v>
      </c>
      <c r="K13" s="50">
        <f t="shared" si="9"/>
        <v>4.6552624702458338</v>
      </c>
      <c r="L13" s="50">
        <f t="shared" si="9"/>
        <v>3.1035083134972226</v>
      </c>
      <c r="M13" s="50">
        <f t="shared" si="9"/>
        <v>2.3276312351229169</v>
      </c>
    </row>
    <row r="14" spans="1:24" x14ac:dyDescent="0.25">
      <c r="A14" s="5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9"/>
        <v>1.9483706260470879</v>
      </c>
      <c r="H14" s="14">
        <f t="shared" si="9"/>
        <v>3.6809401533364152</v>
      </c>
      <c r="I14" s="14">
        <f t="shared" si="9"/>
        <v>5.1618095452547506</v>
      </c>
      <c r="J14" s="14">
        <f t="shared" si="9"/>
        <v>6.5979498563244929</v>
      </c>
      <c r="K14" s="14">
        <f t="shared" si="9"/>
        <v>8.8156191830220774</v>
      </c>
      <c r="L14" s="14">
        <f t="shared" si="9"/>
        <v>8.9969692873259426</v>
      </c>
      <c r="M14" s="14">
        <f t="shared" si="9"/>
        <v>8.7777030257447919</v>
      </c>
      <c r="P14" t="s">
        <v>23</v>
      </c>
      <c r="Q14">
        <v>0.1</v>
      </c>
    </row>
    <row r="15" spans="1:24" x14ac:dyDescent="0.25">
      <c r="A15" s="61" t="s">
        <v>21</v>
      </c>
      <c r="B15" s="65" t="s">
        <v>7</v>
      </c>
      <c r="P15" s="5" t="s">
        <v>9</v>
      </c>
      <c r="Q15" s="6">
        <v>1</v>
      </c>
      <c r="R15" s="6">
        <v>2</v>
      </c>
      <c r="S15" s="6">
        <v>4</v>
      </c>
      <c r="T15" s="6">
        <v>6</v>
      </c>
      <c r="U15" s="6">
        <v>8</v>
      </c>
      <c r="V15" s="6">
        <v>12</v>
      </c>
      <c r="W15" s="6">
        <v>18</v>
      </c>
      <c r="X15" s="6">
        <v>24</v>
      </c>
    </row>
    <row r="16" spans="1:24" x14ac:dyDescent="0.25">
      <c r="A16" s="62">
        <v>1</v>
      </c>
      <c r="B16" s="58">
        <v>55.774343013799999</v>
      </c>
      <c r="C16" s="69">
        <f>F2</f>
        <v>55.863149642950006</v>
      </c>
      <c r="P16" s="9" t="s">
        <v>7</v>
      </c>
      <c r="Q16" s="14">
        <f>P19</f>
        <v>861.63274598119995</v>
      </c>
      <c r="R16" s="14">
        <f>P20</f>
        <v>486.18358087540003</v>
      </c>
      <c r="S16" s="14">
        <f>P21</f>
        <v>258.11090898510002</v>
      </c>
      <c r="T16" s="14">
        <f>P22</f>
        <v>192.46922302249999</v>
      </c>
      <c r="U16" s="14">
        <f>P23</f>
        <v>162.76056385039999</v>
      </c>
      <c r="V16" s="14">
        <f>P24</f>
        <v>142.3468761444</v>
      </c>
      <c r="W16" s="14">
        <f>P25</f>
        <v>88.003757953600001</v>
      </c>
      <c r="X16" s="14">
        <f>P26</f>
        <v>74.926800012599998</v>
      </c>
    </row>
    <row r="17" spans="1:24" x14ac:dyDescent="0.25">
      <c r="A17" s="63"/>
      <c r="B17" s="59">
        <v>55.767140150099998</v>
      </c>
      <c r="C17" s="70"/>
      <c r="P17" s="12" t="s">
        <v>10</v>
      </c>
      <c r="Q17" s="50">
        <f>Q16</f>
        <v>861.63274598119995</v>
      </c>
      <c r="R17" s="50">
        <f t="shared" ref="R17:X17" si="10">$F$2/R15</f>
        <v>27.931574821475003</v>
      </c>
      <c r="S17" s="50">
        <f t="shared" si="10"/>
        <v>13.965787410737502</v>
      </c>
      <c r="T17" s="50">
        <f t="shared" si="10"/>
        <v>9.3105249404916677</v>
      </c>
      <c r="U17" s="50">
        <f t="shared" si="10"/>
        <v>6.9828937053687508</v>
      </c>
      <c r="V17" s="50">
        <f t="shared" si="10"/>
        <v>4.6552624702458338</v>
      </c>
      <c r="W17" s="50">
        <f t="shared" si="10"/>
        <v>3.1035083134972226</v>
      </c>
      <c r="X17" s="50">
        <f t="shared" si="10"/>
        <v>2.3276312351229169</v>
      </c>
    </row>
    <row r="18" spans="1:24" x14ac:dyDescent="0.25">
      <c r="A18" s="63"/>
      <c r="B18" s="59">
        <v>55.935073137300002</v>
      </c>
      <c r="C18" s="70"/>
      <c r="P18" s="9" t="s">
        <v>8</v>
      </c>
      <c r="Q18" s="14">
        <v>1</v>
      </c>
      <c r="R18" s="14">
        <f>$Q$16/R16</f>
        <v>1.7722374425516041</v>
      </c>
      <c r="S18" s="14">
        <f t="shared" ref="S18:X18" si="11">$Q$16/S16</f>
        <v>3.338226769915174</v>
      </c>
      <c r="T18" s="14">
        <f t="shared" si="11"/>
        <v>4.4767300062331188</v>
      </c>
      <c r="U18" s="14">
        <f t="shared" si="11"/>
        <v>5.293866804081377</v>
      </c>
      <c r="V18" s="14">
        <f t="shared" si="11"/>
        <v>6.0530499110295866</v>
      </c>
      <c r="W18" s="14">
        <f t="shared" si="11"/>
        <v>9.7908630951361868</v>
      </c>
      <c r="X18" s="14">
        <f t="shared" si="11"/>
        <v>11.499660279583598</v>
      </c>
    </row>
    <row r="19" spans="1:24" x14ac:dyDescent="0.25">
      <c r="A19" s="63"/>
      <c r="B19" s="59">
        <v>56.020246028899997</v>
      </c>
      <c r="C19" s="70"/>
      <c r="N19">
        <v>830.69434189799995</v>
      </c>
      <c r="O19">
        <v>1</v>
      </c>
      <c r="P19" s="75">
        <v>861.63274598119995</v>
      </c>
      <c r="Q19" s="72"/>
      <c r="R19" s="72"/>
      <c r="S19" s="72"/>
      <c r="T19" s="72"/>
      <c r="U19" s="72"/>
      <c r="V19" s="72"/>
      <c r="W19" s="72"/>
      <c r="X19" s="72"/>
    </row>
    <row r="20" spans="1:24" x14ac:dyDescent="0.25">
      <c r="A20" s="63"/>
      <c r="B20" s="59">
        <v>55.952098131200003</v>
      </c>
      <c r="C20" s="70"/>
      <c r="N20">
        <v>420.34081602100002</v>
      </c>
      <c r="O20">
        <v>2</v>
      </c>
      <c r="P20" s="76">
        <v>486.18358087540003</v>
      </c>
      <c r="Q20" s="73"/>
      <c r="R20" s="73"/>
      <c r="S20" s="73"/>
      <c r="T20" s="73"/>
      <c r="U20" s="73"/>
      <c r="V20" s="73"/>
      <c r="W20" s="73"/>
      <c r="X20" s="73"/>
    </row>
    <row r="21" spans="1:24" x14ac:dyDescent="0.25">
      <c r="A21" s="63"/>
      <c r="B21" s="59">
        <v>55.773638963700002</v>
      </c>
      <c r="C21" s="70"/>
      <c r="N21">
        <v>214.57724404339999</v>
      </c>
      <c r="O21">
        <v>4</v>
      </c>
      <c r="P21" s="76">
        <v>258.11090898510002</v>
      </c>
      <c r="Q21" s="73"/>
      <c r="R21" s="73"/>
      <c r="S21" s="73"/>
      <c r="T21" s="73"/>
      <c r="U21" s="73"/>
      <c r="V21" s="73"/>
      <c r="W21" s="73"/>
      <c r="X21" s="73"/>
    </row>
    <row r="22" spans="1:24" x14ac:dyDescent="0.25">
      <c r="A22" s="63"/>
      <c r="B22" s="59">
        <v>56.0480129719</v>
      </c>
      <c r="C22" s="70"/>
      <c r="N22">
        <v>154.0965330601</v>
      </c>
      <c r="O22">
        <v>6</v>
      </c>
      <c r="P22" s="76">
        <v>192.46922302249999</v>
      </c>
      <c r="Q22" s="73"/>
      <c r="R22" s="73"/>
      <c r="S22" s="73"/>
      <c r="T22" s="73"/>
      <c r="U22" s="73"/>
      <c r="V22" s="73"/>
      <c r="W22" s="73"/>
      <c r="X22" s="73"/>
    </row>
    <row r="23" spans="1:24" x14ac:dyDescent="0.25">
      <c r="A23" s="63"/>
      <c r="B23" s="59">
        <v>55.791226148600003</v>
      </c>
      <c r="C23" s="70"/>
      <c r="N23">
        <v>120.2806181908</v>
      </c>
      <c r="O23">
        <v>8</v>
      </c>
      <c r="P23" s="76">
        <v>162.76056385039999</v>
      </c>
      <c r="Q23" s="73"/>
      <c r="R23" s="73"/>
      <c r="S23" s="73"/>
      <c r="T23" s="73"/>
      <c r="U23" s="73"/>
      <c r="V23" s="73"/>
      <c r="W23" s="73"/>
      <c r="X23" s="73"/>
    </row>
    <row r="24" spans="1:24" x14ac:dyDescent="0.25">
      <c r="A24" s="63"/>
      <c r="B24" s="59">
        <v>55.944046020499997</v>
      </c>
      <c r="C24" s="70"/>
      <c r="N24">
        <v>93.139539956999997</v>
      </c>
      <c r="O24">
        <v>12</v>
      </c>
      <c r="P24" s="76">
        <v>142.3468761444</v>
      </c>
      <c r="Q24" s="73"/>
      <c r="R24" s="73"/>
      <c r="S24" s="73"/>
      <c r="T24" s="73"/>
      <c r="U24" s="73"/>
      <c r="V24" s="73"/>
      <c r="W24" s="73"/>
      <c r="X24" s="73"/>
    </row>
    <row r="25" spans="1:24" x14ac:dyDescent="0.25">
      <c r="A25" s="64"/>
      <c r="B25" s="60">
        <v>55.774919986699999</v>
      </c>
      <c r="C25" s="70"/>
      <c r="N25">
        <v>88.876874923700001</v>
      </c>
      <c r="O25">
        <v>18</v>
      </c>
      <c r="P25" s="76">
        <v>88.003757953600001</v>
      </c>
      <c r="Q25" s="73"/>
      <c r="R25" s="73"/>
      <c r="S25" s="73"/>
      <c r="T25" s="73"/>
      <c r="U25" s="73"/>
      <c r="V25" s="73"/>
      <c r="W25" s="73"/>
      <c r="X25" s="73"/>
    </row>
    <row r="26" spans="1:24" x14ac:dyDescent="0.25">
      <c r="A26" s="62">
        <v>2</v>
      </c>
      <c r="B26" s="58">
        <v>28.670929908800002</v>
      </c>
      <c r="C26" s="69">
        <f>G2</f>
        <v>28.671726465250003</v>
      </c>
      <c r="N26">
        <v>92.311491966199995</v>
      </c>
      <c r="O26">
        <v>24</v>
      </c>
      <c r="P26" s="76">
        <v>74.926800012599998</v>
      </c>
      <c r="Q26" s="73"/>
      <c r="R26" s="73"/>
      <c r="S26" s="73"/>
      <c r="T26" s="73"/>
      <c r="U26" s="73"/>
      <c r="V26" s="73"/>
      <c r="W26" s="73"/>
      <c r="X26" s="73"/>
    </row>
    <row r="27" spans="1:24" x14ac:dyDescent="0.25">
      <c r="A27" s="63"/>
      <c r="B27" s="59">
        <v>28.672523021700002</v>
      </c>
      <c r="C27" s="70"/>
      <c r="P27" s="74"/>
      <c r="Q27" s="74"/>
      <c r="R27" s="74"/>
      <c r="S27" s="74"/>
      <c r="T27" s="74"/>
      <c r="U27" s="74"/>
      <c r="V27" s="74"/>
      <c r="W27" s="74"/>
      <c r="X27" s="74"/>
    </row>
    <row r="28" spans="1:24" x14ac:dyDescent="0.25">
      <c r="A28" s="63"/>
      <c r="B28" s="59">
        <v>28.692273140000001</v>
      </c>
      <c r="C28" s="70"/>
    </row>
    <row r="29" spans="1:24" x14ac:dyDescent="0.25">
      <c r="A29" s="63"/>
      <c r="B29" s="59">
        <v>28.770964145699999</v>
      </c>
      <c r="C29" s="70"/>
    </row>
    <row r="30" spans="1:24" x14ac:dyDescent="0.25">
      <c r="A30" s="63"/>
      <c r="B30" s="59">
        <v>28.6436071396</v>
      </c>
      <c r="C30" s="70"/>
    </row>
    <row r="31" spans="1:24" x14ac:dyDescent="0.25">
      <c r="A31" s="63"/>
      <c r="B31" s="59">
        <v>28.661053180700002</v>
      </c>
      <c r="C31" s="70"/>
    </row>
    <row r="32" spans="1:24" x14ac:dyDescent="0.25">
      <c r="A32" s="63"/>
      <c r="B32" s="59">
        <v>28.7555789948</v>
      </c>
      <c r="C32" s="70"/>
    </row>
    <row r="33" spans="1:24" x14ac:dyDescent="0.25">
      <c r="A33" s="63"/>
      <c r="B33" s="59">
        <v>28.6829972267</v>
      </c>
      <c r="C33" s="70"/>
    </row>
    <row r="34" spans="1:24" x14ac:dyDescent="0.25">
      <c r="A34" s="63"/>
      <c r="B34" s="59">
        <v>28.6390821934</v>
      </c>
      <c r="C34" s="70"/>
      <c r="K34" t="s">
        <v>24</v>
      </c>
    </row>
    <row r="35" spans="1:24" x14ac:dyDescent="0.25">
      <c r="A35" s="63"/>
      <c r="B35" s="59">
        <v>28.652765035600002</v>
      </c>
      <c r="C35" s="70"/>
      <c r="K35">
        <v>718.49743914600003</v>
      </c>
      <c r="P35" s="5" t="s">
        <v>9</v>
      </c>
      <c r="Q35" s="6">
        <v>1</v>
      </c>
      <c r="R35" s="6">
        <v>10</v>
      </c>
      <c r="S35" s="6">
        <v>20</v>
      </c>
      <c r="T35" s="6">
        <v>40</v>
      </c>
      <c r="U35" s="6">
        <v>60</v>
      </c>
      <c r="V35" s="6">
        <v>120</v>
      </c>
      <c r="W35" s="6">
        <v>180</v>
      </c>
      <c r="X35" s="6">
        <v>240</v>
      </c>
    </row>
    <row r="36" spans="1:24" x14ac:dyDescent="0.25">
      <c r="A36" s="62">
        <v>4</v>
      </c>
      <c r="B36" s="58">
        <v>15.083719968800001</v>
      </c>
      <c r="C36" s="69">
        <f>H2</f>
        <v>15.176326513299999</v>
      </c>
      <c r="K36">
        <v>408.44942402840002</v>
      </c>
      <c r="P36" s="9" t="s">
        <v>7</v>
      </c>
      <c r="Q36" s="14">
        <f>P39</f>
        <v>1875.4299998283</v>
      </c>
      <c r="R36" s="14">
        <f>P40</f>
        <v>198.370000124</v>
      </c>
      <c r="S36" s="14">
        <f>P41</f>
        <v>105.78999996189999</v>
      </c>
      <c r="T36" s="14">
        <f>P42</f>
        <v>59.599999904599997</v>
      </c>
      <c r="U36" s="14">
        <f>P43</f>
        <v>44.269999980900003</v>
      </c>
      <c r="V36" s="14">
        <f>P44</f>
        <v>33.069999933200002</v>
      </c>
      <c r="W36" s="14">
        <f>P45</f>
        <v>29.629999875999999</v>
      </c>
      <c r="X36" s="14">
        <f>P46</f>
        <v>28.319999933199998</v>
      </c>
    </row>
    <row r="37" spans="1:24" x14ac:dyDescent="0.25">
      <c r="A37" s="63"/>
      <c r="B37" s="59">
        <v>15.297254085500001</v>
      </c>
      <c r="C37" s="70"/>
      <c r="K37">
        <v>273.56457304949998</v>
      </c>
      <c r="P37" s="12" t="s">
        <v>10</v>
      </c>
      <c r="Q37" s="50">
        <f>Q36</f>
        <v>1875.4299998283</v>
      </c>
      <c r="R37" s="50">
        <f t="shared" ref="R37:X37" si="12">$F$2/R35</f>
        <v>5.586314964295001</v>
      </c>
      <c r="S37" s="50">
        <f t="shared" si="12"/>
        <v>2.7931574821475005</v>
      </c>
      <c r="T37" s="50">
        <f t="shared" si="12"/>
        <v>1.3965787410737502</v>
      </c>
      <c r="U37" s="50">
        <f t="shared" si="12"/>
        <v>0.93105249404916679</v>
      </c>
      <c r="V37" s="50">
        <f t="shared" si="12"/>
        <v>0.4655262470245834</v>
      </c>
      <c r="W37" s="50">
        <f t="shared" si="12"/>
        <v>0.31035083134972224</v>
      </c>
      <c r="X37" s="50">
        <f t="shared" si="12"/>
        <v>0.2327631235122917</v>
      </c>
    </row>
    <row r="38" spans="1:24" x14ac:dyDescent="0.25">
      <c r="A38" s="63"/>
      <c r="B38" s="59">
        <v>15.252243995700001</v>
      </c>
      <c r="C38" s="70"/>
      <c r="K38">
        <v>230.18751716610001</v>
      </c>
      <c r="M38" t="s">
        <v>25</v>
      </c>
      <c r="N38" t="s">
        <v>26</v>
      </c>
      <c r="P38" s="9" t="s">
        <v>8</v>
      </c>
      <c r="Q38" s="14">
        <v>1</v>
      </c>
      <c r="R38" s="14">
        <f>$Q$36/R36</f>
        <v>9.4542017374400302</v>
      </c>
      <c r="S38" s="14">
        <f t="shared" ref="S38:X38" si="13">$Q$36/S36</f>
        <v>17.72785708009955</v>
      </c>
      <c r="T38" s="14">
        <f t="shared" si="13"/>
        <v>31.466946356212194</v>
      </c>
      <c r="U38" s="14">
        <f t="shared" si="13"/>
        <v>42.363451561722201</v>
      </c>
      <c r="V38" s="14">
        <f t="shared" si="13"/>
        <v>56.710916347644059</v>
      </c>
      <c r="W38" s="14">
        <f t="shared" si="13"/>
        <v>63.29497157194993</v>
      </c>
      <c r="X38" s="14">
        <f t="shared" si="13"/>
        <v>66.222810884603945</v>
      </c>
    </row>
    <row r="39" spans="1:24" x14ac:dyDescent="0.25">
      <c r="A39" s="63"/>
      <c r="B39" s="59">
        <v>15.3330960274</v>
      </c>
      <c r="C39" s="70"/>
      <c r="K39">
        <v>211.2055590153</v>
      </c>
      <c r="M39">
        <v>1510.8300001621001</v>
      </c>
      <c r="N39">
        <v>770.66999983790004</v>
      </c>
      <c r="O39">
        <v>400.32000017169997</v>
      </c>
      <c r="P39" s="75">
        <v>1875.4299998283</v>
      </c>
      <c r="Q39" s="72"/>
      <c r="R39" s="72"/>
      <c r="S39" s="72"/>
      <c r="T39" s="72"/>
      <c r="U39" s="72"/>
      <c r="V39" s="72"/>
      <c r="W39" s="72"/>
      <c r="X39" s="72"/>
    </row>
    <row r="40" spans="1:24" x14ac:dyDescent="0.25">
      <c r="A40" s="63"/>
      <c r="B40" s="59">
        <v>15.042782068299999</v>
      </c>
      <c r="C40" s="70"/>
      <c r="K40">
        <v>189.4394769669</v>
      </c>
      <c r="M40">
        <v>162.3499999046</v>
      </c>
      <c r="N40">
        <v>88.2900002003</v>
      </c>
      <c r="O40">
        <v>51.570000171700002</v>
      </c>
      <c r="P40" s="76">
        <v>198.370000124</v>
      </c>
      <c r="Q40" s="73"/>
      <c r="R40" s="73"/>
      <c r="S40" s="73"/>
      <c r="T40" s="73"/>
      <c r="U40" s="73"/>
      <c r="V40" s="73"/>
      <c r="W40" s="73"/>
      <c r="X40" s="73"/>
    </row>
    <row r="41" spans="1:24" x14ac:dyDescent="0.25">
      <c r="A41" s="63"/>
      <c r="B41" s="59">
        <v>15.200643062599999</v>
      </c>
      <c r="C41" s="70"/>
      <c r="K41">
        <v>191.1149539948</v>
      </c>
      <c r="M41">
        <v>88.400000095400003</v>
      </c>
      <c r="N41">
        <v>51.289999961900001</v>
      </c>
      <c r="O41">
        <v>32.759999990499999</v>
      </c>
      <c r="P41" s="76">
        <v>105.78999996189999</v>
      </c>
      <c r="Q41" s="73"/>
      <c r="R41" s="73"/>
      <c r="S41" s="73"/>
      <c r="T41" s="73"/>
      <c r="U41" s="73"/>
      <c r="V41" s="73"/>
      <c r="W41" s="73"/>
      <c r="X41" s="73"/>
    </row>
    <row r="42" spans="1:24" x14ac:dyDescent="0.25">
      <c r="A42" s="63"/>
      <c r="B42" s="59">
        <v>15.2339539528</v>
      </c>
      <c r="C42" s="70"/>
      <c r="K42">
        <v>190.18502092360001</v>
      </c>
      <c r="M42">
        <v>51.210000038099999</v>
      </c>
      <c r="N42">
        <v>32.630000114399998</v>
      </c>
      <c r="O42">
        <v>23.430000066800002</v>
      </c>
      <c r="P42" s="76">
        <v>59.599999904599997</v>
      </c>
      <c r="Q42" s="73"/>
      <c r="R42" s="73"/>
      <c r="S42" s="73"/>
      <c r="T42" s="73"/>
      <c r="U42" s="73"/>
      <c r="V42" s="73"/>
      <c r="W42" s="73"/>
      <c r="X42" s="73"/>
    </row>
    <row r="43" spans="1:24" x14ac:dyDescent="0.25">
      <c r="A43" s="63"/>
      <c r="B43" s="59">
        <v>15.007302045799999</v>
      </c>
      <c r="C43" s="70"/>
      <c r="M43">
        <v>38.970000028599998</v>
      </c>
      <c r="N43">
        <v>26.570000171699999</v>
      </c>
      <c r="O43">
        <v>20.549999952299999</v>
      </c>
      <c r="P43" s="76">
        <v>44.269999980900003</v>
      </c>
      <c r="Q43" s="73"/>
      <c r="R43" s="73"/>
      <c r="S43" s="73"/>
      <c r="T43" s="73"/>
      <c r="U43" s="73"/>
      <c r="V43" s="73"/>
      <c r="W43" s="73"/>
      <c r="X43" s="73"/>
    </row>
    <row r="44" spans="1:24" x14ac:dyDescent="0.25">
      <c r="A44" s="63"/>
      <c r="B44" s="59">
        <v>15.152009963999999</v>
      </c>
      <c r="C44" s="70"/>
      <c r="M44">
        <v>30.069999933199998</v>
      </c>
      <c r="N44">
        <v>22.2300000191</v>
      </c>
      <c r="O44">
        <v>18.240000009500001</v>
      </c>
      <c r="P44" s="76">
        <v>33.069999933200002</v>
      </c>
      <c r="Q44" s="73"/>
      <c r="R44" s="73"/>
      <c r="S44" s="73"/>
      <c r="T44" s="73"/>
      <c r="U44" s="73"/>
      <c r="V44" s="73"/>
      <c r="W44" s="73"/>
      <c r="X44" s="73"/>
    </row>
    <row r="45" spans="1:24" x14ac:dyDescent="0.25">
      <c r="A45" s="64"/>
      <c r="B45" s="60">
        <v>15.0689737797</v>
      </c>
      <c r="C45" s="70"/>
      <c r="M45">
        <v>27.400000095399999</v>
      </c>
      <c r="N45">
        <v>21.340000152599998</v>
      </c>
      <c r="O45">
        <v>17.9800000191</v>
      </c>
      <c r="P45" s="76">
        <v>29.629999875999999</v>
      </c>
      <c r="Q45" s="73"/>
      <c r="R45" s="73"/>
      <c r="S45" s="73"/>
      <c r="T45" s="73"/>
      <c r="U45" s="73"/>
      <c r="V45" s="73"/>
      <c r="W45" s="73"/>
      <c r="X45" s="73"/>
    </row>
    <row r="46" spans="1:24" x14ac:dyDescent="0.25">
      <c r="A46" s="62">
        <v>6</v>
      </c>
      <c r="B46" s="58">
        <v>11.011819124200001</v>
      </c>
      <c r="C46" s="69">
        <f>I2</f>
        <v>10.8223965168</v>
      </c>
      <c r="M46">
        <v>26.490000009500001</v>
      </c>
      <c r="N46">
        <v>20.9800000191</v>
      </c>
      <c r="O46">
        <v>18.389999866499998</v>
      </c>
      <c r="P46" s="76">
        <v>28.319999933199998</v>
      </c>
      <c r="Q46" s="73"/>
      <c r="R46" s="73"/>
      <c r="S46" s="73"/>
      <c r="T46" s="73"/>
      <c r="U46" s="73"/>
      <c r="V46" s="73"/>
      <c r="W46" s="73"/>
      <c r="X46" s="73"/>
    </row>
    <row r="47" spans="1:24" x14ac:dyDescent="0.25">
      <c r="A47" s="63"/>
      <c r="B47" s="59">
        <v>10.857608795200001</v>
      </c>
      <c r="C47" s="70"/>
    </row>
    <row r="48" spans="1:24" x14ac:dyDescent="0.25">
      <c r="A48" s="63"/>
      <c r="B48" s="59">
        <v>10.787844896299999</v>
      </c>
      <c r="C48" s="70"/>
    </row>
    <row r="49" spans="1:3" x14ac:dyDescent="0.25">
      <c r="A49" s="63"/>
      <c r="B49" s="59">
        <v>10.814301967600001</v>
      </c>
      <c r="C49" s="70"/>
    </row>
    <row r="50" spans="1:3" x14ac:dyDescent="0.25">
      <c r="A50" s="63"/>
      <c r="B50" s="59">
        <v>10.821109056499999</v>
      </c>
      <c r="C50" s="70"/>
    </row>
    <row r="51" spans="1:3" x14ac:dyDescent="0.25">
      <c r="A51" s="63"/>
      <c r="B51" s="59">
        <v>10.8236839771</v>
      </c>
      <c r="C51" s="70"/>
    </row>
    <row r="52" spans="1:3" x14ac:dyDescent="0.25">
      <c r="A52" s="63"/>
      <c r="B52" s="59">
        <v>10.8396878242</v>
      </c>
      <c r="C52" s="70"/>
    </row>
    <row r="53" spans="1:3" x14ac:dyDescent="0.25">
      <c r="A53" s="63"/>
      <c r="B53" s="59">
        <v>10.805735111200001</v>
      </c>
      <c r="C53" s="70"/>
    </row>
    <row r="54" spans="1:3" x14ac:dyDescent="0.25">
      <c r="A54" s="63"/>
      <c r="B54" s="59">
        <v>10.8465418816</v>
      </c>
      <c r="C54" s="70"/>
    </row>
    <row r="55" spans="1:3" x14ac:dyDescent="0.25">
      <c r="A55" s="64"/>
      <c r="B55" s="60">
        <v>10.8175280094</v>
      </c>
      <c r="C55" s="70"/>
    </row>
    <row r="56" spans="1:3" x14ac:dyDescent="0.25">
      <c r="A56" s="62">
        <v>8</v>
      </c>
      <c r="B56" s="58">
        <v>8.4515790938999995</v>
      </c>
      <c r="C56" s="69">
        <f>J2</f>
        <v>8.4667435884500009</v>
      </c>
    </row>
    <row r="57" spans="1:3" x14ac:dyDescent="0.25">
      <c r="A57" s="63"/>
      <c r="B57" s="59">
        <v>8.4804439545000001</v>
      </c>
      <c r="C57" s="70"/>
    </row>
    <row r="58" spans="1:3" x14ac:dyDescent="0.25">
      <c r="A58" s="63"/>
      <c r="B58" s="59">
        <v>8.4475851059</v>
      </c>
      <c r="C58" s="70"/>
    </row>
    <row r="59" spans="1:3" x14ac:dyDescent="0.25">
      <c r="A59" s="63"/>
      <c r="B59" s="59">
        <v>8.5332970619000008</v>
      </c>
      <c r="C59" s="70"/>
    </row>
    <row r="60" spans="1:3" x14ac:dyDescent="0.25">
      <c r="A60" s="63"/>
      <c r="B60" s="59">
        <v>8.4737961292000001</v>
      </c>
      <c r="C60" s="70"/>
    </row>
    <row r="61" spans="1:3" x14ac:dyDescent="0.25">
      <c r="A61" s="63"/>
      <c r="B61" s="59">
        <v>8.4758992195000005</v>
      </c>
      <c r="C61" s="70"/>
    </row>
    <row r="62" spans="1:3" x14ac:dyDescent="0.25">
      <c r="A62" s="63"/>
      <c r="B62" s="59">
        <v>8.4607241153999997</v>
      </c>
      <c r="C62" s="70"/>
    </row>
    <row r="63" spans="1:3" x14ac:dyDescent="0.25">
      <c r="A63" s="63"/>
      <c r="B63" s="59">
        <v>8.4344100952000005</v>
      </c>
      <c r="C63" s="70"/>
    </row>
    <row r="64" spans="1:3" x14ac:dyDescent="0.25">
      <c r="A64" s="63"/>
      <c r="B64" s="59">
        <v>8.4727630615000002</v>
      </c>
      <c r="C64" s="70"/>
    </row>
    <row r="65" spans="1:3" x14ac:dyDescent="0.25">
      <c r="A65" s="64"/>
      <c r="B65" s="60">
        <v>8.4569780826999992</v>
      </c>
      <c r="C65" s="70"/>
    </row>
    <row r="66" spans="1:3" x14ac:dyDescent="0.25">
      <c r="A66" s="62">
        <v>12</v>
      </c>
      <c r="B66" s="58">
        <v>6.5905950069000001</v>
      </c>
      <c r="C66" s="69">
        <f>K2</f>
        <v>6.3368378877500007</v>
      </c>
    </row>
    <row r="67" spans="1:3" x14ac:dyDescent="0.25">
      <c r="A67" s="63"/>
      <c r="B67" s="59">
        <v>6.6673538685000002</v>
      </c>
      <c r="C67" s="70"/>
    </row>
    <row r="68" spans="1:3" x14ac:dyDescent="0.25">
      <c r="A68" s="63"/>
      <c r="B68" s="59">
        <v>6.6185839175999996</v>
      </c>
      <c r="C68" s="70"/>
    </row>
    <row r="69" spans="1:3" x14ac:dyDescent="0.25">
      <c r="A69" s="63"/>
      <c r="B69" s="59">
        <v>6.3118600845000001</v>
      </c>
      <c r="C69" s="70"/>
    </row>
    <row r="70" spans="1:3" x14ac:dyDescent="0.25">
      <c r="A70" s="63"/>
      <c r="B70" s="59">
        <v>6.2286729812999999</v>
      </c>
      <c r="C70" s="70"/>
    </row>
    <row r="71" spans="1:3" x14ac:dyDescent="0.25">
      <c r="A71" s="63"/>
      <c r="B71" s="59">
        <v>6.3201608658000001</v>
      </c>
      <c r="C71" s="70"/>
    </row>
    <row r="72" spans="1:3" x14ac:dyDescent="0.25">
      <c r="A72" s="63"/>
      <c r="B72" s="59">
        <v>6.3535149097000003</v>
      </c>
      <c r="C72" s="70"/>
    </row>
    <row r="73" spans="1:3" x14ac:dyDescent="0.25">
      <c r="A73" s="63"/>
      <c r="B73" s="59">
        <v>6.5980389117999998</v>
      </c>
      <c r="C73" s="70"/>
    </row>
    <row r="74" spans="1:3" x14ac:dyDescent="0.25">
      <c r="A74" s="63"/>
      <c r="B74" s="59">
        <v>6.2425031661999997</v>
      </c>
      <c r="C74" s="70"/>
    </row>
    <row r="75" spans="1:3" x14ac:dyDescent="0.25">
      <c r="A75" s="64"/>
      <c r="B75" s="60">
        <v>6.2173080444000002</v>
      </c>
      <c r="C75" s="70"/>
    </row>
    <row r="76" spans="1:3" x14ac:dyDescent="0.25">
      <c r="A76" s="62">
        <v>18</v>
      </c>
      <c r="B76" s="58">
        <v>6.1505742073</v>
      </c>
      <c r="C76" s="69">
        <f>L2</f>
        <v>6.2091075181999997</v>
      </c>
    </row>
    <row r="77" spans="1:3" x14ac:dyDescent="0.25">
      <c r="A77" s="63"/>
      <c r="B77" s="59">
        <v>6.2063770293999996</v>
      </c>
      <c r="C77" s="70"/>
    </row>
    <row r="78" spans="1:3" x14ac:dyDescent="0.25">
      <c r="A78" s="63"/>
      <c r="B78" s="59">
        <v>6.2958681583000002</v>
      </c>
      <c r="C78" s="70"/>
    </row>
    <row r="79" spans="1:3" x14ac:dyDescent="0.25">
      <c r="A79" s="63"/>
      <c r="B79" s="59">
        <v>6.3091349601999998</v>
      </c>
      <c r="C79" s="70"/>
    </row>
    <row r="80" spans="1:3" x14ac:dyDescent="0.25">
      <c r="A80" s="63"/>
      <c r="B80" s="59">
        <v>6.0989539623000004</v>
      </c>
      <c r="C80" s="70"/>
    </row>
    <row r="81" spans="1:3" x14ac:dyDescent="0.25">
      <c r="A81" s="63"/>
      <c r="B81" s="59">
        <v>6.2118380069999999</v>
      </c>
      <c r="C81" s="70"/>
    </row>
    <row r="82" spans="1:3" x14ac:dyDescent="0.25">
      <c r="A82" s="63"/>
      <c r="B82" s="59">
        <v>6.1562368870000004</v>
      </c>
      <c r="C82" s="70"/>
    </row>
    <row r="83" spans="1:3" x14ac:dyDescent="0.25">
      <c r="A83" s="63"/>
      <c r="B83" s="59">
        <v>6.3190679550000004</v>
      </c>
      <c r="C83" s="70"/>
    </row>
    <row r="84" spans="1:3" x14ac:dyDescent="0.25">
      <c r="A84" s="63"/>
      <c r="B84" s="59">
        <v>6.2053909302000001</v>
      </c>
      <c r="C84" s="70"/>
    </row>
    <row r="85" spans="1:3" x14ac:dyDescent="0.25">
      <c r="A85" s="64"/>
      <c r="B85" s="60">
        <v>6.5555808543999996</v>
      </c>
      <c r="C85" s="70"/>
    </row>
    <row r="86" spans="1:3" x14ac:dyDescent="0.25">
      <c r="A86" s="62">
        <v>24</v>
      </c>
      <c r="B86" s="58">
        <v>6.3107810019999997</v>
      </c>
      <c r="C86" s="69">
        <f>M2</f>
        <v>6.3642104863999993</v>
      </c>
    </row>
    <row r="87" spans="1:3" x14ac:dyDescent="0.25">
      <c r="A87" s="63"/>
      <c r="B87" s="59">
        <v>6.6052801608999996</v>
      </c>
      <c r="C87" s="70"/>
    </row>
    <row r="88" spans="1:3" x14ac:dyDescent="0.25">
      <c r="A88" s="63"/>
      <c r="B88" s="59">
        <v>6.2608850002000001</v>
      </c>
      <c r="C88" s="70"/>
    </row>
    <row r="89" spans="1:3" x14ac:dyDescent="0.25">
      <c r="A89" s="63"/>
      <c r="B89" s="59">
        <v>6.3186659812999997</v>
      </c>
      <c r="C89" s="70"/>
    </row>
    <row r="90" spans="1:3" x14ac:dyDescent="0.25">
      <c r="A90" s="63"/>
      <c r="B90" s="59">
        <v>6.3214788436999996</v>
      </c>
      <c r="C90" s="70"/>
    </row>
    <row r="91" spans="1:3" x14ac:dyDescent="0.25">
      <c r="A91" s="63"/>
      <c r="B91" s="59">
        <v>6.4630191326000004</v>
      </c>
      <c r="C91" s="70"/>
    </row>
    <row r="92" spans="1:3" x14ac:dyDescent="0.25">
      <c r="A92" s="63"/>
      <c r="B92" s="59">
        <v>6.2664060593000004</v>
      </c>
      <c r="C92" s="70"/>
    </row>
    <row r="93" spans="1:3" x14ac:dyDescent="0.25">
      <c r="A93" s="63"/>
      <c r="B93" s="59">
        <v>6.4409420490000002</v>
      </c>
      <c r="C93" s="70"/>
    </row>
    <row r="94" spans="1:3" x14ac:dyDescent="0.25">
      <c r="A94" s="63"/>
      <c r="B94" s="59">
        <v>6.4069421290999999</v>
      </c>
      <c r="C94" s="70"/>
    </row>
    <row r="95" spans="1:3" x14ac:dyDescent="0.25">
      <c r="A95" s="64"/>
      <c r="B95" s="60">
        <v>6.4556210041000002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95"/>
  <sheetViews>
    <sheetView workbookViewId="0">
      <selection activeCell="F1" sqref="F1:M1"/>
    </sheetView>
  </sheetViews>
  <sheetFormatPr defaultRowHeight="15" x14ac:dyDescent="0.25"/>
  <cols>
    <col min="2" max="2" width="14.28515625" bestFit="1" customWidth="1"/>
    <col min="3" max="3" width="7.5703125" bestFit="1" customWidth="1"/>
    <col min="4" max="5" width="11.85546875" bestFit="1" customWidth="1"/>
    <col min="6" max="6" width="13.140625" bestFit="1" customWidth="1"/>
  </cols>
  <sheetData>
    <row r="1" spans="1:15" x14ac:dyDescent="0.25">
      <c r="A1" s="34" t="s">
        <v>0</v>
      </c>
      <c r="B1" s="37" t="s">
        <v>1</v>
      </c>
      <c r="C1" s="27" t="s">
        <v>6</v>
      </c>
      <c r="D1" s="28">
        <v>980000</v>
      </c>
      <c r="E1" s="5" t="s">
        <v>9</v>
      </c>
      <c r="F1" s="6">
        <v>1</v>
      </c>
      <c r="G1" s="6">
        <v>10</v>
      </c>
      <c r="H1" s="6">
        <v>20</v>
      </c>
      <c r="I1" s="6">
        <v>40</v>
      </c>
      <c r="J1" s="6">
        <v>60</v>
      </c>
      <c r="K1" s="6">
        <v>120</v>
      </c>
      <c r="L1" s="6">
        <v>180</v>
      </c>
      <c r="M1" s="6">
        <v>240</v>
      </c>
    </row>
    <row r="2" spans="1:15" x14ac:dyDescent="0.25">
      <c r="A2" s="35" t="s">
        <v>2</v>
      </c>
      <c r="B2" s="38" t="s">
        <v>20</v>
      </c>
      <c r="C2" s="29" t="s">
        <v>12</v>
      </c>
      <c r="D2" s="30">
        <v>0.1</v>
      </c>
      <c r="E2" s="9" t="s">
        <v>7</v>
      </c>
      <c r="F2" s="14">
        <f>MEDIAN(F3:F12)</f>
        <v>398.37000000479998</v>
      </c>
      <c r="G2" s="14">
        <f t="shared" ref="G2:M2" si="0">MEDIAN(G3:G12)</f>
        <v>51.534999966650005</v>
      </c>
      <c r="H2" s="14">
        <f t="shared" si="0"/>
        <v>32.75</v>
      </c>
      <c r="I2" s="14">
        <f t="shared" si="0"/>
        <v>23.444999933200002</v>
      </c>
      <c r="J2" s="14">
        <f t="shared" si="0"/>
        <v>20.474999904649998</v>
      </c>
      <c r="K2" s="14">
        <f t="shared" si="0"/>
        <v>18.400000095350002</v>
      </c>
      <c r="L2" s="14">
        <f t="shared" si="0"/>
        <v>18.064999938050001</v>
      </c>
      <c r="M2" s="14">
        <f t="shared" si="0"/>
        <v>18.33500003815</v>
      </c>
      <c r="O2" s="52">
        <f>ROUNDUP(SUM(F3:M12)/60,0)</f>
        <v>97</v>
      </c>
    </row>
    <row r="3" spans="1:15" hidden="1" x14ac:dyDescent="0.25">
      <c r="A3" s="35"/>
      <c r="B3" s="38"/>
      <c r="C3" s="29"/>
      <c r="D3" s="30"/>
      <c r="E3" s="9"/>
      <c r="F3" s="14">
        <f t="shared" ref="F3:F12" si="1">$B16</f>
        <v>398.16000008579999</v>
      </c>
      <c r="G3" s="14">
        <f>$B26</f>
        <v>51.269999980900003</v>
      </c>
      <c r="H3" s="14">
        <f t="shared" ref="H3:H12" si="2">$B36</f>
        <v>32.680000066799998</v>
      </c>
      <c r="I3" s="14">
        <f t="shared" ref="I3:I12" si="3">$B46</f>
        <v>23.5</v>
      </c>
      <c r="J3" s="14">
        <f t="shared" ref="J3:J12" si="4">$B56</f>
        <v>20.299999952299999</v>
      </c>
      <c r="K3" s="14">
        <f t="shared" ref="K3:K12" si="5">$B66</f>
        <v>18.340000152599998</v>
      </c>
      <c r="L3" s="14">
        <f t="shared" ref="L3:L12" si="6">$B76</f>
        <v>18.210000038099999</v>
      </c>
      <c r="M3" s="14">
        <f t="shared" ref="M3:M12" si="7">$B86</f>
        <v>18.180000066800002</v>
      </c>
    </row>
    <row r="4" spans="1:15" hidden="1" x14ac:dyDescent="0.25">
      <c r="A4" s="35"/>
      <c r="B4" s="38"/>
      <c r="C4" s="29"/>
      <c r="D4" s="30"/>
      <c r="E4" s="9"/>
      <c r="F4" s="14">
        <f t="shared" si="1"/>
        <v>397.8099999428</v>
      </c>
      <c r="G4" s="14">
        <f t="shared" ref="G4:G12" si="8">B27</f>
        <v>51.420000076299999</v>
      </c>
      <c r="H4" s="14">
        <f t="shared" si="2"/>
        <v>32.809999942799998</v>
      </c>
      <c r="I4" s="14">
        <f t="shared" si="3"/>
        <v>23.559999942800001</v>
      </c>
      <c r="J4" s="14">
        <f t="shared" si="4"/>
        <v>20.429999828300001</v>
      </c>
      <c r="K4" s="14">
        <f t="shared" si="5"/>
        <v>18.369999885599999</v>
      </c>
      <c r="L4" s="14">
        <f t="shared" si="6"/>
        <v>18.0899999142</v>
      </c>
      <c r="M4" s="14">
        <f t="shared" si="7"/>
        <v>18.470000028600001</v>
      </c>
    </row>
    <row r="5" spans="1:15" hidden="1" x14ac:dyDescent="0.25">
      <c r="A5" s="35"/>
      <c r="B5" s="38"/>
      <c r="C5" s="29"/>
      <c r="D5" s="30"/>
      <c r="E5" s="9"/>
      <c r="F5" s="14">
        <f t="shared" si="1"/>
        <v>397.6599998474</v>
      </c>
      <c r="G5" s="14">
        <f t="shared" si="8"/>
        <v>51.350000143099997</v>
      </c>
      <c r="H5" s="14">
        <f t="shared" si="2"/>
        <v>32.849999904599997</v>
      </c>
      <c r="I5" s="14">
        <f t="shared" si="3"/>
        <v>23.350000143100001</v>
      </c>
      <c r="J5" s="14">
        <f t="shared" si="4"/>
        <v>20.469999790199999</v>
      </c>
      <c r="K5" s="14">
        <f t="shared" si="5"/>
        <v>18.450000047700001</v>
      </c>
      <c r="L5" s="14">
        <f t="shared" si="6"/>
        <v>18.170000076299999</v>
      </c>
      <c r="M5" s="14">
        <f t="shared" si="7"/>
        <v>18.25</v>
      </c>
    </row>
    <row r="6" spans="1:15" hidden="1" x14ac:dyDescent="0.25">
      <c r="A6" s="35"/>
      <c r="B6" s="38"/>
      <c r="C6" s="29"/>
      <c r="D6" s="30"/>
      <c r="E6" s="9"/>
      <c r="F6" s="14">
        <f t="shared" si="1"/>
        <v>398.06999993319999</v>
      </c>
      <c r="G6" s="14">
        <f t="shared" si="8"/>
        <v>51.5899999142</v>
      </c>
      <c r="H6" s="14">
        <f t="shared" si="2"/>
        <v>32.650000095400003</v>
      </c>
      <c r="I6" s="14">
        <f t="shared" si="3"/>
        <v>23.3399999142</v>
      </c>
      <c r="J6" s="14">
        <f t="shared" si="4"/>
        <v>20.450000047700001</v>
      </c>
      <c r="K6" s="14">
        <f t="shared" si="5"/>
        <v>18.569999933199998</v>
      </c>
      <c r="L6" s="14">
        <f t="shared" si="6"/>
        <v>18.0899999142</v>
      </c>
      <c r="M6" s="14">
        <f t="shared" si="7"/>
        <v>18.440000057199999</v>
      </c>
    </row>
    <row r="7" spans="1:15" hidden="1" x14ac:dyDescent="0.25">
      <c r="A7" s="35"/>
      <c r="B7" s="38"/>
      <c r="C7" s="29"/>
      <c r="D7" s="30"/>
      <c r="E7" s="9"/>
      <c r="F7" s="14">
        <f t="shared" si="1"/>
        <v>398.50999999049998</v>
      </c>
      <c r="G7" s="14">
        <f t="shared" si="8"/>
        <v>51.539999961900001</v>
      </c>
      <c r="H7" s="14">
        <f t="shared" si="2"/>
        <v>32.559999942799998</v>
      </c>
      <c r="I7" s="14">
        <f t="shared" si="3"/>
        <v>23.429999828300001</v>
      </c>
      <c r="J7" s="14">
        <f t="shared" si="4"/>
        <v>20.529999971399999</v>
      </c>
      <c r="K7" s="14">
        <f t="shared" si="5"/>
        <v>18.4100000858</v>
      </c>
      <c r="L7" s="14">
        <f t="shared" si="6"/>
        <v>18.1600000858</v>
      </c>
      <c r="M7" s="14">
        <f t="shared" si="7"/>
        <v>18.259999990499999</v>
      </c>
    </row>
    <row r="8" spans="1:15" hidden="1" x14ac:dyDescent="0.25">
      <c r="A8" s="35"/>
      <c r="B8" s="38"/>
      <c r="C8" s="29"/>
      <c r="D8" s="30"/>
      <c r="E8" s="9"/>
      <c r="F8" s="14">
        <f t="shared" si="1"/>
        <v>398.53999996189998</v>
      </c>
      <c r="G8" s="14">
        <f t="shared" si="8"/>
        <v>51.559999942799998</v>
      </c>
      <c r="H8" s="14">
        <f t="shared" si="2"/>
        <v>32.830000162099999</v>
      </c>
      <c r="I8" s="14">
        <f t="shared" si="3"/>
        <v>23.210000038099999</v>
      </c>
      <c r="J8" s="14">
        <f t="shared" si="4"/>
        <v>20.6600000858</v>
      </c>
      <c r="K8" s="14">
        <f t="shared" si="5"/>
        <v>18.2699999809</v>
      </c>
      <c r="L8" s="14">
        <f t="shared" si="6"/>
        <v>18</v>
      </c>
      <c r="M8" s="14">
        <f t="shared" si="7"/>
        <v>18.400000095399999</v>
      </c>
    </row>
    <row r="9" spans="1:15" hidden="1" x14ac:dyDescent="0.25">
      <c r="A9" s="35"/>
      <c r="B9" s="38"/>
      <c r="C9" s="29"/>
      <c r="D9" s="30"/>
      <c r="E9" s="9"/>
      <c r="F9" s="14">
        <f t="shared" si="1"/>
        <v>398.39000010490003</v>
      </c>
      <c r="G9" s="14">
        <f t="shared" si="8"/>
        <v>51.549999952299999</v>
      </c>
      <c r="H9" s="14">
        <f t="shared" si="2"/>
        <v>32.690000057200002</v>
      </c>
      <c r="I9" s="14">
        <f t="shared" si="3"/>
        <v>23.6400001049</v>
      </c>
      <c r="J9" s="14">
        <f t="shared" si="4"/>
        <v>20.509999990499999</v>
      </c>
      <c r="K9" s="14">
        <f t="shared" si="5"/>
        <v>18.3900001049</v>
      </c>
      <c r="L9" s="14">
        <f t="shared" si="6"/>
        <v>18.009999990499999</v>
      </c>
      <c r="M9" s="14">
        <f t="shared" si="7"/>
        <v>18.1600000858</v>
      </c>
    </row>
    <row r="10" spans="1:15" hidden="1" x14ac:dyDescent="0.25">
      <c r="A10" s="35"/>
      <c r="B10" s="38"/>
      <c r="C10" s="29"/>
      <c r="D10" s="30"/>
      <c r="E10" s="9"/>
      <c r="F10" s="14">
        <f t="shared" si="1"/>
        <v>398.5900001526</v>
      </c>
      <c r="G10" s="14">
        <f t="shared" si="8"/>
        <v>51.650000095400003</v>
      </c>
      <c r="H10" s="14">
        <f t="shared" si="2"/>
        <v>32.900000095400003</v>
      </c>
      <c r="I10" s="14">
        <f t="shared" si="3"/>
        <v>23.460000038099999</v>
      </c>
      <c r="J10" s="14">
        <f t="shared" si="4"/>
        <v>20.4800000191</v>
      </c>
      <c r="K10" s="14">
        <f t="shared" si="5"/>
        <v>18.440000057199999</v>
      </c>
      <c r="L10" s="14">
        <f t="shared" si="6"/>
        <v>17.919999837900001</v>
      </c>
      <c r="M10" s="14">
        <f t="shared" si="7"/>
        <v>18.2699999809</v>
      </c>
    </row>
    <row r="11" spans="1:15" hidden="1" x14ac:dyDescent="0.25">
      <c r="A11" s="35"/>
      <c r="B11" s="38"/>
      <c r="C11" s="29"/>
      <c r="D11" s="30"/>
      <c r="E11" s="9"/>
      <c r="F11" s="14">
        <f t="shared" si="1"/>
        <v>398.38999986649998</v>
      </c>
      <c r="G11" s="14">
        <f t="shared" si="8"/>
        <v>51.420000076299999</v>
      </c>
      <c r="H11" s="14">
        <f t="shared" si="2"/>
        <v>32.680000066799998</v>
      </c>
      <c r="I11" s="14">
        <f t="shared" si="3"/>
        <v>23.220000028600001</v>
      </c>
      <c r="J11" s="14">
        <f t="shared" si="4"/>
        <v>20.490000009500001</v>
      </c>
      <c r="K11" s="14">
        <f t="shared" si="5"/>
        <v>18.630000114400001</v>
      </c>
      <c r="L11" s="14">
        <f t="shared" si="6"/>
        <v>18.020000219300002</v>
      </c>
      <c r="M11" s="14">
        <f t="shared" si="7"/>
        <v>18.419999837900001</v>
      </c>
    </row>
    <row r="12" spans="1:15" hidden="1" x14ac:dyDescent="0.25">
      <c r="A12" s="35"/>
      <c r="B12" s="38"/>
      <c r="C12" s="29"/>
      <c r="D12" s="30"/>
      <c r="E12" s="9"/>
      <c r="F12" s="14">
        <f t="shared" si="1"/>
        <v>398.35000014309998</v>
      </c>
      <c r="G12" s="14">
        <f t="shared" si="8"/>
        <v>51.529999971400002</v>
      </c>
      <c r="H12" s="14">
        <f t="shared" si="2"/>
        <v>32.870000124000001</v>
      </c>
      <c r="I12" s="14">
        <f t="shared" si="3"/>
        <v>23.509999990499999</v>
      </c>
      <c r="J12" s="14">
        <f t="shared" si="4"/>
        <v>20.380000114400001</v>
      </c>
      <c r="K12" s="14">
        <f t="shared" si="5"/>
        <v>18.380000114400001</v>
      </c>
      <c r="L12" s="14">
        <f t="shared" si="6"/>
        <v>18.039999961900001</v>
      </c>
      <c r="M12" s="14">
        <f t="shared" si="7"/>
        <v>18.400000095399999</v>
      </c>
    </row>
    <row r="13" spans="1:15" x14ac:dyDescent="0.25">
      <c r="A13" s="35" t="s">
        <v>4</v>
      </c>
      <c r="B13" s="39">
        <v>1960000</v>
      </c>
      <c r="C13" s="31"/>
      <c r="D13" s="31"/>
      <c r="E13" s="12" t="s">
        <v>10</v>
      </c>
      <c r="F13" s="50">
        <f>F2</f>
        <v>398.37000000479998</v>
      </c>
      <c r="G13" s="50">
        <f t="shared" ref="G13:M14" si="9">$F$2/G1</f>
        <v>39.837000000479996</v>
      </c>
      <c r="H13" s="50">
        <f t="shared" si="9"/>
        <v>19.918500000239998</v>
      </c>
      <c r="I13" s="50">
        <f t="shared" si="9"/>
        <v>9.9592500001199991</v>
      </c>
      <c r="J13" s="50">
        <f t="shared" si="9"/>
        <v>6.63950000008</v>
      </c>
      <c r="K13" s="50">
        <f t="shared" si="9"/>
        <v>3.31975000004</v>
      </c>
      <c r="L13" s="50">
        <f t="shared" si="9"/>
        <v>2.2131666666933332</v>
      </c>
      <c r="M13" s="50">
        <f t="shared" si="9"/>
        <v>1.65987500002</v>
      </c>
    </row>
    <row r="14" spans="1:15" x14ac:dyDescent="0.25">
      <c r="A14" s="36" t="s">
        <v>5</v>
      </c>
      <c r="B14" s="40">
        <v>64</v>
      </c>
      <c r="C14" s="32"/>
      <c r="D14" s="32"/>
      <c r="E14" s="9" t="s">
        <v>8</v>
      </c>
      <c r="F14" s="14">
        <v>1</v>
      </c>
      <c r="G14" s="14">
        <f t="shared" si="9"/>
        <v>7.7300863541786811</v>
      </c>
      <c r="H14" s="14">
        <f t="shared" si="9"/>
        <v>12.16396946579542</v>
      </c>
      <c r="I14" s="14">
        <f t="shared" si="9"/>
        <v>16.991682710166106</v>
      </c>
      <c r="J14" s="14">
        <f t="shared" si="9"/>
        <v>19.456410347251222</v>
      </c>
      <c r="K14" s="14">
        <f t="shared" si="9"/>
        <v>21.650543366327209</v>
      </c>
      <c r="L14" s="14">
        <f t="shared" si="9"/>
        <v>22.052034396397648</v>
      </c>
      <c r="M14" s="14">
        <f t="shared" si="9"/>
        <v>21.727297473460791</v>
      </c>
    </row>
    <row r="15" spans="1:15" x14ac:dyDescent="0.25">
      <c r="A15" s="61" t="s">
        <v>21</v>
      </c>
      <c r="B15" s="61" t="s">
        <v>7</v>
      </c>
    </row>
    <row r="16" spans="1:15" x14ac:dyDescent="0.25">
      <c r="A16" s="62">
        <v>1</v>
      </c>
      <c r="B16" s="68">
        <v>398.16000008579999</v>
      </c>
      <c r="C16" s="69">
        <f>F2</f>
        <v>398.37000000479998</v>
      </c>
    </row>
    <row r="17" spans="1:3" x14ac:dyDescent="0.25">
      <c r="A17" s="63"/>
      <c r="B17" s="66">
        <v>397.8099999428</v>
      </c>
      <c r="C17" s="70"/>
    </row>
    <row r="18" spans="1:3" x14ac:dyDescent="0.25">
      <c r="A18" s="63"/>
      <c r="B18" s="66">
        <v>397.6599998474</v>
      </c>
      <c r="C18" s="70"/>
    </row>
    <row r="19" spans="1:3" x14ac:dyDescent="0.25">
      <c r="A19" s="63"/>
      <c r="B19" s="66">
        <v>398.06999993319999</v>
      </c>
      <c r="C19" s="70"/>
    </row>
    <row r="20" spans="1:3" x14ac:dyDescent="0.25">
      <c r="A20" s="63"/>
      <c r="B20" s="66">
        <v>398.50999999049998</v>
      </c>
      <c r="C20" s="70"/>
    </row>
    <row r="21" spans="1:3" x14ac:dyDescent="0.25">
      <c r="A21" s="63"/>
      <c r="B21" s="66">
        <v>398.53999996189998</v>
      </c>
      <c r="C21" s="70"/>
    </row>
    <row r="22" spans="1:3" x14ac:dyDescent="0.25">
      <c r="A22" s="63"/>
      <c r="B22" s="66">
        <v>398.39000010490003</v>
      </c>
      <c r="C22" s="70"/>
    </row>
    <row r="23" spans="1:3" x14ac:dyDescent="0.25">
      <c r="A23" s="63"/>
      <c r="B23" s="66">
        <v>398.5900001526</v>
      </c>
      <c r="C23" s="70"/>
    </row>
    <row r="24" spans="1:3" x14ac:dyDescent="0.25">
      <c r="A24" s="63"/>
      <c r="B24" s="66">
        <v>398.38999986649998</v>
      </c>
      <c r="C24" s="70"/>
    </row>
    <row r="25" spans="1:3" x14ac:dyDescent="0.25">
      <c r="A25" s="64"/>
      <c r="B25" s="67">
        <v>398.35000014309998</v>
      </c>
      <c r="C25" s="70"/>
    </row>
    <row r="26" spans="1:3" x14ac:dyDescent="0.25">
      <c r="A26" s="62">
        <v>10</v>
      </c>
      <c r="B26" s="66">
        <v>51.269999980900003</v>
      </c>
      <c r="C26" s="69">
        <f>G2</f>
        <v>51.534999966650005</v>
      </c>
    </row>
    <row r="27" spans="1:3" x14ac:dyDescent="0.25">
      <c r="A27" s="63"/>
      <c r="B27" s="66">
        <v>51.420000076299999</v>
      </c>
      <c r="C27" s="70"/>
    </row>
    <row r="28" spans="1:3" x14ac:dyDescent="0.25">
      <c r="A28" s="63"/>
      <c r="B28" s="66">
        <v>51.350000143099997</v>
      </c>
      <c r="C28" s="70"/>
    </row>
    <row r="29" spans="1:3" x14ac:dyDescent="0.25">
      <c r="A29" s="63"/>
      <c r="B29" s="66">
        <v>51.5899999142</v>
      </c>
      <c r="C29" s="70"/>
    </row>
    <row r="30" spans="1:3" x14ac:dyDescent="0.25">
      <c r="A30" s="63"/>
      <c r="B30" s="66">
        <v>51.539999961900001</v>
      </c>
      <c r="C30" s="70"/>
    </row>
    <row r="31" spans="1:3" x14ac:dyDescent="0.25">
      <c r="A31" s="63"/>
      <c r="B31" s="66">
        <v>51.559999942799998</v>
      </c>
      <c r="C31" s="70"/>
    </row>
    <row r="32" spans="1:3" x14ac:dyDescent="0.25">
      <c r="A32" s="63"/>
      <c r="B32" s="66">
        <v>51.549999952299999</v>
      </c>
      <c r="C32" s="70"/>
    </row>
    <row r="33" spans="1:3" x14ac:dyDescent="0.25">
      <c r="A33" s="63"/>
      <c r="B33" s="66">
        <v>51.650000095400003</v>
      </c>
      <c r="C33" s="70"/>
    </row>
    <row r="34" spans="1:3" x14ac:dyDescent="0.25">
      <c r="A34" s="63"/>
      <c r="B34" s="66">
        <v>51.420000076299999</v>
      </c>
      <c r="C34" s="70"/>
    </row>
    <row r="35" spans="1:3" x14ac:dyDescent="0.25">
      <c r="A35" s="63"/>
      <c r="B35" s="66">
        <v>51.529999971400002</v>
      </c>
      <c r="C35" s="70"/>
    </row>
    <row r="36" spans="1:3" x14ac:dyDescent="0.25">
      <c r="A36" s="62">
        <v>20</v>
      </c>
      <c r="B36" s="68">
        <v>32.680000066799998</v>
      </c>
      <c r="C36" s="69">
        <f>H2</f>
        <v>32.75</v>
      </c>
    </row>
    <row r="37" spans="1:3" x14ac:dyDescent="0.25">
      <c r="A37" s="63"/>
      <c r="B37" s="66">
        <v>32.809999942799998</v>
      </c>
      <c r="C37" s="70"/>
    </row>
    <row r="38" spans="1:3" x14ac:dyDescent="0.25">
      <c r="A38" s="63"/>
      <c r="B38" s="66">
        <v>32.849999904599997</v>
      </c>
      <c r="C38" s="70"/>
    </row>
    <row r="39" spans="1:3" x14ac:dyDescent="0.25">
      <c r="A39" s="63"/>
      <c r="B39" s="66">
        <v>32.650000095400003</v>
      </c>
      <c r="C39" s="70"/>
    </row>
    <row r="40" spans="1:3" x14ac:dyDescent="0.25">
      <c r="A40" s="63"/>
      <c r="B40" s="66">
        <v>32.559999942799998</v>
      </c>
      <c r="C40" s="70"/>
    </row>
    <row r="41" spans="1:3" x14ac:dyDescent="0.25">
      <c r="A41" s="63"/>
      <c r="B41" s="66">
        <v>32.830000162099999</v>
      </c>
      <c r="C41" s="70"/>
    </row>
    <row r="42" spans="1:3" x14ac:dyDescent="0.25">
      <c r="A42" s="63"/>
      <c r="B42" s="66">
        <v>32.690000057200002</v>
      </c>
      <c r="C42" s="70"/>
    </row>
    <row r="43" spans="1:3" x14ac:dyDescent="0.25">
      <c r="A43" s="63"/>
      <c r="B43" s="66">
        <v>32.900000095400003</v>
      </c>
      <c r="C43" s="70"/>
    </row>
    <row r="44" spans="1:3" x14ac:dyDescent="0.25">
      <c r="A44" s="63"/>
      <c r="B44" s="66">
        <v>32.680000066799998</v>
      </c>
      <c r="C44" s="70"/>
    </row>
    <row r="45" spans="1:3" x14ac:dyDescent="0.25">
      <c r="A45" s="64"/>
      <c r="B45" s="67">
        <v>32.870000124000001</v>
      </c>
      <c r="C45" s="70"/>
    </row>
    <row r="46" spans="1:3" x14ac:dyDescent="0.25">
      <c r="A46" s="62">
        <v>40</v>
      </c>
      <c r="B46" s="66">
        <v>23.5</v>
      </c>
      <c r="C46" s="69">
        <f>I2</f>
        <v>23.444999933200002</v>
      </c>
    </row>
    <row r="47" spans="1:3" x14ac:dyDescent="0.25">
      <c r="A47" s="63"/>
      <c r="B47" s="66">
        <v>23.559999942800001</v>
      </c>
      <c r="C47" s="70"/>
    </row>
    <row r="48" spans="1:3" x14ac:dyDescent="0.25">
      <c r="A48" s="63"/>
      <c r="B48" s="66">
        <v>23.350000143100001</v>
      </c>
      <c r="C48" s="70"/>
    </row>
    <row r="49" spans="1:3" x14ac:dyDescent="0.25">
      <c r="A49" s="63"/>
      <c r="B49" s="66">
        <v>23.3399999142</v>
      </c>
      <c r="C49" s="70"/>
    </row>
    <row r="50" spans="1:3" x14ac:dyDescent="0.25">
      <c r="A50" s="63"/>
      <c r="B50" s="66">
        <v>23.429999828300001</v>
      </c>
      <c r="C50" s="70"/>
    </row>
    <row r="51" spans="1:3" x14ac:dyDescent="0.25">
      <c r="A51" s="63"/>
      <c r="B51" s="66">
        <v>23.210000038099999</v>
      </c>
      <c r="C51" s="70"/>
    </row>
    <row r="52" spans="1:3" x14ac:dyDescent="0.25">
      <c r="A52" s="63"/>
      <c r="B52" s="66">
        <v>23.6400001049</v>
      </c>
      <c r="C52" s="70"/>
    </row>
    <row r="53" spans="1:3" x14ac:dyDescent="0.25">
      <c r="A53" s="63"/>
      <c r="B53" s="66">
        <v>23.460000038099999</v>
      </c>
      <c r="C53" s="70"/>
    </row>
    <row r="54" spans="1:3" x14ac:dyDescent="0.25">
      <c r="A54" s="63"/>
      <c r="B54" s="66">
        <v>23.220000028600001</v>
      </c>
      <c r="C54" s="70"/>
    </row>
    <row r="55" spans="1:3" x14ac:dyDescent="0.25">
      <c r="A55" s="64"/>
      <c r="B55" s="66">
        <v>23.509999990499999</v>
      </c>
      <c r="C55" s="70"/>
    </row>
    <row r="56" spans="1:3" x14ac:dyDescent="0.25">
      <c r="A56" s="62">
        <v>60</v>
      </c>
      <c r="B56" s="68">
        <v>20.299999952299999</v>
      </c>
      <c r="C56" s="69">
        <f>J2</f>
        <v>20.474999904649998</v>
      </c>
    </row>
    <row r="57" spans="1:3" x14ac:dyDescent="0.25">
      <c r="A57" s="63"/>
      <c r="B57" s="66">
        <v>20.429999828300001</v>
      </c>
      <c r="C57" s="70"/>
    </row>
    <row r="58" spans="1:3" x14ac:dyDescent="0.25">
      <c r="A58" s="63"/>
      <c r="B58" s="66">
        <v>20.469999790199999</v>
      </c>
      <c r="C58" s="70"/>
    </row>
    <row r="59" spans="1:3" x14ac:dyDescent="0.25">
      <c r="A59" s="63"/>
      <c r="B59" s="66">
        <v>20.450000047700001</v>
      </c>
      <c r="C59" s="70"/>
    </row>
    <row r="60" spans="1:3" x14ac:dyDescent="0.25">
      <c r="A60" s="63"/>
      <c r="B60" s="66">
        <v>20.529999971399999</v>
      </c>
      <c r="C60" s="70"/>
    </row>
    <row r="61" spans="1:3" x14ac:dyDescent="0.25">
      <c r="A61" s="63"/>
      <c r="B61" s="66">
        <v>20.6600000858</v>
      </c>
      <c r="C61" s="70"/>
    </row>
    <row r="62" spans="1:3" x14ac:dyDescent="0.25">
      <c r="A62" s="63"/>
      <c r="B62" s="66">
        <v>20.509999990499999</v>
      </c>
      <c r="C62" s="70"/>
    </row>
    <row r="63" spans="1:3" x14ac:dyDescent="0.25">
      <c r="A63" s="63"/>
      <c r="B63" s="66">
        <v>20.4800000191</v>
      </c>
      <c r="C63" s="70"/>
    </row>
    <row r="64" spans="1:3" x14ac:dyDescent="0.25">
      <c r="A64" s="63"/>
      <c r="B64" s="66">
        <v>20.490000009500001</v>
      </c>
      <c r="C64" s="70"/>
    </row>
    <row r="65" spans="1:3" x14ac:dyDescent="0.25">
      <c r="A65" s="64"/>
      <c r="B65" s="67">
        <v>20.380000114400001</v>
      </c>
      <c r="C65" s="70"/>
    </row>
    <row r="66" spans="1:3" x14ac:dyDescent="0.25">
      <c r="A66" s="62">
        <v>120</v>
      </c>
      <c r="B66" s="66">
        <v>18.340000152599998</v>
      </c>
      <c r="C66" s="69">
        <f>K2</f>
        <v>18.400000095350002</v>
      </c>
    </row>
    <row r="67" spans="1:3" x14ac:dyDescent="0.25">
      <c r="A67" s="63"/>
      <c r="B67" s="66">
        <v>18.369999885599999</v>
      </c>
      <c r="C67" s="70"/>
    </row>
    <row r="68" spans="1:3" x14ac:dyDescent="0.25">
      <c r="A68" s="63"/>
      <c r="B68" s="66">
        <v>18.450000047700001</v>
      </c>
      <c r="C68" s="70"/>
    </row>
    <row r="69" spans="1:3" x14ac:dyDescent="0.25">
      <c r="A69" s="63"/>
      <c r="B69" s="66">
        <v>18.569999933199998</v>
      </c>
      <c r="C69" s="70"/>
    </row>
    <row r="70" spans="1:3" x14ac:dyDescent="0.25">
      <c r="A70" s="63"/>
      <c r="B70" s="66">
        <v>18.4100000858</v>
      </c>
      <c r="C70" s="70"/>
    </row>
    <row r="71" spans="1:3" x14ac:dyDescent="0.25">
      <c r="A71" s="63"/>
      <c r="B71" s="66">
        <v>18.2699999809</v>
      </c>
      <c r="C71" s="70"/>
    </row>
    <row r="72" spans="1:3" x14ac:dyDescent="0.25">
      <c r="A72" s="63"/>
      <c r="B72" s="66">
        <v>18.3900001049</v>
      </c>
      <c r="C72" s="70"/>
    </row>
    <row r="73" spans="1:3" x14ac:dyDescent="0.25">
      <c r="A73" s="63"/>
      <c r="B73" s="66">
        <v>18.440000057199999</v>
      </c>
      <c r="C73" s="70"/>
    </row>
    <row r="74" spans="1:3" x14ac:dyDescent="0.25">
      <c r="A74" s="63"/>
      <c r="B74" s="66">
        <v>18.630000114400001</v>
      </c>
      <c r="C74" s="70"/>
    </row>
    <row r="75" spans="1:3" x14ac:dyDescent="0.25">
      <c r="A75" s="64"/>
      <c r="B75" s="66">
        <v>18.380000114400001</v>
      </c>
      <c r="C75" s="70"/>
    </row>
    <row r="76" spans="1:3" x14ac:dyDescent="0.25">
      <c r="A76" s="62">
        <v>180</v>
      </c>
      <c r="B76" s="68">
        <v>18.210000038099999</v>
      </c>
      <c r="C76" s="69">
        <f>L2</f>
        <v>18.064999938050001</v>
      </c>
    </row>
    <row r="77" spans="1:3" x14ac:dyDescent="0.25">
      <c r="A77" s="63"/>
      <c r="B77" s="66">
        <v>18.0899999142</v>
      </c>
      <c r="C77" s="70"/>
    </row>
    <row r="78" spans="1:3" x14ac:dyDescent="0.25">
      <c r="A78" s="63"/>
      <c r="B78" s="66">
        <v>18.170000076299999</v>
      </c>
      <c r="C78" s="70"/>
    </row>
    <row r="79" spans="1:3" x14ac:dyDescent="0.25">
      <c r="A79" s="63"/>
      <c r="B79" s="66">
        <v>18.0899999142</v>
      </c>
      <c r="C79" s="70"/>
    </row>
    <row r="80" spans="1:3" x14ac:dyDescent="0.25">
      <c r="A80" s="63"/>
      <c r="B80" s="66">
        <v>18.1600000858</v>
      </c>
      <c r="C80" s="70"/>
    </row>
    <row r="81" spans="1:3" x14ac:dyDescent="0.25">
      <c r="A81" s="63"/>
      <c r="B81" s="66">
        <v>18</v>
      </c>
      <c r="C81" s="70"/>
    </row>
    <row r="82" spans="1:3" x14ac:dyDescent="0.25">
      <c r="A82" s="63"/>
      <c r="B82" s="66">
        <v>18.009999990499999</v>
      </c>
      <c r="C82" s="70"/>
    </row>
    <row r="83" spans="1:3" x14ac:dyDescent="0.25">
      <c r="A83" s="63"/>
      <c r="B83" s="66">
        <v>17.919999837900001</v>
      </c>
      <c r="C83" s="70"/>
    </row>
    <row r="84" spans="1:3" x14ac:dyDescent="0.25">
      <c r="A84" s="63"/>
      <c r="B84" s="66">
        <v>18.020000219300002</v>
      </c>
      <c r="C84" s="70"/>
    </row>
    <row r="85" spans="1:3" x14ac:dyDescent="0.25">
      <c r="A85" s="64"/>
      <c r="B85" s="67">
        <v>18.039999961900001</v>
      </c>
      <c r="C85" s="70"/>
    </row>
    <row r="86" spans="1:3" x14ac:dyDescent="0.25">
      <c r="A86" s="62">
        <v>240</v>
      </c>
      <c r="B86" s="66">
        <v>18.180000066800002</v>
      </c>
      <c r="C86" s="69">
        <f>M2</f>
        <v>18.33500003815</v>
      </c>
    </row>
    <row r="87" spans="1:3" x14ac:dyDescent="0.25">
      <c r="A87" s="63"/>
      <c r="B87" s="66">
        <v>18.470000028600001</v>
      </c>
      <c r="C87" s="70"/>
    </row>
    <row r="88" spans="1:3" x14ac:dyDescent="0.25">
      <c r="A88" s="63"/>
      <c r="B88" s="66">
        <v>18.25</v>
      </c>
      <c r="C88" s="70"/>
    </row>
    <row r="89" spans="1:3" x14ac:dyDescent="0.25">
      <c r="A89" s="63"/>
      <c r="B89" s="66">
        <v>18.440000057199999</v>
      </c>
      <c r="C89" s="70"/>
    </row>
    <row r="90" spans="1:3" x14ac:dyDescent="0.25">
      <c r="A90" s="63"/>
      <c r="B90" s="66">
        <v>18.259999990499999</v>
      </c>
      <c r="C90" s="70"/>
    </row>
    <row r="91" spans="1:3" x14ac:dyDescent="0.25">
      <c r="A91" s="63"/>
      <c r="B91" s="66">
        <v>18.400000095399999</v>
      </c>
      <c r="C91" s="70"/>
    </row>
    <row r="92" spans="1:3" x14ac:dyDescent="0.25">
      <c r="A92" s="63"/>
      <c r="B92" s="66">
        <v>18.1600000858</v>
      </c>
      <c r="C92" s="70"/>
    </row>
    <row r="93" spans="1:3" x14ac:dyDescent="0.25">
      <c r="A93" s="63"/>
      <c r="B93" s="66">
        <v>18.2699999809</v>
      </c>
      <c r="C93" s="70"/>
    </row>
    <row r="94" spans="1:3" x14ac:dyDescent="0.25">
      <c r="A94" s="63"/>
      <c r="B94" s="66">
        <v>18.419999837900001</v>
      </c>
      <c r="C94" s="70"/>
    </row>
    <row r="95" spans="1:3" x14ac:dyDescent="0.25">
      <c r="A95" s="64"/>
      <c r="B95" s="67">
        <v>18.400000095399999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11.948542356499999</v>
      </c>
      <c r="G2" s="14">
        <f t="shared" ref="G2:M2" si="0">MEDIAN(G3:G12)</f>
        <v>6.09846401215</v>
      </c>
      <c r="H2" s="14">
        <f t="shared" si="0"/>
        <v>3.0533034801499999</v>
      </c>
      <c r="I2" s="14">
        <f t="shared" si="0"/>
        <v>2.1306954622500003</v>
      </c>
      <c r="J2" s="14">
        <f t="shared" si="0"/>
        <v>1.6751714945</v>
      </c>
      <c r="K2" s="14">
        <f t="shared" si="0"/>
        <v>1.2511600255999999</v>
      </c>
      <c r="L2" s="14">
        <f t="shared" si="0"/>
        <v>1.1073899269</v>
      </c>
      <c r="M2" s="14">
        <f t="shared" si="0"/>
        <v>1.37663304805</v>
      </c>
      <c r="O2" s="53">
        <f>ROUNDUP(SUM(F3:M12)/60,0)</f>
        <v>5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12.961578846</v>
      </c>
      <c r="G3" s="14">
        <f>$B26</f>
        <v>6.0869529247000003</v>
      </c>
      <c r="H3" s="14">
        <f t="shared" ref="H3:H12" si="2">$B36</f>
        <v>3.0752871037</v>
      </c>
      <c r="I3" s="14">
        <f t="shared" ref="I3:I12" si="3">$B46</f>
        <v>2.1783699989</v>
      </c>
      <c r="J3" s="14">
        <f t="shared" ref="J3:J12" si="4">$B56</f>
        <v>1.62839818</v>
      </c>
      <c r="K3" s="14">
        <f t="shared" ref="K3:K12" si="5">$B66</f>
        <v>1.2252411841999999</v>
      </c>
      <c r="L3" s="14">
        <f t="shared" ref="L3:L12" si="6">$B76</f>
        <v>1.0578439235999999</v>
      </c>
      <c r="M3" s="14">
        <f t="shared" ref="M3:M12" si="7">$B86</f>
        <v>1.2811968327000001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11.9539117813</v>
      </c>
      <c r="G4" s="14">
        <f t="shared" ref="G4:G12" si="8">B27</f>
        <v>6.1585481166999996</v>
      </c>
      <c r="H4" s="14">
        <f t="shared" si="2"/>
        <v>3.0529279708999999</v>
      </c>
      <c r="I4" s="14">
        <f t="shared" si="3"/>
        <v>2.1272721291000001</v>
      </c>
      <c r="J4" s="14">
        <f t="shared" si="4"/>
        <v>1.6508569716999999</v>
      </c>
      <c r="K4" s="14">
        <f t="shared" si="5"/>
        <v>1.2769269942999999</v>
      </c>
      <c r="L4" s="14">
        <f t="shared" si="6"/>
        <v>1.0406670570000001</v>
      </c>
      <c r="M4" s="14">
        <f t="shared" si="7"/>
        <v>1.456936121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12.893173933</v>
      </c>
      <c r="G5" s="14">
        <f t="shared" si="8"/>
        <v>6.0174810886000003</v>
      </c>
      <c r="H5" s="14">
        <f t="shared" si="2"/>
        <v>3.0512700080999999</v>
      </c>
      <c r="I5" s="14">
        <f t="shared" si="3"/>
        <v>2.1320989132000001</v>
      </c>
      <c r="J5" s="14">
        <f t="shared" si="4"/>
        <v>1.6504421234</v>
      </c>
      <c r="K5" s="14">
        <f t="shared" si="5"/>
        <v>1.3368799685999999</v>
      </c>
      <c r="L5" s="14">
        <f t="shared" si="6"/>
        <v>1.0617020130000001</v>
      </c>
      <c r="M5" s="14">
        <f t="shared" si="7"/>
        <v>1.2479069233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11.838165998499999</v>
      </c>
      <c r="G6" s="14">
        <f t="shared" si="8"/>
        <v>6.0494618416000003</v>
      </c>
      <c r="H6" s="14">
        <f t="shared" si="2"/>
        <v>3.0237169266000001</v>
      </c>
      <c r="I6" s="14">
        <f t="shared" si="3"/>
        <v>2.1279728413000001</v>
      </c>
      <c r="J6" s="14">
        <f t="shared" si="4"/>
        <v>1.6984810829000001</v>
      </c>
      <c r="K6" s="14">
        <f t="shared" si="5"/>
        <v>1.2531700133999999</v>
      </c>
      <c r="L6" s="14">
        <f t="shared" si="6"/>
        <v>1.2197680473000001</v>
      </c>
      <c r="M6" s="14">
        <f t="shared" si="7"/>
        <v>3.0780470371000002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11.958853960000001</v>
      </c>
      <c r="G7" s="14">
        <f t="shared" si="8"/>
        <v>6.1749529838999999</v>
      </c>
      <c r="H7" s="14">
        <f t="shared" si="2"/>
        <v>3.0196690559000001</v>
      </c>
      <c r="I7" s="14">
        <f t="shared" si="3"/>
        <v>2.1387200356</v>
      </c>
      <c r="J7" s="14">
        <f t="shared" si="4"/>
        <v>1.7205171585000001</v>
      </c>
      <c r="K7" s="14">
        <f t="shared" si="5"/>
        <v>1.2491500378</v>
      </c>
      <c r="L7" s="14">
        <f t="shared" si="6"/>
        <v>1.4650080204</v>
      </c>
      <c r="M7" s="14">
        <f t="shared" si="7"/>
        <v>1.2245249748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11.815871954</v>
      </c>
      <c r="G8" s="14">
        <f t="shared" si="8"/>
        <v>6.0686810016999999</v>
      </c>
      <c r="H8" s="14">
        <f t="shared" si="2"/>
        <v>3.0482389927</v>
      </c>
      <c r="I8" s="14">
        <f t="shared" si="3"/>
        <v>2.1292920113</v>
      </c>
      <c r="J8" s="14">
        <f t="shared" si="4"/>
        <v>1.6728911399999999</v>
      </c>
      <c r="K8" s="14">
        <f t="shared" si="5"/>
        <v>1.2071940899</v>
      </c>
      <c r="L8" s="14">
        <f t="shared" si="6"/>
        <v>1.1090309620000001</v>
      </c>
      <c r="M8" s="14">
        <f t="shared" si="7"/>
        <v>1.2963299750999999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11.9343931675</v>
      </c>
      <c r="G9" s="14">
        <f t="shared" si="8"/>
        <v>6.1668748856000004</v>
      </c>
      <c r="H9" s="14">
        <f t="shared" si="2"/>
        <v>3.0695850848999999</v>
      </c>
      <c r="I9" s="14">
        <f t="shared" si="3"/>
        <v>2.1068468093999999</v>
      </c>
      <c r="J9" s="14">
        <f t="shared" si="4"/>
        <v>1.6476809978</v>
      </c>
      <c r="K9" s="14">
        <f t="shared" si="5"/>
        <v>1.4207079411000001</v>
      </c>
      <c r="L9" s="14">
        <f t="shared" si="6"/>
        <v>1.1780869961</v>
      </c>
      <c r="M9" s="14">
        <f t="shared" si="7"/>
        <v>1.9931349754000001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12.9618580341</v>
      </c>
      <c r="G10" s="14">
        <f t="shared" si="8"/>
        <v>6.0936329364999997</v>
      </c>
      <c r="H10" s="14">
        <f t="shared" si="2"/>
        <v>3.0536789893999998</v>
      </c>
      <c r="I10" s="14">
        <f t="shared" si="3"/>
        <v>2.1809339523000002</v>
      </c>
      <c r="J10" s="14">
        <f t="shared" si="4"/>
        <v>1.7124738692999999</v>
      </c>
      <c r="K10" s="14">
        <f t="shared" si="5"/>
        <v>1.3626339435999999</v>
      </c>
      <c r="L10" s="14">
        <f t="shared" si="6"/>
        <v>1.1310420036</v>
      </c>
      <c r="M10" s="14">
        <f t="shared" si="7"/>
        <v>1.7625319958000001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11.809951067</v>
      </c>
      <c r="G11" s="14">
        <f t="shared" si="8"/>
        <v>6.1678290366999997</v>
      </c>
      <c r="H11" s="14">
        <f t="shared" si="2"/>
        <v>3.0743498802000002</v>
      </c>
      <c r="I11" s="14">
        <f t="shared" si="3"/>
        <v>2.1383879184999999</v>
      </c>
      <c r="J11" s="14">
        <f t="shared" si="4"/>
        <v>1.6838970183999999</v>
      </c>
      <c r="K11" s="14">
        <f t="shared" si="5"/>
        <v>1.2188549042000001</v>
      </c>
      <c r="L11" s="14">
        <f t="shared" si="6"/>
        <v>1.0307052135000001</v>
      </c>
      <c r="M11" s="14">
        <f t="shared" si="7"/>
        <v>1.8760821819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11.943172931699999</v>
      </c>
      <c r="G12" s="14">
        <f t="shared" si="8"/>
        <v>6.1032950878000003</v>
      </c>
      <c r="H12" s="14">
        <f t="shared" si="2"/>
        <v>3.0670020579999999</v>
      </c>
      <c r="I12" s="14">
        <f t="shared" si="3"/>
        <v>2.0951509476000001</v>
      </c>
      <c r="J12" s="14">
        <f t="shared" si="4"/>
        <v>1.6774518490000001</v>
      </c>
      <c r="K12" s="14">
        <f t="shared" si="5"/>
        <v>1.2219958305</v>
      </c>
      <c r="L12" s="14">
        <f t="shared" si="6"/>
        <v>1.1057488918</v>
      </c>
      <c r="M12" s="14">
        <f t="shared" si="7"/>
        <v>1.2773659229000001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11.948542356499999</v>
      </c>
      <c r="G13" s="50">
        <f t="shared" ref="G13:M14" si="9">$F$2/G1</f>
        <v>5.9742711782499995</v>
      </c>
      <c r="H13" s="50">
        <f t="shared" si="9"/>
        <v>2.9871355891249998</v>
      </c>
      <c r="I13" s="50">
        <f t="shared" si="9"/>
        <v>1.9914237260833332</v>
      </c>
      <c r="J13" s="50">
        <f t="shared" si="9"/>
        <v>1.4935677945624999</v>
      </c>
      <c r="K13" s="50">
        <f t="shared" si="9"/>
        <v>0.99571186304166659</v>
      </c>
      <c r="L13" s="50">
        <f t="shared" si="9"/>
        <v>0.66380790869444439</v>
      </c>
      <c r="M13" s="50">
        <f t="shared" si="9"/>
        <v>0.49785593152083329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1.9592707823961673</v>
      </c>
      <c r="H14" s="14">
        <f t="shared" si="9"/>
        <v>3.9133163258023083</v>
      </c>
      <c r="I14" s="14">
        <f t="shared" si="9"/>
        <v>5.6078133023676777</v>
      </c>
      <c r="J14" s="14">
        <f t="shared" si="9"/>
        <v>7.1327278405405075</v>
      </c>
      <c r="K14" s="14">
        <f t="shared" si="9"/>
        <v>9.549971316235121</v>
      </c>
      <c r="L14" s="14">
        <f t="shared" si="9"/>
        <v>10.789823951124834</v>
      </c>
      <c r="M14" s="14">
        <f t="shared" si="9"/>
        <v>8.6795405452637535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12.961578846</v>
      </c>
      <c r="C16" s="69">
        <f>F2</f>
        <v>11.948542356499999</v>
      </c>
    </row>
    <row r="17" spans="1:3" x14ac:dyDescent="0.25">
      <c r="A17" s="63"/>
      <c r="B17" s="59">
        <v>11.9539117813</v>
      </c>
      <c r="C17" s="70"/>
    </row>
    <row r="18" spans="1:3" x14ac:dyDescent="0.25">
      <c r="A18" s="63"/>
      <c r="B18" s="59">
        <v>12.893173933</v>
      </c>
      <c r="C18" s="70"/>
    </row>
    <row r="19" spans="1:3" x14ac:dyDescent="0.25">
      <c r="A19" s="63"/>
      <c r="B19" s="59">
        <v>11.838165998499999</v>
      </c>
      <c r="C19" s="70"/>
    </row>
    <row r="20" spans="1:3" x14ac:dyDescent="0.25">
      <c r="A20" s="63"/>
      <c r="B20" s="59">
        <v>11.958853960000001</v>
      </c>
      <c r="C20" s="70"/>
    </row>
    <row r="21" spans="1:3" x14ac:dyDescent="0.25">
      <c r="A21" s="63"/>
      <c r="B21" s="59">
        <v>11.815871954</v>
      </c>
      <c r="C21" s="70"/>
    </row>
    <row r="22" spans="1:3" x14ac:dyDescent="0.25">
      <c r="A22" s="63"/>
      <c r="B22" s="59">
        <v>11.9343931675</v>
      </c>
      <c r="C22" s="70"/>
    </row>
    <row r="23" spans="1:3" x14ac:dyDescent="0.25">
      <c r="A23" s="63"/>
      <c r="B23" s="59">
        <v>12.9618580341</v>
      </c>
      <c r="C23" s="70"/>
    </row>
    <row r="24" spans="1:3" x14ac:dyDescent="0.25">
      <c r="A24" s="63"/>
      <c r="B24" s="59">
        <v>11.809951067</v>
      </c>
      <c r="C24" s="70"/>
    </row>
    <row r="25" spans="1:3" x14ac:dyDescent="0.25">
      <c r="A25" s="64"/>
      <c r="B25" s="60">
        <v>11.943172931699999</v>
      </c>
      <c r="C25" s="70"/>
    </row>
    <row r="26" spans="1:3" x14ac:dyDescent="0.25">
      <c r="A26" s="62">
        <v>2</v>
      </c>
      <c r="B26" s="58">
        <v>6.0869529247000003</v>
      </c>
      <c r="C26" s="69">
        <f>G2</f>
        <v>6.09846401215</v>
      </c>
    </row>
    <row r="27" spans="1:3" x14ac:dyDescent="0.25">
      <c r="A27" s="63"/>
      <c r="B27" s="59">
        <v>6.1585481166999996</v>
      </c>
      <c r="C27" s="70"/>
    </row>
    <row r="28" spans="1:3" x14ac:dyDescent="0.25">
      <c r="A28" s="63"/>
      <c r="B28" s="59">
        <v>6.0174810886000003</v>
      </c>
      <c r="C28" s="70"/>
    </row>
    <row r="29" spans="1:3" x14ac:dyDescent="0.25">
      <c r="A29" s="63"/>
      <c r="B29" s="59">
        <v>6.0494618416000003</v>
      </c>
      <c r="C29" s="70"/>
    </row>
    <row r="30" spans="1:3" x14ac:dyDescent="0.25">
      <c r="A30" s="63"/>
      <c r="B30" s="59">
        <v>6.1749529838999999</v>
      </c>
      <c r="C30" s="70"/>
    </row>
    <row r="31" spans="1:3" x14ac:dyDescent="0.25">
      <c r="A31" s="63"/>
      <c r="B31" s="59">
        <v>6.0686810016999999</v>
      </c>
      <c r="C31" s="70"/>
    </row>
    <row r="32" spans="1:3" x14ac:dyDescent="0.25">
      <c r="A32" s="63"/>
      <c r="B32" s="59">
        <v>6.1668748856000004</v>
      </c>
      <c r="C32" s="70"/>
    </row>
    <row r="33" spans="1:3" x14ac:dyDescent="0.25">
      <c r="A33" s="63"/>
      <c r="B33" s="59">
        <v>6.0936329364999997</v>
      </c>
      <c r="C33" s="70"/>
    </row>
    <row r="34" spans="1:3" x14ac:dyDescent="0.25">
      <c r="A34" s="63"/>
      <c r="B34" s="59">
        <v>6.1678290366999997</v>
      </c>
      <c r="C34" s="70"/>
    </row>
    <row r="35" spans="1:3" x14ac:dyDescent="0.25">
      <c r="A35" s="63"/>
      <c r="B35" s="59">
        <v>6.1032950878000003</v>
      </c>
      <c r="C35" s="70"/>
    </row>
    <row r="36" spans="1:3" x14ac:dyDescent="0.25">
      <c r="A36" s="62">
        <v>4</v>
      </c>
      <c r="B36" s="58">
        <v>3.0752871037</v>
      </c>
      <c r="C36" s="69">
        <f>H2</f>
        <v>3.0533034801499999</v>
      </c>
    </row>
    <row r="37" spans="1:3" x14ac:dyDescent="0.25">
      <c r="A37" s="63"/>
      <c r="B37" s="59">
        <v>3.0529279708999999</v>
      </c>
      <c r="C37" s="70"/>
    </row>
    <row r="38" spans="1:3" x14ac:dyDescent="0.25">
      <c r="A38" s="63"/>
      <c r="B38" s="59">
        <v>3.0512700080999999</v>
      </c>
      <c r="C38" s="70"/>
    </row>
    <row r="39" spans="1:3" x14ac:dyDescent="0.25">
      <c r="A39" s="63"/>
      <c r="B39" s="59">
        <v>3.0237169266000001</v>
      </c>
      <c r="C39" s="70"/>
    </row>
    <row r="40" spans="1:3" x14ac:dyDescent="0.25">
      <c r="A40" s="63"/>
      <c r="B40" s="59">
        <v>3.0196690559000001</v>
      </c>
      <c r="C40" s="70"/>
    </row>
    <row r="41" spans="1:3" x14ac:dyDescent="0.25">
      <c r="A41" s="63"/>
      <c r="B41" s="59">
        <v>3.0482389927</v>
      </c>
      <c r="C41" s="70"/>
    </row>
    <row r="42" spans="1:3" x14ac:dyDescent="0.25">
      <c r="A42" s="63"/>
      <c r="B42" s="59">
        <v>3.0695850848999999</v>
      </c>
      <c r="C42" s="70"/>
    </row>
    <row r="43" spans="1:3" x14ac:dyDescent="0.25">
      <c r="A43" s="63"/>
      <c r="B43" s="59">
        <v>3.0536789893999998</v>
      </c>
      <c r="C43" s="70"/>
    </row>
    <row r="44" spans="1:3" x14ac:dyDescent="0.25">
      <c r="A44" s="63"/>
      <c r="B44" s="59">
        <v>3.0743498802000002</v>
      </c>
      <c r="C44" s="70"/>
    </row>
    <row r="45" spans="1:3" x14ac:dyDescent="0.25">
      <c r="A45" s="64"/>
      <c r="B45" s="60">
        <v>3.0670020579999999</v>
      </c>
      <c r="C45" s="70"/>
    </row>
    <row r="46" spans="1:3" x14ac:dyDescent="0.25">
      <c r="A46" s="62">
        <v>6</v>
      </c>
      <c r="B46" s="58">
        <v>2.1783699989</v>
      </c>
      <c r="C46" s="69">
        <f>I2</f>
        <v>2.1306954622500003</v>
      </c>
    </row>
    <row r="47" spans="1:3" x14ac:dyDescent="0.25">
      <c r="A47" s="63"/>
      <c r="B47" s="59">
        <v>2.1272721291000001</v>
      </c>
      <c r="C47" s="70"/>
    </row>
    <row r="48" spans="1:3" x14ac:dyDescent="0.25">
      <c r="A48" s="63"/>
      <c r="B48" s="59">
        <v>2.1320989132000001</v>
      </c>
      <c r="C48" s="70"/>
    </row>
    <row r="49" spans="1:3" x14ac:dyDescent="0.25">
      <c r="A49" s="63"/>
      <c r="B49" s="59">
        <v>2.1279728413000001</v>
      </c>
      <c r="C49" s="70"/>
    </row>
    <row r="50" spans="1:3" x14ac:dyDescent="0.25">
      <c r="A50" s="63"/>
      <c r="B50" s="59">
        <v>2.1387200356</v>
      </c>
      <c r="C50" s="70"/>
    </row>
    <row r="51" spans="1:3" x14ac:dyDescent="0.25">
      <c r="A51" s="63"/>
      <c r="B51" s="59">
        <v>2.1292920113</v>
      </c>
      <c r="C51" s="70"/>
    </row>
    <row r="52" spans="1:3" x14ac:dyDescent="0.25">
      <c r="A52" s="63"/>
      <c r="B52" s="59">
        <v>2.1068468093999999</v>
      </c>
      <c r="C52" s="70"/>
    </row>
    <row r="53" spans="1:3" x14ac:dyDescent="0.25">
      <c r="A53" s="63"/>
      <c r="B53" s="59">
        <v>2.1809339523000002</v>
      </c>
      <c r="C53" s="70"/>
    </row>
    <row r="54" spans="1:3" x14ac:dyDescent="0.25">
      <c r="A54" s="63"/>
      <c r="B54" s="59">
        <v>2.1383879184999999</v>
      </c>
      <c r="C54" s="70"/>
    </row>
    <row r="55" spans="1:3" x14ac:dyDescent="0.25">
      <c r="A55" s="64"/>
      <c r="B55" s="60">
        <v>2.0951509476000001</v>
      </c>
      <c r="C55" s="70"/>
    </row>
    <row r="56" spans="1:3" x14ac:dyDescent="0.25">
      <c r="A56" s="62">
        <v>8</v>
      </c>
      <c r="B56" s="58">
        <v>1.62839818</v>
      </c>
      <c r="C56" s="69">
        <f>J2</f>
        <v>1.6751714945</v>
      </c>
    </row>
    <row r="57" spans="1:3" x14ac:dyDescent="0.25">
      <c r="A57" s="63"/>
      <c r="B57" s="59">
        <v>1.6508569716999999</v>
      </c>
      <c r="C57" s="70"/>
    </row>
    <row r="58" spans="1:3" x14ac:dyDescent="0.25">
      <c r="A58" s="63"/>
      <c r="B58" s="59">
        <v>1.6504421234</v>
      </c>
      <c r="C58" s="70"/>
    </row>
    <row r="59" spans="1:3" x14ac:dyDescent="0.25">
      <c r="A59" s="63"/>
      <c r="B59" s="59">
        <v>1.6984810829000001</v>
      </c>
      <c r="C59" s="70"/>
    </row>
    <row r="60" spans="1:3" x14ac:dyDescent="0.25">
      <c r="A60" s="63"/>
      <c r="B60" s="59">
        <v>1.7205171585000001</v>
      </c>
      <c r="C60" s="70"/>
    </row>
    <row r="61" spans="1:3" x14ac:dyDescent="0.25">
      <c r="A61" s="63"/>
      <c r="B61" s="59">
        <v>1.6728911399999999</v>
      </c>
      <c r="C61" s="70"/>
    </row>
    <row r="62" spans="1:3" x14ac:dyDescent="0.25">
      <c r="A62" s="63"/>
      <c r="B62" s="59">
        <v>1.6476809978</v>
      </c>
      <c r="C62" s="70"/>
    </row>
    <row r="63" spans="1:3" x14ac:dyDescent="0.25">
      <c r="A63" s="63"/>
      <c r="B63" s="59">
        <v>1.7124738692999999</v>
      </c>
      <c r="C63" s="70"/>
    </row>
    <row r="64" spans="1:3" x14ac:dyDescent="0.25">
      <c r="A64" s="63"/>
      <c r="B64" s="59">
        <v>1.6838970183999999</v>
      </c>
      <c r="C64" s="70"/>
    </row>
    <row r="65" spans="1:3" x14ac:dyDescent="0.25">
      <c r="A65" s="64"/>
      <c r="B65" s="60">
        <v>1.6774518490000001</v>
      </c>
      <c r="C65" s="70"/>
    </row>
    <row r="66" spans="1:3" x14ac:dyDescent="0.25">
      <c r="A66" s="62">
        <v>12</v>
      </c>
      <c r="B66" s="58">
        <v>1.2252411841999999</v>
      </c>
      <c r="C66" s="69">
        <f>K2</f>
        <v>1.2511600255999999</v>
      </c>
    </row>
    <row r="67" spans="1:3" x14ac:dyDescent="0.25">
      <c r="A67" s="63"/>
      <c r="B67" s="59">
        <v>1.2769269942999999</v>
      </c>
      <c r="C67" s="70"/>
    </row>
    <row r="68" spans="1:3" x14ac:dyDescent="0.25">
      <c r="A68" s="63"/>
      <c r="B68" s="59">
        <v>1.3368799685999999</v>
      </c>
      <c r="C68" s="70"/>
    </row>
    <row r="69" spans="1:3" x14ac:dyDescent="0.25">
      <c r="A69" s="63"/>
      <c r="B69" s="59">
        <v>1.2531700133999999</v>
      </c>
      <c r="C69" s="70"/>
    </row>
    <row r="70" spans="1:3" x14ac:dyDescent="0.25">
      <c r="A70" s="63"/>
      <c r="B70" s="59">
        <v>1.2491500378</v>
      </c>
      <c r="C70" s="70"/>
    </row>
    <row r="71" spans="1:3" x14ac:dyDescent="0.25">
      <c r="A71" s="63"/>
      <c r="B71" s="59">
        <v>1.2071940899</v>
      </c>
      <c r="C71" s="70"/>
    </row>
    <row r="72" spans="1:3" x14ac:dyDescent="0.25">
      <c r="A72" s="63"/>
      <c r="B72" s="59">
        <v>1.4207079411000001</v>
      </c>
      <c r="C72" s="70"/>
    </row>
    <row r="73" spans="1:3" x14ac:dyDescent="0.25">
      <c r="A73" s="63"/>
      <c r="B73" s="59">
        <v>1.3626339435999999</v>
      </c>
      <c r="C73" s="70"/>
    </row>
    <row r="74" spans="1:3" x14ac:dyDescent="0.25">
      <c r="A74" s="63"/>
      <c r="B74" s="59">
        <v>1.2188549042000001</v>
      </c>
      <c r="C74" s="70"/>
    </row>
    <row r="75" spans="1:3" x14ac:dyDescent="0.25">
      <c r="A75" s="64"/>
      <c r="B75" s="60">
        <v>1.2219958305</v>
      </c>
      <c r="C75" s="70"/>
    </row>
    <row r="76" spans="1:3" x14ac:dyDescent="0.25">
      <c r="A76" s="62">
        <v>18</v>
      </c>
      <c r="B76" s="58">
        <v>1.0578439235999999</v>
      </c>
      <c r="C76" s="69">
        <f>L2</f>
        <v>1.1073899269</v>
      </c>
    </row>
    <row r="77" spans="1:3" x14ac:dyDescent="0.25">
      <c r="A77" s="63"/>
      <c r="B77" s="59">
        <v>1.0406670570000001</v>
      </c>
      <c r="C77" s="70"/>
    </row>
    <row r="78" spans="1:3" x14ac:dyDescent="0.25">
      <c r="A78" s="63"/>
      <c r="B78" s="59">
        <v>1.0617020130000001</v>
      </c>
      <c r="C78" s="70"/>
    </row>
    <row r="79" spans="1:3" x14ac:dyDescent="0.25">
      <c r="A79" s="63"/>
      <c r="B79" s="59">
        <v>1.2197680473000001</v>
      </c>
      <c r="C79" s="70"/>
    </row>
    <row r="80" spans="1:3" x14ac:dyDescent="0.25">
      <c r="A80" s="63"/>
      <c r="B80" s="59">
        <v>1.4650080204</v>
      </c>
      <c r="C80" s="70"/>
    </row>
    <row r="81" spans="1:3" x14ac:dyDescent="0.25">
      <c r="A81" s="63"/>
      <c r="B81" s="59">
        <v>1.1090309620000001</v>
      </c>
      <c r="C81" s="70"/>
    </row>
    <row r="82" spans="1:3" x14ac:dyDescent="0.25">
      <c r="A82" s="63"/>
      <c r="B82" s="59">
        <v>1.1780869961</v>
      </c>
      <c r="C82" s="70"/>
    </row>
    <row r="83" spans="1:3" x14ac:dyDescent="0.25">
      <c r="A83" s="63"/>
      <c r="B83" s="59">
        <v>1.1310420036</v>
      </c>
      <c r="C83" s="70"/>
    </row>
    <row r="84" spans="1:3" x14ac:dyDescent="0.25">
      <c r="A84" s="63"/>
      <c r="B84" s="59">
        <v>1.0307052135000001</v>
      </c>
      <c r="C84" s="70"/>
    </row>
    <row r="85" spans="1:3" x14ac:dyDescent="0.25">
      <c r="A85" s="64"/>
      <c r="B85" s="60">
        <v>1.1057488918</v>
      </c>
      <c r="C85" s="70"/>
    </row>
    <row r="86" spans="1:3" x14ac:dyDescent="0.25">
      <c r="A86" s="62">
        <v>24</v>
      </c>
      <c r="B86" s="58">
        <v>1.2811968327000001</v>
      </c>
      <c r="C86" s="69">
        <f>M2</f>
        <v>1.37663304805</v>
      </c>
    </row>
    <row r="87" spans="1:3" x14ac:dyDescent="0.25">
      <c r="A87" s="63"/>
      <c r="B87" s="59">
        <v>1.456936121</v>
      </c>
      <c r="C87" s="70"/>
    </row>
    <row r="88" spans="1:3" x14ac:dyDescent="0.25">
      <c r="A88" s="63"/>
      <c r="B88" s="59">
        <v>1.2479069233</v>
      </c>
      <c r="C88" s="70"/>
    </row>
    <row r="89" spans="1:3" x14ac:dyDescent="0.25">
      <c r="A89" s="63"/>
      <c r="B89" s="59">
        <v>3.0780470371000002</v>
      </c>
      <c r="C89" s="70"/>
    </row>
    <row r="90" spans="1:3" x14ac:dyDescent="0.25">
      <c r="A90" s="63"/>
      <c r="B90" s="59">
        <v>1.2245249748</v>
      </c>
      <c r="C90" s="70"/>
    </row>
    <row r="91" spans="1:3" x14ac:dyDescent="0.25">
      <c r="A91" s="63"/>
      <c r="B91" s="59">
        <v>1.2963299750999999</v>
      </c>
      <c r="C91" s="70"/>
    </row>
    <row r="92" spans="1:3" x14ac:dyDescent="0.25">
      <c r="A92" s="63"/>
      <c r="B92" s="59">
        <v>1.9931349754000001</v>
      </c>
      <c r="C92" s="70"/>
    </row>
    <row r="93" spans="1:3" x14ac:dyDescent="0.25">
      <c r="A93" s="63"/>
      <c r="B93" s="59">
        <v>1.7625319958000001</v>
      </c>
      <c r="C93" s="70"/>
    </row>
    <row r="94" spans="1:3" x14ac:dyDescent="0.25">
      <c r="A94" s="63"/>
      <c r="B94" s="59">
        <v>1.8760821819</v>
      </c>
      <c r="C94" s="70"/>
    </row>
    <row r="95" spans="1:3" x14ac:dyDescent="0.25">
      <c r="A95" s="64"/>
      <c r="B95" s="60">
        <v>1.2773659229000001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95"/>
  <sheetViews>
    <sheetView workbookViewId="0">
      <selection activeCell="F1" sqref="F1:M1"/>
    </sheetView>
  </sheetViews>
  <sheetFormatPr defaultRowHeight="15" x14ac:dyDescent="0.25"/>
  <cols>
    <col min="1" max="1" width="9.140625" style="57"/>
    <col min="2" max="2" width="14.28515625" bestFit="1" customWidth="1"/>
    <col min="3" max="3" width="6.5703125" bestFit="1" customWidth="1"/>
    <col min="4" max="4" width="11.85546875" bestFit="1" customWidth="1"/>
    <col min="5" max="6" width="13.140625" bestFit="1" customWidth="1"/>
  </cols>
  <sheetData>
    <row r="1" spans="1:15" x14ac:dyDescent="0.25">
      <c r="A1" s="54" t="s">
        <v>0</v>
      </c>
      <c r="B1" s="37" t="s">
        <v>15</v>
      </c>
      <c r="C1" s="27" t="s">
        <v>6</v>
      </c>
      <c r="D1" s="28">
        <v>3360000</v>
      </c>
      <c r="E1" s="5" t="s">
        <v>9</v>
      </c>
      <c r="F1" s="6">
        <v>1</v>
      </c>
      <c r="G1" s="6">
        <v>2</v>
      </c>
      <c r="H1" s="6">
        <v>4</v>
      </c>
      <c r="I1" s="6">
        <v>6</v>
      </c>
      <c r="J1" s="6">
        <v>8</v>
      </c>
      <c r="K1" s="6">
        <v>12</v>
      </c>
      <c r="L1" s="6">
        <v>18</v>
      </c>
      <c r="M1" s="6">
        <v>24</v>
      </c>
    </row>
    <row r="2" spans="1:15" x14ac:dyDescent="0.25">
      <c r="A2" s="55" t="s">
        <v>2</v>
      </c>
      <c r="B2" s="38" t="s">
        <v>20</v>
      </c>
      <c r="C2" s="29" t="s">
        <v>12</v>
      </c>
      <c r="D2" s="30">
        <v>0.05</v>
      </c>
      <c r="E2" s="9" t="s">
        <v>7</v>
      </c>
      <c r="F2" s="14">
        <f>MEDIAN(F3:F12)</f>
        <v>16.922138929349998</v>
      </c>
      <c r="G2" s="14">
        <f t="shared" ref="G2:M2" si="0">MEDIAN(G3:G12)</f>
        <v>8.6478309631499997</v>
      </c>
      <c r="H2" s="14">
        <f t="shared" si="0"/>
        <v>4.3076740503000002</v>
      </c>
      <c r="I2" s="14">
        <f t="shared" si="0"/>
        <v>2.9928784370499999</v>
      </c>
      <c r="J2" s="14">
        <f t="shared" si="0"/>
        <v>2.2628004550499998</v>
      </c>
      <c r="K2" s="14">
        <f t="shared" si="0"/>
        <v>1.6197440624499999</v>
      </c>
      <c r="L2" s="14">
        <f t="shared" si="0"/>
        <v>1.4187710285500001</v>
      </c>
      <c r="M2" s="14">
        <f t="shared" si="0"/>
        <v>1.4844861030500001</v>
      </c>
      <c r="O2" s="53">
        <f>ROUNDUP(SUM(F3:M12)/60,0)</f>
        <v>7</v>
      </c>
    </row>
    <row r="3" spans="1:15" hidden="1" x14ac:dyDescent="0.25">
      <c r="A3" s="55"/>
      <c r="B3" s="38"/>
      <c r="C3" s="29"/>
      <c r="D3" s="30"/>
      <c r="E3" s="9"/>
      <c r="F3" s="14">
        <f t="shared" ref="F3:F12" si="1">$B16</f>
        <v>16.805587053299998</v>
      </c>
      <c r="G3" s="14">
        <f>$B26</f>
        <v>8.6023759842</v>
      </c>
      <c r="H3" s="14">
        <f t="shared" ref="H3:H12" si="2">$B36</f>
        <v>4.3575839996000001</v>
      </c>
      <c r="I3" s="14">
        <f t="shared" ref="I3:I12" si="3">$B46</f>
        <v>2.9607200623000001</v>
      </c>
      <c r="J3" s="14">
        <f t="shared" ref="J3:J12" si="4">$B56</f>
        <v>2.2507059574000001</v>
      </c>
      <c r="K3" s="14">
        <f t="shared" ref="K3:K12" si="5">$B66</f>
        <v>1.5724580288000001</v>
      </c>
      <c r="L3" s="14">
        <f t="shared" ref="L3:L12" si="6">$B76</f>
        <v>1.4181609154000001</v>
      </c>
      <c r="M3" s="14">
        <f t="shared" ref="M3:M12" si="7">$B86</f>
        <v>1.5476841927</v>
      </c>
    </row>
    <row r="4" spans="1:15" hidden="1" x14ac:dyDescent="0.25">
      <c r="A4" s="55"/>
      <c r="B4" s="38"/>
      <c r="C4" s="29"/>
      <c r="D4" s="30"/>
      <c r="E4" s="9"/>
      <c r="F4" s="14">
        <f t="shared" si="1"/>
        <v>16.802680969200001</v>
      </c>
      <c r="G4" s="14">
        <f t="shared" ref="G4:G12" si="8">B27</f>
        <v>8.5257799624999997</v>
      </c>
      <c r="H4" s="14">
        <f t="shared" si="2"/>
        <v>4.3449850082000001</v>
      </c>
      <c r="I4" s="14">
        <f t="shared" si="3"/>
        <v>2.9944338798999999</v>
      </c>
      <c r="J4" s="14">
        <f t="shared" si="4"/>
        <v>2.2606551647000002</v>
      </c>
      <c r="K4" s="14">
        <f t="shared" si="5"/>
        <v>1.5620188713000001</v>
      </c>
      <c r="L4" s="14">
        <f t="shared" si="6"/>
        <v>1.5723259449</v>
      </c>
      <c r="M4" s="14">
        <f t="shared" si="7"/>
        <v>1.5884370804000001</v>
      </c>
    </row>
    <row r="5" spans="1:15" hidden="1" x14ac:dyDescent="0.25">
      <c r="A5" s="55"/>
      <c r="B5" s="38"/>
      <c r="C5" s="29"/>
      <c r="D5" s="30"/>
      <c r="E5" s="9"/>
      <c r="F5" s="14">
        <f t="shared" si="1"/>
        <v>16.946530818900001</v>
      </c>
      <c r="G5" s="14">
        <f t="shared" si="8"/>
        <v>8.6762330532000007</v>
      </c>
      <c r="H5" s="14">
        <f t="shared" si="2"/>
        <v>4.2822911739</v>
      </c>
      <c r="I5" s="14">
        <f t="shared" si="3"/>
        <v>3.0032439231999999</v>
      </c>
      <c r="J5" s="14">
        <f t="shared" si="4"/>
        <v>2.2661240101</v>
      </c>
      <c r="K5" s="14">
        <f t="shared" si="5"/>
        <v>1.5936729908</v>
      </c>
      <c r="L5" s="14">
        <f t="shared" si="6"/>
        <v>1.4029228686999999</v>
      </c>
      <c r="M5" s="14">
        <f t="shared" si="7"/>
        <v>1.4789640903000001</v>
      </c>
    </row>
    <row r="6" spans="1:15" hidden="1" x14ac:dyDescent="0.25">
      <c r="A6" s="55"/>
      <c r="B6" s="38"/>
      <c r="C6" s="29"/>
      <c r="D6" s="30"/>
      <c r="E6" s="9"/>
      <c r="F6" s="14">
        <f t="shared" si="1"/>
        <v>16.8930678368</v>
      </c>
      <c r="G6" s="14">
        <f t="shared" si="8"/>
        <v>8.6686129570000006</v>
      </c>
      <c r="H6" s="14">
        <f t="shared" si="2"/>
        <v>4.6991448401999998</v>
      </c>
      <c r="I6" s="14">
        <f t="shared" si="3"/>
        <v>2.9687039851999999</v>
      </c>
      <c r="J6" s="14">
        <f t="shared" si="4"/>
        <v>2.2645919323000001</v>
      </c>
      <c r="K6" s="14">
        <f t="shared" si="5"/>
        <v>1.8844981193999999</v>
      </c>
      <c r="L6" s="14">
        <f t="shared" si="6"/>
        <v>1.5539879799</v>
      </c>
      <c r="M6" s="14">
        <f t="shared" si="7"/>
        <v>1.5891737937999999</v>
      </c>
    </row>
    <row r="7" spans="1:15" hidden="1" x14ac:dyDescent="0.25">
      <c r="A7" s="55"/>
      <c r="B7" s="38"/>
      <c r="C7" s="29"/>
      <c r="D7" s="30"/>
      <c r="E7" s="9"/>
      <c r="F7" s="14">
        <f t="shared" si="1"/>
        <v>18.160687923400001</v>
      </c>
      <c r="G7" s="14">
        <f t="shared" si="8"/>
        <v>8.6516070365999997</v>
      </c>
      <c r="H7" s="14">
        <f t="shared" si="2"/>
        <v>4.7678949832999997</v>
      </c>
      <c r="I7" s="14">
        <f t="shared" si="3"/>
        <v>2.9787909985000001</v>
      </c>
      <c r="J7" s="14">
        <f t="shared" si="4"/>
        <v>2.2479019165</v>
      </c>
      <c r="K7" s="14">
        <f t="shared" si="5"/>
        <v>1.6505551338</v>
      </c>
      <c r="L7" s="14">
        <f t="shared" si="6"/>
        <v>1.4058580399</v>
      </c>
      <c r="M7" s="14">
        <f t="shared" si="7"/>
        <v>1.4202661513999999</v>
      </c>
    </row>
    <row r="8" spans="1:15" hidden="1" x14ac:dyDescent="0.25">
      <c r="A8" s="55"/>
      <c r="B8" s="38"/>
      <c r="C8" s="29"/>
      <c r="D8" s="30"/>
      <c r="E8" s="9"/>
      <c r="F8" s="14">
        <f t="shared" si="1"/>
        <v>16.9399089813</v>
      </c>
      <c r="G8" s="14">
        <f t="shared" si="8"/>
        <v>8.5839910506999999</v>
      </c>
      <c r="H8" s="14">
        <f t="shared" si="2"/>
        <v>4.2877650260999998</v>
      </c>
      <c r="I8" s="14">
        <f t="shared" si="3"/>
        <v>2.9971699715</v>
      </c>
      <c r="J8" s="14">
        <f t="shared" si="4"/>
        <v>2.2636721134000002</v>
      </c>
      <c r="K8" s="14">
        <f t="shared" si="5"/>
        <v>1.7626819611</v>
      </c>
      <c r="L8" s="14">
        <f t="shared" si="6"/>
        <v>1.4231328964000001</v>
      </c>
      <c r="M8" s="14">
        <f t="shared" si="7"/>
        <v>1.4467430115</v>
      </c>
    </row>
    <row r="9" spans="1:15" hidden="1" x14ac:dyDescent="0.25">
      <c r="A9" s="55"/>
      <c r="B9" s="38"/>
      <c r="C9" s="29"/>
      <c r="D9" s="30"/>
      <c r="E9" s="9"/>
      <c r="F9" s="14">
        <f t="shared" si="1"/>
        <v>16.9021809101</v>
      </c>
      <c r="G9" s="14">
        <f t="shared" si="8"/>
        <v>8.6448059082000004</v>
      </c>
      <c r="H9" s="14">
        <f t="shared" si="2"/>
        <v>4.3065741062000003</v>
      </c>
      <c r="I9" s="14">
        <f t="shared" si="3"/>
        <v>2.9974181652</v>
      </c>
      <c r="J9" s="14">
        <f t="shared" si="4"/>
        <v>2.2632849215999999</v>
      </c>
      <c r="K9" s="14">
        <f t="shared" si="5"/>
        <v>1.6437661647999999</v>
      </c>
      <c r="L9" s="14">
        <f t="shared" si="6"/>
        <v>1.4193811417</v>
      </c>
      <c r="M9" s="14">
        <f t="shared" si="7"/>
        <v>1.4687709808</v>
      </c>
    </row>
    <row r="10" spans="1:15" hidden="1" x14ac:dyDescent="0.25">
      <c r="A10" s="55"/>
      <c r="B10" s="38"/>
      <c r="C10" s="29"/>
      <c r="D10" s="30"/>
      <c r="E10" s="9"/>
      <c r="F10" s="14">
        <f t="shared" si="1"/>
        <v>16.945039987600001</v>
      </c>
      <c r="G10" s="14">
        <f t="shared" si="8"/>
        <v>8.6381659507999995</v>
      </c>
      <c r="H10" s="14">
        <f t="shared" si="2"/>
        <v>4.2747731208999999</v>
      </c>
      <c r="I10" s="14">
        <f t="shared" si="3"/>
        <v>3.0005881786000002</v>
      </c>
      <c r="J10" s="14">
        <f t="shared" si="4"/>
        <v>2.2735860348000001</v>
      </c>
      <c r="K10" s="14">
        <f t="shared" si="5"/>
        <v>1.5628759860999999</v>
      </c>
      <c r="L10" s="14">
        <f t="shared" si="6"/>
        <v>1.4159240722999999</v>
      </c>
      <c r="M10" s="14">
        <f t="shared" si="7"/>
        <v>1.4900081158</v>
      </c>
    </row>
    <row r="11" spans="1:15" hidden="1" x14ac:dyDescent="0.25">
      <c r="A11" s="55"/>
      <c r="B11" s="38"/>
      <c r="C11" s="29"/>
      <c r="D11" s="30"/>
      <c r="E11" s="9"/>
      <c r="F11" s="14">
        <f t="shared" si="1"/>
        <v>18.127027034800001</v>
      </c>
      <c r="G11" s="14">
        <f t="shared" si="8"/>
        <v>8.6508560181000007</v>
      </c>
      <c r="H11" s="14">
        <f t="shared" si="2"/>
        <v>4.3000249863000004</v>
      </c>
      <c r="I11" s="14">
        <f t="shared" si="3"/>
        <v>2.9733390808000002</v>
      </c>
      <c r="J11" s="14">
        <f t="shared" si="4"/>
        <v>2.2508389950000001</v>
      </c>
      <c r="K11" s="14">
        <f t="shared" si="5"/>
        <v>1.5957219600999999</v>
      </c>
      <c r="L11" s="14">
        <f t="shared" si="6"/>
        <v>1.4132740498</v>
      </c>
      <c r="M11" s="14">
        <f t="shared" si="7"/>
        <v>1.5389969348999999</v>
      </c>
    </row>
    <row r="12" spans="1:15" hidden="1" x14ac:dyDescent="0.25">
      <c r="A12" s="55"/>
      <c r="B12" s="38"/>
      <c r="C12" s="29"/>
      <c r="D12" s="30"/>
      <c r="E12" s="9"/>
      <c r="F12" s="14">
        <f t="shared" si="1"/>
        <v>16.9043688774</v>
      </c>
      <c r="G12" s="14">
        <f t="shared" si="8"/>
        <v>8.6765539646000001</v>
      </c>
      <c r="H12" s="14">
        <f t="shared" si="2"/>
        <v>4.3087739944000001</v>
      </c>
      <c r="I12" s="14">
        <f t="shared" si="3"/>
        <v>2.9913229941999999</v>
      </c>
      <c r="J12" s="14">
        <f t="shared" si="4"/>
        <v>2.2623159885000002</v>
      </c>
      <c r="K12" s="14">
        <f t="shared" si="5"/>
        <v>2.0439438820000002</v>
      </c>
      <c r="L12" s="14">
        <f t="shared" si="6"/>
        <v>1.4323208331999999</v>
      </c>
      <c r="M12" s="14">
        <f t="shared" si="7"/>
        <v>1.4586968422</v>
      </c>
    </row>
    <row r="13" spans="1:15" x14ac:dyDescent="0.25">
      <c r="A13" s="55" t="s">
        <v>4</v>
      </c>
      <c r="B13" s="39">
        <v>6720000</v>
      </c>
      <c r="C13" s="31"/>
      <c r="D13" s="31"/>
      <c r="E13" s="12" t="s">
        <v>10</v>
      </c>
      <c r="F13" s="50">
        <f>F2</f>
        <v>16.922138929349998</v>
      </c>
      <c r="G13" s="50">
        <f t="shared" ref="G13:M14" si="9">$F$2/G1</f>
        <v>8.4610694646749991</v>
      </c>
      <c r="H13" s="50">
        <f t="shared" si="9"/>
        <v>4.2305347323374995</v>
      </c>
      <c r="I13" s="50">
        <f t="shared" si="9"/>
        <v>2.8203564882249998</v>
      </c>
      <c r="J13" s="50">
        <f t="shared" si="9"/>
        <v>2.1152673661687498</v>
      </c>
      <c r="K13" s="50">
        <f t="shared" si="9"/>
        <v>1.4101782441124999</v>
      </c>
      <c r="L13" s="50">
        <f t="shared" si="9"/>
        <v>0.94011882940833325</v>
      </c>
      <c r="M13" s="50">
        <f t="shared" si="9"/>
        <v>0.70508912205624996</v>
      </c>
    </row>
    <row r="14" spans="1:15" x14ac:dyDescent="0.25">
      <c r="A14" s="56" t="s">
        <v>5</v>
      </c>
      <c r="B14" s="40">
        <v>29</v>
      </c>
      <c r="C14" s="32"/>
      <c r="D14" s="32"/>
      <c r="E14" s="9" t="s">
        <v>8</v>
      </c>
      <c r="F14" s="14">
        <v>1</v>
      </c>
      <c r="G14" s="14">
        <f t="shared" si="9"/>
        <v>1.9568073198306428</v>
      </c>
      <c r="H14" s="14">
        <f t="shared" si="9"/>
        <v>3.928370329730841</v>
      </c>
      <c r="I14" s="14">
        <f t="shared" si="9"/>
        <v>5.6541350693914909</v>
      </c>
      <c r="J14" s="14">
        <f t="shared" si="9"/>
        <v>7.478405305949118</v>
      </c>
      <c r="K14" s="14">
        <f t="shared" si="9"/>
        <v>10.447415318043415</v>
      </c>
      <c r="L14" s="14">
        <f t="shared" si="9"/>
        <v>11.927322019427343</v>
      </c>
      <c r="M14" s="14">
        <f t="shared" si="9"/>
        <v>11.399324584165562</v>
      </c>
    </row>
    <row r="15" spans="1:15" x14ac:dyDescent="0.25">
      <c r="A15" s="61" t="s">
        <v>21</v>
      </c>
      <c r="B15" s="65" t="s">
        <v>7</v>
      </c>
    </row>
    <row r="16" spans="1:15" x14ac:dyDescent="0.25">
      <c r="A16" s="62">
        <v>1</v>
      </c>
      <c r="B16" s="58">
        <v>16.805587053299998</v>
      </c>
      <c r="C16" s="69">
        <f>F2</f>
        <v>16.922138929349998</v>
      </c>
    </row>
    <row r="17" spans="1:3" x14ac:dyDescent="0.25">
      <c r="A17" s="63"/>
      <c r="B17" s="59">
        <v>16.802680969200001</v>
      </c>
      <c r="C17" s="70"/>
    </row>
    <row r="18" spans="1:3" x14ac:dyDescent="0.25">
      <c r="A18" s="63"/>
      <c r="B18" s="59">
        <v>16.946530818900001</v>
      </c>
      <c r="C18" s="70"/>
    </row>
    <row r="19" spans="1:3" x14ac:dyDescent="0.25">
      <c r="A19" s="63"/>
      <c r="B19" s="59">
        <v>16.8930678368</v>
      </c>
      <c r="C19" s="70"/>
    </row>
    <row r="20" spans="1:3" x14ac:dyDescent="0.25">
      <c r="A20" s="63"/>
      <c r="B20" s="59">
        <v>18.160687923400001</v>
      </c>
      <c r="C20" s="70"/>
    </row>
    <row r="21" spans="1:3" x14ac:dyDescent="0.25">
      <c r="A21" s="63"/>
      <c r="B21" s="59">
        <v>16.9399089813</v>
      </c>
      <c r="C21" s="70"/>
    </row>
    <row r="22" spans="1:3" x14ac:dyDescent="0.25">
      <c r="A22" s="63"/>
      <c r="B22" s="59">
        <v>16.9021809101</v>
      </c>
      <c r="C22" s="70"/>
    </row>
    <row r="23" spans="1:3" x14ac:dyDescent="0.25">
      <c r="A23" s="63"/>
      <c r="B23" s="59">
        <v>16.945039987600001</v>
      </c>
      <c r="C23" s="70"/>
    </row>
    <row r="24" spans="1:3" x14ac:dyDescent="0.25">
      <c r="A24" s="63"/>
      <c r="B24" s="59">
        <v>18.127027034800001</v>
      </c>
      <c r="C24" s="70"/>
    </row>
    <row r="25" spans="1:3" x14ac:dyDescent="0.25">
      <c r="A25" s="64"/>
      <c r="B25" s="60">
        <v>16.9043688774</v>
      </c>
      <c r="C25" s="70"/>
    </row>
    <row r="26" spans="1:3" x14ac:dyDescent="0.25">
      <c r="A26" s="62">
        <v>2</v>
      </c>
      <c r="B26" s="58">
        <v>8.6023759842</v>
      </c>
      <c r="C26" s="69">
        <f>G2</f>
        <v>8.6478309631499997</v>
      </c>
    </row>
    <row r="27" spans="1:3" x14ac:dyDescent="0.25">
      <c r="A27" s="63"/>
      <c r="B27" s="59">
        <v>8.5257799624999997</v>
      </c>
      <c r="C27" s="70"/>
    </row>
    <row r="28" spans="1:3" x14ac:dyDescent="0.25">
      <c r="A28" s="63"/>
      <c r="B28" s="59">
        <v>8.6762330532000007</v>
      </c>
      <c r="C28" s="70"/>
    </row>
    <row r="29" spans="1:3" x14ac:dyDescent="0.25">
      <c r="A29" s="63"/>
      <c r="B29" s="59">
        <v>8.6686129570000006</v>
      </c>
      <c r="C29" s="70"/>
    </row>
    <row r="30" spans="1:3" x14ac:dyDescent="0.25">
      <c r="A30" s="63"/>
      <c r="B30" s="59">
        <v>8.6516070365999997</v>
      </c>
      <c r="C30" s="70"/>
    </row>
    <row r="31" spans="1:3" x14ac:dyDescent="0.25">
      <c r="A31" s="63"/>
      <c r="B31" s="59">
        <v>8.5839910506999999</v>
      </c>
      <c r="C31" s="70"/>
    </row>
    <row r="32" spans="1:3" x14ac:dyDescent="0.25">
      <c r="A32" s="63"/>
      <c r="B32" s="59">
        <v>8.6448059082000004</v>
      </c>
      <c r="C32" s="70"/>
    </row>
    <row r="33" spans="1:3" x14ac:dyDescent="0.25">
      <c r="A33" s="63"/>
      <c r="B33" s="59">
        <v>8.6381659507999995</v>
      </c>
      <c r="C33" s="70"/>
    </row>
    <row r="34" spans="1:3" x14ac:dyDescent="0.25">
      <c r="A34" s="63"/>
      <c r="B34" s="59">
        <v>8.6508560181000007</v>
      </c>
      <c r="C34" s="70"/>
    </row>
    <row r="35" spans="1:3" x14ac:dyDescent="0.25">
      <c r="A35" s="63"/>
      <c r="B35" s="59">
        <v>8.6765539646000001</v>
      </c>
      <c r="C35" s="70"/>
    </row>
    <row r="36" spans="1:3" x14ac:dyDescent="0.25">
      <c r="A36" s="62">
        <v>4</v>
      </c>
      <c r="B36" s="58">
        <v>4.3575839996000001</v>
      </c>
      <c r="C36" s="69">
        <f>H2</f>
        <v>4.3076740503000002</v>
      </c>
    </row>
    <row r="37" spans="1:3" x14ac:dyDescent="0.25">
      <c r="A37" s="63"/>
      <c r="B37" s="59">
        <v>4.3449850082000001</v>
      </c>
      <c r="C37" s="70"/>
    </row>
    <row r="38" spans="1:3" x14ac:dyDescent="0.25">
      <c r="A38" s="63"/>
      <c r="B38" s="59">
        <v>4.2822911739</v>
      </c>
      <c r="C38" s="70"/>
    </row>
    <row r="39" spans="1:3" x14ac:dyDescent="0.25">
      <c r="A39" s="63"/>
      <c r="B39" s="59">
        <v>4.6991448401999998</v>
      </c>
      <c r="C39" s="70"/>
    </row>
    <row r="40" spans="1:3" x14ac:dyDescent="0.25">
      <c r="A40" s="63"/>
      <c r="B40" s="59">
        <v>4.7678949832999997</v>
      </c>
      <c r="C40" s="70"/>
    </row>
    <row r="41" spans="1:3" x14ac:dyDescent="0.25">
      <c r="A41" s="63"/>
      <c r="B41" s="59">
        <v>4.2877650260999998</v>
      </c>
      <c r="C41" s="70"/>
    </row>
    <row r="42" spans="1:3" x14ac:dyDescent="0.25">
      <c r="A42" s="63"/>
      <c r="B42" s="59">
        <v>4.3065741062000003</v>
      </c>
      <c r="C42" s="70"/>
    </row>
    <row r="43" spans="1:3" x14ac:dyDescent="0.25">
      <c r="A43" s="63"/>
      <c r="B43" s="59">
        <v>4.2747731208999999</v>
      </c>
      <c r="C43" s="70"/>
    </row>
    <row r="44" spans="1:3" x14ac:dyDescent="0.25">
      <c r="A44" s="63"/>
      <c r="B44" s="59">
        <v>4.3000249863000004</v>
      </c>
      <c r="C44" s="70"/>
    </row>
    <row r="45" spans="1:3" x14ac:dyDescent="0.25">
      <c r="A45" s="64"/>
      <c r="B45" s="60">
        <v>4.3087739944000001</v>
      </c>
      <c r="C45" s="70"/>
    </row>
    <row r="46" spans="1:3" x14ac:dyDescent="0.25">
      <c r="A46" s="62">
        <v>6</v>
      </c>
      <c r="B46" s="58">
        <v>2.9607200623000001</v>
      </c>
      <c r="C46" s="69">
        <f>I2</f>
        <v>2.9928784370499999</v>
      </c>
    </row>
    <row r="47" spans="1:3" x14ac:dyDescent="0.25">
      <c r="A47" s="63"/>
      <c r="B47" s="59">
        <v>2.9944338798999999</v>
      </c>
      <c r="C47" s="70"/>
    </row>
    <row r="48" spans="1:3" x14ac:dyDescent="0.25">
      <c r="A48" s="63"/>
      <c r="B48" s="59">
        <v>3.0032439231999999</v>
      </c>
      <c r="C48" s="70"/>
    </row>
    <row r="49" spans="1:3" x14ac:dyDescent="0.25">
      <c r="A49" s="63"/>
      <c r="B49" s="59">
        <v>2.9687039851999999</v>
      </c>
      <c r="C49" s="70"/>
    </row>
    <row r="50" spans="1:3" x14ac:dyDescent="0.25">
      <c r="A50" s="63"/>
      <c r="B50" s="59">
        <v>2.9787909985000001</v>
      </c>
      <c r="C50" s="70"/>
    </row>
    <row r="51" spans="1:3" x14ac:dyDescent="0.25">
      <c r="A51" s="63"/>
      <c r="B51" s="59">
        <v>2.9971699715</v>
      </c>
      <c r="C51" s="70"/>
    </row>
    <row r="52" spans="1:3" x14ac:dyDescent="0.25">
      <c r="A52" s="63"/>
      <c r="B52" s="59">
        <v>2.9974181652</v>
      </c>
      <c r="C52" s="70"/>
    </row>
    <row r="53" spans="1:3" x14ac:dyDescent="0.25">
      <c r="A53" s="63"/>
      <c r="B53" s="59">
        <v>3.0005881786000002</v>
      </c>
      <c r="C53" s="70"/>
    </row>
    <row r="54" spans="1:3" x14ac:dyDescent="0.25">
      <c r="A54" s="63"/>
      <c r="B54" s="59">
        <v>2.9733390808000002</v>
      </c>
      <c r="C54" s="70"/>
    </row>
    <row r="55" spans="1:3" x14ac:dyDescent="0.25">
      <c r="A55" s="64"/>
      <c r="B55" s="60">
        <v>2.9913229941999999</v>
      </c>
      <c r="C55" s="70"/>
    </row>
    <row r="56" spans="1:3" x14ac:dyDescent="0.25">
      <c r="A56" s="62">
        <v>8</v>
      </c>
      <c r="B56" s="58">
        <v>2.2507059574000001</v>
      </c>
      <c r="C56" s="69">
        <f>J2</f>
        <v>2.2628004550499998</v>
      </c>
    </row>
    <row r="57" spans="1:3" x14ac:dyDescent="0.25">
      <c r="A57" s="63"/>
      <c r="B57" s="59">
        <v>2.2606551647000002</v>
      </c>
      <c r="C57" s="70"/>
    </row>
    <row r="58" spans="1:3" x14ac:dyDescent="0.25">
      <c r="A58" s="63"/>
      <c r="B58" s="59">
        <v>2.2661240101</v>
      </c>
      <c r="C58" s="70"/>
    </row>
    <row r="59" spans="1:3" x14ac:dyDescent="0.25">
      <c r="A59" s="63"/>
      <c r="B59" s="59">
        <v>2.2645919323000001</v>
      </c>
      <c r="C59" s="70"/>
    </row>
    <row r="60" spans="1:3" x14ac:dyDescent="0.25">
      <c r="A60" s="63"/>
      <c r="B60" s="59">
        <v>2.2479019165</v>
      </c>
      <c r="C60" s="70"/>
    </row>
    <row r="61" spans="1:3" x14ac:dyDescent="0.25">
      <c r="A61" s="63"/>
      <c r="B61" s="59">
        <v>2.2636721134000002</v>
      </c>
      <c r="C61" s="70"/>
    </row>
    <row r="62" spans="1:3" x14ac:dyDescent="0.25">
      <c r="A62" s="63"/>
      <c r="B62" s="59">
        <v>2.2632849215999999</v>
      </c>
      <c r="C62" s="70"/>
    </row>
    <row r="63" spans="1:3" x14ac:dyDescent="0.25">
      <c r="A63" s="63"/>
      <c r="B63" s="59">
        <v>2.2735860348000001</v>
      </c>
      <c r="C63" s="70"/>
    </row>
    <row r="64" spans="1:3" x14ac:dyDescent="0.25">
      <c r="A64" s="63"/>
      <c r="B64" s="59">
        <v>2.2508389950000001</v>
      </c>
      <c r="C64" s="70"/>
    </row>
    <row r="65" spans="1:3" x14ac:dyDescent="0.25">
      <c r="A65" s="64"/>
      <c r="B65" s="60">
        <v>2.2623159885000002</v>
      </c>
      <c r="C65" s="70"/>
    </row>
    <row r="66" spans="1:3" x14ac:dyDescent="0.25">
      <c r="A66" s="62">
        <v>12</v>
      </c>
      <c r="B66" s="58">
        <v>1.5724580288000001</v>
      </c>
      <c r="C66" s="69">
        <f>K2</f>
        <v>1.6197440624499999</v>
      </c>
    </row>
    <row r="67" spans="1:3" x14ac:dyDescent="0.25">
      <c r="A67" s="63"/>
      <c r="B67" s="59">
        <v>1.5620188713000001</v>
      </c>
      <c r="C67" s="70"/>
    </row>
    <row r="68" spans="1:3" x14ac:dyDescent="0.25">
      <c r="A68" s="63"/>
      <c r="B68" s="59">
        <v>1.5936729908</v>
      </c>
      <c r="C68" s="70"/>
    </row>
    <row r="69" spans="1:3" x14ac:dyDescent="0.25">
      <c r="A69" s="63"/>
      <c r="B69" s="59">
        <v>1.8844981193999999</v>
      </c>
      <c r="C69" s="70"/>
    </row>
    <row r="70" spans="1:3" x14ac:dyDescent="0.25">
      <c r="A70" s="63"/>
      <c r="B70" s="59">
        <v>1.6505551338</v>
      </c>
      <c r="C70" s="70"/>
    </row>
    <row r="71" spans="1:3" x14ac:dyDescent="0.25">
      <c r="A71" s="63"/>
      <c r="B71" s="59">
        <v>1.7626819611</v>
      </c>
      <c r="C71" s="70"/>
    </row>
    <row r="72" spans="1:3" x14ac:dyDescent="0.25">
      <c r="A72" s="63"/>
      <c r="B72" s="59">
        <v>1.6437661647999999</v>
      </c>
      <c r="C72" s="70"/>
    </row>
    <row r="73" spans="1:3" x14ac:dyDescent="0.25">
      <c r="A73" s="63"/>
      <c r="B73" s="59">
        <v>1.5628759860999999</v>
      </c>
      <c r="C73" s="70"/>
    </row>
    <row r="74" spans="1:3" x14ac:dyDescent="0.25">
      <c r="A74" s="63"/>
      <c r="B74" s="59">
        <v>1.5957219600999999</v>
      </c>
      <c r="C74" s="70"/>
    </row>
    <row r="75" spans="1:3" x14ac:dyDescent="0.25">
      <c r="A75" s="64"/>
      <c r="B75" s="60">
        <v>2.0439438820000002</v>
      </c>
      <c r="C75" s="70"/>
    </row>
    <row r="76" spans="1:3" x14ac:dyDescent="0.25">
      <c r="A76" s="62">
        <v>18</v>
      </c>
      <c r="B76" s="58">
        <v>1.4181609154000001</v>
      </c>
      <c r="C76" s="69">
        <f>L2</f>
        <v>1.4187710285500001</v>
      </c>
    </row>
    <row r="77" spans="1:3" x14ac:dyDescent="0.25">
      <c r="A77" s="63"/>
      <c r="B77" s="59">
        <v>1.5723259449</v>
      </c>
      <c r="C77" s="70"/>
    </row>
    <row r="78" spans="1:3" x14ac:dyDescent="0.25">
      <c r="A78" s="63"/>
      <c r="B78" s="59">
        <v>1.4029228686999999</v>
      </c>
      <c r="C78" s="70"/>
    </row>
    <row r="79" spans="1:3" x14ac:dyDescent="0.25">
      <c r="A79" s="63"/>
      <c r="B79" s="59">
        <v>1.5539879799</v>
      </c>
      <c r="C79" s="70"/>
    </row>
    <row r="80" spans="1:3" x14ac:dyDescent="0.25">
      <c r="A80" s="63"/>
      <c r="B80" s="59">
        <v>1.4058580399</v>
      </c>
      <c r="C80" s="70"/>
    </row>
    <row r="81" spans="1:3" x14ac:dyDescent="0.25">
      <c r="A81" s="63"/>
      <c r="B81" s="59">
        <v>1.4231328964000001</v>
      </c>
      <c r="C81" s="70"/>
    </row>
    <row r="82" spans="1:3" x14ac:dyDescent="0.25">
      <c r="A82" s="63"/>
      <c r="B82" s="59">
        <v>1.4193811417</v>
      </c>
      <c r="C82" s="70"/>
    </row>
    <row r="83" spans="1:3" x14ac:dyDescent="0.25">
      <c r="A83" s="63"/>
      <c r="B83" s="59">
        <v>1.4159240722999999</v>
      </c>
      <c r="C83" s="70"/>
    </row>
    <row r="84" spans="1:3" x14ac:dyDescent="0.25">
      <c r="A84" s="63"/>
      <c r="B84" s="59">
        <v>1.4132740498</v>
      </c>
      <c r="C84" s="70"/>
    </row>
    <row r="85" spans="1:3" x14ac:dyDescent="0.25">
      <c r="A85" s="64"/>
      <c r="B85" s="60">
        <v>1.4323208331999999</v>
      </c>
      <c r="C85" s="70"/>
    </row>
    <row r="86" spans="1:3" x14ac:dyDescent="0.25">
      <c r="A86" s="62">
        <v>24</v>
      </c>
      <c r="B86" s="58">
        <v>1.5476841927</v>
      </c>
      <c r="C86" s="69">
        <f>M2</f>
        <v>1.4844861030500001</v>
      </c>
    </row>
    <row r="87" spans="1:3" x14ac:dyDescent="0.25">
      <c r="A87" s="63"/>
      <c r="B87" s="59">
        <v>1.5884370804000001</v>
      </c>
      <c r="C87" s="70"/>
    </row>
    <row r="88" spans="1:3" x14ac:dyDescent="0.25">
      <c r="A88" s="63"/>
      <c r="B88" s="59">
        <v>1.4789640903000001</v>
      </c>
      <c r="C88" s="70"/>
    </row>
    <row r="89" spans="1:3" x14ac:dyDescent="0.25">
      <c r="A89" s="63"/>
      <c r="B89" s="59">
        <v>1.5891737937999999</v>
      </c>
      <c r="C89" s="70"/>
    </row>
    <row r="90" spans="1:3" x14ac:dyDescent="0.25">
      <c r="A90" s="63"/>
      <c r="B90" s="59">
        <v>1.4202661513999999</v>
      </c>
      <c r="C90" s="70"/>
    </row>
    <row r="91" spans="1:3" x14ac:dyDescent="0.25">
      <c r="A91" s="63"/>
      <c r="B91" s="59">
        <v>1.4467430115</v>
      </c>
      <c r="C91" s="70"/>
    </row>
    <row r="92" spans="1:3" x14ac:dyDescent="0.25">
      <c r="A92" s="63"/>
      <c r="B92" s="59">
        <v>1.4687709808</v>
      </c>
      <c r="C92" s="70"/>
    </row>
    <row r="93" spans="1:3" x14ac:dyDescent="0.25">
      <c r="A93" s="63"/>
      <c r="B93" s="59">
        <v>1.4900081158</v>
      </c>
      <c r="C93" s="70"/>
    </row>
    <row r="94" spans="1:3" x14ac:dyDescent="0.25">
      <c r="A94" s="63"/>
      <c r="B94" s="59">
        <v>1.5389969348999999</v>
      </c>
      <c r="C94" s="70"/>
    </row>
    <row r="95" spans="1:3" x14ac:dyDescent="0.25">
      <c r="A95" s="64"/>
      <c r="B95" s="60">
        <v>1.4586968422</v>
      </c>
      <c r="C95" s="7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Phi-2016-11-06-node225</vt:lpstr>
      <vt:lpstr>Phi-2016-11-13-node062</vt:lpstr>
      <vt:lpstr>Phi-2016-11-17-node062</vt:lpstr>
      <vt:lpstr>2016-12-06-node100</vt:lpstr>
      <vt:lpstr>2016-12-16-node066</vt:lpstr>
      <vt:lpstr>Host - t0</vt:lpstr>
      <vt:lpstr>Phi - t0</vt:lpstr>
      <vt:lpstr>Host (v15,simd)</vt:lpstr>
      <vt:lpstr>Host - recordlink16</vt:lpstr>
      <vt:lpstr>Host - recordlink16 - new</vt:lpstr>
      <vt:lpstr>Host - recordlink-new</vt:lpstr>
      <vt:lpstr>Host - huge</vt:lpstr>
      <vt:lpstr>Host - huge (simd)</vt:lpstr>
      <vt:lpstr>Host - recordlink</vt:lpstr>
      <vt:lpstr>Host - recordlink (2)</vt:lpstr>
      <vt:lpstr>Host - recordlink16-5%</vt:lpstr>
      <vt:lpstr>Host - tmp (2)</vt:lpstr>
      <vt:lpstr>Host (v13,opt)</vt:lpstr>
      <vt:lpstr>Phi</vt:lpstr>
      <vt:lpstr>Phi - tmp</vt:lpstr>
      <vt:lpstr>Phi - tmp (2)</vt:lpstr>
      <vt:lpstr>Phi (v13,opt)</vt:lpstr>
      <vt:lpstr>Phi (v15,simd)</vt:lpstr>
      <vt:lpstr>Phi - huge</vt:lpstr>
      <vt:lpstr>Phi KNL</vt:lpstr>
      <vt:lpstr>x2 Xeon</vt:lpstr>
      <vt:lpstr>Сравнение</vt:lpstr>
    </vt:vector>
  </TitlesOfParts>
  <Company>ЮУрГУ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Цымблер</dc:creator>
  <dc:description>Принцип именования вкладок: Назначение-Платформа-Набор
Назначение:
Cmp - сравнение
ScaM - ускорение в зависимости от параметра M
ScaSup - ускорение в зависимости от параметра min support
Платформа: 
CPU - Intel Xeon 
KNC - Intel Xeon Phi Knights Corner
KNL - Intel Xeon Phi Knights Landing</dc:description>
  <cp:lastModifiedBy>admin</cp:lastModifiedBy>
  <dcterms:created xsi:type="dcterms:W3CDTF">2016-11-06T08:00:48Z</dcterms:created>
  <dcterms:modified xsi:type="dcterms:W3CDTF">2018-07-02T20:05:36Z</dcterms:modified>
</cp:coreProperties>
</file>