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ocumenttasks/documenttask1.xml" ContentType="application/vnd.ms-excel.documenttask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ocumenttasks/documenttask2.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8"/>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Units/"/>
    </mc:Choice>
  </mc:AlternateContent>
  <xr:revisionPtr revIDLastSave="1320" documentId="8_{18BDA5EA-829C-42C0-83CA-A6CF0D65B4BA}" xr6:coauthVersionLast="47" xr6:coauthVersionMax="47" xr10:uidLastSave="{EA48429F-0DF2-4D51-B736-DCFD1CFEDA53}"/>
  <bookViews>
    <workbookView xWindow="28680" yWindow="1545" windowWidth="29040" windowHeight="15840" tabRatio="825" firstSheet="13" activeTab="13" xr2:uid="{84F5CB07-F813-45B1-A2C2-CEBAC70CF643}"/>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r:id="rId9"/>
    <sheet name="Output 7" sheetId="14" r:id="rId10"/>
    <sheet name="Output 8" sheetId="16" state="hidden" r:id="rId11"/>
    <sheet name="Output 9" sheetId="17" state="hidden" r:id="rId12"/>
    <sheet name="Output 10" sheetId="19" state="hidden" r:id="rId13"/>
    <sheet name="Unplanned Outputs" sheetId="23" r:id="rId14"/>
    <sheet name="Analysis" sheetId="2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7" i="14" l="1"/>
  <c r="Z5" i="21"/>
  <c r="Z6" i="21"/>
  <c r="Z7" i="21"/>
  <c r="Z8" i="21"/>
  <c r="Z9" i="21"/>
  <c r="Z10" i="21"/>
  <c r="Z11" i="21"/>
  <c r="Z12" i="21"/>
  <c r="Z13" i="21"/>
  <c r="Z14" i="21"/>
  <c r="Z15" i="21"/>
  <c r="Z16" i="21"/>
  <c r="Z17" i="21"/>
  <c r="Z18" i="21"/>
  <c r="Z19" i="21"/>
  <c r="Z20" i="21"/>
  <c r="Z21" i="21"/>
  <c r="Z22" i="21"/>
  <c r="Z23" i="21"/>
  <c r="Z24" i="21"/>
  <c r="Z25" i="21"/>
  <c r="Z26" i="21"/>
  <c r="Z27" i="21"/>
  <c r="Z28" i="21"/>
  <c r="Z29" i="21"/>
  <c r="Z30" i="21"/>
  <c r="Z31" i="21"/>
  <c r="Z32" i="21"/>
  <c r="Z33" i="21"/>
  <c r="Z34" i="21"/>
  <c r="Z35" i="21"/>
  <c r="Z36" i="21"/>
  <c r="Z37" i="21"/>
  <c r="Z38" i="21"/>
  <c r="Z39" i="21"/>
  <c r="Z40" i="21"/>
  <c r="Z41" i="21"/>
  <c r="Z42" i="21"/>
  <c r="Z43" i="21"/>
  <c r="Z44" i="21"/>
  <c r="Z45" i="21"/>
  <c r="Z46" i="21"/>
  <c r="Z47" i="21"/>
  <c r="Z48" i="21"/>
  <c r="Z49" i="21"/>
  <c r="Z50" i="21"/>
  <c r="Z51" i="21"/>
  <c r="Z52" i="21"/>
  <c r="Z53" i="21"/>
  <c r="Z54" i="21"/>
  <c r="Z55" i="21"/>
  <c r="Z56" i="21"/>
  <c r="Z57" i="21"/>
  <c r="Z58" i="21"/>
  <c r="Z59" i="21"/>
  <c r="Z60" i="21"/>
  <c r="Z61" i="21"/>
  <c r="Z62" i="21"/>
  <c r="Z63" i="21"/>
  <c r="Z64" i="21"/>
  <c r="Z65" i="21"/>
  <c r="Z66" i="21"/>
  <c r="Z67" i="21"/>
  <c r="Z68" i="21"/>
  <c r="Z69" i="21"/>
  <c r="Z70" i="21"/>
  <c r="Z71" i="21"/>
  <c r="Z72" i="21"/>
  <c r="Z73" i="21"/>
  <c r="Z74" i="21"/>
  <c r="Z75" i="21"/>
  <c r="Z76" i="21"/>
  <c r="Z77" i="21"/>
  <c r="Z78" i="21"/>
  <c r="Z79" i="21"/>
  <c r="Z80" i="21"/>
  <c r="Z4" i="21"/>
  <c r="Z3" i="21"/>
  <c r="U3" i="21"/>
  <c r="Y3" i="21" l="1"/>
  <c r="X3" i="21"/>
  <c r="W3" i="21"/>
  <c r="T3" i="21"/>
  <c r="S3" i="21"/>
  <c r="R3" i="21"/>
  <c r="Y75" i="21"/>
  <c r="X75" i="21"/>
  <c r="W75" i="21"/>
  <c r="AC75" i="21" s="1"/>
  <c r="Y74" i="21"/>
  <c r="X74" i="21"/>
  <c r="W74" i="21"/>
  <c r="Y73" i="21"/>
  <c r="X73" i="21"/>
  <c r="W73" i="21"/>
  <c r="Y72" i="21"/>
  <c r="X72" i="21"/>
  <c r="W72"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4" i="21"/>
  <c r="J15" i="21"/>
  <c r="B11" i="21"/>
  <c r="A3" i="9"/>
  <c r="B5" i="21" s="1"/>
  <c r="A3" i="10"/>
  <c r="B6" i="21" s="1"/>
  <c r="A3" i="11"/>
  <c r="B7" i="21" s="1"/>
  <c r="A3" i="12"/>
  <c r="B8" i="21" s="1"/>
  <c r="A3" i="13"/>
  <c r="B9" i="21" s="1"/>
  <c r="A3" i="14"/>
  <c r="B10" i="21" s="1"/>
  <c r="A3" i="16"/>
  <c r="A3" i="17"/>
  <c r="B12" i="21" s="1"/>
  <c r="A3" i="8"/>
  <c r="B4" i="21" s="1"/>
  <c r="A3" i="19"/>
  <c r="B13" i="21" s="1"/>
  <c r="Y5" i="21"/>
  <c r="Y6" i="21"/>
  <c r="Y7" i="21"/>
  <c r="Y8" i="21"/>
  <c r="Y9" i="21"/>
  <c r="Y10" i="21"/>
  <c r="Y11" i="21"/>
  <c r="Y12" i="21"/>
  <c r="Y13" i="21"/>
  <c r="Y14" i="21"/>
  <c r="Y15" i="21"/>
  <c r="Y16" i="21"/>
  <c r="Y17" i="21"/>
  <c r="Y18" i="21"/>
  <c r="Y19" i="21"/>
  <c r="Y20" i="21"/>
  <c r="Y21" i="21"/>
  <c r="Y22" i="21"/>
  <c r="Y23" i="21"/>
  <c r="Y24" i="21"/>
  <c r="Y25" i="21"/>
  <c r="Y26" i="21"/>
  <c r="Y27" i="21"/>
  <c r="Y28" i="21"/>
  <c r="Y29" i="21"/>
  <c r="Y30" i="21"/>
  <c r="Y31" i="21"/>
  <c r="Y32" i="21"/>
  <c r="Y33" i="21"/>
  <c r="Y34" i="21"/>
  <c r="Y35" i="21"/>
  <c r="Y36" i="21"/>
  <c r="Y37" i="21"/>
  <c r="Y38" i="21"/>
  <c r="Y39" i="21"/>
  <c r="Y40" i="21"/>
  <c r="Y41" i="21"/>
  <c r="Y42" i="21"/>
  <c r="Y43" i="21"/>
  <c r="Y44" i="21"/>
  <c r="Y45" i="21"/>
  <c r="Y46" i="21"/>
  <c r="Y47" i="21"/>
  <c r="Y48" i="21"/>
  <c r="Y49" i="21"/>
  <c r="Y50" i="21"/>
  <c r="Y51" i="21"/>
  <c r="Y52" i="21"/>
  <c r="Y53" i="21"/>
  <c r="Y54" i="21"/>
  <c r="Y55" i="21"/>
  <c r="Y56" i="21"/>
  <c r="Y57" i="21"/>
  <c r="Y58" i="21"/>
  <c r="Y59" i="21"/>
  <c r="Y60" i="21"/>
  <c r="Y61" i="21"/>
  <c r="Y62" i="21"/>
  <c r="Y63" i="21"/>
  <c r="Y64" i="21"/>
  <c r="Y65" i="21"/>
  <c r="Y66" i="21"/>
  <c r="Y67" i="21"/>
  <c r="Y68" i="21"/>
  <c r="Y69" i="21"/>
  <c r="Y70" i="21"/>
  <c r="Y71" i="21"/>
  <c r="Y76" i="21"/>
  <c r="Y77" i="21"/>
  <c r="Y78" i="21"/>
  <c r="Y79" i="21"/>
  <c r="Y80" i="21"/>
  <c r="Y4" i="21"/>
  <c r="W5" i="21"/>
  <c r="X5" i="21"/>
  <c r="W6" i="21"/>
  <c r="X6" i="21"/>
  <c r="W7" i="21"/>
  <c r="X7" i="21"/>
  <c r="W8" i="21"/>
  <c r="X8" i="21"/>
  <c r="W9" i="21"/>
  <c r="X9" i="21"/>
  <c r="W10" i="21"/>
  <c r="X10" i="21"/>
  <c r="W11" i="21"/>
  <c r="X11" i="21"/>
  <c r="W12" i="21"/>
  <c r="X12" i="21"/>
  <c r="W13" i="21"/>
  <c r="X13" i="21"/>
  <c r="W14" i="21"/>
  <c r="X14" i="21"/>
  <c r="W15" i="21"/>
  <c r="X15" i="21"/>
  <c r="W16" i="21"/>
  <c r="X16" i="21"/>
  <c r="W17" i="21"/>
  <c r="X17" i="21"/>
  <c r="W18" i="21"/>
  <c r="X18" i="21"/>
  <c r="W19" i="21"/>
  <c r="X19" i="21"/>
  <c r="W20" i="21"/>
  <c r="X20" i="21"/>
  <c r="W21" i="21"/>
  <c r="X21" i="21"/>
  <c r="W22" i="21"/>
  <c r="X22" i="21"/>
  <c r="W23" i="21"/>
  <c r="X23" i="21"/>
  <c r="W24" i="21"/>
  <c r="X24" i="21"/>
  <c r="W25" i="21"/>
  <c r="X25" i="21"/>
  <c r="W26" i="21"/>
  <c r="X26" i="21"/>
  <c r="W27" i="21"/>
  <c r="X27" i="21"/>
  <c r="W28" i="21"/>
  <c r="X28" i="21"/>
  <c r="W29" i="21"/>
  <c r="X29" i="21"/>
  <c r="W30" i="21"/>
  <c r="X30" i="21"/>
  <c r="W31" i="21"/>
  <c r="X31" i="21"/>
  <c r="W32" i="21"/>
  <c r="X32" i="21"/>
  <c r="W33" i="21"/>
  <c r="X33" i="21"/>
  <c r="W34" i="21"/>
  <c r="X34" i="21"/>
  <c r="W35" i="21"/>
  <c r="X35" i="21"/>
  <c r="W36" i="21"/>
  <c r="X36" i="21"/>
  <c r="W37" i="21"/>
  <c r="X37" i="21"/>
  <c r="W38" i="21"/>
  <c r="X38" i="21"/>
  <c r="W39" i="21"/>
  <c r="X39" i="21"/>
  <c r="W40" i="21"/>
  <c r="X40" i="21"/>
  <c r="W41" i="21"/>
  <c r="X41" i="21"/>
  <c r="W42" i="21"/>
  <c r="X42" i="21"/>
  <c r="W43" i="21"/>
  <c r="X43" i="21"/>
  <c r="W44" i="21"/>
  <c r="X44" i="21"/>
  <c r="W45" i="21"/>
  <c r="X45" i="21"/>
  <c r="W46" i="21"/>
  <c r="X46" i="21"/>
  <c r="W47" i="21"/>
  <c r="X47" i="21"/>
  <c r="W48" i="21"/>
  <c r="X48" i="21"/>
  <c r="W49" i="21"/>
  <c r="X49" i="21"/>
  <c r="W50" i="21"/>
  <c r="X50" i="21"/>
  <c r="W51" i="21"/>
  <c r="X51" i="21"/>
  <c r="W52" i="21"/>
  <c r="X52" i="21"/>
  <c r="W53" i="21"/>
  <c r="X53" i="21"/>
  <c r="W54" i="21"/>
  <c r="X54" i="21"/>
  <c r="W55" i="21"/>
  <c r="X55" i="21"/>
  <c r="W56" i="21"/>
  <c r="X56" i="21"/>
  <c r="W57" i="21"/>
  <c r="X57" i="21"/>
  <c r="W58" i="21"/>
  <c r="X58" i="21"/>
  <c r="W59" i="21"/>
  <c r="X59" i="21"/>
  <c r="W60" i="21"/>
  <c r="X60" i="21"/>
  <c r="W61" i="21"/>
  <c r="X61" i="21"/>
  <c r="W62" i="21"/>
  <c r="X62" i="21"/>
  <c r="W63" i="21"/>
  <c r="X63" i="21"/>
  <c r="W64" i="21"/>
  <c r="X64" i="21"/>
  <c r="W65" i="21"/>
  <c r="X65" i="21"/>
  <c r="W66" i="21"/>
  <c r="X66" i="21"/>
  <c r="W67" i="21"/>
  <c r="X67" i="21"/>
  <c r="W68" i="21"/>
  <c r="X68" i="21"/>
  <c r="W69" i="21"/>
  <c r="X69" i="21"/>
  <c r="W70" i="21"/>
  <c r="X70" i="21"/>
  <c r="W71" i="21"/>
  <c r="X71" i="21"/>
  <c r="W76" i="21"/>
  <c r="X76" i="21"/>
  <c r="W77" i="21"/>
  <c r="X77" i="21"/>
  <c r="W78" i="21"/>
  <c r="X78" i="21"/>
  <c r="W79" i="21"/>
  <c r="X79" i="21"/>
  <c r="W80" i="21"/>
  <c r="X80" i="21"/>
  <c r="X4" i="21"/>
  <c r="W4" i="21"/>
  <c r="H4" i="21"/>
  <c r="J4" i="21"/>
  <c r="J12" i="21"/>
  <c r="AC74" i="21" l="1"/>
  <c r="AC73" i="21"/>
  <c r="AC72" i="21"/>
  <c r="B20" i="21"/>
  <c r="AC76" i="21"/>
  <c r="AC68" i="21"/>
  <c r="AC64" i="21"/>
  <c r="AC60" i="21"/>
  <c r="AC56" i="21"/>
  <c r="AC52" i="21"/>
  <c r="AC48" i="21"/>
  <c r="AC44" i="21"/>
  <c r="AC40" i="21"/>
  <c r="AC36" i="21"/>
  <c r="AC32" i="21"/>
  <c r="AC28" i="21"/>
  <c r="AC24" i="21"/>
  <c r="AC20" i="21"/>
  <c r="AC16" i="21"/>
  <c r="AC12" i="21"/>
  <c r="AC8" i="21"/>
  <c r="AC77" i="21"/>
  <c r="AC69" i="21"/>
  <c r="AC65" i="21"/>
  <c r="AC67" i="21"/>
  <c r="AC63" i="21"/>
  <c r="AC51" i="21"/>
  <c r="AC47" i="21"/>
  <c r="AC43" i="21"/>
  <c r="AC39" i="21"/>
  <c r="AC35" i="21"/>
  <c r="AC31" i="21"/>
  <c r="AC27" i="21"/>
  <c r="AC23" i="21"/>
  <c r="AC19" i="21"/>
  <c r="AC15" i="21"/>
  <c r="AC11" i="21"/>
  <c r="AC7" i="21"/>
  <c r="AC55" i="21"/>
  <c r="AC59" i="21"/>
  <c r="AC61" i="21"/>
  <c r="AC57" i="21"/>
  <c r="AC53" i="21"/>
  <c r="AC49" i="21"/>
  <c r="AC45" i="21"/>
  <c r="AC41" i="21"/>
  <c r="AC37" i="21"/>
  <c r="AC33" i="21"/>
  <c r="AC29" i="21"/>
  <c r="AC25" i="21"/>
  <c r="AC21" i="21"/>
  <c r="AC17" i="21"/>
  <c r="AC13" i="21"/>
  <c r="AC9" i="21"/>
  <c r="AC5" i="21"/>
  <c r="AC78" i="21"/>
  <c r="AC80" i="21"/>
  <c r="AC79" i="21"/>
  <c r="AC71" i="21"/>
  <c r="AC70" i="21"/>
  <c r="AC66" i="21"/>
  <c r="AC62" i="21"/>
  <c r="AC58" i="21"/>
  <c r="AC54" i="21"/>
  <c r="AC50" i="21"/>
  <c r="AC46" i="21"/>
  <c r="AC42" i="21"/>
  <c r="AC38" i="21"/>
  <c r="AC34" i="21"/>
  <c r="AC30" i="21"/>
  <c r="AC26" i="21"/>
  <c r="AC22" i="21"/>
  <c r="AC18" i="21"/>
  <c r="AC14" i="21"/>
  <c r="AC10" i="21"/>
  <c r="AC6" i="21"/>
  <c r="AC4" i="21"/>
  <c r="N40" i="21"/>
  <c r="M40" i="21"/>
  <c r="J34" i="21"/>
  <c r="I34" i="21"/>
  <c r="H34" i="21"/>
  <c r="G34" i="21"/>
  <c r="N39" i="21"/>
  <c r="M39" i="21"/>
  <c r="J33" i="21"/>
  <c r="I33" i="21"/>
  <c r="H33" i="21"/>
  <c r="G33" i="21"/>
  <c r="N38" i="21"/>
  <c r="M38" i="21"/>
  <c r="J32" i="21"/>
  <c r="I32" i="21"/>
  <c r="H32" i="21"/>
  <c r="G32" i="21"/>
  <c r="N37" i="21"/>
  <c r="M37" i="21"/>
  <c r="N36" i="21"/>
  <c r="M36" i="21"/>
  <c r="N35" i="21"/>
  <c r="M35" i="21"/>
  <c r="N34" i="21"/>
  <c r="M34" i="21"/>
  <c r="J31" i="21"/>
  <c r="I31" i="21"/>
  <c r="H31" i="21"/>
  <c r="G31" i="21"/>
  <c r="N33" i="21"/>
  <c r="M33" i="21"/>
  <c r="J30" i="21"/>
  <c r="I30" i="21"/>
  <c r="H30" i="21"/>
  <c r="G30" i="21"/>
  <c r="N32" i="21"/>
  <c r="M32" i="21"/>
  <c r="J29" i="21"/>
  <c r="I29" i="21"/>
  <c r="H29" i="21"/>
  <c r="G29" i="21"/>
  <c r="N31" i="21"/>
  <c r="M31" i="21"/>
  <c r="J28" i="21"/>
  <c r="I28" i="21"/>
  <c r="H28" i="21"/>
  <c r="G28" i="21"/>
  <c r="N30" i="21"/>
  <c r="M30" i="21"/>
  <c r="J27" i="21"/>
  <c r="I27" i="21"/>
  <c r="H27" i="21"/>
  <c r="G27" i="21"/>
  <c r="N29" i="21"/>
  <c r="M29" i="21"/>
  <c r="J26" i="21"/>
  <c r="I26" i="21"/>
  <c r="H26" i="21"/>
  <c r="G26"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34" i="21"/>
  <c r="F33" i="21"/>
  <c r="F28" i="21"/>
  <c r="F27" i="21"/>
  <c r="F26" i="21"/>
  <c r="F20" i="21"/>
  <c r="F19" i="21"/>
  <c r="F16" i="21"/>
  <c r="F10" i="21"/>
  <c r="F9" i="21"/>
  <c r="F32" i="21"/>
  <c r="F31" i="21"/>
  <c r="F30" i="21"/>
  <c r="F29" i="21"/>
  <c r="F25" i="21"/>
  <c r="F24" i="21"/>
  <c r="F23" i="21"/>
  <c r="F22" i="21"/>
  <c r="F21" i="21"/>
  <c r="F18" i="21"/>
  <c r="F17" i="21"/>
  <c r="F15" i="21"/>
  <c r="F14" i="21"/>
  <c r="F13" i="21"/>
  <c r="F12" i="21"/>
  <c r="F11" i="21"/>
  <c r="E32" i="21"/>
  <c r="E29" i="21"/>
  <c r="E26" i="21"/>
  <c r="E23" i="21"/>
  <c r="E20" i="21"/>
  <c r="E17" i="21"/>
  <c r="E14" i="21"/>
  <c r="E11" i="21"/>
  <c r="F8" i="21"/>
  <c r="E8" i="21"/>
  <c r="C13" i="21"/>
  <c r="C12" i="21"/>
  <c r="C11" i="21"/>
  <c r="C10" i="21"/>
  <c r="C9" i="21"/>
  <c r="C8" i="21"/>
  <c r="C7" i="21"/>
  <c r="C6" i="21"/>
  <c r="C5" i="21"/>
  <c r="C4" i="21"/>
  <c r="E4" i="21"/>
  <c r="F5" i="21"/>
  <c r="F6" i="21"/>
  <c r="F7" i="21"/>
  <c r="F4" i="21"/>
  <c r="T56" i="21"/>
  <c r="T67" i="21"/>
  <c r="R10" i="21"/>
  <c r="R80" i="21"/>
  <c r="S30" i="21"/>
  <c r="T37" i="21"/>
  <c r="R24" i="21"/>
  <c r="T61" i="21"/>
  <c r="R13" i="21"/>
  <c r="R12" i="21"/>
  <c r="R79" i="21"/>
  <c r="S37" i="21"/>
  <c r="S26" i="21"/>
  <c r="S16" i="21"/>
  <c r="T49" i="21"/>
  <c r="R56" i="21"/>
  <c r="T16" i="21"/>
  <c r="R52" i="21"/>
  <c r="T63" i="21"/>
  <c r="T41" i="21"/>
  <c r="S79" i="21"/>
  <c r="T53" i="21"/>
  <c r="T28" i="21"/>
  <c r="T52" i="21"/>
  <c r="T25" i="21"/>
  <c r="R16" i="21"/>
  <c r="R44" i="21"/>
  <c r="T70" i="21"/>
  <c r="R34" i="21"/>
  <c r="S43" i="21"/>
  <c r="T18" i="21"/>
  <c r="T30" i="21"/>
  <c r="S15" i="21"/>
  <c r="S51" i="21"/>
  <c r="S49" i="21"/>
  <c r="S29" i="21"/>
  <c r="T29" i="21"/>
  <c r="R41" i="21"/>
  <c r="T9" i="21"/>
  <c r="S6" i="21"/>
  <c r="T48" i="21"/>
  <c r="T11" i="21"/>
  <c r="T7" i="21"/>
  <c r="R31" i="21"/>
  <c r="S39" i="21"/>
  <c r="R17" i="21"/>
  <c r="R50" i="21"/>
  <c r="S72" i="21"/>
  <c r="T21" i="21"/>
  <c r="T33" i="21"/>
  <c r="T34" i="21"/>
  <c r="T57" i="21"/>
  <c r="T39" i="21"/>
  <c r="S68" i="21"/>
  <c r="R71" i="21"/>
  <c r="S7" i="21"/>
  <c r="T10" i="21"/>
  <c r="S40" i="21"/>
  <c r="S55" i="21"/>
  <c r="T36" i="21"/>
  <c r="R19" i="21"/>
  <c r="S12" i="21"/>
  <c r="R49" i="21"/>
  <c r="R33" i="21"/>
  <c r="R65" i="21"/>
  <c r="T46" i="21"/>
  <c r="T5" i="21"/>
  <c r="R21" i="21"/>
  <c r="R69" i="21"/>
  <c r="R23" i="21"/>
  <c r="S47" i="21"/>
  <c r="S25" i="21"/>
  <c r="T59" i="21"/>
  <c r="S53" i="21"/>
  <c r="T26" i="21"/>
  <c r="R15" i="21"/>
  <c r="S34" i="21"/>
  <c r="R48" i="21"/>
  <c r="R26" i="21"/>
  <c r="T79" i="21"/>
  <c r="S42" i="21"/>
  <c r="T76" i="21"/>
  <c r="S54" i="21"/>
  <c r="T62" i="21"/>
  <c r="AE72" i="21"/>
  <c r="R20" i="21"/>
  <c r="R27" i="21"/>
  <c r="T15" i="21"/>
  <c r="T50" i="21"/>
  <c r="T60" i="21"/>
  <c r="T51" i="21"/>
  <c r="R22" i="21"/>
  <c r="R47" i="21"/>
  <c r="T64" i="21"/>
  <c r="S11" i="21"/>
  <c r="T32" i="21"/>
  <c r="R74" i="21"/>
  <c r="T55" i="21"/>
  <c r="R5" i="21"/>
  <c r="T44" i="21"/>
  <c r="S21" i="21"/>
  <c r="T4" i="21"/>
  <c r="S10" i="21"/>
  <c r="S9" i="21"/>
  <c r="S27" i="21"/>
  <c r="R32" i="21"/>
  <c r="T19" i="21"/>
  <c r="S75" i="21"/>
  <c r="R51" i="21"/>
  <c r="S65" i="21"/>
  <c r="S18" i="21"/>
  <c r="R66" i="21"/>
  <c r="T74" i="21"/>
  <c r="R7" i="21"/>
  <c r="R60" i="21"/>
  <c r="R77" i="21"/>
  <c r="S76" i="21"/>
  <c r="S69" i="21"/>
  <c r="R36" i="21"/>
  <c r="R72" i="21"/>
  <c r="R42" i="21"/>
  <c r="T22" i="21"/>
  <c r="S78" i="21"/>
  <c r="R29" i="21"/>
  <c r="S17" i="21"/>
  <c r="S52" i="21"/>
  <c r="S8" i="21"/>
  <c r="S50" i="21"/>
  <c r="S5" i="21"/>
  <c r="AE73" i="21"/>
  <c r="S57" i="21"/>
  <c r="T38" i="21"/>
  <c r="AE74" i="21"/>
  <c r="S19" i="21"/>
  <c r="R9" i="21"/>
  <c r="T40" i="21"/>
  <c r="T80" i="21"/>
  <c r="T77" i="21"/>
  <c r="R68" i="21"/>
  <c r="T72" i="21"/>
  <c r="T35" i="21"/>
  <c r="AE75" i="21"/>
  <c r="T14" i="21"/>
  <c r="R4" i="21"/>
  <c r="S22" i="21"/>
  <c r="R45" i="21"/>
  <c r="T17" i="21"/>
  <c r="R58" i="21"/>
  <c r="R11" i="21"/>
  <c r="R63" i="21"/>
  <c r="S41" i="21"/>
  <c r="R76" i="21"/>
  <c r="T78" i="21"/>
  <c r="T75" i="21"/>
  <c r="T42" i="21"/>
  <c r="S66" i="21"/>
  <c r="R78" i="21"/>
  <c r="T47" i="21"/>
  <c r="S13" i="21"/>
  <c r="S59" i="21"/>
  <c r="R35" i="21"/>
  <c r="R54" i="21"/>
  <c r="S33" i="21"/>
  <c r="T58" i="21"/>
  <c r="T68" i="21"/>
  <c r="T43" i="21"/>
  <c r="S28" i="21"/>
  <c r="S14" i="21"/>
  <c r="R14" i="21"/>
  <c r="S56" i="21"/>
  <c r="T69" i="21"/>
  <c r="T66" i="21"/>
  <c r="R39" i="21"/>
  <c r="T27" i="21"/>
  <c r="S24" i="21"/>
  <c r="S71" i="21"/>
  <c r="R8" i="21"/>
  <c r="S4" i="21"/>
  <c r="R43" i="21"/>
  <c r="T45" i="21"/>
  <c r="R55" i="21"/>
  <c r="R28" i="21"/>
  <c r="T6" i="21"/>
  <c r="T73" i="21"/>
  <c r="T23" i="21"/>
  <c r="R46" i="21"/>
  <c r="S61" i="21"/>
  <c r="T20" i="21"/>
  <c r="T13" i="21"/>
  <c r="S74" i="21"/>
  <c r="R38" i="21"/>
  <c r="S48" i="21"/>
  <c r="S64" i="21"/>
  <c r="S70" i="21"/>
  <c r="S45" i="21"/>
  <c r="R59" i="21"/>
  <c r="S36" i="21"/>
  <c r="R64" i="21"/>
  <c r="R62" i="21"/>
  <c r="R30" i="21"/>
  <c r="S73" i="21"/>
  <c r="T31" i="21"/>
  <c r="T8" i="21"/>
  <c r="R53" i="21"/>
  <c r="R18" i="21"/>
  <c r="R37" i="21"/>
  <c r="R40" i="21"/>
  <c r="T12" i="21"/>
  <c r="T54" i="21"/>
  <c r="S77" i="21"/>
  <c r="R25" i="21"/>
  <c r="R61" i="21"/>
  <c r="S62" i="21"/>
  <c r="R70" i="21"/>
  <c r="R75" i="21"/>
  <c r="S35" i="21"/>
  <c r="S38" i="21"/>
  <c r="S23" i="21"/>
  <c r="T71" i="21"/>
  <c r="S46" i="21"/>
  <c r="S60" i="21"/>
  <c r="S58" i="21"/>
  <c r="S67" i="21"/>
  <c r="S32" i="21"/>
  <c r="S31" i="21"/>
  <c r="R57" i="21"/>
  <c r="T24" i="21"/>
  <c r="S44" i="21"/>
  <c r="R6" i="21"/>
  <c r="T65" i="21"/>
  <c r="S80" i="21"/>
  <c r="R73" i="21"/>
  <c r="S63" i="21"/>
  <c r="R67" i="21"/>
  <c r="S20" i="21"/>
  <c r="AB74" i="21" l="1"/>
  <c r="AD74" i="21" s="1"/>
  <c r="AB75" i="21"/>
  <c r="AD75" i="21" s="1"/>
  <c r="AB72" i="21"/>
  <c r="AD72" i="21" s="1"/>
  <c r="AB73" i="21"/>
  <c r="AD73" i="21" s="1"/>
  <c r="L13" i="21"/>
  <c r="O13" i="21" s="1"/>
  <c r="L30" i="21"/>
  <c r="O33" i="21" s="1"/>
  <c r="L23" i="21"/>
  <c r="O23" i="21" s="1"/>
  <c r="O27" i="21"/>
  <c r="L28" i="21"/>
  <c r="O31" i="21" s="1"/>
  <c r="L19" i="21"/>
  <c r="O19" i="21" s="1"/>
  <c r="L33" i="21"/>
  <c r="O39" i="21" s="1"/>
  <c r="O35" i="21"/>
  <c r="O37" i="21"/>
  <c r="L21" i="21"/>
  <c r="O21" i="21" s="1"/>
  <c r="L16" i="21"/>
  <c r="O16" i="21" s="1"/>
  <c r="L29" i="21"/>
  <c r="O32" i="21" s="1"/>
  <c r="O36" i="21"/>
  <c r="L34" i="21"/>
  <c r="O40" i="21" s="1"/>
  <c r="L14" i="21"/>
  <c r="O14" i="21" s="1"/>
  <c r="L22" i="21"/>
  <c r="O22" i="21" s="1"/>
  <c r="L31" i="21"/>
  <c r="O34" i="21" s="1"/>
  <c r="L32" i="21"/>
  <c r="O38" i="21" s="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U38" i="21"/>
  <c r="AE65" i="21"/>
  <c r="U57" i="21"/>
  <c r="AE6" i="21"/>
  <c r="AE46" i="21"/>
  <c r="U64" i="21"/>
  <c r="U73" i="21"/>
  <c r="U58" i="21"/>
  <c r="AE21" i="21"/>
  <c r="U79" i="21"/>
  <c r="AE36" i="21"/>
  <c r="U24" i="21"/>
  <c r="U8" i="21"/>
  <c r="U20" i="21"/>
  <c r="AE67" i="21"/>
  <c r="AE49" i="21"/>
  <c r="AE22" i="21"/>
  <c r="AE76" i="21"/>
  <c r="U34" i="21"/>
  <c r="U71" i="21"/>
  <c r="U66" i="21"/>
  <c r="AE16" i="21"/>
  <c r="AE33" i="21"/>
  <c r="AE78" i="21"/>
  <c r="AE26" i="21"/>
  <c r="U36" i="21"/>
  <c r="AE55" i="21"/>
  <c r="U48" i="21"/>
  <c r="U46" i="21"/>
  <c r="U76" i="21"/>
  <c r="AE13" i="21"/>
  <c r="AE40" i="21"/>
  <c r="U7" i="21"/>
  <c r="AE69" i="21"/>
  <c r="AE41" i="21"/>
  <c r="AE43" i="21"/>
  <c r="U54" i="21"/>
  <c r="U37" i="21"/>
  <c r="AE8" i="21"/>
  <c r="AE58" i="21"/>
  <c r="U31" i="21"/>
  <c r="AE79" i="21"/>
  <c r="AE62" i="21"/>
  <c r="U6" i="21"/>
  <c r="U50" i="21"/>
  <c r="U51" i="21"/>
  <c r="U59" i="21"/>
  <c r="U13" i="21"/>
  <c r="AE64" i="21"/>
  <c r="U40" i="21"/>
  <c r="AE10" i="21"/>
  <c r="U4" i="21"/>
  <c r="AE50" i="21"/>
  <c r="U69" i="21"/>
  <c r="U74" i="21"/>
  <c r="AE11" i="21"/>
  <c r="U23" i="21"/>
  <c r="AE44" i="21"/>
  <c r="AE60" i="21"/>
  <c r="U62" i="21"/>
  <c r="U45" i="21"/>
  <c r="U42" i="21"/>
  <c r="U26" i="21"/>
  <c r="U72" i="21"/>
  <c r="AE25" i="21"/>
  <c r="U21" i="21"/>
  <c r="AE51" i="21"/>
  <c r="U12" i="21"/>
  <c r="U17" i="21"/>
  <c r="AE39" i="21"/>
  <c r="U32" i="21"/>
  <c r="AE27" i="21"/>
  <c r="AE5" i="21"/>
  <c r="U11" i="21"/>
  <c r="U28" i="21"/>
  <c r="AE14" i="21"/>
  <c r="U16" i="21"/>
  <c r="AE32" i="21"/>
  <c r="U80" i="21"/>
  <c r="U5" i="21"/>
  <c r="U9" i="21"/>
  <c r="U15" i="21"/>
  <c r="AE80" i="21"/>
  <c r="U56" i="21"/>
  <c r="AE15" i="21"/>
  <c r="U67" i="21"/>
  <c r="U10" i="21"/>
  <c r="U43" i="21"/>
  <c r="U61" i="21"/>
  <c r="U53" i="21"/>
  <c r="AE18" i="21"/>
  <c r="AE19" i="21"/>
  <c r="AE4" i="21"/>
  <c r="AE31" i="21"/>
  <c r="AE45" i="21"/>
  <c r="AE54" i="21"/>
  <c r="AE37" i="21"/>
  <c r="U25" i="21"/>
  <c r="U78" i="21"/>
  <c r="U68" i="21"/>
  <c r="AE7" i="21"/>
  <c r="AE57" i="21"/>
  <c r="U70" i="21"/>
  <c r="U19" i="21"/>
  <c r="U41" i="21"/>
  <c r="AE59" i="21"/>
  <c r="U52" i="21"/>
  <c r="U33" i="21"/>
  <c r="U44" i="21"/>
  <c r="AE68" i="21"/>
  <c r="U47" i="21"/>
  <c r="AE29" i="21"/>
  <c r="AE66" i="21"/>
  <c r="U65" i="21"/>
  <c r="AE56" i="21"/>
  <c r="AE71" i="21"/>
  <c r="AE23" i="21"/>
  <c r="U75" i="21"/>
  <c r="U55" i="21"/>
  <c r="U18" i="21"/>
  <c r="AE70" i="21"/>
  <c r="AE28" i="21"/>
  <c r="U22" i="21"/>
  <c r="AE52" i="21"/>
  <c r="AE34" i="21"/>
  <c r="AE48" i="21"/>
  <c r="U49" i="21"/>
  <c r="U60" i="21"/>
  <c r="U39" i="21"/>
  <c r="AE53" i="21"/>
  <c r="AE63" i="21"/>
  <c r="AE24" i="21"/>
  <c r="U30" i="21"/>
  <c r="AE30" i="21"/>
  <c r="AE47" i="21"/>
  <c r="U77" i="21"/>
  <c r="AE77" i="21"/>
  <c r="U35" i="21"/>
  <c r="AE42" i="21"/>
  <c r="AE17" i="21"/>
  <c r="U29" i="21"/>
  <c r="AE61" i="21"/>
  <c r="AE9" i="21"/>
  <c r="AE38" i="21"/>
  <c r="U14" i="21"/>
  <c r="U27" i="21"/>
  <c r="U63" i="21"/>
  <c r="AE20" i="21"/>
  <c r="AE12" i="21"/>
  <c r="AE35" i="21"/>
  <c r="AB54" i="21" l="1"/>
  <c r="AD54" i="21" s="1"/>
  <c r="AB67" i="21"/>
  <c r="AD67" i="21" s="1"/>
  <c r="AB52" i="21"/>
  <c r="AD52" i="21" s="1"/>
  <c r="AB5" i="21"/>
  <c r="AD5" i="21" s="1"/>
  <c r="AB39" i="21"/>
  <c r="AD39" i="21" s="1"/>
  <c r="AB56" i="21"/>
  <c r="AD56" i="21" s="1"/>
  <c r="AB49" i="21"/>
  <c r="AD49" i="21" s="1"/>
  <c r="AB78" i="21"/>
  <c r="AD78" i="21" s="1"/>
  <c r="AB31" i="21"/>
  <c r="AD31" i="21" s="1"/>
  <c r="AB66" i="21"/>
  <c r="AD66" i="21" s="1"/>
  <c r="AB60" i="21"/>
  <c r="AD60" i="21" s="1"/>
  <c r="AB48" i="21"/>
  <c r="AD48" i="21" s="1"/>
  <c r="AB79" i="21"/>
  <c r="AD79" i="21" s="1"/>
  <c r="AB76" i="21"/>
  <c r="AD76" i="21" s="1"/>
  <c r="AB8" i="21"/>
  <c r="AD8" i="21" s="1"/>
  <c r="AB7" i="21"/>
  <c r="AD7" i="21" s="1"/>
  <c r="AB80" i="21"/>
  <c r="AD80" i="21" s="1"/>
  <c r="AB58" i="21"/>
  <c r="AD58" i="21" s="1"/>
  <c r="AB22" i="21"/>
  <c r="AD22" i="21" s="1"/>
  <c r="AB15" i="21"/>
  <c r="AD15" i="21" s="1"/>
  <c r="AB17" i="21"/>
  <c r="AD17" i="21" s="1"/>
  <c r="AB64" i="21"/>
  <c r="AD64" i="21" s="1"/>
  <c r="AB53" i="21"/>
  <c r="AD53" i="21" s="1"/>
  <c r="AB57" i="21"/>
  <c r="AD57" i="21" s="1"/>
  <c r="AB55" i="21"/>
  <c r="AD55" i="21" s="1"/>
  <c r="AB44" i="21"/>
  <c r="AD44" i="21" s="1"/>
  <c r="AB62" i="21"/>
  <c r="AD62" i="21" s="1"/>
  <c r="AB16" i="21"/>
  <c r="AD16" i="21" s="1"/>
  <c r="AB68" i="21"/>
  <c r="AD68" i="21" s="1"/>
  <c r="AB11" i="21"/>
  <c r="AD11" i="21" s="1"/>
  <c r="AB41" i="21"/>
  <c r="AD41" i="21" s="1"/>
  <c r="AB30" i="21"/>
  <c r="AD30" i="21" s="1"/>
  <c r="AB4" i="21"/>
  <c r="AD4" i="21" s="1"/>
  <c r="AB65" i="21"/>
  <c r="AD65" i="21" s="1"/>
  <c r="AB71" i="21"/>
  <c r="AD71" i="21" s="1"/>
  <c r="AB9" i="21"/>
  <c r="AD9" i="21" s="1"/>
  <c r="AB28" i="21"/>
  <c r="AD28" i="21" s="1"/>
  <c r="AB12" i="21"/>
  <c r="AD12" i="21" s="1"/>
  <c r="AB35" i="21"/>
  <c r="AD35" i="21" s="1"/>
  <c r="AB24" i="21"/>
  <c r="AD24" i="21" s="1"/>
  <c r="AB25" i="21"/>
  <c r="AD25" i="21" s="1"/>
  <c r="AB50" i="21"/>
  <c r="AD50" i="21" s="1"/>
  <c r="AB34" i="21"/>
  <c r="AD34" i="21" s="1"/>
  <c r="AB61" i="21"/>
  <c r="AD61" i="21" s="1"/>
  <c r="AB77" i="21"/>
  <c r="AD77" i="21" s="1"/>
  <c r="AB33" i="21"/>
  <c r="AD33" i="21" s="1"/>
  <c r="AB29" i="21"/>
  <c r="AD29" i="21" s="1"/>
  <c r="AB20" i="21"/>
  <c r="AD20" i="21" s="1"/>
  <c r="AB23" i="21"/>
  <c r="AD23" i="21" s="1"/>
  <c r="AB38" i="21"/>
  <c r="AD38" i="21" s="1"/>
  <c r="AB27" i="21"/>
  <c r="AD27" i="21" s="1"/>
  <c r="AB10" i="21"/>
  <c r="AD10" i="21" s="1"/>
  <c r="AB42" i="21"/>
  <c r="AD42" i="21" s="1"/>
  <c r="AB6" i="21"/>
  <c r="AD6" i="21" s="1"/>
  <c r="AB18" i="21"/>
  <c r="AD18" i="21" s="1"/>
  <c r="AB32" i="21"/>
  <c r="AD32" i="21" s="1"/>
  <c r="AB21" i="21"/>
  <c r="AD21" i="21" s="1"/>
  <c r="AB69" i="21"/>
  <c r="AD69" i="21" s="1"/>
  <c r="AB37" i="21"/>
  <c r="AD37" i="21" s="1"/>
  <c r="AB19" i="21"/>
  <c r="AD19" i="21" s="1"/>
  <c r="AB14" i="21"/>
  <c r="AD14" i="21" s="1"/>
  <c r="AB51" i="21"/>
  <c r="AD51" i="21" s="1"/>
  <c r="AB47" i="21"/>
  <c r="AD47" i="21" s="1"/>
  <c r="AB46" i="21"/>
  <c r="AD46" i="21" s="1"/>
  <c r="AB43" i="21"/>
  <c r="AD43" i="21" s="1"/>
  <c r="AB13" i="21"/>
  <c r="AD13" i="21" s="1"/>
  <c r="AB45" i="21"/>
  <c r="AD45" i="21" s="1"/>
  <c r="AB36" i="21"/>
  <c r="AD36" i="21" s="1"/>
  <c r="AB26" i="21"/>
  <c r="AD26" i="21" s="1"/>
  <c r="AB40" i="21"/>
  <c r="AD40" i="21" s="1"/>
  <c r="AB70" i="21"/>
  <c r="AD70" i="21" s="1"/>
  <c r="AB63" i="21"/>
  <c r="AD63" i="21" s="1"/>
  <c r="AB59" i="21"/>
  <c r="AD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tc={BFC61D9D-EB72-41D3-8CDF-2FDDC7BF4B50}</author>
  </authors>
  <commentList>
    <comment ref="Y4" authorId="0" shapeId="0" xr:uid="{BFC61D9D-EB72-41D3-8CDF-2FDDC7BF4B50}">
      <text>
        <t>[Threaded comment]
Your version of Excel allows you to read this threaded comment; however, any edits to it will get removed if the file is opened in a newer version of Excel. Learn more: https://go.microsoft.com/fwlink/?linkid=870924
Comment:
    Not an update so have put to zero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tc={31DF6F85-AE22-44DD-8FB8-842B51B4BD34}</author>
    <author>tc={B577972E-0B01-4252-994F-9C778D67A58B}</author>
  </authors>
  <commentList>
    <comment ref="S4" authorId="0" shapeId="0" xr:uid="{31DF6F85-AE22-44DD-8FB8-842B51B4BD34}">
      <text>
        <t>[Threaded comment]
Your version of Excel allows you to read this threaded comment; however, any edits to it will get removed if the file is opened in a newer version of Excel. Learn more: https://go.microsoft.com/fwlink/?linkid=870924
Comment:
    @Appin Williamson hope this is okay - the work published this year was predominantly done by Barclays funded work
Reply:
    yep perfect :)</t>
      </text>
    </comment>
    <comment ref="T4" authorId="1" shapeId="0" xr:uid="{B577972E-0B01-4252-994F-9C778D67A58B}">
      <text>
        <t>[Threaded comment]
Your version of Excel allows you to read this threaded comment; however, any edits to it will get removed if the file is opened in a newer version of Excel. Learn more: https://go.microsoft.com/fwlink/?linkid=870924
Comment:
    @Appin Williamson hope this is okay - the work published this year was predominantly done by Barclays funded work
Reply:
    yep perfect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tc={DE7544B0-DF9D-4723-9554-910D3495B2A7}</author>
    <author>tc={154BBFCB-86B4-41D9-84D0-093B1473E3FF}</author>
  </authors>
  <commentList>
    <comment ref="H4" authorId="0" shapeId="0" xr:uid="{DE7544B0-DF9D-4723-9554-910D3495B2A7}">
      <text>
        <t>[Threaded comment]
Your version of Excel allows you to read this threaded comment; however, any edits to it will get removed if the file is opened in a newer version of Excel. Learn more: https://go.microsoft.com/fwlink/?linkid=870924
Comment:
    To be converted to 'good stuff' publications when in new list</t>
      </text>
    </comment>
    <comment ref="Z4" authorId="1" shapeId="0" xr:uid="{154BBFCB-86B4-41D9-84D0-093B1473E3FF}">
      <text>
        <t>[Threaded comment]
Your version of Excel allows you to read this threaded comment; however, any edits to it will get removed if the file is opened in a newer version of Excel. Learn more: https://go.microsoft.com/fwlink/?linkid=870924
Comment:
    @Maddie Millington-Drake or @James Morris was this a report?  Also, do we know what the '3' is listing?  The comments look like just one report issued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tc={85316508-E7D7-4F74-9968-683AAB94E74B}</author>
  </authors>
  <commentList>
    <comment ref="R4" authorId="0" shapeId="0" xr:uid="{85316508-E7D7-4F74-9968-683AAB94E74B}">
      <text>
        <t>[Threaded comment]
Your version of Excel allows you to read this threaded comment; however, any edits to it will get removed if the file is opened in a newer version of Excel. Learn more: https://go.microsoft.com/fwlink/?linkid=870924
Comment:
    @Maddie Millington-Drake could you please add some months in to these two - perhaps not so important for the members but the launch month would be great, thanks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tc={86101496-6C80-457E-B52D-3052F5634EDA}</author>
  </authors>
  <commentList>
    <comment ref="Z5" authorId="0" shapeId="0" xr:uid="{86101496-6C80-457E-B52D-3052F5634ED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@Appin Williamson the UK blue carbon forum event in october was previously meant to be captured in Barclays but it has been pushed to after their funding ends so I have moved it here
Reply:
    OK great thanks!
Reply:
    @Appin Williamson could you cross check with Gail if she is including the roundtable convex are doing at COP - if not ask James to add it here! 
Reply:
    Good point - might actually be easiest to do it in here.  @Gail Fordham Could you please confirm whether the roundtable is going into the convex logframe?
Reply:
    Yes, I was planning to include it, unless told otherwise?
Reply:
    No that's great - go ahead and include in Convex and Maddie - now you know it will be in Convex so no need to include here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tc={B8023DEE-862A-4B29-9103-4FEE4716F839}</author>
  </authors>
  <commentList>
    <comment ref="AA7" authorId="0" shapeId="0" xr:uid="{B8023DEE-862A-4B29-9103-4FEE4716F839}">
      <text>
        <t xml:space="preserve">[Threaded comment]
Your version of Excel allows you to read this threaded comment; however, any edits to it will get removed if the file is opened in a newer version of Excel. Learn more: https://go.microsoft.com/fwlink/?linkid=870924
Comment:
    @James Morris to insert here total number of mangroves, seagrass etc we are planning to restore this year through travelopia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tc={24FABCB3-5E29-46DC-B7C3-7B7A6DC6101B}</author>
  </authors>
  <commentList>
    <comment ref="W7" authorId="0" shapeId="0" xr:uid="{24FABCB3-5E29-46DC-B7C3-7B7A6DC6101B}">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@Maddie Millington-Drake these are great - could you include links to these reports?
Reply:
    @Appin Williamson sorry it wouldn't let me link them but here are the URLs! 
Reply:
    Perfect - thanks Maddie!</t>
      </text>
    </comment>
  </commentList>
</comments>
</file>

<file path=xl/sharedStrings.xml><?xml version="1.0" encoding="utf-8"?>
<sst xmlns="http://schemas.openxmlformats.org/spreadsheetml/2006/main" count="998" uniqueCount="463">
  <si>
    <r>
      <t xml:space="preserve">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t>
    </r>
    <r>
      <rPr>
        <b/>
        <sz val="11"/>
        <color theme="1"/>
        <rFont val="Calibri"/>
        <family val="2"/>
        <scheme val="minor"/>
      </rPr>
      <t>(1)</t>
    </r>
    <r>
      <rPr>
        <sz val="11"/>
        <color theme="1"/>
        <rFont val="Calibri"/>
        <family val="2"/>
        <scheme val="minor"/>
      </rPr>
      <t xml:space="preserve">, look at the logframe instructions </t>
    </r>
    <r>
      <rPr>
        <b/>
        <sz val="11"/>
        <color theme="1"/>
        <rFont val="Calibri"/>
        <family val="2"/>
        <scheme val="minor"/>
      </rPr>
      <t>(2)</t>
    </r>
    <r>
      <rPr>
        <sz val="11"/>
        <color theme="1"/>
        <rFont val="Calibri"/>
        <family val="2"/>
        <scheme val="minor"/>
      </rPr>
      <t xml:space="preserve"> and see the example logframe </t>
    </r>
    <r>
      <rPr>
        <b/>
        <sz val="11"/>
        <color theme="1"/>
        <rFont val="Calibri"/>
        <family val="2"/>
        <scheme val="minor"/>
      </rPr>
      <t>(3)</t>
    </r>
    <r>
      <rPr>
        <sz val="11"/>
        <color theme="1"/>
        <rFont val="Calibri"/>
        <family val="2"/>
        <scheme val="minor"/>
      </rPr>
      <t xml:space="preserve">.
To see all the Impact Indicators listed in a word doc, please see the Imapact Indicator list </t>
    </r>
    <r>
      <rPr>
        <b/>
        <sz val="11"/>
        <color theme="1"/>
        <rFont val="Calibri"/>
        <family val="2"/>
        <scheme val="minor"/>
      </rPr>
      <t>(4)</t>
    </r>
    <r>
      <rPr>
        <sz val="11"/>
        <color theme="1"/>
        <rFont val="Calibri"/>
        <family val="2"/>
        <scheme val="minor"/>
      </rPr>
      <t>.</t>
    </r>
  </si>
  <si>
    <t>M&amp;E Guide</t>
  </si>
  <si>
    <t>Logframe Instructions and Examples</t>
  </si>
  <si>
    <t>Example logframe</t>
  </si>
  <si>
    <t>Impact Indicator List</t>
  </si>
  <si>
    <t>Month</t>
  </si>
  <si>
    <t>Activities</t>
  </si>
  <si>
    <t>Comments/links</t>
  </si>
  <si>
    <t>Reporting requirement</t>
  </si>
  <si>
    <t>Period to cover</t>
  </si>
  <si>
    <t>Reporting deadline</t>
  </si>
  <si>
    <t>See reporting schedule to left.</t>
  </si>
  <si>
    <t>January</t>
  </si>
  <si>
    <t>Barclays quarterly</t>
  </si>
  <si>
    <t>Oct/Nov/Dec</t>
  </si>
  <si>
    <t>Mid-Jan</t>
  </si>
  <si>
    <t xml:space="preserve">CVC quarterly </t>
  </si>
  <si>
    <t>July-Dec</t>
  </si>
  <si>
    <t>Late-Jan</t>
  </si>
  <si>
    <t>Things to consider in key updates tab:</t>
  </si>
  <si>
    <t>February</t>
  </si>
  <si>
    <t>Nov-Jan</t>
  </si>
  <si>
    <t>Mid-Feb</t>
  </si>
  <si>
    <t>* media releases</t>
  </si>
  <si>
    <t>March</t>
  </si>
  <si>
    <t>Board</t>
  </si>
  <si>
    <t>* key meetings (politicians, local partners, fishermen)</t>
  </si>
  <si>
    <t>April</t>
  </si>
  <si>
    <t>Jan/Feb/Mar</t>
  </si>
  <si>
    <t>Mid-April</t>
  </si>
  <si>
    <t>* events</t>
  </si>
  <si>
    <t>* launches</t>
  </si>
  <si>
    <t>May</t>
  </si>
  <si>
    <t>Feb/Mar/Apr</t>
  </si>
  <si>
    <t>Mid-May</t>
  </si>
  <si>
    <t>* presentations</t>
  </si>
  <si>
    <t>May-Apr</t>
  </si>
  <si>
    <t>Late-May</t>
  </si>
  <si>
    <t>* fieldwork</t>
  </si>
  <si>
    <t>June</t>
  </si>
  <si>
    <t>Board (Jun/Jul)</t>
  </si>
  <si>
    <t>Dependent on trustee availability but likely in Jun/July</t>
  </si>
  <si>
    <t>July</t>
  </si>
  <si>
    <t>Barclays annual</t>
  </si>
  <si>
    <t>Jul-Jun</t>
  </si>
  <si>
    <t>Mid-Jul</t>
  </si>
  <si>
    <t xml:space="preserve">CVC annual </t>
  </si>
  <si>
    <t>Jan-Jun</t>
  </si>
  <si>
    <t>Late-Jul</t>
  </si>
  <si>
    <t>August</t>
  </si>
  <si>
    <t>May-Jul</t>
  </si>
  <si>
    <t>Mid-Aug</t>
  </si>
  <si>
    <t>September</t>
  </si>
  <si>
    <t>October</t>
  </si>
  <si>
    <t>Jul/Aug/Sep</t>
  </si>
  <si>
    <t>Mid-Oct</t>
  </si>
  <si>
    <t>November</t>
  </si>
  <si>
    <t>Aug-Oct</t>
  </si>
  <si>
    <t>Mid-Nov</t>
  </si>
  <si>
    <t>Nov/December</t>
  </si>
  <si>
    <t>Annual review</t>
  </si>
  <si>
    <t>Jan-Dec</t>
  </si>
  <si>
    <t>Late-Nov/early-Dec</t>
  </si>
  <si>
    <t>Impact</t>
  </si>
  <si>
    <t>Accelerate recognition of the interplay between ocean and climate</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</si>
  <si>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</si>
  <si>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</si>
  <si>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</si>
  <si>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</si>
  <si>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</si>
  <si>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</si>
  <si>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</si>
  <si>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</si>
  <si>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</si>
  <si>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</si>
  <si>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</si>
  <si>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</si>
  <si>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OC.0.1</t>
  </si>
  <si>
    <t>OC.0.2</t>
  </si>
  <si>
    <t>OC.0.3</t>
  </si>
  <si>
    <t>Outputs</t>
  </si>
  <si>
    <t>Tracking/Reporting</t>
  </si>
  <si>
    <t>No. of Indicators</t>
  </si>
  <si>
    <t>Output code</t>
  </si>
  <si>
    <t>Indicator code</t>
  </si>
  <si>
    <t>Indicator value</t>
  </si>
  <si>
    <t>Unit</t>
  </si>
  <si>
    <t>Impact Indicator</t>
  </si>
  <si>
    <t>Assumptions</t>
  </si>
  <si>
    <t>Progress planned in 2020</t>
  </si>
  <si>
    <t>Progress achieved in 2020</t>
  </si>
  <si>
    <t>Progress planned in 2021</t>
  </si>
  <si>
    <t>Progress achieved in 2021</t>
  </si>
  <si>
    <t>Progress planned in 2022</t>
  </si>
  <si>
    <t>Progress achieved in 2022</t>
  </si>
  <si>
    <t>Progress planned in 2023</t>
  </si>
  <si>
    <t>Progress achieved in 2023</t>
  </si>
  <si>
    <t>Progress planned in 2024</t>
  </si>
  <si>
    <t>Progress achieved in 2024</t>
  </si>
  <si>
    <t>Value</t>
  </si>
  <si>
    <t>Output 1</t>
  </si>
  <si>
    <t>O.1</t>
  </si>
  <si>
    <t>Blue Carbon Forum</t>
  </si>
  <si>
    <t>O.1.1</t>
  </si>
  <si>
    <t>Number of experts brought together within the coalition</t>
  </si>
  <si>
    <t>Number of partnerships</t>
  </si>
  <si>
    <t>4.3.1</t>
  </si>
  <si>
    <t>MoUs/contracts in place confirming partnership</t>
  </si>
  <si>
    <t>Blue carbon forum being captured under Barclays logframe until after June 2023</t>
  </si>
  <si>
    <t>The forum continues to grow from strength to strength</t>
  </si>
  <si>
    <t>No outputs are planned for 2024</t>
  </si>
  <si>
    <t>O.1.2</t>
  </si>
  <si>
    <t xml:space="preserve">Number of outputs published by the forum </t>
  </si>
  <si>
    <t xml:space="preserve">Number of outputs </t>
  </si>
  <si>
    <t>5.1.1</t>
  </si>
  <si>
    <t xml:space="preserve">Papers published </t>
  </si>
  <si>
    <t>No outputs are planned for 2023</t>
  </si>
  <si>
    <t>Activity Code</t>
  </si>
  <si>
    <t>Indicator Code</t>
  </si>
  <si>
    <t>Status</t>
  </si>
  <si>
    <t>Notes</t>
  </si>
  <si>
    <t>Output 1 Activities</t>
  </si>
  <si>
    <t>A.1</t>
  </si>
  <si>
    <t>A.1.1</t>
  </si>
  <si>
    <t>A.1.2</t>
  </si>
  <si>
    <t>A.1.3</t>
  </si>
  <si>
    <t>A.1.4</t>
  </si>
  <si>
    <t>A.1.5</t>
  </si>
  <si>
    <t>A.1.6</t>
  </si>
  <si>
    <t>"1"</t>
  </si>
  <si>
    <t>Description achieved in 2024</t>
  </si>
  <si>
    <t xml:space="preserve">Value </t>
  </si>
  <si>
    <t>Output 2</t>
  </si>
  <si>
    <t>O.2</t>
  </si>
  <si>
    <t>Progression of science around blue carbon – including seagrass, saltmarsh, kelp and seabed sediments</t>
  </si>
  <si>
    <t>O.2.1</t>
  </si>
  <si>
    <t>New evidence compiled to support protection (quantity of reports/investigations/field surveys/samples etc)</t>
  </si>
  <si>
    <t>Number of pieces of evidence</t>
  </si>
  <si>
    <t>Reports published, peer reviewed articles published</t>
  </si>
  <si>
    <t>Captured in Barclays until 2023</t>
  </si>
  <si>
    <t>A paper on co-benefits in partnership with PML will be published in Q4 of 2023</t>
  </si>
  <si>
    <t>Report delayed will be published Q1 2024</t>
  </si>
  <si>
    <t>Reports due to be published on seagrass water quality, co-benefits and seascape restoration, seagrass carbon modelling</t>
  </si>
  <si>
    <t>1x water quality report on seagrass (March 2024)</t>
  </si>
  <si>
    <t>O.2.2</t>
  </si>
  <si>
    <t>Number of stakeholders reached with results of O.2.1</t>
  </si>
  <si>
    <t>Stakeholders</t>
  </si>
  <si>
    <t>4.2.1</t>
  </si>
  <si>
    <t>No. of people who will read the paper</t>
  </si>
  <si>
    <t xml:space="preserve">As above </t>
  </si>
  <si>
    <t>plan to reach a conservative amount of people who read each of the reports</t>
  </si>
  <si>
    <t xml:space="preserve">Number of people who read water quality report </t>
  </si>
  <si>
    <t>Output 2 Activities</t>
  </si>
  <si>
    <t>A.2</t>
  </si>
  <si>
    <t>A.2.1</t>
  </si>
  <si>
    <t>A.2.2</t>
  </si>
  <si>
    <t>Output 3</t>
  </si>
  <si>
    <t>O.3</t>
  </si>
  <si>
    <t>Enabling policy progression in the UK (this includes the seagrass carbon code, saltmarsh carbon code and kelp carbon code)</t>
  </si>
  <si>
    <t>O.3.1</t>
  </si>
  <si>
    <r>
      <rPr>
        <sz val="11"/>
        <color rgb="FF000000"/>
        <rFont val="Calibri"/>
        <family val="2"/>
      </rPr>
      <t xml:space="preserve">Taking results from Output 2, number of stakeholders (politicians) contacted to campaign for climate smart MPAs
</t>
    </r>
    <r>
      <rPr>
        <sz val="11"/>
        <color rgb="FFFF0000"/>
        <rFont val="Calibri"/>
        <family val="2"/>
        <scheme val="minor"/>
      </rPr>
      <t xml:space="preserve">Number of publications supporting policy changes in UK </t>
    </r>
  </si>
  <si>
    <r>
      <rPr>
        <sz val="11"/>
        <color rgb="FF000000"/>
        <rFont val="Calibri"/>
        <family val="2"/>
        <scheme val="minor"/>
      </rPr>
      <t xml:space="preserve">Stakeholders (politicians)
</t>
    </r>
    <r>
      <rPr>
        <sz val="11"/>
        <color rgb="FFFF0000"/>
        <rFont val="Calibri"/>
        <family val="2"/>
        <scheme val="minor"/>
      </rPr>
      <t xml:space="preserve">Publications </t>
    </r>
  </si>
  <si>
    <t>1.4.1</t>
  </si>
  <si>
    <t xml:space="preserve">We knew that all of these projects will be completed over a number of years, but we have made good headway with all of them </t>
  </si>
  <si>
    <t xml:space="preserve">Work not started </t>
  </si>
  <si>
    <t>Work on Orkney kelp has started, we hope as the research progresses we are able to contact 1 politican about the importance of protecting the Orkney sink. 
2) We have a paper coming out focused on policy on the seagrass code that related to the seagrass paper published (and captured in Barclays) in June 2023. Publication date is unknown at this stage</t>
  </si>
  <si>
    <t>we published the first phase of the roadmap for a marine natural capital market in the UK in September: https://drive.google.com/file/d/1ajUckOZrLL0y7dsuWJne5jp7W7TQhFQR/view
Policy paper on seagrass code published: https://www.agile-initiative.ox.ac.uk/wp-content/uploads/2023/11/A-blue-carbon-code-for-UK-seagrass-Nov23.pdf</t>
  </si>
  <si>
    <t xml:space="preserve">We plan to release the final roadmap for a marine natural capital market in the UK </t>
  </si>
  <si>
    <t>O.3.2</t>
  </si>
  <si>
    <t>Carbon codes published</t>
  </si>
  <si>
    <t xml:space="preserve">Saltmarsh code has been commissioned as has the seagrass code but it is very early stage </t>
  </si>
  <si>
    <t xml:space="preserve">Saltmarsh and seagrass code commissioned but the progress will be slow </t>
  </si>
  <si>
    <t>Progress continues (report published on the seagrass code captured in Barclays)</t>
  </si>
  <si>
    <t xml:space="preserve">Codes are still a long way off but the saltmarsh draft code might be published </t>
  </si>
  <si>
    <t>O.3.3</t>
  </si>
  <si>
    <t>Inclusion of blue carbon habitats in UK GHG Inventory (saltmarsh and seagrass)</t>
  </si>
  <si>
    <t>Habitat types</t>
  </si>
  <si>
    <t>5.1.3</t>
  </si>
  <si>
    <t xml:space="preserve">Slow progress but DEFRA are engaged </t>
  </si>
  <si>
    <t xml:space="preserve">DEFRA engaged but slow progress </t>
  </si>
  <si>
    <t xml:space="preserve">Evidence needs statement produced by gov't that indicates the importance of saltmarsh being included in the GHG inventory. Blue will continue to feed into this process. </t>
  </si>
  <si>
    <t>Output 3 Activities</t>
  </si>
  <si>
    <t>A.3</t>
  </si>
  <si>
    <t>A.3.1</t>
  </si>
  <si>
    <t>Take findings from output 2 and write letters or present to MSPs</t>
  </si>
  <si>
    <t>Not started</t>
  </si>
  <si>
    <t>A.3.2</t>
  </si>
  <si>
    <t>A.3.3</t>
  </si>
  <si>
    <t>A.3.4</t>
  </si>
  <si>
    <t>A.3.5</t>
  </si>
  <si>
    <t>A.3.6</t>
  </si>
  <si>
    <t>Output 4</t>
  </si>
  <si>
    <t>O.4</t>
  </si>
  <si>
    <t>Pioneering seascape methodologies – this is linked with the Solent work and seascape working group in VERRA</t>
  </si>
  <si>
    <t>O.4.1</t>
  </si>
  <si>
    <t>Coalitions/working advisory groups etc formed (number of coalitions/working groups)</t>
  </si>
  <si>
    <t>Coalitions</t>
  </si>
  <si>
    <t>5.4.2</t>
  </si>
  <si>
    <t xml:space="preserve">Form the VERRA seascape working group </t>
  </si>
  <si>
    <t>launched (August 2021)</t>
  </si>
  <si>
    <t xml:space="preserve">Indicator achieved </t>
  </si>
  <si>
    <t>O.4.2</t>
  </si>
  <si>
    <t>Coalitions/working advisory groups etc formed (number of member organisations/representatives)</t>
  </si>
  <si>
    <t>Member organisations</t>
  </si>
  <si>
    <t>5.4.3</t>
  </si>
  <si>
    <t xml:space="preserve">5 seascape initative members </t>
  </si>
  <si>
    <t>O.4.3</t>
  </si>
  <si>
    <t>Number of pieces of evidence (i.e. reports)</t>
  </si>
  <si>
    <t>Pieces of evidence (reports)</t>
  </si>
  <si>
    <t xml:space="preserve">Engage a group to write a paper on integrated seascape projects </t>
  </si>
  <si>
    <t xml:space="preserve">Paper to be launched early 2023 </t>
  </si>
  <si>
    <t>Paper will be published end of 2023</t>
  </si>
  <si>
    <t xml:space="preserve">Paper delayed and will be published in Q1 next year </t>
  </si>
  <si>
    <t xml:space="preserve">Paper captured in output 1 </t>
  </si>
  <si>
    <t>Output 4 Activities</t>
  </si>
  <si>
    <t>A.4</t>
  </si>
  <si>
    <t>A.4.1</t>
  </si>
  <si>
    <t>A.4.2</t>
  </si>
  <si>
    <t>A.4.3</t>
  </si>
  <si>
    <t>Output 5</t>
  </si>
  <si>
    <t>O.5</t>
  </si>
  <si>
    <t>Blue carbon rights awareness</t>
  </si>
  <si>
    <t>O.5.1</t>
  </si>
  <si>
    <t xml:space="preserve">Number of experts brought together as the founding partners </t>
  </si>
  <si>
    <t>We are engaged with the Commonwealth and Fair Carbon to be part of the founding partners along with BLUE. We have not signed anything yet but we are hoping to have verbal agreements in place by December 2022</t>
  </si>
  <si>
    <t xml:space="preserve">Nothing signed yet </t>
  </si>
  <si>
    <t xml:space="preserve">We have paused this project for now while we define the next course of action </t>
  </si>
  <si>
    <t>O.5.2</t>
  </si>
  <si>
    <t>Planned for 2023</t>
  </si>
  <si>
    <t>Report planned to be published end of 2023</t>
  </si>
  <si>
    <t>O.5.3</t>
  </si>
  <si>
    <t xml:space="preserve">Number of individuals brought together on the advisory board </t>
  </si>
  <si>
    <t>Number of members</t>
  </si>
  <si>
    <t xml:space="preserve">Workshop planned end of 2023 </t>
  </si>
  <si>
    <t>Mark Beeston hired as a consultant to work on this project and others</t>
  </si>
  <si>
    <t>O.5.4</t>
  </si>
  <si>
    <t xml:space="preserve">Number of outreach tools delivered (workshops held) </t>
  </si>
  <si>
    <t xml:space="preserve">Number of workshops </t>
  </si>
  <si>
    <t>4.2.2</t>
  </si>
  <si>
    <t xml:space="preserve">Workshops held </t>
  </si>
  <si>
    <t xml:space="preserve">Planned for 2023, but productive meetings have been held this year </t>
  </si>
  <si>
    <t>Workshop planned for June 2023</t>
  </si>
  <si>
    <t>Workshop held in June 2023 (12 attendees)
Breakfast meeting held Feb 2023</t>
  </si>
  <si>
    <t>O.5.5</t>
  </si>
  <si>
    <t>Number of communities who are working with the project, number of beneficiaries who have recieved non-monetary benefits (land tenure support, rights programme)</t>
  </si>
  <si>
    <t>Number of communities engaged</t>
  </si>
  <si>
    <t>4.1.2</t>
  </si>
  <si>
    <t xml:space="preserve">Communities engaged </t>
  </si>
  <si>
    <t xml:space="preserve">Planned for 2023 </t>
  </si>
  <si>
    <t xml:space="preserve">Delayed </t>
  </si>
  <si>
    <t>Delayed</t>
  </si>
  <si>
    <t>Output 5 Activities</t>
  </si>
  <si>
    <t>A.5</t>
  </si>
  <si>
    <t>A.5.1</t>
  </si>
  <si>
    <t>A.5.2</t>
  </si>
  <si>
    <t>A.5.3</t>
  </si>
  <si>
    <t>A.5.4</t>
  </si>
  <si>
    <t>A.5.5</t>
  </si>
  <si>
    <t>A.5.6</t>
  </si>
  <si>
    <t>A.5.7</t>
  </si>
  <si>
    <t>A.5.8</t>
  </si>
  <si>
    <t>Output 6</t>
  </si>
  <si>
    <t>O.6</t>
  </si>
  <si>
    <t>Campaign for better blue carbon awareness at major events</t>
  </si>
  <si>
    <t>O.6.1</t>
  </si>
  <si>
    <t>Stakeholders reached through messaging</t>
  </si>
  <si>
    <t xml:space="preserve">Audience at the Blue Carbon Conference </t>
  </si>
  <si>
    <t>Views on the conference recording (July)</t>
  </si>
  <si>
    <t xml:space="preserve">Audience Capacity for events we hosted </t>
  </si>
  <si>
    <t>Audience of the two events at COP 27 (one held in the ocean pavilion audience of approx 50, and one held at Goals House with approx 70 people, and 150 people at the evening reception)</t>
  </si>
  <si>
    <t xml:space="preserve">Audience capacity for events we hosted </t>
  </si>
  <si>
    <t xml:space="preserve">1) 100 people (50 each time) attending the forum meetings (estimate)
4) 60 people attended the UK blue carbon forum in person event 
2 and 3) 69 people attended the in person and online workshops combined 
5) 60 combined 
6) 520 combined across the events </t>
  </si>
  <si>
    <t>We are hosting 2x workshops at the beginning of the year (approx 45 people combined)
We are going to be hosting a launch event for the roadmap (hoping for approx 80 people)
We will be hosting 2x core blue carbon forum meeting (100 people across the 2)</t>
  </si>
  <si>
    <t xml:space="preserve">Attendees of the Belfast and Edinburgh workshops </t>
  </si>
  <si>
    <t>O.6.2</t>
  </si>
  <si>
    <t>Number of outreach tools or activities delivered (including conferences, events, workshops, reports, media outputs, app development etc.)</t>
  </si>
  <si>
    <t>Outreach tools/activities</t>
  </si>
  <si>
    <t>Blue Carbon Conference (June 2021)</t>
  </si>
  <si>
    <t>Blue Carbon Conference July 2021</t>
  </si>
  <si>
    <t>1 talk proposed for COP27 (November 2022)
1 talk planned for UN Ocean Conference (June 2022)</t>
  </si>
  <si>
    <t>Two events hosted at COP27 in Sharm el Sheikh (1x Rights focused, 1x Night Cap) (Nov 2022)
1 evening reception cohosted at UN Ocean Conference (June 2022)
sponsered the ocean pavilion COP27 (Nov 2022)
sponsered ocean action day at COP27 (Nov 2022)</t>
  </si>
  <si>
    <t>3 Events planned for COP28 
Workshops proposed through marine natural capital market 
Rights workshop planned (captured in output 5)</t>
  </si>
  <si>
    <t>1) 2x UK Blue Carbon Forum Core Meetings (Feb and June 2023)
2) In person workshop held at Fishmongers Hall (June 2023 Marine natural capital roadmap)
3) Online workshop held (June 2023 Marine natural capital roadmap)
4) UK Blue Carbon Forum Event (Oct 2023)
5) Cardiff and London workshop for marine natural capital roadmap (Nov 2023)
6) COP28 (Hosted 2x panels in ocean pavilion, 2x dinners, 1x side event)</t>
  </si>
  <si>
    <t>We are hosting 2x workshops at the beginning of the year
We are going to be hosting a launch event for the roadmap 
We will be hosting 2x core blue carbon forum meeting 
We will also be hosting events at COP29</t>
  </si>
  <si>
    <t>Output 6 Activities</t>
  </si>
  <si>
    <t>A.6</t>
  </si>
  <si>
    <t>A.6.1</t>
  </si>
  <si>
    <t>A.6.2</t>
  </si>
  <si>
    <t>A.6.3</t>
  </si>
  <si>
    <t>Output 7</t>
  </si>
  <si>
    <t>O.7</t>
  </si>
  <si>
    <t>Investigate and promote protection of blue carbon habitats</t>
  </si>
  <si>
    <t>O.7.1</t>
  </si>
  <si>
    <t>Number of important blue carbon habitats under [proposed/designated/created] protection (quantity)</t>
  </si>
  <si>
    <t>Number of MPAs</t>
  </si>
  <si>
    <t>1.3.3</t>
  </si>
  <si>
    <t xml:space="preserve">Idea for a HPMA focused on kelp, map of area to be developed </t>
  </si>
  <si>
    <t xml:space="preserve">We have fed into the HPMA consultation process for Scotland. </t>
  </si>
  <si>
    <t>O.7.2</t>
  </si>
  <si>
    <t>Newly proposed marine protected areas/no-take areas (km2)</t>
  </si>
  <si>
    <t>km2</t>
  </si>
  <si>
    <t>1.1.1</t>
  </si>
  <si>
    <t xml:space="preserve">commencing kelp mapping work in 2023 to focus on this </t>
  </si>
  <si>
    <t>mapping kelp has started in Orkneys (Feb 2023)</t>
  </si>
  <si>
    <t xml:space="preserve">Mapping of the Orkney kelp forest has begun. </t>
  </si>
  <si>
    <t>O.7.3</t>
  </si>
  <si>
    <t>Newly designated marine protected areas/no-take areas designated (km2)</t>
  </si>
  <si>
    <t>1.1.2</t>
  </si>
  <si>
    <t>O.7.4</t>
  </si>
  <si>
    <t>Area of restored [seagrass, saltmarsh, mangrove forests, hard corals, maerl beds, kelp &amp; oysters etc] habitat (km2)</t>
  </si>
  <si>
    <t>hectares</t>
  </si>
  <si>
    <t>2.1.1</t>
  </si>
  <si>
    <t>We plan to restore X number of ha of seagrass and mangroves this year in Kenya, Philippines, Indonesia, Formentera and Bonnaire(-?)</t>
  </si>
  <si>
    <t>O.7.5</t>
  </si>
  <si>
    <t xml:space="preserve">Condition of [seagrass, saltmarsh, mangrove forests, hard corals, maerl beds, kelp &amp; oysters] habitat </t>
  </si>
  <si>
    <t>No unit defined within BLUE yet</t>
  </si>
  <si>
    <t>2.1.2</t>
  </si>
  <si>
    <t>O.7.6</t>
  </si>
  <si>
    <t>Value of regulating [carbon sequestered or emissions avoided, water quality] services restored or protected</t>
  </si>
  <si>
    <t>2.3.2</t>
  </si>
  <si>
    <t>Output 7 Activities</t>
  </si>
  <si>
    <t>A.7</t>
  </si>
  <si>
    <t>A.7.1</t>
  </si>
  <si>
    <t>A.7.2</t>
  </si>
  <si>
    <t>A.7.3</t>
  </si>
  <si>
    <t>Progress Planned in Y1 (July 2020–June 2021)</t>
  </si>
  <si>
    <t>Progress achieved in Y1 (July 2020–June 2021)</t>
  </si>
  <si>
    <t>Progress planned in Y2 (July 2021–June 2022)</t>
  </si>
  <si>
    <t>Progress achieved in Y2 (July 2021–June 2022)</t>
  </si>
  <si>
    <t>Progress planned in Y3 (July 2022–June 2023)</t>
  </si>
  <si>
    <t>Progress achieved in Y3 (July 2022–June 2023)</t>
  </si>
  <si>
    <t>Output 8</t>
  </si>
  <si>
    <t>O.8</t>
  </si>
  <si>
    <t>O.8.1</t>
  </si>
  <si>
    <t>O.8.2</t>
  </si>
  <si>
    <t>Output 8 Activities</t>
  </si>
  <si>
    <t>A.8</t>
  </si>
  <si>
    <t>A.8.1</t>
  </si>
  <si>
    <t>A.8.2</t>
  </si>
  <si>
    <t>Output 9</t>
  </si>
  <si>
    <t>O.9</t>
  </si>
  <si>
    <t>O.9.1</t>
  </si>
  <si>
    <t>O.9.2</t>
  </si>
  <si>
    <t>O.9.3</t>
  </si>
  <si>
    <t>Output 9 Activities</t>
  </si>
  <si>
    <t>A.9</t>
  </si>
  <si>
    <t>A.9.1</t>
  </si>
  <si>
    <t>A.9.2</t>
  </si>
  <si>
    <t>A.9.3</t>
  </si>
  <si>
    <t>A.9.4</t>
  </si>
  <si>
    <t>A.9.5</t>
  </si>
  <si>
    <t>Output 10</t>
  </si>
  <si>
    <t>O.10</t>
  </si>
  <si>
    <t>O.10.1</t>
  </si>
  <si>
    <t>Output 10 Activities</t>
  </si>
  <si>
    <t>A.10</t>
  </si>
  <si>
    <t>A.10.1</t>
  </si>
  <si>
    <t>A.10.2</t>
  </si>
  <si>
    <t>A.10.3</t>
  </si>
  <si>
    <t>Output</t>
  </si>
  <si>
    <t>U.1</t>
  </si>
  <si>
    <t>Unplanned outreach activities (speeches, presentations, workshops etc)</t>
  </si>
  <si>
    <t>Presentations, speeches, seminars</t>
  </si>
  <si>
    <t>Number of events, presentations the blue carbon team have been asked to give (unplanned)</t>
  </si>
  <si>
    <t xml:space="preserve">Number of events, presentationsg given </t>
  </si>
  <si>
    <t>At COP27 (Nov), Dan was asked to present at 3 events,
1 ZSL presentation (Nov)
 1 Conservation Collective seminar 
2x events at UNOC (June)</t>
  </si>
  <si>
    <t xml:space="preserve">4x events at COP28 </t>
  </si>
  <si>
    <t>Jan 2023 (Dan presented at Coastal Futures)
Feb 2023 (2x events at International Partnership for Blue Carbon)
Mar 2023 (Our Ocean panel discussion)
April 2023 (panel discussion at Blue Carbon Accelerator)
May 2023 (Savills presentaion)
June 2023 (Dan presented at Blue Food Summit)
June 2023:Dan presentation at 2x climate week events 
July 2023 (Maddie presented at Brighttide accelerator)
July 2023 (Maddie presented a webinar at EY) 
September 2023 (Maddie presented at ELP workshop)
September 2023 (Aisling spoke on a panel at Conservative party conference)
October 2023 (Dan panel at Blue Earth Summit) 
October 2023 (Dan panel at Global Wave Conference) 
November 2023 (Maddie panel on natural capital markets for Royal Biological Society)
December 2023 (COP28 - Dan spoke on 3x panels, Maddie spoke on 2x panels, Gabi spoke on 2x panels)</t>
  </si>
  <si>
    <t xml:space="preserve">Plan to be asked to discuss our work at a wide range of events </t>
  </si>
  <si>
    <t>Travelopia webinar (April)
Aisling spoke at the Solent Forum Nature Environment Group 
Indonesian Ministry of Marine Affairs and Fisheries (10)
Philippines DENR, Biodiversity Management Bureau (5)</t>
  </si>
  <si>
    <t>U.2</t>
  </si>
  <si>
    <t>Reach of activities not scoped in outputs</t>
  </si>
  <si>
    <t xml:space="preserve">Audience numbers </t>
  </si>
  <si>
    <t xml:space="preserve">Audience </t>
  </si>
  <si>
    <t xml:space="preserve">Conservative estimates based on online and in person audience present at the above events </t>
  </si>
  <si>
    <t>U.3</t>
  </si>
  <si>
    <t>Number of formal endorsements gained through BLUE's work</t>
  </si>
  <si>
    <t xml:space="preserve">Inclusion on advisory boards, impact groups, membership invitations </t>
  </si>
  <si>
    <t>5.4.1</t>
  </si>
  <si>
    <t xml:space="preserve">Number of endorsements </t>
  </si>
  <si>
    <t xml:space="preserve">Invited to become members of the international partnership for blue carbon </t>
  </si>
  <si>
    <t xml:space="preserve">Apply for one blue carbon accelerator </t>
  </si>
  <si>
    <t xml:space="preserve">Feb 2023 - accepted onto Brighttide Blue Carbon accelerator 
Oct 2023 - James joined Wavemakers Ocean Activist Programme </t>
  </si>
  <si>
    <t>U.4</t>
  </si>
  <si>
    <t xml:space="preserve">Unplanned publication contributions </t>
  </si>
  <si>
    <t>No. of authorships or contributions by the unit to academic/white papers</t>
  </si>
  <si>
    <t xml:space="preserve">Number of papers </t>
  </si>
  <si>
    <t>Number of papers / BMF logo used / author name from team</t>
  </si>
  <si>
    <t>1) Mangrove manual (Oct 2023)  https://www.mangrovealliance.org/wp-content/uploads/2023/10/Best-Practice-Guidelines-for-Mangrove-Restoration_v4.pdf
2) Blue carbon handbook (July 2023) https://oceanpanel.org/publication/blue-carbon/
3) Ocean Conference 'what do we want to see' doc (Nov 2023) https://ocean-climate.org/wp-content/uploads/2023/10/SYNTHESIS-REPORT-A-Call-to-All-the-Voices.pdf</t>
  </si>
  <si>
    <t>Fed into the APPG tech consultation and were featured heavily in the final product: https://static1.squarespace.com/static/62b190dfbf0b9a5e1c75cf07/t/65aa3dda4be10467d2daef7b/1705655784774/COMMS1487+APPG+OCEAN+TECH+V7+DIGITAL.pdf</t>
  </si>
  <si>
    <t>U.5</t>
  </si>
  <si>
    <t>U.6</t>
  </si>
  <si>
    <t>U.7</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</si>
  <si>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</si>
  <si>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</si>
  <si>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</si>
  <si>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</si>
  <si>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</si>
  <si>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</si>
  <si>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</si>
  <si>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</si>
  <si>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</si>
  <si>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</si>
  <si>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</si>
  <si>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</si>
  <si>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</si>
  <si>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</si>
  <si>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</si>
  <si>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</si>
  <si>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</si>
  <si>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</si>
  <si>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</si>
  <si>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</si>
  <si>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</si>
  <si>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</si>
  <si>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</si>
  <si>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</si>
  <si>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</si>
  <si>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</si>
  <si>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</si>
  <si>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</si>
  <si>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1.1.3</t>
  </si>
  <si>
    <t>1.2.1</t>
  </si>
  <si>
    <t>1.2.2</t>
  </si>
  <si>
    <t>1.2.3</t>
  </si>
  <si>
    <t>1.3.1</t>
  </si>
  <si>
    <t>1.3.2</t>
  </si>
  <si>
    <t>1.4.2</t>
  </si>
  <si>
    <t>1.4.3</t>
  </si>
  <si>
    <t>Outputs:</t>
  </si>
  <si>
    <t>2.2.1</t>
  </si>
  <si>
    <t>2.2.2</t>
  </si>
  <si>
    <t>2.2.3</t>
  </si>
  <si>
    <t>2.3.1</t>
  </si>
  <si>
    <t>2.3.3</t>
  </si>
  <si>
    <t>2.4.1</t>
  </si>
  <si>
    <t>2.4.2</t>
  </si>
  <si>
    <t>2.4.3</t>
  </si>
  <si>
    <t>3.1.1</t>
  </si>
  <si>
    <t>3.1.2</t>
  </si>
  <si>
    <t>3.1.3</t>
  </si>
  <si>
    <t>3.2.1</t>
  </si>
  <si>
    <t>3.2.2</t>
  </si>
  <si>
    <t>3.2.3</t>
  </si>
  <si>
    <t>3.2.4</t>
  </si>
  <si>
    <t>3.3.1</t>
  </si>
  <si>
    <t>3.3.2</t>
  </si>
  <si>
    <t>3.3.3</t>
  </si>
  <si>
    <t>3.4.1</t>
  </si>
  <si>
    <t>3.4.2</t>
  </si>
  <si>
    <t>3.4.3</t>
  </si>
  <si>
    <t>4.1.1</t>
  </si>
  <si>
    <t>4.2.3</t>
  </si>
  <si>
    <t>5.1.2</t>
  </si>
  <si>
    <t>5.2.1</t>
  </si>
  <si>
    <t>5.2.2</t>
  </si>
  <si>
    <t>5.3.1</t>
  </si>
  <si>
    <t>5.3.2</t>
  </si>
  <si>
    <t>5.3.3</t>
  </si>
  <si>
    <t>6.1.1</t>
  </si>
  <si>
    <t>6.1.2</t>
  </si>
  <si>
    <t>6.1.3</t>
  </si>
  <si>
    <t>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</si>
</sst>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b/>
      <sz val="11"/>
      <color rgb="FF000000"/>
      <name val="Calibri"/>
      <family val="2"/>
      <scheme val="minor"/>
    </font>
    <font>
      <sz val="11"/>
      <color rgb="FF000000"/>
      <name val="Calibri"/>
      <family val="2"/>
      <scheme val="minor"/>
    </font>
    <font>
      <sz val="11"/>
      <color rgb="FF353744"/>
      <name val="Calibri"/>
      <family val="2"/>
    </font>
    <font>
      <sz val="11"/>
      <color rgb="FF444444"/>
      <name val="Calibri"/>
      <family val="2"/>
      <charset val="1"/>
    </font>
    <font>
      <sz val="11"/>
      <color rgb="FFFF0000"/>
      <name val="Calibri"/>
      <family val="2"/>
      <scheme val="minor"/>
    </font>
    <font>
      <sz val="11"/>
      <color rgb="FF000000"/>
      <name val="Calibri"/>
      <family val="2"/>
    </font>
    <font>
      <b/>
      <sz val="11"/>
      <color rgb="FF000000"/>
      <name val="Calibri"/>
      <scheme val="minor"/>
    </font>
  </fonts>
  <fills count="16">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theme="2"/>
        <bgColor indexed="64"/>
      </patternFill>
    </fill>
    <fill>
      <patternFill patternType="solid">
        <fgColor rgb="FFD0CECE"/>
        <bgColor indexed="64"/>
      </patternFill>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9" fillId="0" borderId="0" applyFont="0" applyFill="0" applyBorder="0" applyAlignment="0" applyProtection="0"/>
    <xf numFmtId="0" fontId="18" fillId="0" borderId="0" applyNumberFormat="0" applyFill="0" applyBorder="0" applyAlignment="0" applyProtection="0"/>
  </cellStyleXfs>
  <cellXfs count="124">
    <xf numFmtId="0" fontId="0" fillId="0" borderId="0" xfId="0"/>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10" fillId="2" borderId="0" xfId="0" applyFont="1" applyFill="1" applyAlignment="1">
      <alignment horizontal="center" vertical="center" wrapText="1"/>
    </xf>
    <xf numFmtId="0" fontId="3" fillId="3" borderId="0" xfId="0" applyFont="1" applyFill="1" applyAlignment="1">
      <alignment horizontal="center" vertical="center" wrapText="1"/>
    </xf>
    <xf numFmtId="0" fontId="7" fillId="3" borderId="0" xfId="0" applyFont="1" applyFill="1" applyAlignment="1">
      <alignment horizontal="center" vertical="center" wrapText="1"/>
    </xf>
    <xf numFmtId="0" fontId="8" fillId="3" borderId="0" xfId="0" applyFont="1" applyFill="1" applyAlignment="1">
      <alignment horizontal="left" vertical="center" wrapText="1"/>
    </xf>
    <xf numFmtId="0" fontId="3" fillId="4" borderId="0" xfId="0" applyFont="1" applyFill="1" applyAlignment="1">
      <alignment horizontal="center" vertical="center" wrapText="1"/>
    </xf>
    <xf numFmtId="0" fontId="2" fillId="3" borderId="0" xfId="0" applyFont="1" applyFill="1" applyAlignment="1">
      <alignment horizontal="center" vertical="center" wrapText="1"/>
    </xf>
    <xf numFmtId="0" fontId="0" fillId="3" borderId="0" xfId="0" applyFill="1"/>
    <xf numFmtId="0" fontId="0" fillId="3" borderId="0" xfId="0" applyFill="1" applyAlignment="1">
      <alignment horizontal="center" vertical="center"/>
    </xf>
    <xf numFmtId="0" fontId="8" fillId="3" borderId="0" xfId="0" applyFont="1" applyFill="1" applyAlignment="1">
      <alignment horizontal="center" vertical="center" wrapText="1"/>
    </xf>
    <xf numFmtId="0" fontId="3" fillId="3" borderId="0" xfId="0" applyFont="1" applyFill="1" applyAlignment="1">
      <alignment vertical="center" wrapText="1"/>
    </xf>
    <xf numFmtId="0" fontId="2" fillId="4" borderId="0" xfId="0" applyFont="1" applyFill="1" applyAlignment="1">
      <alignment horizontal="center" vertical="center" wrapText="1"/>
    </xf>
    <xf numFmtId="0" fontId="3"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3"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left"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3" borderId="0" xfId="0" applyFill="1" applyAlignment="1">
      <alignment horizontal="center"/>
    </xf>
    <xf numFmtId="0" fontId="16" fillId="2" borderId="0" xfId="0" applyFont="1" applyFill="1" applyAlignment="1">
      <alignment horizontal="center" vertical="center" wrapText="1"/>
    </xf>
    <xf numFmtId="0" fontId="14" fillId="0" borderId="0" xfId="0" applyFont="1"/>
    <xf numFmtId="9" fontId="14" fillId="0" borderId="0" xfId="0" applyNumberFormat="1" applyFont="1"/>
    <xf numFmtId="0" fontId="7" fillId="3" borderId="0" xfId="0" applyFont="1" applyFill="1" applyAlignment="1">
      <alignment horizontal="left" vertical="center" wrapText="1"/>
    </xf>
    <xf numFmtId="0" fontId="2" fillId="3" borderId="0" xfId="0" applyFont="1" applyFill="1" applyAlignment="1">
      <alignment horizontal="left" vertical="center" wrapText="1"/>
    </xf>
    <xf numFmtId="0" fontId="14" fillId="0" borderId="0" xfId="0" applyFont="1" applyAlignment="1">
      <alignment horizontal="center"/>
    </xf>
    <xf numFmtId="0" fontId="2" fillId="3" borderId="0" xfId="0" applyFont="1" applyFill="1" applyAlignment="1">
      <alignment vertical="center" wrapText="1"/>
    </xf>
    <xf numFmtId="0" fontId="6" fillId="3" borderId="0" xfId="0" applyFont="1" applyFill="1" applyAlignment="1">
      <alignment horizontal="left" vertical="center" wrapText="1"/>
    </xf>
    <xf numFmtId="0" fontId="12" fillId="3" borderId="0" xfId="0" applyFont="1" applyFill="1" applyAlignment="1">
      <alignment vertical="center" wrapText="1"/>
    </xf>
    <xf numFmtId="0" fontId="7" fillId="3" borderId="0" xfId="0" applyFont="1" applyFill="1" applyAlignment="1">
      <alignment vertical="center" wrapText="1"/>
    </xf>
    <xf numFmtId="0" fontId="0" fillId="3" borderId="0" xfId="0" applyFill="1" applyAlignment="1">
      <alignment horizontal="center" vertical="center" wrapText="1"/>
    </xf>
    <xf numFmtId="0" fontId="17" fillId="2" borderId="0" xfId="0" applyFont="1" applyFill="1" applyAlignment="1">
      <alignment vertical="center"/>
    </xf>
    <xf numFmtId="0" fontId="17"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8" fillId="0" borderId="0" xfId="2" applyAlignment="1">
      <alignment vertical="top" wrapText="1"/>
    </xf>
    <xf numFmtId="0" fontId="2" fillId="0" borderId="0" xfId="0" applyFont="1" applyAlignment="1">
      <alignment vertical="top" wrapText="1"/>
    </xf>
    <xf numFmtId="0" fontId="18" fillId="0" borderId="0" xfId="2" applyFill="1" applyAlignment="1">
      <alignment wrapText="1"/>
    </xf>
    <xf numFmtId="0" fontId="18" fillId="0" borderId="0" xfId="2" applyAlignment="1">
      <alignment wrapText="1"/>
    </xf>
    <xf numFmtId="0" fontId="19" fillId="0" borderId="0" xfId="0" applyFont="1" applyAlignment="1">
      <alignment horizontal="center" vertical="center" wrapText="1"/>
    </xf>
    <xf numFmtId="0" fontId="10" fillId="8" borderId="0" xfId="0" applyFont="1" applyFill="1" applyAlignment="1">
      <alignment horizontal="center" vertical="center" wrapText="1"/>
    </xf>
    <xf numFmtId="0" fontId="14" fillId="0" borderId="0" xfId="0" applyFont="1" applyAlignment="1">
      <alignment horizontal="center" vertical="center"/>
    </xf>
    <xf numFmtId="0" fontId="16" fillId="8" borderId="0" xfId="0" applyFont="1" applyFill="1" applyAlignment="1">
      <alignment horizontal="center" vertical="center" wrapText="1"/>
    </xf>
    <xf numFmtId="0" fontId="20" fillId="10" borderId="0" xfId="0" applyFont="1" applyFill="1" applyAlignment="1">
      <alignment horizontal="center" vertical="center" wrapText="1"/>
    </xf>
    <xf numFmtId="0" fontId="10" fillId="11" borderId="0" xfId="0" applyFont="1" applyFill="1" applyAlignment="1">
      <alignment horizontal="center" vertical="center" wrapText="1"/>
    </xf>
    <xf numFmtId="0" fontId="16" fillId="11" borderId="0" xfId="0" applyFont="1" applyFill="1" applyAlignment="1">
      <alignment horizontal="center" vertical="center" wrapText="1"/>
    </xf>
    <xf numFmtId="0" fontId="10" fillId="3" borderId="0" xfId="0" applyFont="1" applyFill="1" applyAlignment="1">
      <alignment horizontal="center" vertical="center" wrapText="1"/>
    </xf>
    <xf numFmtId="0" fontId="13" fillId="3" borderId="0" xfId="0" applyFont="1" applyFill="1" applyAlignment="1">
      <alignment vertical="center"/>
    </xf>
    <xf numFmtId="0" fontId="0" fillId="3" borderId="0" xfId="0" applyFill="1" applyAlignment="1">
      <alignment horizontal="left" vertical="center" wrapText="1"/>
    </xf>
    <xf numFmtId="0" fontId="2" fillId="0" borderId="0" xfId="0" applyFont="1"/>
    <xf numFmtId="0" fontId="16" fillId="9" borderId="1" xfId="0" applyFont="1" applyFill="1" applyBorder="1" applyAlignment="1">
      <alignment horizontal="center" vertical="center" wrapText="1"/>
    </xf>
    <xf numFmtId="0" fontId="14" fillId="0" borderId="2" xfId="0" applyFont="1" applyBorder="1" applyAlignment="1">
      <alignment horizontal="center"/>
    </xf>
    <xf numFmtId="0" fontId="14" fillId="0" borderId="3" xfId="0" applyFont="1" applyBorder="1" applyAlignment="1">
      <alignment horizontal="center"/>
    </xf>
    <xf numFmtId="0" fontId="0" fillId="0" borderId="0" xfId="0" applyAlignment="1">
      <alignment horizontal="left" wrapText="1"/>
    </xf>
    <xf numFmtId="0" fontId="18" fillId="0" borderId="0" xfId="2" applyAlignment="1">
      <alignment horizontal="left" vertical="center" wrapText="1"/>
    </xf>
    <xf numFmtId="0" fontId="21" fillId="0" borderId="4" xfId="0" applyFont="1" applyBorder="1" applyAlignment="1">
      <alignment vertical="center" wrapText="1"/>
    </xf>
    <xf numFmtId="0" fontId="22" fillId="0" borderId="1" xfId="0" applyFont="1" applyBorder="1" applyAlignment="1">
      <alignment vertical="center" wrapText="1"/>
    </xf>
    <xf numFmtId="0" fontId="22" fillId="0" borderId="3" xfId="0" applyFont="1" applyBorder="1" applyAlignment="1">
      <alignment vertical="center" wrapText="1"/>
    </xf>
    <xf numFmtId="0" fontId="22" fillId="0" borderId="4" xfId="0" applyFont="1" applyBorder="1" applyAlignment="1">
      <alignment vertical="center" wrapText="1"/>
    </xf>
    <xf numFmtId="0" fontId="21" fillId="0" borderId="7" xfId="0" applyFont="1" applyBorder="1" applyAlignment="1">
      <alignment vertical="center" wrapText="1"/>
    </xf>
    <xf numFmtId="0" fontId="22" fillId="0" borderId="5" xfId="0" applyFont="1" applyBorder="1" applyAlignment="1">
      <alignment vertical="center" wrapText="1"/>
    </xf>
    <xf numFmtId="0" fontId="22" fillId="0" borderId="6" xfId="0" applyFont="1" applyBorder="1" applyAlignment="1">
      <alignment vertical="center" wrapText="1"/>
    </xf>
    <xf numFmtId="0" fontId="22" fillId="0" borderId="7" xfId="0" applyFont="1" applyBorder="1" applyAlignment="1">
      <alignment vertical="center" wrapText="1"/>
    </xf>
    <xf numFmtId="0" fontId="22" fillId="0" borderId="0" xfId="0" applyFont="1" applyAlignment="1">
      <alignment horizontal="left" vertical="top" wrapText="1"/>
    </xf>
    <xf numFmtId="0" fontId="23" fillId="0" borderId="0" xfId="0" applyFont="1" applyAlignment="1">
      <alignment wrapText="1"/>
    </xf>
    <xf numFmtId="0" fontId="24" fillId="0" borderId="0" xfId="0" applyFont="1" applyAlignment="1">
      <alignment wrapText="1"/>
    </xf>
    <xf numFmtId="0" fontId="22" fillId="0" borderId="0" xfId="0" applyFont="1" applyAlignment="1">
      <alignment horizontal="center" vertical="center" wrapText="1"/>
    </xf>
    <xf numFmtId="0" fontId="0" fillId="14" borderId="0" xfId="0" applyFill="1" applyAlignment="1">
      <alignment horizontal="center" vertical="center" wrapText="1"/>
    </xf>
    <xf numFmtId="0" fontId="0" fillId="14" borderId="0" xfId="0" applyFill="1" applyAlignment="1">
      <alignment horizontal="left" vertical="center" wrapText="1"/>
    </xf>
    <xf numFmtId="0" fontId="2" fillId="14" borderId="0" xfId="0" applyFont="1" applyFill="1" applyAlignment="1">
      <alignment vertical="center" wrapText="1"/>
    </xf>
    <xf numFmtId="0" fontId="0" fillId="14" borderId="0" xfId="0" applyFill="1" applyAlignment="1">
      <alignment vertical="center" wrapText="1"/>
    </xf>
    <xf numFmtId="0" fontId="0" fillId="4" borderId="0" xfId="0" applyFill="1" applyAlignment="1">
      <alignment horizontal="center"/>
    </xf>
    <xf numFmtId="0" fontId="26" fillId="0" borderId="0" xfId="0" applyFont="1" applyAlignment="1">
      <alignment horizontal="left" vertical="center" wrapText="1"/>
    </xf>
    <xf numFmtId="0" fontId="1" fillId="0" borderId="0" xfId="0" applyFont="1" applyAlignment="1">
      <alignment horizontal="center" vertical="center" wrapText="1"/>
    </xf>
    <xf numFmtId="0" fontId="13" fillId="7" borderId="0" xfId="0" applyFont="1" applyFill="1" applyAlignment="1">
      <alignment horizontal="center" vertical="center"/>
    </xf>
    <xf numFmtId="0" fontId="14" fillId="3" borderId="0" xfId="0" applyFont="1" applyFill="1" applyAlignment="1">
      <alignment horizontal="center"/>
    </xf>
    <xf numFmtId="0" fontId="27" fillId="3" borderId="0" xfId="0" applyFont="1" applyFill="1" applyAlignment="1">
      <alignment horizontal="center"/>
    </xf>
    <xf numFmtId="0" fontId="3" fillId="15" borderId="0" xfId="0" applyFont="1" applyFill="1" applyAlignment="1">
      <alignment horizontal="center" vertical="center" wrapText="1"/>
    </xf>
    <xf numFmtId="0" fontId="2" fillId="15" borderId="0" xfId="0" applyFont="1" applyFill="1" applyAlignment="1">
      <alignment horizontal="center" vertical="center" wrapText="1"/>
    </xf>
    <xf numFmtId="0" fontId="2" fillId="15" borderId="0" xfId="0" applyFont="1" applyFill="1" applyAlignment="1">
      <alignment horizontal="left" vertical="center" wrapText="1"/>
    </xf>
    <xf numFmtId="0" fontId="0" fillId="15" borderId="0" xfId="0" applyFill="1" applyAlignment="1">
      <alignment horizontal="center" vertical="center" wrapText="1"/>
    </xf>
    <xf numFmtId="0" fontId="0" fillId="15" borderId="0" xfId="0" applyFill="1" applyAlignment="1">
      <alignment horizontal="left" vertical="center" wrapText="1"/>
    </xf>
    <xf numFmtId="0" fontId="0" fillId="15" borderId="0" xfId="0" applyFill="1" applyAlignment="1">
      <alignment horizontal="center" vertical="center"/>
    </xf>
    <xf numFmtId="0" fontId="0" fillId="15" borderId="0" xfId="0" applyFill="1"/>
    <xf numFmtId="0" fontId="3" fillId="15" borderId="0" xfId="0" applyFont="1" applyFill="1" applyAlignment="1">
      <alignment vertical="center" wrapText="1"/>
    </xf>
    <xf numFmtId="0" fontId="0" fillId="3" borderId="0" xfId="0" applyFill="1" applyAlignment="1">
      <alignment vertical="center"/>
    </xf>
    <xf numFmtId="0" fontId="0" fillId="3" borderId="0" xfId="0" applyFill="1" applyAlignment="1">
      <alignment wrapText="1"/>
    </xf>
    <xf numFmtId="0" fontId="0" fillId="0" borderId="0" xfId="0" applyAlignment="1">
      <alignment horizontal="left" vertical="center" wrapText="1"/>
    </xf>
    <xf numFmtId="0" fontId="22" fillId="0" borderId="0" xfId="0" applyFont="1" applyAlignment="1">
      <alignment horizontal="left" vertical="top" wrapText="1"/>
    </xf>
    <xf numFmtId="0" fontId="22" fillId="0" borderId="1" xfId="0" applyFont="1" applyBorder="1" applyAlignment="1">
      <alignment vertical="center" wrapText="1"/>
    </xf>
    <xf numFmtId="0" fontId="22" fillId="0" borderId="3" xfId="0" applyFont="1" applyBorder="1" applyAlignment="1">
      <alignment vertical="center" wrapText="1"/>
    </xf>
    <xf numFmtId="0" fontId="22" fillId="0" borderId="1" xfId="0" applyFont="1" applyBorder="1" applyAlignment="1">
      <alignment horizontal="center" vertical="center" wrapText="1"/>
    </xf>
    <xf numFmtId="0" fontId="22" fillId="0" borderId="3" xfId="0" applyFont="1" applyBorder="1" applyAlignment="1">
      <alignment horizontal="center" vertical="center" wrapText="1"/>
    </xf>
    <xf numFmtId="0" fontId="0" fillId="0" borderId="0" xfId="0" applyAlignment="1">
      <alignment horizontal="left" vertical="top" wrapText="1"/>
    </xf>
    <xf numFmtId="0" fontId="13" fillId="5" borderId="0" xfId="0" applyFont="1" applyFill="1" applyAlignment="1">
      <alignment horizontal="center" vertical="center"/>
    </xf>
    <xf numFmtId="0" fontId="13" fillId="6" borderId="0" xfId="0" applyFont="1" applyFill="1" applyAlignment="1">
      <alignment horizontal="center" vertical="center"/>
    </xf>
    <xf numFmtId="0" fontId="3" fillId="4" borderId="0" xfId="0" applyFont="1" applyFill="1" applyAlignment="1">
      <alignment horizontal="center" vertical="center" wrapText="1"/>
    </xf>
    <xf numFmtId="0" fontId="5" fillId="12" borderId="0" xfId="0" applyFont="1" applyFill="1" applyAlignment="1">
      <alignment horizontal="center" vertical="center" wrapText="1"/>
    </xf>
    <xf numFmtId="0" fontId="3" fillId="3" borderId="0" xfId="0" applyFont="1" applyFill="1" applyAlignment="1">
      <alignment horizontal="center" vertical="center" wrapText="1"/>
    </xf>
    <xf numFmtId="0" fontId="2" fillId="0" borderId="0" xfId="0" applyFont="1" applyAlignment="1">
      <alignment horizontal="left" vertical="center" wrapText="1"/>
    </xf>
    <xf numFmtId="0" fontId="11" fillId="0" borderId="0" xfId="0" applyFont="1" applyAlignment="1">
      <alignment horizontal="left" vertical="center" wrapText="1"/>
    </xf>
    <xf numFmtId="0" fontId="4" fillId="6" borderId="0" xfId="0" applyFont="1" applyFill="1" applyAlignment="1">
      <alignment horizontal="center" vertical="center" wrapText="1"/>
    </xf>
    <xf numFmtId="0" fontId="3" fillId="3" borderId="0" xfId="0" applyFont="1" applyFill="1" applyAlignment="1">
      <alignment horizontal="left" vertical="center" wrapText="1"/>
    </xf>
    <xf numFmtId="0" fontId="13" fillId="7" borderId="0" xfId="0" applyFont="1" applyFill="1" applyAlignment="1">
      <alignment horizontal="center" vertical="center"/>
    </xf>
    <xf numFmtId="0" fontId="2" fillId="13" borderId="0" xfId="0" applyFont="1" applyFill="1" applyAlignment="1">
      <alignment horizontal="center" vertical="center" wrapText="1"/>
    </xf>
    <xf numFmtId="0" fontId="0" fillId="0" borderId="0" xfId="0" applyAlignment="1">
      <alignment horizontal="center" vertical="center"/>
    </xf>
    <xf numFmtId="0" fontId="14" fillId="3" borderId="0" xfId="0" applyFont="1" applyFill="1" applyAlignment="1">
      <alignment horizontal="center"/>
    </xf>
    <xf numFmtId="0" fontId="0" fillId="0" borderId="0" xfId="0" applyAlignment="1">
      <alignment horizontal="left" vertical="center"/>
    </xf>
    <xf numFmtId="0" fontId="0" fillId="0" borderId="0" xfId="0" applyAlignment="1">
      <alignment horizontal="center" vertical="center" wrapText="1"/>
    </xf>
    <xf numFmtId="0" fontId="3" fillId="15" borderId="0" xfId="0" applyFont="1" applyFill="1" applyAlignment="1">
      <alignment horizontal="center" vertical="center" wrapText="1"/>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34">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ocumenttasks/documenttask1.xml><?xml version="1.0" encoding="utf-8"?>
<Tasks xmlns="http://schemas.microsoft.com/office/tasks/2019/documenttasks">
  <Task id="{7B466428-0BFD-4D52-BBE2-FFA68EAF93E0}">
    <Anchor>
      <Comment id="{86101496-6C80-457E-B52D-3052F5634EDA}"/>
    </Anchor>
    <History>
      <Event time="2023-11-27T11:19:34.48" id="{0EF648CB-2B67-4489-A72D-CAB28AFFB57A}">
        <Attribution userId="S::appin@bluemarinefoundation.com::c38de373-eec4-4d14-95b7-4fa24101c57b" userName="Appin Williamson" userProvider="AD"/>
        <Anchor>
          <Comment id="{BF0C5E2F-E4E0-439B-99B1-6CC0D37E32DE}"/>
        </Anchor>
        <Create/>
      </Event>
      <Event time="2023-11-27T11:19:34.48" id="{52CE77B2-BE10-4BC4-A475-3E2747AB1641}">
        <Attribution userId="S::appin@bluemarinefoundation.com::c38de373-eec4-4d14-95b7-4fa24101c57b" userName="Appin Williamson" userProvider="AD"/>
        <Anchor>
          <Comment id="{BF0C5E2F-E4E0-439B-99B1-6CC0D37E32DE}"/>
        </Anchor>
        <Assign userId="S::gail@bluemarinefoundation.com::4424c800-2af6-4b6b-af99-c455931212e0" userName="Gail Fordham" userProvider="AD"/>
      </Event>
      <Event time="2023-11-27T11:19:34.48" id="{3CBDD7C9-1D06-4376-99E4-502A475DB539}">
        <Attribution userId="S::appin@bluemarinefoundation.com::c38de373-eec4-4d14-95b7-4fa24101c57b" userName="Appin Williamson" userProvider="AD"/>
        <Anchor>
          <Comment id="{BF0C5E2F-E4E0-439B-99B1-6CC0D37E32DE}"/>
        </Anchor>
        <SetTitle title="Good point - might actually be easiest to do it in here. @Gail Fordham Could you please confirm whether the roundtable is going into the convex logframe?"/>
      </Event>
      <Event time="2023-12-15T11:36:18.71" id="{2AD05664-1B55-4992-A7A0-1CF5BDD40DE5}">
        <Attribution userId="S::maddie@bluemarinefoundation.com::a30b5909-a793-4689-b5ed-0efd3708d9fe" userName="Maddie Millington-Drake" userProvider="AD"/>
        <Progress percentComplete="100"/>
      </Event>
    </History>
  </Task>
</Tasks>
</file>

<file path=xl/documenttasks/documenttask2.xml><?xml version="1.0" encoding="utf-8"?>
<Tasks xmlns="http://schemas.microsoft.com/office/tasks/2019/documenttasks">
  <Task id="{789264A7-4496-4432-A16A-7A9C90652DD2}">
    <Anchor>
      <Comment id="{24FABCB3-5E29-46DC-B7C3-7B7A6DC6101B}"/>
    </Anchor>
    <History>
      <Event time="2023-12-15T11:28:19.32" id="{17888407-1E1E-47B6-B76D-61700BE35129}">
        <Attribution userId="S::maddie@bluemarinefoundation.com::a30b5909-a793-4689-b5ed-0efd3708d9fe" userName="Maddie Millington-Drake" userProvider="AD"/>
        <Anchor>
          <Comment id="{FBF0EEA2-706B-458C-88D2-EF976923D93F}"/>
        </Anchor>
        <Create/>
      </Event>
      <Event time="2023-12-15T11:28:19.32" id="{6C2E0E2E-C497-4E99-A9A0-1AF785A50C85}">
        <Attribution userId="S::maddie@bluemarinefoundation.com::a30b5909-a793-4689-b5ed-0efd3708d9fe" userName="Maddie Millington-Drake" userProvider="AD"/>
        <Anchor>
          <Comment id="{FBF0EEA2-706B-458C-88D2-EF976923D93F}"/>
        </Anchor>
        <Assign userId="S::appin@bluemarinefoundation.com::c38de373-eec4-4d14-95b7-4fa24101c57b" userName="Appin Williamson" userProvider="AD"/>
      </Event>
      <Event time="2023-12-15T11:28:19.32" id="{367C230C-27A2-4915-A5B5-F7BA4775C169}">
        <Attribution userId="S::maddie@bluemarinefoundation.com::a30b5909-a793-4689-b5ed-0efd3708d9fe" userName="Maddie Millington-Drake" userProvider="AD"/>
        <Anchor>
          <Comment id="{FBF0EEA2-706B-458C-88D2-EF976923D93F}"/>
        </Anchor>
        <SetTitle title="@Appin Williamson sorry it wouldn't let me link them but here are the URLs!"/>
      </Event>
      <Event time="2023-12-16T09:19:53.97" id="{263C043E-CE60-4F2B-AB52-C62E505832AE}">
        <Attribution userId="S::appin@bluemarinefoundation.com::c38de373-eec4-4d14-95b7-4fa24101c57b" userName="Appin Williamson" userProvider="AD"/>
        <Progress percentComplete="100"/>
      </Event>
    </History>
  </Task>
</Tasks>
</file>

<file path=xl/persons/person.xml><?xml version="1.0" encoding="utf-8"?>
<personList xmlns="http://schemas.microsoft.com/office/spreadsheetml/2018/threadedcomments" xmlns:x="http://schemas.openxmlformats.org/spreadsheetml/2006/main">
  <person displayName="Gail Fordham" id="{49641087-90F8-4A30-A099-9C0A7499C04E}" userId="gail@bluemarinefoundation.com" providerId="PeoplePicker"/>
  <person displayName="Appin Williamson" id="{06DF1E82-95DD-40D1-A3FA-6612FB420AE3}" userId="appin@bluemarinefoundation.com" providerId="PeoplePicker"/>
  <person displayName="James Morris" id="{136D30E6-632B-403B-BA7C-94A6F34E0D46}" userId="jamesm@bluemarinefoundation.com" providerId="PeoplePicker"/>
  <person displayName="Maddie Millington-Drake" id="{EE3F129D-54FF-44A7-BC1E-A1D2892FF1EA}" userId="maddie@bluemarinefoundation.com" providerId="PeoplePicker"/>
  <person displayName="Gail Fordham" id="{42694F38-3906-4CD1-8A56-761F3A42FB34}" userId="S::gail@bluemarinefoundation.com::4424c800-2af6-4b6b-af99-c455931212e0" providerId="AD"/>
  <person displayName="Appin Williamson" id="{19926B46-F31A-46C9-89CA-714D6EF656C2}" userId="S::appin@bluemarinefoundation.com::c38de373-eec4-4d14-95b7-4fa24101c57b" providerId="AD"/>
  <person displayName="Maddie Millington-Drake" id="{52EEF58B-43D9-4857-8E79-570DB8782C41}" userId="S::maddie@bluemarinefoundation.com::a30b5909-a793-4689-b5ed-0efd3708d9f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4" dT="2023-11-29T12:29:13.38" personId="{19926B46-F31A-46C9-89CA-714D6EF656C2}" id="{BFC61D9D-EB72-41D3-8CDF-2FDDC7BF4B50}">
    <text>Not an update so have put to zero</text>
  </threadedComment>
</ThreadedComments>
</file>

<file path=xl/threadedComments/threadedComment2.xml><?xml version="1.0" encoding="utf-8"?>
<ThreadedComments xmlns="http://schemas.microsoft.com/office/spreadsheetml/2018/threadedcomments" xmlns:x="http://schemas.openxmlformats.org/spreadsheetml/2006/main">
  <threadedComment ref="S4" dT="2022-11-23T14:39:20.67" personId="{52EEF58B-43D9-4857-8E79-570DB8782C41}" id="{31DF6F85-AE22-44DD-8FB8-842B51B4BD34}" done="1">
    <text>@Appin Williamson hope this is okay - the work published this year was predominantly done by Barclays funded work</text>
    <mentions>
      <mention mentionpersonId="{06DF1E82-95DD-40D1-A3FA-6612FB420AE3}" mentionId="{BF31FEE4-0F86-4219-ABB0-2738176FA502}" startIndex="0" length="17"/>
    </mentions>
  </threadedComment>
  <threadedComment ref="S4" dT="2022-11-23T14:42:05.51" personId="{19926B46-F31A-46C9-89CA-714D6EF656C2}" id="{39AFC8DD-42B2-43DA-8CF4-34C090E3F657}" parentId="{31DF6F85-AE22-44DD-8FB8-842B51B4BD34}">
    <text>yep perfect :)</text>
  </threadedComment>
  <threadedComment ref="T4" dT="2022-11-23T14:39:20.67" personId="{52EEF58B-43D9-4857-8E79-570DB8782C41}" id="{B577972E-0B01-4252-994F-9C778D67A58B}" done="1">
    <text>@Appin Williamson hope this is okay - the work published this year was predominantly done by Barclays funded work</text>
    <mentions>
      <mention mentionpersonId="{06DF1E82-95DD-40D1-A3FA-6612FB420AE3}" mentionId="{B063DC35-C4EA-4B3A-A1DD-E0A025F97199}" startIndex="0" length="17"/>
    </mentions>
  </threadedComment>
  <threadedComment ref="T4" dT="2022-11-23T14:42:05.51" personId="{19926B46-F31A-46C9-89CA-714D6EF656C2}" id="{B519BF73-83E6-4635-90B0-D06C5879FD5E}" parentId="{B577972E-0B01-4252-994F-9C778D67A58B}">
    <text>yep perfect :)</text>
  </threadedComment>
</ThreadedComments>
</file>

<file path=xl/threadedComments/threadedComment3.xml><?xml version="1.0" encoding="utf-8"?>
<ThreadedComments xmlns="http://schemas.microsoft.com/office/spreadsheetml/2018/threadedcomments" xmlns:x="http://schemas.openxmlformats.org/spreadsheetml/2006/main">
  <threadedComment ref="H4" dT="2023-11-27T11:21:55.15" personId="{19926B46-F31A-46C9-89CA-714D6EF656C2}" id="{DE7544B0-DF9D-4723-9554-910D3495B2A7}" done="1">
    <text>To be converted to 'good stuff' publications when in new list</text>
  </threadedComment>
  <threadedComment ref="Z4" dT="2023-11-29T12:30:11.28" personId="{19926B46-F31A-46C9-89CA-714D6EF656C2}" id="{154BBFCB-86B4-41D9-84D0-093B1473E3FF}" done="1">
    <text>@Maddie Millington-Drake or @James Morris was this a report?  Also, do we know what the '3' is listing?  The comments look like just one report issued</text>
    <mentions>
      <mention mentionpersonId="{EE3F129D-54FF-44A7-BC1E-A1D2892FF1EA}" mentionId="{70A17B28-F078-4F2F-A22E-DFE326E683CC}" startIndex="0" length="24"/>
      <mention mentionpersonId="{136D30E6-632B-403B-BA7C-94A6F34E0D46}" mentionId="{F38A0857-53BF-4E01-A09B-69C14D882109}" startIndex="28" length="13"/>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R4" dT="2022-11-23T18:41:03.36" personId="{19926B46-F31A-46C9-89CA-714D6EF656C2}" id="{85316508-E7D7-4F74-9968-683AAB94E74B}" done="1">
    <text>@Maddie Millington-Drake could you please add some months in to these two - perhaps not so important for the members but the launch month would be great, thanks ☺️</text>
    <mentions>
      <mention mentionpersonId="{EE3F129D-54FF-44A7-BC1E-A1D2892FF1EA}" mentionId="{5DFE1C3C-B937-4699-8056-05EF30E85F88}" startIndex="0" length="24"/>
    </mentions>
  </threadedComment>
</ThreadedComments>
</file>

<file path=xl/threadedComments/threadedComment5.xml><?xml version="1.0" encoding="utf-8"?>
<ThreadedComments xmlns="http://schemas.microsoft.com/office/spreadsheetml/2018/threadedcomments" xmlns:x="http://schemas.openxmlformats.org/spreadsheetml/2006/main">
  <threadedComment ref="Z5" dT="2023-09-28T07:49:42.40" personId="{52EEF58B-43D9-4857-8E79-570DB8782C41}" id="{86101496-6C80-457E-B52D-3052F5634EDA}" done="1">
    <text>@Appin Williamson the UK blue carbon forum event in october was previously meant to be captured in Barclays but it has been pushed to after their funding ends so I have moved it here</text>
    <mentions>
      <mention mentionpersonId="{06DF1E82-95DD-40D1-A3FA-6612FB420AE3}" mentionId="{A9E7AFEE-47FA-44A5-9F3D-5AA0BE3FA5C8}" startIndex="0" length="17"/>
    </mentions>
  </threadedComment>
  <threadedComment ref="Z5" dT="2023-09-29T10:56:17.47" personId="{19926B46-F31A-46C9-89CA-714D6EF656C2}" id="{C973B51E-B6A4-4535-A211-E73CAD0B2FB1}" parentId="{86101496-6C80-457E-B52D-3052F5634EDA}">
    <text>OK great thanks!</text>
  </threadedComment>
  <threadedComment ref="Z5" dT="2023-11-24T17:19:52.29" personId="{52EEF58B-43D9-4857-8E79-570DB8782C41}" id="{364996B7-A249-4F45-B08E-D4BD31547C68}" parentId="{86101496-6C80-457E-B52D-3052F5634EDA}">
    <text xml:space="preserve">@Appin Williamson could you cross check with Gail if she is including the roundtable convex are doing at COP - if not ask James to add it here! </text>
    <mentions>
      <mention mentionpersonId="{06DF1E82-95DD-40D1-A3FA-6612FB420AE3}" mentionId="{6118D882-0A8A-47B7-B344-51B56699297A}" startIndex="0" length="17"/>
    </mentions>
  </threadedComment>
  <threadedComment ref="Z5" dT="2023-11-27T11:19:34.49" personId="{19926B46-F31A-46C9-89CA-714D6EF656C2}" id="{BF0C5E2F-E4E0-439B-99B1-6CC0D37E32DE}" parentId="{86101496-6C80-457E-B52D-3052F5634EDA}">
    <text>Good point - might actually be easiest to do it in here.  @Gail Fordham Could you please confirm whether the roundtable is going into the convex logframe?</text>
    <mentions>
      <mention mentionpersonId="{49641087-90F8-4A30-A099-9C0A7499C04E}" mentionId="{D394FA60-DC67-43C2-A123-D578D61A2078}" startIndex="58" length="13"/>
    </mentions>
  </threadedComment>
  <threadedComment ref="Z5" dT="2023-11-27T12:50:08.65" personId="{42694F38-3906-4CD1-8A56-761F3A42FB34}" id="{ECACDCA8-86D2-4D4B-8F1C-8D28811F8DEF}" parentId="{86101496-6C80-457E-B52D-3052F5634EDA}">
    <text>Yes, I was planning to include it, unless told otherwise?</text>
  </threadedComment>
  <threadedComment ref="Z5" dT="2023-11-27T16:17:51.59" personId="{19926B46-F31A-46C9-89CA-714D6EF656C2}" id="{3AD17D6A-B758-4A89-89E2-6018F21CF69E}" parentId="{86101496-6C80-457E-B52D-3052F5634EDA}">
    <text>No that's great - go ahead and include in Convex and Maddie - now you know it will be in Convex so no need to include here</text>
  </threadedComment>
</ThreadedComments>
</file>

<file path=xl/threadedComments/threadedComment6.xml><?xml version="1.0" encoding="utf-8"?>
<ThreadedComments xmlns="http://schemas.microsoft.com/office/spreadsheetml/2018/threadedcomments" xmlns:x="http://schemas.openxmlformats.org/spreadsheetml/2006/main">
  <threadedComment ref="AA7" dT="2024-03-25T12:27:07.04" personId="{52EEF58B-43D9-4857-8E79-570DB8782C41}" id="{B8023DEE-862A-4B29-9103-4FEE4716F839}">
    <text xml:space="preserve">@James Morris to insert here total number of mangroves, seagrass etc we are planning to restore this year through travelopia </text>
    <mentions>
      <mention mentionpersonId="{136D30E6-632B-403B-BA7C-94A6F34E0D46}" mentionId="{22A04E4D-2864-44D9-ACA2-8FD8F24C2255}" startIndex="0" length="13"/>
    </mentions>
  </threadedComment>
</ThreadedComments>
</file>

<file path=xl/threadedComments/threadedComment7.xml><?xml version="1.0" encoding="utf-8"?>
<ThreadedComments xmlns="http://schemas.microsoft.com/office/spreadsheetml/2018/threadedcomments" xmlns:x="http://schemas.openxmlformats.org/spreadsheetml/2006/main">
  <threadedComment ref="W7" dT="2023-11-29T12:38:37.30" personId="{19926B46-F31A-46C9-89CA-714D6EF656C2}" id="{24FABCB3-5E29-46DC-B7C3-7B7A6DC6101B}" done="1">
    <text>@Maddie Millington-Drake these are great - could you include links to these reports?</text>
    <mentions>
      <mention mentionpersonId="{EE3F129D-54FF-44A7-BC1E-A1D2892FF1EA}" mentionId="{E295DE59-79E0-4AC1-AE12-E57CB27F5726}" startIndex="0" length="24"/>
    </mentions>
  </threadedComment>
  <threadedComment ref="W7" dT="2023-12-15T11:28:20.51" personId="{52EEF58B-43D9-4857-8E79-570DB8782C41}" id="{FBF0EEA2-706B-458C-88D2-EF976923D93F}" parentId="{24FABCB3-5E29-46DC-B7C3-7B7A6DC6101B}">
    <text xml:space="preserve">@Appin Williamson sorry it wouldn't let me link them but here are the URLs! </text>
    <mentions>
      <mention mentionpersonId="{06DF1E82-95DD-40D1-A3FA-6612FB420AE3}" mentionId="{AAAC2228-C4C4-4987-968A-603FF23A464A}" startIndex="0" length="17"/>
    </mentions>
  </threadedComment>
  <threadedComment ref="W7" dT="2023-12-16T09:19:11.62" personId="{19926B46-F31A-46C9-89CA-714D6EF656C2}" id="{13D5A91C-FF28-41F7-8D87-35D2A6637AE4}" parentId="{24FABCB3-5E29-46DC-B7C3-7B7A6DC6101B}">
    <text>Perfect - thanks Maddie!</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x:/s/Projects/EWTIRHwIgDBFtWnNVRLHR4sBLABoGSlkeUC8a7oixCS9PQ?e=nGMgsJ" TargetMode="External"/><Relationship Id="rId2" Type="http://schemas.openxmlformats.org/officeDocument/2006/relationships/hyperlink" Target="../../../../../../:x:/s/Projects/EXntr7lZ0oVAnCxh6PzSaDgBVEY5WTUS8_2W4v2a895KwA?e=6EwyD5" TargetMode="External"/><Relationship Id="rId1" Type="http://schemas.openxmlformats.org/officeDocument/2006/relationships/hyperlink" Target="../../BLUE%27s%20M%26E%20Guide.pdf" TargetMode="External"/><Relationship Id="rId5" Type="http://schemas.openxmlformats.org/officeDocument/2006/relationships/printerSettings" Target="../printerSettings/printerSettings1.bin"/><Relationship Id="rId4" Type="http://schemas.openxmlformats.org/officeDocument/2006/relationships/hyperlink" Target="../../../../../../:w:/s/Projects/EbGbDNmws1ZPrPLa7rSAyOcB2yuPEqaqa4Xn8Ur-lsWWxg?e=e09GLT"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 Id="rId4" Type="http://schemas.microsoft.com/office/2019/04/relationships/documenttask" Target="../documenttasks/documenttask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 Id="rId4" Type="http://schemas.microsoft.com/office/2019/04/relationships/documenttask" Target="../documenttasks/documenttask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F4"/>
  <sheetViews>
    <sheetView zoomScaleNormal="100" workbookViewId="0">
      <selection activeCell="F4" sqref="F4"/>
    </sheetView>
  </sheetViews>
  <sheetFormatPr defaultColWidth="10.5703125" defaultRowHeight="14.45"/>
  <cols>
    <col min="1" max="4" width="23.42578125" customWidth="1"/>
  </cols>
  <sheetData>
    <row r="1" spans="1:6">
      <c r="A1" s="97" t="s">
        <v>0</v>
      </c>
      <c r="B1" s="97"/>
      <c r="C1" s="97"/>
      <c r="D1" s="97"/>
      <c r="E1" s="27">
        <v>1</v>
      </c>
      <c r="F1" s="64" t="s">
        <v>1</v>
      </c>
    </row>
    <row r="2" spans="1:6" ht="57.6">
      <c r="A2" s="97"/>
      <c r="B2" s="97"/>
      <c r="C2" s="97"/>
      <c r="D2" s="97"/>
      <c r="E2" s="27">
        <v>2</v>
      </c>
      <c r="F2" s="64" t="s">
        <v>2</v>
      </c>
    </row>
    <row r="3" spans="1:6" ht="28.9">
      <c r="A3" s="97"/>
      <c r="B3" s="97"/>
      <c r="C3" s="97"/>
      <c r="D3" s="97"/>
      <c r="E3" s="27">
        <v>3</v>
      </c>
      <c r="F3" s="64" t="s">
        <v>3</v>
      </c>
    </row>
    <row r="4" spans="1:6" ht="43.15">
      <c r="A4" s="97"/>
      <c r="B4" s="97"/>
      <c r="C4" s="97"/>
      <c r="D4" s="97"/>
      <c r="E4" s="27">
        <v>4</v>
      </c>
      <c r="F4" s="64" t="s">
        <v>4</v>
      </c>
    </row>
  </sheetData>
  <mergeCells count="1">
    <mergeCell ref="A1:D4"/>
  </mergeCells>
  <hyperlinks>
    <hyperlink ref="F1" r:id="rId1" xr:uid="{FD8990E5-8005-4485-9CE6-3A832AD1A4A3}"/>
    <hyperlink ref="F2" r:id="rId2" xr:uid="{68D29BC8-A955-4C55-B093-2E12FE1C8B20}"/>
    <hyperlink ref="F3" r:id="rId3" xr:uid="{2FC7606F-88EB-4430-8B24-46521A3777FF}"/>
    <hyperlink ref="F4" r:id="rId4" xr:uid="{603845C4-F404-491B-9F59-60A81980B6AE}"/>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AP14"/>
  <sheetViews>
    <sheetView topLeftCell="U1" zoomScale="85" zoomScaleNormal="85" workbookViewId="0">
      <selection activeCell="AB8" sqref="AB8"/>
    </sheetView>
  </sheetViews>
  <sheetFormatPr defaultColWidth="8.5703125" defaultRowHeight="15"/>
  <cols>
    <col min="1" max="1" width="16.42578125" style="14" customWidth="1"/>
    <col min="2" max="2" width="10.85546875" style="14" customWidth="1"/>
    <col min="3" max="3" width="23.42578125" style="14" customWidth="1"/>
    <col min="4" max="4" width="12" style="14" customWidth="1"/>
    <col min="5" max="5" width="52.42578125" style="14" customWidth="1"/>
    <col min="6" max="6" width="10.42578125" style="14" customWidth="1"/>
    <col min="7" max="7" width="15" style="14" customWidth="1"/>
    <col min="8" max="8" width="11.5703125" style="14" customWidth="1"/>
    <col min="9" max="9" width="67" style="14" customWidth="1"/>
    <col min="10" max="10" width="44.5703125" style="14" customWidth="1"/>
    <col min="11" max="11" width="9.85546875" style="14" customWidth="1"/>
    <col min="12" max="12" width="55" style="14" customWidth="1"/>
    <col min="13" max="13" width="9.85546875" style="14" customWidth="1"/>
    <col min="14" max="14" width="55.5703125" style="14" customWidth="1"/>
    <col min="15" max="15" width="9.85546875" style="14" customWidth="1"/>
    <col min="16" max="16" width="55.42578125" style="14" customWidth="1"/>
    <col min="17" max="17" width="10" style="14" customWidth="1"/>
    <col min="18" max="18" width="55.42578125" style="14" customWidth="1"/>
    <col min="19" max="19" width="10.140625" style="14" customWidth="1"/>
    <col min="20" max="20" width="56" style="14" customWidth="1"/>
    <col min="21" max="21" width="10.140625" style="14" customWidth="1"/>
    <col min="22" max="22" width="55.42578125" style="14" customWidth="1"/>
    <col min="23" max="23" width="8.5703125" style="14"/>
    <col min="24" max="24" width="28.5703125" style="14" customWidth="1"/>
    <col min="25" max="25" width="8.5703125" style="14"/>
    <col min="26" max="26" width="47.85546875" style="14" customWidth="1"/>
    <col min="27" max="27" width="8.5703125" style="14"/>
    <col min="28" max="28" width="43.140625" style="96" customWidth="1"/>
    <col min="29" max="29" width="8.5703125" style="14"/>
    <col min="30" max="30" width="44.5703125" style="14" customWidth="1"/>
    <col min="31" max="16384" width="8.5703125" style="14"/>
  </cols>
  <sheetData>
    <row r="1" spans="1:42" ht="30" customHeight="1">
      <c r="A1" s="104" t="s">
        <v>80</v>
      </c>
      <c r="B1" s="104"/>
      <c r="C1" s="104"/>
      <c r="D1" s="105" t="s">
        <v>66</v>
      </c>
      <c r="E1" s="105"/>
      <c r="F1" s="105"/>
      <c r="G1" s="105"/>
      <c r="H1" s="105"/>
      <c r="I1" s="105"/>
      <c r="J1" s="105"/>
      <c r="K1" s="113" t="s">
        <v>81</v>
      </c>
      <c r="L1" s="113"/>
      <c r="M1" s="113"/>
      <c r="N1" s="113"/>
      <c r="O1" s="113"/>
      <c r="P1" s="113"/>
      <c r="Q1" s="113"/>
      <c r="R1" s="113"/>
      <c r="S1" s="113"/>
      <c r="T1" s="113"/>
      <c r="U1" s="113"/>
      <c r="V1" s="113"/>
      <c r="W1" s="113"/>
      <c r="X1" s="113"/>
      <c r="Y1" s="113"/>
      <c r="Z1" s="113"/>
      <c r="AA1" s="113" t="s">
        <v>81</v>
      </c>
      <c r="AB1" s="113"/>
      <c r="AC1" s="113"/>
      <c r="AD1" s="113"/>
      <c r="AE1" s="113"/>
      <c r="AF1" s="113"/>
      <c r="AG1" s="113"/>
      <c r="AH1" s="113"/>
      <c r="AI1" s="113"/>
      <c r="AJ1" s="113"/>
      <c r="AK1" s="113"/>
      <c r="AL1" s="113"/>
      <c r="AM1" s="113"/>
      <c r="AN1" s="113"/>
      <c r="AO1" s="113"/>
      <c r="AP1" s="113"/>
    </row>
    <row r="2" spans="1:42" ht="15" customHeight="1">
      <c r="A2" s="18" t="s">
        <v>82</v>
      </c>
      <c r="B2" s="106" t="s">
        <v>83</v>
      </c>
      <c r="C2" s="106" t="s">
        <v>68</v>
      </c>
      <c r="D2" s="106" t="s">
        <v>84</v>
      </c>
      <c r="E2" s="108" t="s">
        <v>70</v>
      </c>
      <c r="F2" s="108" t="s">
        <v>85</v>
      </c>
      <c r="G2" s="108" t="s">
        <v>86</v>
      </c>
      <c r="H2" s="108" t="s">
        <v>87</v>
      </c>
      <c r="I2" s="108" t="s">
        <v>74</v>
      </c>
      <c r="J2" s="108" t="s">
        <v>88</v>
      </c>
      <c r="K2" s="106" t="s">
        <v>89</v>
      </c>
      <c r="L2" s="106"/>
      <c r="M2" s="108" t="s">
        <v>90</v>
      </c>
      <c r="N2" s="108"/>
      <c r="O2" s="106" t="s">
        <v>91</v>
      </c>
      <c r="P2" s="106"/>
      <c r="Q2" s="108" t="s">
        <v>92</v>
      </c>
      <c r="R2" s="108"/>
      <c r="S2" s="106" t="s">
        <v>93</v>
      </c>
      <c r="T2" s="106"/>
      <c r="U2" s="108" t="s">
        <v>94</v>
      </c>
      <c r="V2" s="108"/>
      <c r="W2" s="106" t="s">
        <v>95</v>
      </c>
      <c r="X2" s="106"/>
      <c r="Y2" s="108" t="s">
        <v>96</v>
      </c>
      <c r="Z2" s="108"/>
      <c r="AA2" s="87"/>
      <c r="AB2" s="87" t="s">
        <v>97</v>
      </c>
      <c r="AC2" s="9"/>
      <c r="AD2" s="9" t="s">
        <v>98</v>
      </c>
    </row>
    <row r="3" spans="1:42">
      <c r="A3" s="18">
        <f>COUNTIF(D4:D10,"&lt;&gt;")</f>
        <v>6</v>
      </c>
      <c r="B3" s="106"/>
      <c r="C3" s="106"/>
      <c r="D3" s="106"/>
      <c r="E3" s="108"/>
      <c r="F3" s="108"/>
      <c r="G3" s="108"/>
      <c r="H3" s="108"/>
      <c r="I3" s="108"/>
      <c r="J3" s="108"/>
      <c r="K3" s="12" t="s">
        <v>99</v>
      </c>
      <c r="L3" s="12" t="s">
        <v>68</v>
      </c>
      <c r="M3" s="9" t="s">
        <v>99</v>
      </c>
      <c r="N3" s="9" t="s">
        <v>68</v>
      </c>
      <c r="O3" s="12" t="s">
        <v>99</v>
      </c>
      <c r="P3" s="12" t="s">
        <v>68</v>
      </c>
      <c r="Q3" s="9" t="s">
        <v>99</v>
      </c>
      <c r="R3" s="9" t="s">
        <v>68</v>
      </c>
      <c r="S3" s="12" t="s">
        <v>99</v>
      </c>
      <c r="T3" s="12" t="s">
        <v>68</v>
      </c>
      <c r="U3" s="9" t="s">
        <v>99</v>
      </c>
      <c r="V3" s="9" t="s">
        <v>68</v>
      </c>
      <c r="W3" s="12" t="s">
        <v>99</v>
      </c>
      <c r="X3" s="12" t="s">
        <v>68</v>
      </c>
      <c r="Y3" s="9" t="s">
        <v>99</v>
      </c>
      <c r="Z3" s="9" t="s">
        <v>68</v>
      </c>
      <c r="AA3" s="87" t="s">
        <v>99</v>
      </c>
      <c r="AB3" s="87" t="s">
        <v>68</v>
      </c>
      <c r="AC3" s="9" t="s">
        <v>99</v>
      </c>
      <c r="AD3" s="9" t="s">
        <v>68</v>
      </c>
    </row>
    <row r="4" spans="1:42" s="15" customFormat="1" ht="47.25" customHeight="1">
      <c r="A4" s="106" t="s">
        <v>289</v>
      </c>
      <c r="B4" s="108" t="s">
        <v>290</v>
      </c>
      <c r="C4" s="112" t="s">
        <v>291</v>
      </c>
      <c r="D4" s="22" t="s">
        <v>292</v>
      </c>
      <c r="E4" s="26" t="s">
        <v>293</v>
      </c>
      <c r="F4" s="7">
        <v>1</v>
      </c>
      <c r="G4" s="7" t="s">
        <v>294</v>
      </c>
      <c r="H4" s="7" t="s">
        <v>295</v>
      </c>
      <c r="I4" s="24"/>
      <c r="J4" s="115"/>
      <c r="K4" s="27"/>
      <c r="L4" s="24"/>
      <c r="M4" s="27"/>
      <c r="N4" s="24"/>
      <c r="O4" s="27"/>
      <c r="P4" s="24"/>
      <c r="Q4" s="27"/>
      <c r="R4" s="24"/>
      <c r="S4" s="7"/>
      <c r="T4" s="24"/>
      <c r="U4" s="27"/>
      <c r="V4" s="24"/>
      <c r="W4" s="7">
        <v>1</v>
      </c>
      <c r="X4" s="24" t="s">
        <v>296</v>
      </c>
      <c r="Y4" s="7">
        <v>0</v>
      </c>
      <c r="Z4" s="24" t="s">
        <v>297</v>
      </c>
      <c r="AA4" s="7">
        <v>0</v>
      </c>
      <c r="AB4" s="27"/>
      <c r="AC4" s="7"/>
      <c r="AD4" s="7"/>
    </row>
    <row r="5" spans="1:42" ht="30" customHeight="1">
      <c r="A5" s="106"/>
      <c r="B5" s="108"/>
      <c r="C5" s="112"/>
      <c r="D5" s="17" t="s">
        <v>298</v>
      </c>
      <c r="E5" s="24" t="s">
        <v>299</v>
      </c>
      <c r="F5" s="7">
        <v>100</v>
      </c>
      <c r="G5" s="7" t="s">
        <v>300</v>
      </c>
      <c r="H5" s="7" t="s">
        <v>301</v>
      </c>
      <c r="I5" s="25"/>
      <c r="J5" s="115"/>
      <c r="K5" s="27"/>
      <c r="L5" s="24"/>
      <c r="M5" s="27"/>
      <c r="N5" s="24"/>
      <c r="O5" s="27"/>
      <c r="P5" s="24"/>
      <c r="Q5" s="27"/>
      <c r="R5" s="24"/>
      <c r="S5" s="27"/>
      <c r="T5" s="24"/>
      <c r="U5" s="27">
        <v>0</v>
      </c>
      <c r="V5" s="24" t="s">
        <v>302</v>
      </c>
      <c r="W5" s="27">
        <v>1</v>
      </c>
      <c r="X5" s="24" t="s">
        <v>303</v>
      </c>
      <c r="Y5" s="27">
        <v>0</v>
      </c>
      <c r="Z5" s="24" t="s">
        <v>304</v>
      </c>
      <c r="AA5" s="5">
        <v>0</v>
      </c>
      <c r="AB5" s="20"/>
      <c r="AC5"/>
      <c r="AD5"/>
    </row>
    <row r="6" spans="1:42" ht="30" customHeight="1">
      <c r="A6" s="106"/>
      <c r="B6" s="108"/>
      <c r="C6" s="112"/>
      <c r="D6" s="17" t="s">
        <v>305</v>
      </c>
      <c r="E6" s="24" t="s">
        <v>306</v>
      </c>
      <c r="F6" s="7">
        <v>100</v>
      </c>
      <c r="G6" s="7" t="s">
        <v>300</v>
      </c>
      <c r="H6" s="7" t="s">
        <v>307</v>
      </c>
      <c r="I6" s="25"/>
      <c r="J6" s="115"/>
      <c r="K6" s="27"/>
      <c r="L6" s="24"/>
      <c r="M6" s="27"/>
      <c r="N6" s="24"/>
      <c r="O6" s="27"/>
      <c r="P6" s="24"/>
      <c r="Q6" s="27"/>
      <c r="R6" s="24"/>
      <c r="S6" s="27"/>
      <c r="T6" s="24"/>
      <c r="U6" s="27">
        <v>0</v>
      </c>
      <c r="V6" s="24"/>
      <c r="W6" s="27">
        <v>0</v>
      </c>
      <c r="X6" s="24"/>
      <c r="Y6" s="27"/>
      <c r="Z6" s="24"/>
      <c r="AA6">
        <v>0</v>
      </c>
      <c r="AB6" s="20"/>
      <c r="AC6"/>
      <c r="AD6"/>
    </row>
    <row r="7" spans="1:42" ht="45.75">
      <c r="A7" s="12"/>
      <c r="B7" s="9"/>
      <c r="C7" s="22"/>
      <c r="D7" s="22" t="s">
        <v>308</v>
      </c>
      <c r="E7" s="24" t="s">
        <v>309</v>
      </c>
      <c r="F7" s="7">
        <v>100</v>
      </c>
      <c r="G7" s="7" t="s">
        <v>310</v>
      </c>
      <c r="H7" s="7" t="s">
        <v>311</v>
      </c>
      <c r="I7" s="25"/>
      <c r="J7" s="115"/>
      <c r="K7" s="27"/>
      <c r="L7" s="24"/>
      <c r="M7" s="27"/>
      <c r="N7" s="24"/>
      <c r="O7" s="27"/>
      <c r="P7" s="24"/>
      <c r="Q7" s="27"/>
      <c r="R7" s="24"/>
      <c r="S7" s="27"/>
      <c r="T7" s="24"/>
      <c r="U7" s="27">
        <v>0</v>
      </c>
      <c r="V7" s="24"/>
      <c r="W7" s="27">
        <v>0</v>
      </c>
      <c r="X7" s="24"/>
      <c r="Y7" s="27"/>
      <c r="Z7" s="24"/>
      <c r="AA7">
        <f>1.2+10+10+0.3</f>
        <v>21.5</v>
      </c>
      <c r="AB7" s="20" t="s">
        <v>312</v>
      </c>
      <c r="AC7"/>
      <c r="AD7"/>
    </row>
    <row r="8" spans="1:42" ht="30.75">
      <c r="A8" s="12"/>
      <c r="B8" s="9"/>
      <c r="C8" s="22"/>
      <c r="D8" s="17" t="s">
        <v>313</v>
      </c>
      <c r="E8" s="24" t="s">
        <v>314</v>
      </c>
      <c r="F8" s="7">
        <v>0</v>
      </c>
      <c r="G8" s="27" t="s">
        <v>315</v>
      </c>
      <c r="H8" s="7" t="s">
        <v>316</v>
      </c>
      <c r="I8" s="25"/>
      <c r="J8" s="115"/>
      <c r="K8" s="27"/>
      <c r="L8" s="24"/>
      <c r="M8" s="27"/>
      <c r="N8" s="24"/>
      <c r="O8" s="27"/>
      <c r="P8" s="24"/>
      <c r="Q8" s="27"/>
      <c r="R8" s="24"/>
      <c r="S8" s="27"/>
      <c r="T8" s="24"/>
      <c r="U8" s="27">
        <v>0</v>
      </c>
      <c r="V8" s="24"/>
      <c r="W8" s="27">
        <v>0</v>
      </c>
      <c r="X8" s="24"/>
      <c r="Y8" s="27"/>
      <c r="Z8" s="24"/>
      <c r="AA8"/>
      <c r="AB8" s="20"/>
      <c r="AC8"/>
      <c r="AD8"/>
    </row>
    <row r="9" spans="1:42" ht="30.75">
      <c r="A9" s="12"/>
      <c r="B9" s="9"/>
      <c r="C9" s="22"/>
      <c r="D9" s="17" t="s">
        <v>317</v>
      </c>
      <c r="E9" s="24" t="s">
        <v>318</v>
      </c>
      <c r="F9" s="7">
        <v>0</v>
      </c>
      <c r="G9" s="27" t="s">
        <v>315</v>
      </c>
      <c r="H9" s="7" t="s">
        <v>319</v>
      </c>
      <c r="I9" s="25"/>
      <c r="J9" s="115"/>
      <c r="K9" s="27"/>
      <c r="L9" s="24"/>
      <c r="M9" s="27"/>
      <c r="N9" s="24"/>
      <c r="O9" s="27"/>
      <c r="P9" s="24"/>
      <c r="Q9" s="27"/>
      <c r="R9" s="24"/>
      <c r="S9" s="27"/>
      <c r="T9" s="24"/>
      <c r="U9" s="27">
        <v>0</v>
      </c>
      <c r="V9" s="24"/>
      <c r="W9" s="27">
        <v>0</v>
      </c>
      <c r="X9" s="24"/>
      <c r="Y9" s="27"/>
      <c r="Z9" s="24"/>
      <c r="AA9"/>
      <c r="AB9" s="20"/>
      <c r="AC9"/>
      <c r="AD9"/>
    </row>
    <row r="10" spans="1:42" ht="30.75" customHeight="1">
      <c r="A10" s="111" t="s">
        <v>6</v>
      </c>
      <c r="B10" s="111"/>
      <c r="C10" s="111"/>
      <c r="D10" s="111"/>
      <c r="E10" s="111"/>
      <c r="F10" s="111"/>
      <c r="G10" s="111"/>
      <c r="H10" s="111"/>
      <c r="I10" s="111"/>
      <c r="K10" s="15"/>
      <c r="L10" s="15"/>
      <c r="M10" s="15"/>
      <c r="N10" s="15"/>
      <c r="O10" s="15"/>
      <c r="P10" s="15"/>
      <c r="Q10" s="15"/>
      <c r="R10" s="15"/>
      <c r="S10" s="15"/>
      <c r="T10" s="15"/>
      <c r="U10" s="15"/>
      <c r="V10" s="15"/>
    </row>
    <row r="11" spans="1:42" ht="30.75" customHeight="1">
      <c r="A11" s="12"/>
      <c r="B11" s="12" t="s">
        <v>117</v>
      </c>
      <c r="C11" s="19"/>
      <c r="D11" s="12" t="s">
        <v>118</v>
      </c>
      <c r="E11" s="12" t="s">
        <v>68</v>
      </c>
      <c r="F11" s="12"/>
      <c r="G11" s="12"/>
      <c r="H11" s="12" t="s">
        <v>119</v>
      </c>
      <c r="I11" s="12" t="s">
        <v>120</v>
      </c>
    </row>
    <row r="12" spans="1:42">
      <c r="A12" s="106" t="s">
        <v>320</v>
      </c>
      <c r="B12" s="108" t="s">
        <v>321</v>
      </c>
      <c r="C12" s="112"/>
      <c r="D12" s="17" t="s">
        <v>322</v>
      </c>
      <c r="E12" s="109"/>
      <c r="F12" s="109"/>
      <c r="G12" s="109"/>
      <c r="H12" s="1"/>
      <c r="I12" s="1"/>
    </row>
    <row r="13" spans="1:42" ht="43.5" customHeight="1">
      <c r="A13" s="106"/>
      <c r="B13" s="108"/>
      <c r="C13" s="112"/>
      <c r="D13" s="22" t="s">
        <v>323</v>
      </c>
      <c r="E13" s="109"/>
      <c r="F13" s="109"/>
      <c r="G13" s="109"/>
      <c r="H13" s="1"/>
      <c r="I13" s="1"/>
    </row>
    <row r="14" spans="1:42" ht="70.5" customHeight="1">
      <c r="A14" s="106"/>
      <c r="B14" s="108"/>
      <c r="C14" s="112"/>
      <c r="D14" s="22" t="s">
        <v>324</v>
      </c>
      <c r="E14" s="109"/>
      <c r="F14" s="109"/>
      <c r="G14" s="109"/>
      <c r="H14" s="1"/>
      <c r="I14" s="1"/>
    </row>
  </sheetData>
  <mergeCells count="32">
    <mergeCell ref="A1:C1"/>
    <mergeCell ref="B2:B3"/>
    <mergeCell ref="E14:G14"/>
    <mergeCell ref="Q2:R2"/>
    <mergeCell ref="A10:I10"/>
    <mergeCell ref="K2:L2"/>
    <mergeCell ref="C4:C6"/>
    <mergeCell ref="A4:A6"/>
    <mergeCell ref="B4:B6"/>
    <mergeCell ref="A12:A14"/>
    <mergeCell ref="B12:B14"/>
    <mergeCell ref="C12:C14"/>
    <mergeCell ref="E12:G12"/>
    <mergeCell ref="E13:G13"/>
    <mergeCell ref="C2:C3"/>
    <mergeCell ref="D2:D3"/>
    <mergeCell ref="AA1:AP1"/>
    <mergeCell ref="K1:Z1"/>
    <mergeCell ref="J4:J9"/>
    <mergeCell ref="S2:T2"/>
    <mergeCell ref="U2:V2"/>
    <mergeCell ref="D1:J1"/>
    <mergeCell ref="J2:J3"/>
    <mergeCell ref="M2:N2"/>
    <mergeCell ref="O2:P2"/>
    <mergeCell ref="W2:X2"/>
    <mergeCell ref="Y2:Z2"/>
    <mergeCell ref="E2:E3"/>
    <mergeCell ref="F2:F3"/>
    <mergeCell ref="G2:G3"/>
    <mergeCell ref="H2:H3"/>
    <mergeCell ref="I2:I3"/>
  </mergeCells>
  <conditionalFormatting sqref="H12:H14">
    <cfRule type="containsText" dxfId="15" priority="1" operator="containsText" text="Not Started">
      <formula>NOT(ISERROR(SEARCH("Not Started",H12)))</formula>
    </cfRule>
    <cfRule type="containsText" dxfId="14" priority="2" operator="containsText" text="In Progress">
      <formula>NOT(ISERROR(SEARCH("In Progress",H12)))</formula>
    </cfRule>
    <cfRule type="containsText" dxfId="13" priority="3" operator="containsText" text="Complete">
      <formula>NOT(ISERROR(SEARCH("Complete",H12)))</formula>
    </cfRule>
  </conditionalFormatting>
  <dataValidations count="1">
    <dataValidation type="list" allowBlank="1" showInputMessage="1" showErrorMessage="1" sqref="H12:H14" xr:uid="{7AC3B6A7-1DAC-4513-932E-6C4484A5C2B2}">
      <formula1>"Not started, In Progress, Complete"</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V18"/>
  <sheetViews>
    <sheetView zoomScale="55" zoomScaleNormal="55" workbookViewId="0">
      <selection activeCell="E56" sqref="E56"/>
    </sheetView>
  </sheetViews>
  <sheetFormatPr defaultColWidth="8.5703125" defaultRowHeight="14.45"/>
  <cols>
    <col min="1" max="1" width="16.42578125" style="14" customWidth="1"/>
    <col min="2" max="2" width="10.85546875" style="14" customWidth="1"/>
    <col min="3" max="3" width="23.42578125" style="14" customWidth="1"/>
    <col min="4" max="4" width="12" style="14" customWidth="1"/>
    <col min="5" max="5" width="52.42578125" style="14" customWidth="1"/>
    <col min="6" max="6" width="10.42578125" style="14" customWidth="1"/>
    <col min="7" max="7" width="15" style="14" customWidth="1"/>
    <col min="8" max="8" width="11.5703125" style="14" customWidth="1"/>
    <col min="9" max="9" width="67" style="14" customWidth="1"/>
    <col min="10" max="10" width="44.5703125" style="14" customWidth="1"/>
    <col min="11" max="11" width="9.85546875" style="14" customWidth="1"/>
    <col min="12" max="12" width="55" style="14" customWidth="1"/>
    <col min="13" max="13" width="9.85546875" style="14" customWidth="1"/>
    <col min="14" max="14" width="55.5703125" style="14" customWidth="1"/>
    <col min="15" max="15" width="9.85546875" style="14" customWidth="1"/>
    <col min="16" max="16" width="55.42578125" style="14" customWidth="1"/>
    <col min="17" max="17" width="10" style="14" customWidth="1"/>
    <col min="18" max="18" width="55.42578125" style="14" customWidth="1"/>
    <col min="19" max="19" width="10.140625" style="14" customWidth="1"/>
    <col min="20" max="20" width="56" style="14" customWidth="1"/>
    <col min="21" max="21" width="10.140625" style="14" customWidth="1"/>
    <col min="22" max="22" width="55.42578125" style="14" customWidth="1"/>
    <col min="23" max="16384" width="8.5703125" style="14"/>
  </cols>
  <sheetData>
    <row r="1" spans="1:22" ht="30" customHeight="1">
      <c r="A1" s="104" t="s">
        <v>80</v>
      </c>
      <c r="B1" s="104"/>
      <c r="C1" s="104"/>
      <c r="D1" s="105" t="s">
        <v>66</v>
      </c>
      <c r="E1" s="105"/>
      <c r="F1" s="105"/>
      <c r="G1" s="105"/>
      <c r="H1" s="105"/>
      <c r="I1" s="105"/>
      <c r="J1" s="105"/>
      <c r="K1" s="113" t="s">
        <v>81</v>
      </c>
      <c r="L1" s="113"/>
      <c r="M1" s="113"/>
      <c r="N1" s="113"/>
      <c r="O1" s="113"/>
      <c r="P1" s="113"/>
      <c r="Q1" s="113"/>
      <c r="R1" s="113"/>
      <c r="S1" s="113"/>
      <c r="T1" s="113"/>
      <c r="U1" s="113"/>
      <c r="V1" s="113"/>
    </row>
    <row r="2" spans="1:22" ht="15" customHeight="1">
      <c r="A2" s="18" t="s">
        <v>82</v>
      </c>
      <c r="B2" s="106" t="s">
        <v>83</v>
      </c>
      <c r="C2" s="106" t="s">
        <v>68</v>
      </c>
      <c r="D2" s="106" t="s">
        <v>84</v>
      </c>
      <c r="E2" s="108" t="s">
        <v>70</v>
      </c>
      <c r="F2" s="108" t="s">
        <v>85</v>
      </c>
      <c r="G2" s="108" t="s">
        <v>86</v>
      </c>
      <c r="H2" s="108" t="s">
        <v>87</v>
      </c>
      <c r="I2" s="108" t="s">
        <v>74</v>
      </c>
      <c r="J2" s="108" t="s">
        <v>88</v>
      </c>
      <c r="K2" s="106" t="s">
        <v>325</v>
      </c>
      <c r="L2" s="106"/>
      <c r="M2" s="108" t="s">
        <v>326</v>
      </c>
      <c r="N2" s="108"/>
      <c r="O2" s="106" t="s">
        <v>327</v>
      </c>
      <c r="P2" s="106"/>
      <c r="Q2" s="108" t="s">
        <v>328</v>
      </c>
      <c r="R2" s="108"/>
      <c r="S2" s="106" t="s">
        <v>329</v>
      </c>
      <c r="T2" s="106"/>
      <c r="U2" s="108" t="s">
        <v>330</v>
      </c>
      <c r="V2" s="108"/>
    </row>
    <row r="3" spans="1:22">
      <c r="A3" s="18">
        <f>COUNTIF(D4:D7,"&lt;&gt;")</f>
        <v>2</v>
      </c>
      <c r="B3" s="106"/>
      <c r="C3" s="106"/>
      <c r="D3" s="106"/>
      <c r="E3" s="108"/>
      <c r="F3" s="108"/>
      <c r="G3" s="108"/>
      <c r="H3" s="108"/>
      <c r="I3" s="108"/>
      <c r="J3" s="108"/>
      <c r="K3" s="12" t="s">
        <v>99</v>
      </c>
      <c r="L3" s="12" t="s">
        <v>68</v>
      </c>
      <c r="M3" s="9" t="s">
        <v>99</v>
      </c>
      <c r="N3" s="9" t="s">
        <v>68</v>
      </c>
      <c r="O3" s="12" t="s">
        <v>99</v>
      </c>
      <c r="P3" s="12" t="s">
        <v>68</v>
      </c>
      <c r="Q3" s="9" t="s">
        <v>99</v>
      </c>
      <c r="R3" s="9" t="s">
        <v>68</v>
      </c>
      <c r="S3" s="12" t="s">
        <v>99</v>
      </c>
      <c r="T3" s="12" t="s">
        <v>68</v>
      </c>
      <c r="U3" s="9" t="s">
        <v>99</v>
      </c>
      <c r="V3" s="9" t="s">
        <v>68</v>
      </c>
    </row>
    <row r="4" spans="1:22" s="15" customFormat="1" ht="29.1" customHeight="1">
      <c r="A4" s="106" t="s">
        <v>331</v>
      </c>
      <c r="B4" s="108" t="s">
        <v>332</v>
      </c>
      <c r="C4" s="112"/>
      <c r="D4" s="22" t="s">
        <v>333</v>
      </c>
      <c r="E4" s="26"/>
      <c r="F4" s="2"/>
      <c r="G4" s="2"/>
      <c r="H4" s="2"/>
      <c r="I4" s="26"/>
      <c r="J4" s="25"/>
      <c r="K4" s="27"/>
      <c r="L4" s="24"/>
      <c r="M4" s="27"/>
      <c r="N4" s="24"/>
      <c r="O4" s="27"/>
      <c r="P4" s="24"/>
      <c r="Q4" s="27"/>
      <c r="R4" s="24"/>
      <c r="S4" s="27"/>
      <c r="T4" s="24"/>
      <c r="U4" s="27"/>
      <c r="V4" s="24"/>
    </row>
    <row r="5" spans="1:22">
      <c r="A5" s="106"/>
      <c r="B5" s="108"/>
      <c r="C5" s="112"/>
      <c r="D5" s="17" t="s">
        <v>334</v>
      </c>
      <c r="E5" s="24"/>
      <c r="F5" s="7"/>
      <c r="G5" s="7"/>
      <c r="H5" s="7"/>
      <c r="I5" s="25"/>
      <c r="J5" s="25"/>
      <c r="K5" s="27"/>
      <c r="L5" s="24"/>
      <c r="M5" s="27"/>
      <c r="N5" s="24"/>
      <c r="O5" s="27"/>
      <c r="P5" s="24"/>
      <c r="Q5" s="27"/>
      <c r="R5" s="24"/>
      <c r="S5" s="27"/>
      <c r="T5" s="24"/>
      <c r="U5" s="27"/>
      <c r="V5" s="24"/>
    </row>
    <row r="6" spans="1:22" ht="44.45" customHeight="1">
      <c r="A6" s="106"/>
      <c r="B6" s="9"/>
      <c r="C6" s="112"/>
      <c r="D6" s="17"/>
      <c r="E6" s="24"/>
      <c r="F6" s="7"/>
      <c r="G6" s="7"/>
      <c r="H6" s="7"/>
      <c r="I6" s="25"/>
      <c r="J6" s="25"/>
      <c r="K6" s="27"/>
      <c r="L6" s="24"/>
      <c r="M6" s="27"/>
      <c r="N6" s="24"/>
      <c r="O6" s="27"/>
      <c r="P6" s="24"/>
      <c r="Q6" s="27"/>
      <c r="R6" s="24"/>
      <c r="S6" s="27"/>
      <c r="T6" s="24"/>
      <c r="U6" s="27"/>
      <c r="V6" s="24"/>
    </row>
    <row r="7" spans="1:22" ht="30.75" customHeight="1">
      <c r="A7" s="111" t="s">
        <v>6</v>
      </c>
      <c r="B7" s="111"/>
      <c r="C7" s="111"/>
      <c r="D7" s="111"/>
      <c r="E7" s="111"/>
      <c r="F7" s="111"/>
      <c r="G7" s="111"/>
      <c r="H7" s="111"/>
      <c r="I7" s="111"/>
      <c r="K7" s="15"/>
      <c r="L7" s="15"/>
      <c r="M7" s="15"/>
      <c r="N7" s="15"/>
      <c r="O7" s="15"/>
      <c r="P7" s="15"/>
      <c r="Q7" s="15"/>
      <c r="R7" s="15"/>
      <c r="S7" s="15"/>
      <c r="T7" s="15"/>
      <c r="U7" s="15"/>
      <c r="V7" s="15"/>
    </row>
    <row r="8" spans="1:22" ht="30.75" customHeight="1">
      <c r="A8" s="12"/>
      <c r="B8" s="12" t="s">
        <v>117</v>
      </c>
      <c r="C8" s="19"/>
      <c r="D8" s="12" t="s">
        <v>118</v>
      </c>
      <c r="E8" s="12" t="s">
        <v>68</v>
      </c>
      <c r="F8" s="12"/>
      <c r="G8" s="12"/>
      <c r="H8" s="12" t="s">
        <v>119</v>
      </c>
      <c r="I8" s="12" t="s">
        <v>120</v>
      </c>
    </row>
    <row r="9" spans="1:22">
      <c r="A9" s="106" t="s">
        <v>335</v>
      </c>
      <c r="B9" s="108" t="s">
        <v>336</v>
      </c>
      <c r="C9" s="112"/>
      <c r="D9" s="17" t="s">
        <v>337</v>
      </c>
      <c r="E9" s="109"/>
      <c r="F9" s="109"/>
      <c r="G9" s="109"/>
      <c r="H9" s="1"/>
      <c r="I9" s="1"/>
    </row>
    <row r="10" spans="1:22">
      <c r="A10" s="106"/>
      <c r="B10" s="108"/>
      <c r="C10" s="112"/>
      <c r="D10" s="22" t="s">
        <v>338</v>
      </c>
      <c r="E10" s="109"/>
      <c r="F10" s="109"/>
      <c r="G10" s="109"/>
      <c r="H10" s="1"/>
      <c r="I10" s="1"/>
    </row>
    <row r="15" spans="1:22">
      <c r="A15" s="13"/>
    </row>
    <row r="16" spans="1:22">
      <c r="A16" s="13"/>
    </row>
    <row r="17" spans="1:1">
      <c r="A17" s="36"/>
    </row>
    <row r="18" spans="1:1">
      <c r="A18" s="13"/>
    </row>
  </sheetData>
  <mergeCells count="27">
    <mergeCell ref="D1:J1"/>
    <mergeCell ref="E9:G9"/>
    <mergeCell ref="E10:G10"/>
    <mergeCell ref="Q2:R2"/>
    <mergeCell ref="S2:T2"/>
    <mergeCell ref="A7:I7"/>
    <mergeCell ref="C4:C6"/>
    <mergeCell ref="A4:A6"/>
    <mergeCell ref="B4:B5"/>
    <mergeCell ref="A9:A10"/>
    <mergeCell ref="B9:B10"/>
    <mergeCell ref="C9:C10"/>
    <mergeCell ref="A1:C1"/>
    <mergeCell ref="K1:V1"/>
    <mergeCell ref="B2:B3"/>
    <mergeCell ref="C2:C3"/>
    <mergeCell ref="D2:D3"/>
    <mergeCell ref="E2:E3"/>
    <mergeCell ref="F2:F3"/>
    <mergeCell ref="G2:G3"/>
    <mergeCell ref="H2:H3"/>
    <mergeCell ref="I2:I3"/>
    <mergeCell ref="J2:J3"/>
    <mergeCell ref="M2:N2"/>
    <mergeCell ref="O2:P2"/>
    <mergeCell ref="U2:V2"/>
    <mergeCell ref="K2:L2"/>
  </mergeCells>
  <conditionalFormatting sqref="H9:H10">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0" xr:uid="{52A09006-7B3E-4C2E-ABFB-467071583882}">
      <formula1>"Not started, In Progress, Complete"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V21"/>
  <sheetViews>
    <sheetView zoomScale="70" zoomScaleNormal="70" workbookViewId="0">
      <selection activeCell="E56" sqref="E56"/>
    </sheetView>
  </sheetViews>
  <sheetFormatPr defaultColWidth="8.5703125" defaultRowHeight="14.45"/>
  <cols>
    <col min="1" max="1" width="16.42578125" style="14" customWidth="1"/>
    <col min="2" max="2" width="10.85546875" style="14" customWidth="1"/>
    <col min="3" max="3" width="23.42578125" style="14" customWidth="1"/>
    <col min="4" max="4" width="11.85546875" style="14" customWidth="1"/>
    <col min="5" max="5" width="52.42578125" style="14" customWidth="1"/>
    <col min="6" max="6" width="10.42578125" style="14" customWidth="1"/>
    <col min="7" max="7" width="15" style="14" customWidth="1"/>
    <col min="8" max="8" width="11.5703125" style="14" customWidth="1"/>
    <col min="9" max="9" width="67" style="14" customWidth="1"/>
    <col min="10" max="10" width="44.5703125" style="14" customWidth="1"/>
    <col min="11" max="11" width="9.85546875" style="14" customWidth="1"/>
    <col min="12" max="12" width="55" style="14" customWidth="1"/>
    <col min="13" max="13" width="9.85546875" style="14" customWidth="1"/>
    <col min="14" max="14" width="55.5703125" style="14" customWidth="1"/>
    <col min="15" max="15" width="9.85546875" style="14" customWidth="1"/>
    <col min="16" max="16" width="55.42578125" style="14" customWidth="1"/>
    <col min="17" max="17" width="10" style="14" customWidth="1"/>
    <col min="18" max="18" width="55.42578125" style="14" customWidth="1"/>
    <col min="19" max="19" width="10.140625" style="14" customWidth="1"/>
    <col min="20" max="20" width="56" style="14" customWidth="1"/>
    <col min="21" max="21" width="10.140625" style="14" customWidth="1"/>
    <col min="22" max="22" width="55.42578125" style="14" customWidth="1"/>
    <col min="23" max="16384" width="8.5703125" style="14"/>
  </cols>
  <sheetData>
    <row r="1" spans="1:22" ht="30" customHeight="1">
      <c r="A1" s="104" t="s">
        <v>80</v>
      </c>
      <c r="B1" s="104"/>
      <c r="C1" s="104"/>
      <c r="D1" s="105" t="s">
        <v>66</v>
      </c>
      <c r="E1" s="105"/>
      <c r="F1" s="105"/>
      <c r="G1" s="105"/>
      <c r="H1" s="105"/>
      <c r="I1" s="105"/>
      <c r="J1" s="105"/>
      <c r="K1" s="113" t="s">
        <v>81</v>
      </c>
      <c r="L1" s="113"/>
      <c r="M1" s="113"/>
      <c r="N1" s="113"/>
      <c r="O1" s="113"/>
      <c r="P1" s="113"/>
      <c r="Q1" s="113"/>
      <c r="R1" s="113"/>
      <c r="S1" s="113"/>
      <c r="T1" s="113"/>
      <c r="U1" s="113"/>
      <c r="V1" s="113"/>
    </row>
    <row r="2" spans="1:22" ht="15" customHeight="1">
      <c r="A2" s="18" t="s">
        <v>82</v>
      </c>
      <c r="B2" s="106" t="s">
        <v>83</v>
      </c>
      <c r="C2" s="106" t="s">
        <v>68</v>
      </c>
      <c r="D2" s="106" t="s">
        <v>84</v>
      </c>
      <c r="E2" s="108" t="s">
        <v>70</v>
      </c>
      <c r="F2" s="108" t="s">
        <v>85</v>
      </c>
      <c r="G2" s="108" t="s">
        <v>86</v>
      </c>
      <c r="H2" s="108" t="s">
        <v>87</v>
      </c>
      <c r="I2" s="108" t="s">
        <v>74</v>
      </c>
      <c r="J2" s="108" t="s">
        <v>88</v>
      </c>
      <c r="K2" s="106" t="s">
        <v>325</v>
      </c>
      <c r="L2" s="106"/>
      <c r="M2" s="108" t="s">
        <v>326</v>
      </c>
      <c r="N2" s="108"/>
      <c r="O2" s="106" t="s">
        <v>327</v>
      </c>
      <c r="P2" s="106"/>
      <c r="Q2" s="108" t="s">
        <v>328</v>
      </c>
      <c r="R2" s="108"/>
      <c r="S2" s="106" t="s">
        <v>329</v>
      </c>
      <c r="T2" s="106"/>
      <c r="U2" s="108" t="s">
        <v>330</v>
      </c>
      <c r="V2" s="108"/>
    </row>
    <row r="3" spans="1:22">
      <c r="A3" s="18">
        <f>COUNTIF(D4:D7,"&lt;&gt;")</f>
        <v>3</v>
      </c>
      <c r="B3" s="106"/>
      <c r="C3" s="106"/>
      <c r="D3" s="106"/>
      <c r="E3" s="108"/>
      <c r="F3" s="108"/>
      <c r="G3" s="108"/>
      <c r="H3" s="108"/>
      <c r="I3" s="108"/>
      <c r="J3" s="108"/>
      <c r="K3" s="12" t="s">
        <v>99</v>
      </c>
      <c r="L3" s="12" t="s">
        <v>68</v>
      </c>
      <c r="M3" s="9" t="s">
        <v>99</v>
      </c>
      <c r="N3" s="9" t="s">
        <v>68</v>
      </c>
      <c r="O3" s="12" t="s">
        <v>99</v>
      </c>
      <c r="P3" s="12" t="s">
        <v>68</v>
      </c>
      <c r="Q3" s="9" t="s">
        <v>99</v>
      </c>
      <c r="R3" s="9" t="s">
        <v>68</v>
      </c>
      <c r="S3" s="12" t="s">
        <v>99</v>
      </c>
      <c r="T3" s="12" t="s">
        <v>68</v>
      </c>
      <c r="U3" s="9" t="s">
        <v>99</v>
      </c>
      <c r="V3" s="9" t="s">
        <v>68</v>
      </c>
    </row>
    <row r="4" spans="1:22" s="15" customFormat="1" ht="128.44999999999999" customHeight="1">
      <c r="A4" s="106" t="s">
        <v>339</v>
      </c>
      <c r="B4" s="108" t="s">
        <v>340</v>
      </c>
      <c r="C4" s="112"/>
      <c r="D4" s="22" t="s">
        <v>341</v>
      </c>
      <c r="E4" s="25"/>
      <c r="F4" s="7"/>
      <c r="G4" s="7"/>
      <c r="H4" s="49"/>
      <c r="I4" s="25"/>
      <c r="J4" s="25"/>
      <c r="K4" s="27"/>
      <c r="L4" s="24"/>
      <c r="M4" s="27"/>
      <c r="N4" s="24"/>
      <c r="O4" s="27"/>
      <c r="P4" s="24"/>
      <c r="Q4" s="27"/>
      <c r="R4" s="24"/>
      <c r="S4" s="27"/>
      <c r="T4" s="24"/>
      <c r="U4" s="27"/>
      <c r="V4" s="24"/>
    </row>
    <row r="5" spans="1:22">
      <c r="A5" s="106"/>
      <c r="B5" s="108"/>
      <c r="C5" s="112"/>
      <c r="D5" s="17" t="s">
        <v>342</v>
      </c>
      <c r="E5" s="24"/>
      <c r="F5" s="7"/>
      <c r="G5" s="7"/>
      <c r="H5" s="7"/>
      <c r="I5" s="24"/>
      <c r="J5" s="25"/>
      <c r="K5" s="27"/>
      <c r="L5" s="24"/>
      <c r="M5" s="27"/>
      <c r="N5" s="24"/>
      <c r="O5" s="27"/>
      <c r="P5" s="24"/>
      <c r="Q5" s="27"/>
      <c r="R5" s="24"/>
      <c r="S5" s="27"/>
      <c r="T5" s="24"/>
      <c r="U5" s="27"/>
      <c r="V5" s="24"/>
    </row>
    <row r="6" spans="1:22">
      <c r="A6" s="106"/>
      <c r="B6" s="108"/>
      <c r="C6" s="112"/>
      <c r="D6" s="17" t="s">
        <v>343</v>
      </c>
      <c r="E6" s="24"/>
      <c r="F6" s="7"/>
      <c r="G6" s="7"/>
      <c r="H6" s="7"/>
      <c r="I6" s="24"/>
      <c r="J6" s="25"/>
      <c r="K6" s="27"/>
      <c r="L6" s="24"/>
      <c r="M6" s="27"/>
      <c r="N6" s="24"/>
      <c r="O6" s="27"/>
      <c r="P6" s="24"/>
      <c r="Q6" s="27"/>
      <c r="R6" s="24"/>
      <c r="S6" s="27"/>
      <c r="T6" s="24"/>
      <c r="U6" s="27"/>
      <c r="V6" s="24"/>
    </row>
    <row r="7" spans="1:22" ht="30.75" customHeight="1">
      <c r="A7" s="111" t="s">
        <v>6</v>
      </c>
      <c r="B7" s="111"/>
      <c r="C7" s="111"/>
      <c r="D7" s="111"/>
      <c r="E7" s="111"/>
      <c r="F7" s="111"/>
      <c r="G7" s="111"/>
      <c r="H7" s="111"/>
      <c r="I7" s="111"/>
      <c r="K7" s="15"/>
      <c r="L7" s="15"/>
      <c r="M7" s="15"/>
      <c r="N7" s="15"/>
      <c r="O7" s="15"/>
      <c r="P7" s="15"/>
      <c r="Q7" s="15"/>
      <c r="R7" s="15"/>
      <c r="S7" s="15"/>
      <c r="T7" s="15"/>
      <c r="U7" s="15"/>
      <c r="V7" s="15"/>
    </row>
    <row r="8" spans="1:22" ht="30.75" customHeight="1">
      <c r="A8" s="12"/>
      <c r="B8" s="12" t="s">
        <v>117</v>
      </c>
      <c r="C8" s="19"/>
      <c r="D8" s="12" t="s">
        <v>118</v>
      </c>
      <c r="E8" s="12" t="s">
        <v>68</v>
      </c>
      <c r="F8" s="12"/>
      <c r="G8" s="12"/>
      <c r="H8" s="12" t="s">
        <v>119</v>
      </c>
      <c r="I8" s="12" t="s">
        <v>120</v>
      </c>
    </row>
    <row r="9" spans="1:22">
      <c r="A9" s="106" t="s">
        <v>344</v>
      </c>
      <c r="B9" s="108" t="s">
        <v>345</v>
      </c>
      <c r="C9" s="112"/>
      <c r="D9" s="17" t="s">
        <v>346</v>
      </c>
      <c r="E9" s="109"/>
      <c r="F9" s="109"/>
      <c r="G9" s="109"/>
      <c r="H9" s="1"/>
      <c r="I9" s="1"/>
    </row>
    <row r="10" spans="1:22" ht="29.25" customHeight="1">
      <c r="A10" s="106"/>
      <c r="B10" s="108"/>
      <c r="C10" s="112"/>
      <c r="D10" s="22" t="s">
        <v>347</v>
      </c>
      <c r="E10" s="109"/>
      <c r="F10" s="109"/>
      <c r="G10" s="109"/>
      <c r="H10" s="1"/>
      <c r="I10" s="1"/>
    </row>
    <row r="11" spans="1:22" ht="28.5" customHeight="1">
      <c r="A11" s="106"/>
      <c r="B11" s="108"/>
      <c r="C11" s="112"/>
      <c r="D11" s="22" t="s">
        <v>348</v>
      </c>
      <c r="E11" s="109"/>
      <c r="F11" s="109"/>
      <c r="G11" s="109"/>
      <c r="H11" s="1"/>
      <c r="I11" s="1"/>
    </row>
    <row r="12" spans="1:22" ht="30" customHeight="1">
      <c r="A12" s="106"/>
      <c r="B12" s="108"/>
      <c r="C12" s="112"/>
      <c r="D12" s="22" t="s">
        <v>349</v>
      </c>
      <c r="E12" s="109"/>
      <c r="F12" s="109"/>
      <c r="G12" s="109"/>
      <c r="H12" s="1"/>
      <c r="I12" s="1"/>
    </row>
    <row r="13" spans="1:22" ht="30.75" customHeight="1">
      <c r="A13" s="106"/>
      <c r="B13" s="108"/>
      <c r="C13" s="112"/>
      <c r="D13" s="22" t="s">
        <v>350</v>
      </c>
      <c r="E13" s="109"/>
      <c r="F13" s="109"/>
      <c r="G13" s="109"/>
      <c r="H13" s="1"/>
      <c r="I13" s="1"/>
    </row>
    <row r="18" spans="1:1">
      <c r="A18" s="13"/>
    </row>
    <row r="19" spans="1:1">
      <c r="A19" s="13"/>
    </row>
    <row r="20" spans="1:1">
      <c r="A20" s="36"/>
    </row>
    <row r="21" spans="1:1">
      <c r="A21" s="13"/>
    </row>
  </sheetData>
  <mergeCells count="30">
    <mergeCell ref="C4:C6"/>
    <mergeCell ref="K2:L2"/>
    <mergeCell ref="D1:J1"/>
    <mergeCell ref="A9:A13"/>
    <mergeCell ref="B9:B13"/>
    <mergeCell ref="C9:C13"/>
    <mergeCell ref="E9:G9"/>
    <mergeCell ref="E10:G10"/>
    <mergeCell ref="E11:G11"/>
    <mergeCell ref="E12:G12"/>
    <mergeCell ref="E13:G13"/>
    <mergeCell ref="A4:A6"/>
    <mergeCell ref="B4:B6"/>
    <mergeCell ref="A7:I7"/>
    <mergeCell ref="A1:C1"/>
    <mergeCell ref="K1:V1"/>
    <mergeCell ref="B2:B3"/>
    <mergeCell ref="C2:C3"/>
    <mergeCell ref="D2:D3"/>
    <mergeCell ref="E2:E3"/>
    <mergeCell ref="F2:F3"/>
    <mergeCell ref="O2:P2"/>
    <mergeCell ref="Q2:R2"/>
    <mergeCell ref="S2:T2"/>
    <mergeCell ref="U2:V2"/>
    <mergeCell ref="G2:G3"/>
    <mergeCell ref="H2:H3"/>
    <mergeCell ref="I2:I3"/>
    <mergeCell ref="J2:J3"/>
    <mergeCell ref="M2:N2"/>
  </mergeCells>
  <conditionalFormatting sqref="H9:H13">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3" xr:uid="{FCBB26DE-B9BB-480C-B5E0-4B07B02194CB}">
      <formula1>"Not started, In Progress, Complete"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V23"/>
  <sheetViews>
    <sheetView topLeftCell="E1" zoomScale="55" zoomScaleNormal="55" workbookViewId="0">
      <selection activeCell="E56" sqref="E56"/>
    </sheetView>
  </sheetViews>
  <sheetFormatPr defaultColWidth="8.5703125" defaultRowHeight="14.45"/>
  <cols>
    <col min="1" max="1" width="16.42578125" style="14" customWidth="1"/>
    <col min="2" max="2" width="10.85546875" style="14" customWidth="1"/>
    <col min="3" max="3" width="23.42578125" style="14" customWidth="1"/>
    <col min="4" max="4" width="12" style="14" customWidth="1"/>
    <col min="5" max="5" width="52.42578125" style="14" customWidth="1"/>
    <col min="6" max="6" width="10.42578125" style="14" customWidth="1"/>
    <col min="7" max="7" width="15" style="14" customWidth="1"/>
    <col min="8" max="8" width="11.5703125" style="14" customWidth="1"/>
    <col min="9" max="9" width="67" style="14" customWidth="1"/>
    <col min="10" max="10" width="44.5703125" style="14" customWidth="1"/>
    <col min="11" max="11" width="9.85546875" style="14" customWidth="1"/>
    <col min="12" max="12" width="55" style="14" customWidth="1"/>
    <col min="13" max="13" width="9.85546875" style="14" customWidth="1"/>
    <col min="14" max="14" width="55.5703125" style="14" customWidth="1"/>
    <col min="15" max="15" width="9.85546875" style="14" customWidth="1"/>
    <col min="16" max="16" width="55.42578125" style="14" customWidth="1"/>
    <col min="17" max="17" width="10" style="14" customWidth="1"/>
    <col min="18" max="18" width="55.42578125" style="14" customWidth="1"/>
    <col min="19" max="19" width="10.140625" style="14" customWidth="1"/>
    <col min="20" max="20" width="56" style="14" customWidth="1"/>
    <col min="21" max="21" width="10.140625" style="14" customWidth="1"/>
    <col min="22" max="22" width="55.42578125" style="14" customWidth="1"/>
    <col min="23" max="16384" width="8.5703125" style="14"/>
  </cols>
  <sheetData>
    <row r="1" spans="1:22" ht="30" customHeight="1">
      <c r="A1" s="104" t="s">
        <v>80</v>
      </c>
      <c r="B1" s="104"/>
      <c r="C1" s="104"/>
      <c r="D1" s="105" t="s">
        <v>66</v>
      </c>
      <c r="E1" s="105"/>
      <c r="F1" s="105"/>
      <c r="G1" s="105"/>
      <c r="H1" s="105"/>
      <c r="I1" s="105"/>
      <c r="J1" s="105"/>
      <c r="K1" s="113" t="s">
        <v>81</v>
      </c>
      <c r="L1" s="113"/>
      <c r="M1" s="113"/>
      <c r="N1" s="113"/>
      <c r="O1" s="113"/>
      <c r="P1" s="113"/>
      <c r="Q1" s="113"/>
      <c r="R1" s="113"/>
      <c r="S1" s="113"/>
      <c r="T1" s="113"/>
      <c r="U1" s="113"/>
      <c r="V1" s="113"/>
    </row>
    <row r="2" spans="1:22" ht="15" customHeight="1">
      <c r="A2" s="18" t="s">
        <v>82</v>
      </c>
      <c r="B2" s="106" t="s">
        <v>83</v>
      </c>
      <c r="C2" s="106" t="s">
        <v>68</v>
      </c>
      <c r="D2" s="106" t="s">
        <v>84</v>
      </c>
      <c r="E2" s="108" t="s">
        <v>70</v>
      </c>
      <c r="F2" s="108" t="s">
        <v>85</v>
      </c>
      <c r="G2" s="108" t="s">
        <v>86</v>
      </c>
      <c r="H2" s="108" t="s">
        <v>87</v>
      </c>
      <c r="I2" s="108" t="s">
        <v>74</v>
      </c>
      <c r="J2" s="108" t="s">
        <v>88</v>
      </c>
      <c r="K2" s="106" t="s">
        <v>325</v>
      </c>
      <c r="L2" s="106"/>
      <c r="M2" s="108" t="s">
        <v>326</v>
      </c>
      <c r="N2" s="108"/>
      <c r="O2" s="106" t="s">
        <v>327</v>
      </c>
      <c r="P2" s="106"/>
      <c r="Q2" s="108" t="s">
        <v>328</v>
      </c>
      <c r="R2" s="108"/>
      <c r="S2" s="106" t="s">
        <v>329</v>
      </c>
      <c r="T2" s="106"/>
      <c r="U2" s="108" t="s">
        <v>330</v>
      </c>
      <c r="V2" s="108"/>
    </row>
    <row r="3" spans="1:22">
      <c r="A3" s="18">
        <f>COUNTIF(D4:D6,"&lt;&gt;")</f>
        <v>1</v>
      </c>
      <c r="B3" s="106"/>
      <c r="C3" s="106"/>
      <c r="D3" s="106"/>
      <c r="E3" s="108"/>
      <c r="F3" s="108"/>
      <c r="G3" s="108"/>
      <c r="H3" s="108"/>
      <c r="I3" s="108"/>
      <c r="J3" s="108"/>
      <c r="K3" s="12" t="s">
        <v>99</v>
      </c>
      <c r="L3" s="12" t="s">
        <v>68</v>
      </c>
      <c r="M3" s="9" t="s">
        <v>99</v>
      </c>
      <c r="N3" s="9" t="s">
        <v>68</v>
      </c>
      <c r="O3" s="12" t="s">
        <v>99</v>
      </c>
      <c r="P3" s="12" t="s">
        <v>68</v>
      </c>
      <c r="Q3" s="9" t="s">
        <v>99</v>
      </c>
      <c r="R3" s="9" t="s">
        <v>68</v>
      </c>
      <c r="S3" s="12" t="s">
        <v>99</v>
      </c>
      <c r="T3" s="12" t="s">
        <v>68</v>
      </c>
      <c r="U3" s="9" t="s">
        <v>99</v>
      </c>
      <c r="V3" s="9" t="s">
        <v>68</v>
      </c>
    </row>
    <row r="4" spans="1:22" s="15" customFormat="1" ht="108" customHeight="1">
      <c r="A4" s="106" t="s">
        <v>351</v>
      </c>
      <c r="B4" s="108" t="s">
        <v>352</v>
      </c>
      <c r="C4" s="112"/>
      <c r="D4" s="22" t="s">
        <v>353</v>
      </c>
      <c r="E4" s="24"/>
      <c r="F4" s="7"/>
      <c r="G4" s="7"/>
      <c r="H4" s="7"/>
      <c r="I4" s="25"/>
      <c r="J4" s="25"/>
      <c r="K4" s="27"/>
      <c r="L4" s="24"/>
      <c r="M4" s="27"/>
      <c r="N4" s="24"/>
      <c r="O4" s="27"/>
      <c r="P4" s="24"/>
      <c r="Q4" s="27"/>
      <c r="R4" s="24"/>
      <c r="S4" s="27"/>
      <c r="T4" s="24"/>
      <c r="U4" s="27"/>
      <c r="V4" s="24"/>
    </row>
    <row r="5" spans="1:22" s="15" customFormat="1">
      <c r="A5" s="106"/>
      <c r="B5" s="108"/>
      <c r="C5" s="112"/>
      <c r="D5" s="22"/>
      <c r="E5" s="24"/>
      <c r="F5" s="7"/>
      <c r="G5" s="7"/>
      <c r="H5" s="7"/>
      <c r="I5" s="25"/>
      <c r="J5" s="25"/>
      <c r="K5" s="27"/>
      <c r="L5" s="24"/>
      <c r="M5" s="27"/>
      <c r="N5" s="24"/>
      <c r="O5" s="27"/>
      <c r="P5" s="24"/>
      <c r="Q5" s="27"/>
      <c r="R5" s="24"/>
      <c r="S5" s="27"/>
      <c r="T5" s="24"/>
      <c r="U5" s="27"/>
      <c r="V5" s="24"/>
    </row>
    <row r="6" spans="1:22" s="15" customFormat="1">
      <c r="A6" s="106"/>
      <c r="B6" s="108"/>
      <c r="C6" s="112"/>
      <c r="D6" s="22"/>
      <c r="E6" s="24"/>
      <c r="F6" s="7"/>
      <c r="G6" s="7"/>
      <c r="H6" s="7"/>
      <c r="I6" s="25"/>
      <c r="J6" s="25"/>
      <c r="K6" s="27"/>
      <c r="L6" s="24"/>
      <c r="M6" s="27"/>
      <c r="N6" s="24"/>
      <c r="O6" s="27"/>
      <c r="P6" s="24"/>
      <c r="Q6" s="27"/>
      <c r="R6" s="24"/>
      <c r="S6" s="27"/>
      <c r="T6" s="24"/>
      <c r="U6" s="27"/>
      <c r="V6" s="24"/>
    </row>
    <row r="7" spans="1:22" ht="30.75" customHeight="1">
      <c r="A7" s="111" t="s">
        <v>6</v>
      </c>
      <c r="B7" s="111"/>
      <c r="C7" s="111"/>
      <c r="D7" s="111"/>
      <c r="E7" s="111"/>
      <c r="F7" s="111"/>
      <c r="G7" s="111"/>
      <c r="H7" s="111"/>
      <c r="I7" s="111"/>
      <c r="K7" s="15"/>
      <c r="L7" s="15"/>
      <c r="M7" s="15"/>
      <c r="N7" s="15"/>
      <c r="O7" s="15"/>
      <c r="P7" s="15"/>
      <c r="Q7" s="15"/>
      <c r="R7" s="15"/>
      <c r="S7" s="15"/>
      <c r="T7" s="15"/>
      <c r="U7" s="15"/>
      <c r="V7" s="15"/>
    </row>
    <row r="8" spans="1:22" ht="30.75" customHeight="1">
      <c r="A8" s="12"/>
      <c r="B8" s="12" t="s">
        <v>117</v>
      </c>
      <c r="C8" s="19"/>
      <c r="D8" s="12" t="s">
        <v>118</v>
      </c>
      <c r="E8" s="12" t="s">
        <v>68</v>
      </c>
      <c r="F8" s="12"/>
      <c r="G8" s="12"/>
      <c r="H8" s="12" t="s">
        <v>119</v>
      </c>
      <c r="I8" s="12" t="s">
        <v>120</v>
      </c>
    </row>
    <row r="9" spans="1:22">
      <c r="A9" s="106" t="s">
        <v>354</v>
      </c>
      <c r="B9" s="108" t="s">
        <v>355</v>
      </c>
      <c r="C9" s="112"/>
      <c r="D9" s="17" t="s">
        <v>356</v>
      </c>
      <c r="E9" s="109"/>
      <c r="F9" s="109"/>
      <c r="G9" s="109"/>
      <c r="H9" s="1"/>
      <c r="I9" s="1"/>
    </row>
    <row r="10" spans="1:22">
      <c r="A10" s="106"/>
      <c r="B10" s="108"/>
      <c r="C10" s="112"/>
      <c r="D10" s="22" t="s">
        <v>357</v>
      </c>
      <c r="E10" s="109"/>
      <c r="F10" s="109"/>
      <c r="G10" s="109"/>
      <c r="H10" s="1"/>
      <c r="I10" s="1"/>
    </row>
    <row r="11" spans="1:22">
      <c r="A11" s="106"/>
      <c r="B11" s="108"/>
      <c r="C11" s="112"/>
      <c r="D11" s="22" t="s">
        <v>358</v>
      </c>
      <c r="E11" s="109"/>
      <c r="F11" s="109"/>
      <c r="G11" s="109"/>
      <c r="H11" s="1"/>
      <c r="I11" s="1"/>
    </row>
    <row r="15" spans="1:22" ht="15" customHeight="1"/>
    <row r="20" spans="1:1">
      <c r="A20" s="13"/>
    </row>
    <row r="21" spans="1:1">
      <c r="A21" s="13"/>
    </row>
    <row r="22" spans="1:1">
      <c r="A22" s="13"/>
    </row>
    <row r="23" spans="1:1">
      <c r="A23" s="13"/>
    </row>
  </sheetData>
  <mergeCells count="28">
    <mergeCell ref="A9:A11"/>
    <mergeCell ref="B9:B11"/>
    <mergeCell ref="C9:C11"/>
    <mergeCell ref="E9:G9"/>
    <mergeCell ref="E10:G10"/>
    <mergeCell ref="E11:G11"/>
    <mergeCell ref="A7:I7"/>
    <mergeCell ref="O2:P2"/>
    <mergeCell ref="Q2:R2"/>
    <mergeCell ref="S2:T2"/>
    <mergeCell ref="U2:V2"/>
    <mergeCell ref="G2:G3"/>
    <mergeCell ref="H2:H3"/>
    <mergeCell ref="I2:I3"/>
    <mergeCell ref="M2:N2"/>
    <mergeCell ref="C4:C6"/>
    <mergeCell ref="B4:B6"/>
    <mergeCell ref="A4:A6"/>
    <mergeCell ref="A1:C1"/>
    <mergeCell ref="K1:V1"/>
    <mergeCell ref="B2:B3"/>
    <mergeCell ref="C2:C3"/>
    <mergeCell ref="D2:D3"/>
    <mergeCell ref="E2:E3"/>
    <mergeCell ref="F2:F3"/>
    <mergeCell ref="D1:J1"/>
    <mergeCell ref="J2:J3"/>
    <mergeCell ref="K2:L2"/>
  </mergeCells>
  <conditionalFormatting sqref="H9:H11">
    <cfRule type="containsText" dxfId="6" priority="1" operator="containsText" text="Not Started">
      <formula>NOT(ISERROR(SEARCH("Not Started",H9)))</formula>
    </cfRule>
    <cfRule type="containsText" dxfId="5" priority="2" operator="containsText" text="In Progress">
      <formula>NOT(ISERROR(SEARCH("In Progress",H9)))</formula>
    </cfRule>
    <cfRule type="containsText" dxfId="4"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AA34"/>
  <sheetViews>
    <sheetView tabSelected="1" zoomScale="85" zoomScaleNormal="85" workbookViewId="0">
      <pane xSplit="5" ySplit="3" topLeftCell="W4" activePane="bottomRight" state="frozen"/>
      <selection pane="bottomRight" activeCell="Z4" sqref="Z4"/>
      <selection pane="bottomLeft" activeCell="A4" sqref="A4"/>
      <selection pane="topRight" activeCell="F1" sqref="F1"/>
    </sheetView>
  </sheetViews>
  <sheetFormatPr defaultRowHeight="15"/>
  <cols>
    <col min="2" max="2" width="32.85546875" style="6" bestFit="1" customWidth="1"/>
    <col min="3" max="3" width="8.5703125" style="7"/>
    <col min="4" max="4" width="32.85546875" style="20" bestFit="1" customWidth="1"/>
    <col min="6" max="6" width="51.5703125" style="23" customWidth="1"/>
    <col min="7" max="7" width="30.42578125" style="25" customWidth="1"/>
    <col min="8" max="8" width="9.140625" customWidth="1"/>
    <col min="9" max="9" width="22.5703125" customWidth="1"/>
    <col min="10" max="10" width="9.140625" customWidth="1"/>
    <col min="11" max="11" width="22.5703125" customWidth="1"/>
    <col min="12" max="12" width="9.140625" customWidth="1"/>
    <col min="13" max="13" width="22.5703125" customWidth="1"/>
    <col min="15" max="15" width="31.5703125" customWidth="1"/>
    <col min="17" max="17" width="34.140625" customWidth="1"/>
    <col min="19" max="19" width="31.5703125" customWidth="1"/>
    <col min="21" max="21" width="34.85546875" customWidth="1"/>
    <col min="23" max="23" width="42.5703125" style="20" customWidth="1"/>
    <col min="25" max="25" width="38.42578125" customWidth="1"/>
    <col min="27" max="27" width="50.85546875" style="20" customWidth="1"/>
  </cols>
  <sheetData>
    <row r="1" spans="1:27" ht="15.6" customHeight="1">
      <c r="A1" s="104" t="s">
        <v>80</v>
      </c>
      <c r="B1" s="104"/>
      <c r="C1" s="104"/>
      <c r="D1" s="104"/>
      <c r="E1" s="104"/>
      <c r="F1" s="104"/>
      <c r="G1" s="104"/>
      <c r="H1" s="113" t="s">
        <v>81</v>
      </c>
      <c r="I1" s="113"/>
      <c r="J1" s="113"/>
      <c r="K1" s="113"/>
      <c r="L1" s="113"/>
      <c r="M1" s="113"/>
      <c r="N1" s="113"/>
      <c r="O1" s="113"/>
      <c r="P1" s="113"/>
      <c r="Q1" s="113"/>
      <c r="R1" s="113"/>
      <c r="S1" s="113"/>
      <c r="T1" s="113"/>
      <c r="U1" s="113"/>
      <c r="V1" s="113"/>
      <c r="W1" s="113"/>
    </row>
    <row r="2" spans="1:27" ht="30" customHeight="1">
      <c r="A2" s="108" t="s">
        <v>359</v>
      </c>
      <c r="B2" s="108" t="s">
        <v>68</v>
      </c>
      <c r="C2" s="108" t="s">
        <v>85</v>
      </c>
      <c r="D2" s="108" t="s">
        <v>86</v>
      </c>
      <c r="E2" s="108" t="s">
        <v>87</v>
      </c>
      <c r="F2" s="108" t="s">
        <v>120</v>
      </c>
      <c r="G2" s="108" t="s">
        <v>74</v>
      </c>
      <c r="H2" s="106" t="s">
        <v>89</v>
      </c>
      <c r="I2" s="106"/>
      <c r="J2" s="108" t="s">
        <v>90</v>
      </c>
      <c r="K2" s="108"/>
      <c r="L2" s="106" t="s">
        <v>91</v>
      </c>
      <c r="M2" s="106"/>
      <c r="N2" s="108" t="s">
        <v>92</v>
      </c>
      <c r="O2" s="108"/>
      <c r="P2" s="106" t="s">
        <v>93</v>
      </c>
      <c r="Q2" s="106"/>
      <c r="R2" s="108" t="s">
        <v>94</v>
      </c>
      <c r="S2" s="108"/>
      <c r="T2" s="106" t="s">
        <v>95</v>
      </c>
      <c r="U2" s="106"/>
      <c r="V2" s="108" t="s">
        <v>96</v>
      </c>
      <c r="W2" s="108"/>
      <c r="X2" s="106" t="s">
        <v>97</v>
      </c>
      <c r="Y2" s="106"/>
      <c r="Z2" s="108" t="s">
        <v>98</v>
      </c>
      <c r="AA2" s="108"/>
    </row>
    <row r="3" spans="1:27">
      <c r="A3" s="108"/>
      <c r="B3" s="108"/>
      <c r="C3" s="108"/>
      <c r="D3" s="108"/>
      <c r="E3" s="108"/>
      <c r="F3" s="108"/>
      <c r="G3" s="108"/>
      <c r="H3" s="12" t="s">
        <v>99</v>
      </c>
      <c r="I3" s="12" t="s">
        <v>68</v>
      </c>
      <c r="J3" s="9" t="s">
        <v>99</v>
      </c>
      <c r="K3" s="9" t="s">
        <v>68</v>
      </c>
      <c r="L3" s="12" t="s">
        <v>99</v>
      </c>
      <c r="M3" s="12" t="s">
        <v>68</v>
      </c>
      <c r="N3" s="9" t="s">
        <v>99</v>
      </c>
      <c r="O3" s="9" t="s">
        <v>68</v>
      </c>
      <c r="P3" s="12" t="s">
        <v>99</v>
      </c>
      <c r="Q3" s="12" t="s">
        <v>68</v>
      </c>
      <c r="R3" s="9" t="s">
        <v>99</v>
      </c>
      <c r="S3" s="9" t="s">
        <v>68</v>
      </c>
      <c r="T3" s="12" t="s">
        <v>99</v>
      </c>
      <c r="U3" s="12" t="s">
        <v>68</v>
      </c>
      <c r="V3" s="9" t="s">
        <v>99</v>
      </c>
      <c r="W3" s="9" t="s">
        <v>68</v>
      </c>
      <c r="X3" s="12" t="s">
        <v>99</v>
      </c>
      <c r="Y3" s="12" t="s">
        <v>68</v>
      </c>
      <c r="Z3" s="9" t="s">
        <v>99</v>
      </c>
      <c r="AA3" s="9" t="s">
        <v>68</v>
      </c>
    </row>
    <row r="4" spans="1:27" ht="396.75">
      <c r="A4" s="7" t="s">
        <v>360</v>
      </c>
      <c r="B4" s="24" t="s">
        <v>361</v>
      </c>
      <c r="C4" s="7">
        <v>3</v>
      </c>
      <c r="D4" s="23" t="s">
        <v>362</v>
      </c>
      <c r="E4" s="21" t="s">
        <v>238</v>
      </c>
      <c r="F4" s="23" t="s">
        <v>363</v>
      </c>
      <c r="G4" s="24" t="s">
        <v>364</v>
      </c>
      <c r="H4" s="2"/>
      <c r="I4" s="24"/>
      <c r="J4" s="2"/>
      <c r="K4" s="24"/>
      <c r="L4" s="2"/>
      <c r="M4" s="24"/>
      <c r="N4" s="2"/>
      <c r="O4" s="24"/>
      <c r="P4" s="2"/>
      <c r="Q4" s="24"/>
      <c r="R4" s="2">
        <v>7</v>
      </c>
      <c r="S4" s="75" t="s">
        <v>365</v>
      </c>
      <c r="T4" s="7">
        <v>6</v>
      </c>
      <c r="U4" t="s">
        <v>366</v>
      </c>
      <c r="V4" s="7">
        <v>22</v>
      </c>
      <c r="W4" s="20" t="s">
        <v>367</v>
      </c>
      <c r="X4" s="7">
        <v>10</v>
      </c>
      <c r="Y4" s="23" t="s">
        <v>368</v>
      </c>
      <c r="Z4" s="7">
        <v>4</v>
      </c>
      <c r="AA4" s="24" t="s">
        <v>369</v>
      </c>
    </row>
    <row r="5" spans="1:27" ht="45.75">
      <c r="A5" s="7" t="s">
        <v>370</v>
      </c>
      <c r="B5" s="24" t="s">
        <v>371</v>
      </c>
      <c r="C5" s="7">
        <v>100</v>
      </c>
      <c r="D5" s="23" t="s">
        <v>372</v>
      </c>
      <c r="E5" s="21" t="s">
        <v>147</v>
      </c>
      <c r="G5" s="24" t="s">
        <v>373</v>
      </c>
      <c r="H5" s="2"/>
      <c r="I5" s="24"/>
      <c r="J5" s="27"/>
      <c r="K5" s="24"/>
      <c r="L5" s="27"/>
      <c r="M5" s="24"/>
      <c r="N5" s="2"/>
      <c r="O5" s="24"/>
      <c r="P5" s="27"/>
      <c r="Q5" s="24"/>
      <c r="R5" s="76">
        <v>500</v>
      </c>
      <c r="S5" s="24" t="s">
        <v>374</v>
      </c>
      <c r="T5">
        <v>800</v>
      </c>
      <c r="V5" s="7">
        <v>1700</v>
      </c>
      <c r="W5" s="24" t="s">
        <v>374</v>
      </c>
      <c r="X5" s="7">
        <v>900</v>
      </c>
    </row>
    <row r="6" spans="1:27" ht="60.75">
      <c r="A6" s="7" t="s">
        <v>375</v>
      </c>
      <c r="B6" s="24" t="s">
        <v>376</v>
      </c>
      <c r="C6" s="7">
        <v>1</v>
      </c>
      <c r="D6" s="23" t="s">
        <v>377</v>
      </c>
      <c r="E6" s="21" t="s">
        <v>378</v>
      </c>
      <c r="G6" s="25" t="s">
        <v>379</v>
      </c>
      <c r="H6" s="2"/>
      <c r="I6" s="24"/>
      <c r="J6" s="27"/>
      <c r="K6" s="24"/>
      <c r="L6" s="27"/>
      <c r="M6" s="24"/>
      <c r="N6" s="27"/>
      <c r="O6" s="24"/>
      <c r="P6" s="27"/>
      <c r="Q6" s="24"/>
      <c r="R6" s="2">
        <v>1</v>
      </c>
      <c r="S6" s="26" t="s">
        <v>380</v>
      </c>
      <c r="T6" s="7">
        <v>1</v>
      </c>
      <c r="U6" t="s">
        <v>381</v>
      </c>
      <c r="V6" s="7">
        <v>2</v>
      </c>
      <c r="W6" s="20" t="s">
        <v>382</v>
      </c>
      <c r="X6" s="7">
        <v>0</v>
      </c>
    </row>
    <row r="7" spans="1:27" ht="152.25">
      <c r="A7" s="7" t="s">
        <v>383</v>
      </c>
      <c r="B7" s="24" t="s">
        <v>384</v>
      </c>
      <c r="C7" s="7">
        <v>3</v>
      </c>
      <c r="D7" s="23" t="s">
        <v>385</v>
      </c>
      <c r="E7" s="21" t="s">
        <v>238</v>
      </c>
      <c r="F7" s="23" t="s">
        <v>386</v>
      </c>
      <c r="G7" s="24" t="s">
        <v>387</v>
      </c>
      <c r="H7" s="2"/>
      <c r="I7" s="24"/>
      <c r="J7" s="2"/>
      <c r="K7" s="24"/>
      <c r="L7" s="27"/>
      <c r="M7" s="24"/>
      <c r="N7" s="2"/>
      <c r="O7" s="26"/>
      <c r="P7" s="2"/>
      <c r="Q7" s="26"/>
      <c r="R7" s="2"/>
      <c r="S7" s="26"/>
      <c r="T7" s="7">
        <v>2</v>
      </c>
      <c r="U7" s="7"/>
      <c r="V7" s="7">
        <v>3</v>
      </c>
      <c r="W7" s="20" t="s">
        <v>388</v>
      </c>
      <c r="X7" s="7">
        <v>2</v>
      </c>
      <c r="Z7" s="7">
        <v>1</v>
      </c>
      <c r="AA7" s="20" t="s">
        <v>389</v>
      </c>
    </row>
    <row r="8" spans="1:27">
      <c r="A8" s="7" t="s">
        <v>390</v>
      </c>
      <c r="B8" s="24"/>
      <c r="D8" s="23"/>
      <c r="E8" s="21"/>
      <c r="H8" s="2"/>
      <c r="I8" s="7"/>
      <c r="J8" s="2"/>
      <c r="K8" s="7"/>
      <c r="L8" s="7"/>
      <c r="M8" s="7"/>
      <c r="N8" s="2"/>
      <c r="O8" s="2"/>
      <c r="P8" s="28"/>
      <c r="Q8" s="2"/>
      <c r="R8" s="2"/>
      <c r="S8" s="28"/>
    </row>
    <row r="9" spans="1:27">
      <c r="A9" s="7" t="s">
        <v>391</v>
      </c>
      <c r="B9" s="63"/>
      <c r="D9" s="23"/>
      <c r="E9" s="21"/>
      <c r="H9" s="2"/>
      <c r="J9" s="2"/>
      <c r="L9" s="7"/>
      <c r="N9" s="2"/>
    </row>
    <row r="10" spans="1:27">
      <c r="A10" s="7" t="s">
        <v>392</v>
      </c>
      <c r="B10" s="63"/>
      <c r="D10" s="23"/>
      <c r="E10" s="21"/>
      <c r="H10" s="2"/>
      <c r="J10" s="2"/>
      <c r="L10" s="27"/>
      <c r="N10" s="2"/>
    </row>
    <row r="11" spans="1:27">
      <c r="A11" s="7" t="s">
        <v>393</v>
      </c>
      <c r="B11" s="24"/>
      <c r="C11" s="2"/>
      <c r="D11" s="23"/>
      <c r="H11" s="2"/>
      <c r="J11" s="2"/>
      <c r="L11" s="27"/>
      <c r="N11" s="7"/>
      <c r="O11" s="20"/>
    </row>
    <row r="12" spans="1:27">
      <c r="A12" s="7" t="s">
        <v>394</v>
      </c>
      <c r="B12" s="24"/>
      <c r="C12" s="2"/>
      <c r="D12" s="23"/>
      <c r="E12" s="21"/>
      <c r="G12" s="23"/>
      <c r="H12" s="2"/>
      <c r="J12" s="2"/>
      <c r="L12" s="27"/>
      <c r="N12" s="7"/>
      <c r="O12" s="20"/>
    </row>
    <row r="13" spans="1:27">
      <c r="A13" s="7" t="s">
        <v>395</v>
      </c>
      <c r="B13" s="24"/>
      <c r="C13" s="2"/>
      <c r="D13" s="23"/>
      <c r="E13" s="21"/>
      <c r="G13" s="23"/>
      <c r="H13" s="2"/>
      <c r="J13" s="2"/>
      <c r="L13" s="27"/>
      <c r="N13" s="7"/>
      <c r="O13" s="23"/>
    </row>
    <row r="14" spans="1:27">
      <c r="A14" s="7" t="s">
        <v>396</v>
      </c>
      <c r="B14" s="24"/>
      <c r="C14" s="2"/>
      <c r="D14" s="23"/>
      <c r="E14" s="21"/>
      <c r="G14" s="23"/>
      <c r="H14" s="2"/>
      <c r="J14" s="2"/>
      <c r="L14" s="27"/>
      <c r="N14" s="7"/>
      <c r="O14" s="23"/>
    </row>
    <row r="15" spans="1:27">
      <c r="A15" s="7" t="s">
        <v>397</v>
      </c>
      <c r="B15" s="24"/>
      <c r="C15" s="2"/>
      <c r="D15" s="23"/>
      <c r="E15" s="21"/>
      <c r="H15" s="2"/>
      <c r="J15" s="2"/>
      <c r="L15" s="27"/>
      <c r="N15" s="7"/>
      <c r="O15" s="23"/>
    </row>
    <row r="16" spans="1:27">
      <c r="A16" s="7" t="s">
        <v>398</v>
      </c>
      <c r="B16" s="24"/>
      <c r="C16" s="2"/>
      <c r="D16" s="23"/>
      <c r="E16" s="21"/>
      <c r="H16" s="2"/>
      <c r="J16" s="2"/>
      <c r="L16" s="27"/>
      <c r="N16" s="7"/>
      <c r="O16" s="23"/>
    </row>
    <row r="17" spans="1:15">
      <c r="A17" s="7" t="s">
        <v>399</v>
      </c>
      <c r="B17" s="24"/>
      <c r="D17" s="23"/>
      <c r="E17" s="21"/>
      <c r="H17" s="2"/>
      <c r="J17" s="2"/>
      <c r="L17" s="27"/>
      <c r="N17" s="7"/>
      <c r="O17" s="20"/>
    </row>
    <row r="18" spans="1:15">
      <c r="N18" s="7"/>
    </row>
    <row r="19" spans="1:15">
      <c r="N19" s="7"/>
    </row>
    <row r="20" spans="1:15">
      <c r="N20" s="7"/>
    </row>
    <row r="21" spans="1:15">
      <c r="N21" s="7"/>
    </row>
    <row r="22" spans="1:15">
      <c r="N22" s="7"/>
    </row>
    <row r="23" spans="1:15">
      <c r="N23" s="7"/>
    </row>
    <row r="24" spans="1:15">
      <c r="N24" s="7"/>
    </row>
    <row r="25" spans="1:15">
      <c r="N25" s="7"/>
    </row>
    <row r="26" spans="1:15">
      <c r="N26" s="7"/>
    </row>
    <row r="27" spans="1:15">
      <c r="N27" s="7"/>
    </row>
    <row r="28" spans="1:15">
      <c r="N28" s="7"/>
    </row>
    <row r="29" spans="1:15">
      <c r="N29" s="7"/>
    </row>
    <row r="30" spans="1:15">
      <c r="N30" s="7"/>
    </row>
    <row r="31" spans="1:15">
      <c r="N31" s="7"/>
    </row>
    <row r="32" spans="1:15">
      <c r="N32" s="7"/>
    </row>
    <row r="33" spans="14:14">
      <c r="N33" s="7"/>
    </row>
    <row r="34" spans="14:14">
      <c r="N34" s="7"/>
    </row>
  </sheetData>
  <mergeCells count="19">
    <mergeCell ref="A1:G1"/>
    <mergeCell ref="H2:I2"/>
    <mergeCell ref="J2:K2"/>
    <mergeCell ref="L2:M2"/>
    <mergeCell ref="N2:O2"/>
    <mergeCell ref="G2:G3"/>
    <mergeCell ref="F2:F3"/>
    <mergeCell ref="E2:E3"/>
    <mergeCell ref="D2:D3"/>
    <mergeCell ref="C2:C3"/>
    <mergeCell ref="B2:B3"/>
    <mergeCell ref="A2:A3"/>
    <mergeCell ref="T2:U2"/>
    <mergeCell ref="X2:Y2"/>
    <mergeCell ref="Z2:AA2"/>
    <mergeCell ref="V2:W2"/>
    <mergeCell ref="H1:W1"/>
    <mergeCell ref="P2:Q2"/>
    <mergeCell ref="R2:S2"/>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E81"/>
  <sheetViews>
    <sheetView topLeftCell="D1" zoomScaleNormal="100" workbookViewId="0">
      <selection activeCell="AH58" sqref="AH58"/>
    </sheetView>
  </sheetViews>
  <sheetFormatPr defaultRowHeight="14.45"/>
  <cols>
    <col min="1" max="1" width="11.5703125" customWidth="1"/>
    <col min="7" max="7" width="0" hidden="1" customWidth="1"/>
    <col min="8" max="8" width="8" bestFit="1" customWidth="1"/>
    <col min="9" max="9" width="9.42578125" hidden="1" customWidth="1"/>
    <col min="10" max="10" width="10" bestFit="1" customWidth="1"/>
    <col min="11" max="11" width="10" hidden="1" customWidth="1"/>
    <col min="12" max="12" width="11.5703125" style="31" customWidth="1"/>
    <col min="13" max="13" width="9.5703125" hidden="1" customWidth="1"/>
    <col min="14" max="14" width="10.5703125" hidden="1" customWidth="1"/>
    <col min="15" max="15" width="10.42578125" style="31" hidden="1" customWidth="1"/>
    <col min="17" max="17" width="8.42578125" style="6" bestFit="1" customWidth="1"/>
    <col min="18" max="18" width="11.140625" customWidth="1"/>
    <col min="19" max="19" width="11.42578125" customWidth="1"/>
    <col min="20" max="21" width="11.140625" customWidth="1"/>
    <col min="22" max="22" width="1.5703125" customWidth="1"/>
    <col min="27" max="27" width="1.42578125" customWidth="1"/>
    <col min="30" max="30" width="13.5703125" style="7" customWidth="1"/>
    <col min="41" max="41" width="10.5703125" customWidth="1"/>
  </cols>
  <sheetData>
    <row r="1" spans="1:31">
      <c r="A1" s="120" t="s">
        <v>400</v>
      </c>
      <c r="B1" s="120"/>
      <c r="C1" s="120"/>
      <c r="E1" s="120" t="s">
        <v>401</v>
      </c>
      <c r="F1" s="120"/>
      <c r="G1" s="120"/>
      <c r="H1" s="120"/>
      <c r="I1" s="120"/>
      <c r="J1" s="120"/>
      <c r="K1" s="120"/>
      <c r="L1" s="120"/>
      <c r="M1" s="120"/>
      <c r="N1" s="120"/>
      <c r="O1" s="120"/>
      <c r="Q1" s="14"/>
      <c r="R1" s="123" t="s">
        <v>402</v>
      </c>
      <c r="S1" s="123"/>
      <c r="T1" s="123"/>
      <c r="U1" s="123"/>
      <c r="V1" s="123"/>
      <c r="W1" s="123"/>
      <c r="X1" s="123"/>
      <c r="Y1" s="123"/>
      <c r="Z1" s="123"/>
      <c r="AA1" s="123"/>
      <c r="AB1" s="123"/>
      <c r="AC1" s="123"/>
      <c r="AD1" s="123"/>
      <c r="AE1" s="123"/>
    </row>
    <row r="2" spans="1:31">
      <c r="A2" s="120"/>
      <c r="B2" s="120"/>
      <c r="C2" s="120"/>
      <c r="E2" s="120"/>
      <c r="F2" s="120"/>
      <c r="G2" s="120"/>
      <c r="H2" s="120"/>
      <c r="I2" s="120"/>
      <c r="J2" s="120"/>
      <c r="K2" s="120"/>
      <c r="L2" s="120"/>
      <c r="M2" s="120"/>
      <c r="N2" s="120"/>
      <c r="O2" s="120"/>
      <c r="Q2" s="14"/>
      <c r="R2" s="121" t="s">
        <v>403</v>
      </c>
      <c r="S2" s="121"/>
      <c r="T2" s="121"/>
      <c r="U2" s="81"/>
      <c r="V2" s="14"/>
      <c r="W2" s="121" t="s">
        <v>404</v>
      </c>
      <c r="X2" s="121"/>
      <c r="Y2" s="121"/>
      <c r="Z2" s="81"/>
      <c r="AA2" s="14"/>
      <c r="AB2" s="122" t="s">
        <v>405</v>
      </c>
      <c r="AC2" s="122"/>
      <c r="AD2" s="122"/>
      <c r="AE2" s="122"/>
    </row>
    <row r="3" spans="1:31" ht="41.45">
      <c r="A3" s="8" t="s">
        <v>406</v>
      </c>
      <c r="B3" s="8" t="s">
        <v>407</v>
      </c>
      <c r="C3" s="8" t="s">
        <v>408</v>
      </c>
      <c r="E3" s="8" t="s">
        <v>359</v>
      </c>
      <c r="F3" s="8" t="s">
        <v>409</v>
      </c>
      <c r="G3" s="8" t="s">
        <v>410</v>
      </c>
      <c r="H3" s="8" t="s">
        <v>411</v>
      </c>
      <c r="I3" s="8" t="s">
        <v>412</v>
      </c>
      <c r="J3" s="8" t="s">
        <v>413</v>
      </c>
      <c r="K3" s="8" t="s">
        <v>414</v>
      </c>
      <c r="L3" s="30" t="s">
        <v>415</v>
      </c>
      <c r="M3" s="8" t="s">
        <v>412</v>
      </c>
      <c r="N3" s="8" t="s">
        <v>414</v>
      </c>
      <c r="O3" s="30" t="s">
        <v>416</v>
      </c>
      <c r="Q3" s="53" t="s">
        <v>87</v>
      </c>
      <c r="R3" s="54" t="str">
        <f>'Output 1'!M2</f>
        <v>Progress achieved in 2020</v>
      </c>
      <c r="S3" s="54" t="str">
        <f>'Output 1'!Q2</f>
        <v>Progress achieved in 2021</v>
      </c>
      <c r="T3" s="54" t="str">
        <f>'Output 1'!U2</f>
        <v>Progress achieved in 2022</v>
      </c>
      <c r="U3" s="54" t="str">
        <f>'Output 1'!Y2</f>
        <v>Progress achieved in 2023</v>
      </c>
      <c r="V3" s="56"/>
      <c r="W3" s="50" t="str">
        <f>'Unplanned Outputs'!J2</f>
        <v>Progress achieved in 2020</v>
      </c>
      <c r="X3" s="50" t="str">
        <f>'Unplanned Outputs'!N2</f>
        <v>Progress achieved in 2021</v>
      </c>
      <c r="Y3" s="50" t="str">
        <f>'Unplanned Outputs'!R2</f>
        <v>Progress achieved in 2022</v>
      </c>
      <c r="Z3" s="50" t="str">
        <f>'Unplanned Outputs'!V2</f>
        <v>Progress achieved in 2023</v>
      </c>
      <c r="AA3" s="14"/>
      <c r="AB3" s="55" t="s">
        <v>417</v>
      </c>
      <c r="AC3" s="52" t="s">
        <v>418</v>
      </c>
      <c r="AD3" s="30" t="s">
        <v>419</v>
      </c>
      <c r="AE3" s="60" t="s">
        <v>420</v>
      </c>
    </row>
    <row r="4" spans="1:31">
      <c r="A4" t="s">
        <v>100</v>
      </c>
      <c r="B4" s="7">
        <f>'Output 1'!A3</f>
        <v>2</v>
      </c>
      <c r="C4" s="7">
        <f>4+B4</f>
        <v>6</v>
      </c>
      <c r="E4" t="str">
        <f>'Output 1'!B4</f>
        <v>O.1</v>
      </c>
      <c r="F4" t="str">
        <f>'Output 1'!D4</f>
        <v>O.1.1</v>
      </c>
      <c r="G4" s="4" t="e">
        <f>'Output 1'!$K$4/'Output 1'!$F$4</f>
        <v>#VALUE!</v>
      </c>
      <c r="H4" s="4">
        <f>'Output 1'!M$4/'Output 1'!$F$4</f>
        <v>0</v>
      </c>
      <c r="I4" s="4">
        <f>('Output 1'!O$4)/'Output 1'!$F$4</f>
        <v>0</v>
      </c>
      <c r="J4" s="4">
        <f>('Output 1'!Q$4)/'Output 1'!$F$4</f>
        <v>0</v>
      </c>
      <c r="K4" s="4">
        <f>('Output 1'!U$4)/'Output 1'!$F$4</f>
        <v>0</v>
      </c>
      <c r="L4" s="32">
        <f>H4+J4</f>
        <v>0</v>
      </c>
      <c r="M4" s="4">
        <f>('Output 1'!S$4)/'Output 1'!$F$4</f>
        <v>0</v>
      </c>
      <c r="N4" s="4">
        <f>('Output 1'!U$4)/'Output 1'!$F$4</f>
        <v>0</v>
      </c>
      <c r="O4" s="32">
        <f>L4+N4</f>
        <v>0</v>
      </c>
      <c r="Q4" s="29">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
+SUMIF(INDIRECT("'Output 9'!$H$4:$H$"&amp;$C$12),Analysis!Q4,INDIRECT("'Output 9'!$m$4:$m$"&amp;$C$12))
+SUMIF(INDIRECT("'Output 10'!$H$4:$H$"&amp;$C$13),Analysis!Q4,INDIRECT("'Output 10'!$m$4:$m$"&amp;$C$13))</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
+SUMIF(INDIRECT("'Output 9'!$H$4:$H$"&amp;$C$12),Analysis!Q4,INDIRECT("'Output 9'!$Q$4:$Q$"&amp;$C$12))
+SUMIF(INDIRECT("'Output 10'!$H$4:$H$"&amp;$C$13),Analysis!Q4,INDIRECT("'Output 10'!$Q$4:$Q$"&amp;$C$13))</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
+SUMIF(INDIRECT("'Output 9'!$H$4:$H$"&amp;$C$12),Analysis!Q4,INDIRECT("'Output 9'!$U$4:$U$"&amp;$C$12))
+SUMIF(INDIRECT("'Output 10'!$H$4:$H$"&amp;$C$13),Analysis!Q4,INDIRECT("'Output 10'!$U$4:$U$"&amp;$C$13))</f>
        <v>0</v>
      </c>
      <c r="U4" s="5">
        <f ca="1">SUMIF(INDIRECT("'Output 1'!$H$4:$H$"&amp;$C$4),Analysis!R4,INDIRECT("'Output 1'!$Y$4:$Y$"&amp;$C$4))
+SUMIF(INDIRECT("'Output 2'!$H$4:$H$"&amp;$C$5),Analysis!R4,INDIRECT("'Output 2'!$Y$4:$Y$"&amp;$C$5))
+SUMIF(INDIRECT("'Output 3'!$H$4:$H$"&amp;$C$6),Analysis!R4,INDIRECT("'Output 3'!$Y$4:$Y$"&amp;$C$6))
+SUMIF(INDIRECT("'Output 4'!$H$4:$H$"&amp;$C$7),Analysis!R4,INDIRECT("'Output 4'!$Y$4:$Y$"&amp;$C$7))
+SUMIF(INDIRECT("'Output 5'!$H$4:$H$"&amp;$C$8),Analysis!R4,INDIRECT("'Output 5'!$Y$4:$Y$"&amp;$C$8))
+SUMIF(INDIRECT("'Output 6'!$H$4:$H$"&amp;$C$9),Analysis!R4,INDIRECT("'Output 6'!$Y$4:$Y$"&amp;$C$9))
+SUMIF(INDIRECT("'Output 7'!$H$4:$H$"&amp;$C$10),Analysis!R4,INDIRECT("'Output 7'!$Y$4:$Y$"&amp;$C$10))
+SUMIF(INDIRECT("'Output 8'!$H$4:$H$"&amp;$C$11),Analysis!R4,INDIRECT("'Output 8'!$Y$4:$Y$"&amp;$C$11))
+SUMIF(INDIRECT("'Output 9'!$H$4:$H$"&amp;$C$12),Analysis!R4,INDIRECT("'Output 9'!$Y$4:$Y$"&amp;$C$12))
+SUMIF(INDIRECT("'Output 10'!$H$4:$H$"&amp;$C$13),Analysis!R4,INDIRECT("'Output 10'!$Y$4:$Y$"&amp;$C$13))</f>
        <v>0</v>
      </c>
      <c r="V4" s="29"/>
      <c r="W4" s="5">
        <f>SUMIF('Unplanned Outputs'!$E$4:$E$500,Analysis!Q4,'Unplanned Outputs'!$J$4:$J$500)</f>
        <v>0</v>
      </c>
      <c r="X4" s="5">
        <f>SUMIF('Unplanned Outputs'!$E$4:$E$500,Analysis!$Q4,'Unplanned Outputs'!$N$4:$N$500)</f>
        <v>0</v>
      </c>
      <c r="Y4" s="5">
        <f>SUMIF('Unplanned Outputs'!$E$4:$E$500,Analysis!$Q4,'Unplanned Outputs'!$R$4:$R$500)</f>
        <v>0</v>
      </c>
      <c r="Z4" s="5">
        <f>SUMIF('Unplanned Outputs'!$E$4:$E$500,Analysis!$Q4,'Unplanned Outputs'!$V$4:$V$500)</f>
        <v>0</v>
      </c>
      <c r="AA4" s="14"/>
      <c r="AB4" s="35">
        <f t="shared" ref="AB4:AB35" ca="1" si="0">SUM(R4:T4)</f>
        <v>0</v>
      </c>
      <c r="AC4" s="35">
        <f t="shared" ref="AC4:AC35" si="1">SUM(W4:Y4)</f>
        <v>0</v>
      </c>
      <c r="AD4" s="51">
        <f t="shared" ref="AD4:AD35" ca="1" si="2">AC4+AB4</f>
        <v>0</v>
      </c>
      <c r="AE4" s="61">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
+SUMIF(INDIRECT("'Output 9'!$H$5:$H$"&amp;$C$12),Analysis!$Q4,INDIRECT("'Output 9'!$F$5:$F$"&amp;$C$12))
+SUMIF(INDIRECT("'Output 10'!$H$5:$H$"&amp;$C$13),Analysis!$Q4,INDIRECT("'Output 10'!$F$5:$F$"&amp;$C$13))</f>
        <v>0</v>
      </c>
    </row>
    <row r="5" spans="1:31">
      <c r="A5" t="s">
        <v>132</v>
      </c>
      <c r="B5" s="7">
        <f>'Output 2'!A3</f>
        <v>2</v>
      </c>
      <c r="C5" s="7">
        <f t="shared" ref="C5:C13" si="3">4+B5</f>
        <v>6</v>
      </c>
      <c r="F5" t="str">
        <f>'Output 1'!D5</f>
        <v>O.1.2</v>
      </c>
      <c r="G5" s="4">
        <f>'Output 1'!K$5/'Output 1'!$F$5</f>
        <v>0</v>
      </c>
      <c r="H5" s="4">
        <f>'Output 1'!M$5/'Output 1'!$F$5</f>
        <v>0</v>
      </c>
      <c r="I5" s="4">
        <f>('Output 1'!O$5)/'Output 1'!$F$5</f>
        <v>0</v>
      </c>
      <c r="J5" s="4">
        <f>('Output 1'!Q$5)/'Output 1'!$F$5</f>
        <v>0</v>
      </c>
      <c r="K5" s="4">
        <f>('Output 1'!U$4)/'Output 1'!$F$4</f>
        <v>0</v>
      </c>
      <c r="L5" s="32">
        <f t="shared" ref="L5" si="4">H5+J5</f>
        <v>0</v>
      </c>
      <c r="M5" s="4">
        <f>('Output 1'!S$5)/'Output 1'!$F$5</f>
        <v>0</v>
      </c>
      <c r="N5" s="4">
        <f>('Output 1'!U$5)/'Output 1'!$F$5</f>
        <v>0</v>
      </c>
      <c r="O5" s="32">
        <f t="shared" ref="O5" si="5">L5+N5</f>
        <v>0</v>
      </c>
      <c r="Q5" s="29" t="s">
        <v>301</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
+SUMIF(INDIRECT("'Output 9'!$H$4:$H$"&amp;$C$12),Analysis!Q5,INDIRECT("'Output 9'!$m$4:$m$"&amp;$C$12))
+SUMIF(INDIRECT("'Output 10'!$H$4:$H$"&amp;$C$13),Analysis!Q5,INDIRECT("'Output 10'!$m$4:$m$"&amp;$C$13))</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
+SUMIF(INDIRECT("'Output 9'!$H$4:$H$"&amp;$C$12),Analysis!Q5,INDIRECT("'Output 9'!$Q$4:$Q$"&amp;$C$12))
+SUMIF(INDIRECT("'Output 10'!$H$4:$H$"&amp;$C$13),Analysis!Q5,INDIRECT("'Output 10'!$Q$4:$Q$"&amp;$C$13))</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
+SUMIF(INDIRECT("'Output 9'!$H$4:$H$"&amp;$C$12),Analysis!Q5,INDIRECT("'Output 9'!$U$4:$U$"&amp;$C$12))
+SUMIF(INDIRECT("'Output 10'!$H$4:$H$"&amp;$C$13),Analysis!Q5,INDIRECT("'Output 10'!$U$4:$U$"&amp;$C$13))</f>
        <v>0</v>
      </c>
      <c r="U5" s="5">
        <f ca="1">SUMIF(INDIRECT("'Output 1'!$H$4:$H$"&amp;$C$4),Analysis!R5,INDIRECT("'Output 1'!$Y$4:$Y$"&amp;$C$4))
+SUMIF(INDIRECT("'Output 2'!$H$4:$H$"&amp;$C$5),Analysis!R5,INDIRECT("'Output 2'!$Y$4:$Y$"&amp;$C$5))
+SUMIF(INDIRECT("'Output 3'!$H$4:$H$"&amp;$C$6),Analysis!R5,INDIRECT("'Output 3'!$Y$4:$Y$"&amp;$C$6))
+SUMIF(INDIRECT("'Output 4'!$H$4:$H$"&amp;$C$7),Analysis!R5,INDIRECT("'Output 4'!$Y$4:$Y$"&amp;$C$7))
+SUMIF(INDIRECT("'Output 5'!$H$4:$H$"&amp;$C$8),Analysis!R5,INDIRECT("'Output 5'!$Y$4:$Y$"&amp;$C$8))
+SUMIF(INDIRECT("'Output 6'!$H$4:$H$"&amp;$C$9),Analysis!R5,INDIRECT("'Output 6'!$Y$4:$Y$"&amp;$C$9))
+SUMIF(INDIRECT("'Output 7'!$H$4:$H$"&amp;$C$10),Analysis!R5,INDIRECT("'Output 7'!$Y$4:$Y$"&amp;$C$10))
+SUMIF(INDIRECT("'Output 8'!$H$4:$H$"&amp;$C$11),Analysis!R5,INDIRECT("'Output 8'!$Y$4:$Y$"&amp;$C$11))
+SUMIF(INDIRECT("'Output 9'!$H$4:$H$"&amp;$C$12),Analysis!R5,INDIRECT("'Output 9'!$Y$4:$Y$"&amp;$C$12))
+SUMIF(INDIRECT("'Output 10'!$H$4:$H$"&amp;$C$13),Analysis!R5,INDIRECT("'Output 10'!$Y$4:$Y$"&amp;$C$13))</f>
        <v>0</v>
      </c>
      <c r="V5" s="29"/>
      <c r="W5" s="5">
        <f>SUMIF('Unplanned Outputs'!$E$4:$E$500,Analysis!Q5,'Unplanned Outputs'!$J$4:$J$500)</f>
        <v>0</v>
      </c>
      <c r="X5" s="5">
        <f>SUMIF('Unplanned Outputs'!$E$4:$E$500,Analysis!$Q5,'Unplanned Outputs'!$N$4:$N$500)</f>
        <v>0</v>
      </c>
      <c r="Y5" s="5">
        <f>SUMIF('Unplanned Outputs'!$E$4:$E$500,Analysis!$Q5,'Unplanned Outputs'!$R$4:$R$500)</f>
        <v>0</v>
      </c>
      <c r="Z5" s="5">
        <f>SUMIF('Unplanned Outputs'!$E$4:$E$500,Analysis!$Q5,'Unplanned Outputs'!$V$4:$V$500)</f>
        <v>0</v>
      </c>
      <c r="AA5" s="14"/>
      <c r="AB5" s="35">
        <f t="shared" ca="1" si="0"/>
        <v>0</v>
      </c>
      <c r="AC5" s="35">
        <f t="shared" si="1"/>
        <v>0</v>
      </c>
      <c r="AD5" s="51">
        <f t="shared" ca="1" si="2"/>
        <v>0</v>
      </c>
      <c r="AE5" s="61">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
+SUMIF(INDIRECT("'Output 9'!$H$5:$H$"&amp;$C$12),Analysis!$Q5,INDIRECT("'Output 9'!$F$5:$F$"&amp;$C$12))
+SUMIF(INDIRECT("'Output 10'!$H$5:$H$"&amp;$C$13),Analysis!$Q5,INDIRECT("'Output 10'!$F$5:$F$"&amp;$C$13))</f>
        <v>100</v>
      </c>
    </row>
    <row r="6" spans="1:31">
      <c r="A6" t="s">
        <v>156</v>
      </c>
      <c r="B6" s="7">
        <f>'Output 3'!A3</f>
        <v>3</v>
      </c>
      <c r="C6" s="7">
        <f t="shared" si="3"/>
        <v>7</v>
      </c>
      <c r="F6">
        <f>'Output 1'!D6</f>
        <v>0</v>
      </c>
      <c r="G6" s="4" t="e">
        <f>'Output 1'!K$6/'Output 1'!$F$6</f>
        <v>#DIV/0!</v>
      </c>
      <c r="H6" s="4" t="e">
        <f>'Output 1'!M$6/'Output 1'!$F$6</f>
        <v>#DIV/0!</v>
      </c>
      <c r="I6" s="4" t="e">
        <f>('Output 1'!O$6)/'Output 1'!$F$6</f>
        <v>#DIV/0!</v>
      </c>
      <c r="J6" s="4" t="e">
        <f>('Output 1'!Q$6)/'Output 1'!$F$6</f>
        <v>#DIV/0!</v>
      </c>
      <c r="K6" s="4">
        <f>('Output 1'!U$4)/'Output 1'!$F$4</f>
        <v>0</v>
      </c>
      <c r="L6" s="32" t="e">
        <f>H$6+J$6</f>
        <v>#DIV/0!</v>
      </c>
      <c r="M6" s="4" t="e">
        <f>('Output 1'!S$6)/'Output 1'!$F$6</f>
        <v>#DIV/0!</v>
      </c>
      <c r="N6" s="4" t="e">
        <f>('Output 1'!U$6)/'Output 1'!$F$6</f>
        <v>#DIV/0!</v>
      </c>
      <c r="O6" s="32" t="e">
        <f>L$6+N$6</f>
        <v>#DIV/0!</v>
      </c>
      <c r="Q6" s="29" t="s">
        <v>307</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
+SUMIF(INDIRECT("'Output 9'!$H$4:$H$"&amp;$C$12),Analysis!Q6,INDIRECT("'Output 9'!$m$4:$m$"&amp;$C$12))
+SUMIF(INDIRECT("'Output 10'!$H$4:$H$"&amp;$C$13),Analysis!Q6,INDIRECT("'Output 10'!$m$4:$m$"&amp;$C$13))</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
+SUMIF(INDIRECT("'Output 9'!$H$4:$H$"&amp;$C$12),Analysis!Q6,INDIRECT("'Output 9'!$Q$4:$Q$"&amp;$C$12))
+SUMIF(INDIRECT("'Output 10'!$H$4:$H$"&amp;$C$13),Analysis!Q6,INDIRECT("'Output 10'!$Q$4:$Q$"&amp;$C$13))</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
+SUMIF(INDIRECT("'Output 9'!$H$4:$H$"&amp;$C$12),Analysis!Q6,INDIRECT("'Output 9'!$U$4:$U$"&amp;$C$12))
+SUMIF(INDIRECT("'Output 10'!$H$4:$H$"&amp;$C$13),Analysis!Q6,INDIRECT("'Output 10'!$U$4:$U$"&amp;$C$13))</f>
        <v>0</v>
      </c>
      <c r="U6" s="5">
        <f ca="1">SUMIF(INDIRECT("'Output 1'!$H$4:$H$"&amp;$C$4),Analysis!R6,INDIRECT("'Output 1'!$Y$4:$Y$"&amp;$C$4))
+SUMIF(INDIRECT("'Output 2'!$H$4:$H$"&amp;$C$5),Analysis!R6,INDIRECT("'Output 2'!$Y$4:$Y$"&amp;$C$5))
+SUMIF(INDIRECT("'Output 3'!$H$4:$H$"&amp;$C$6),Analysis!R6,INDIRECT("'Output 3'!$Y$4:$Y$"&amp;$C$6))
+SUMIF(INDIRECT("'Output 4'!$H$4:$H$"&amp;$C$7),Analysis!R6,INDIRECT("'Output 4'!$Y$4:$Y$"&amp;$C$7))
+SUMIF(INDIRECT("'Output 5'!$H$4:$H$"&amp;$C$8),Analysis!R6,INDIRECT("'Output 5'!$Y$4:$Y$"&amp;$C$8))
+SUMIF(INDIRECT("'Output 6'!$H$4:$H$"&amp;$C$9),Analysis!R6,INDIRECT("'Output 6'!$Y$4:$Y$"&amp;$C$9))
+SUMIF(INDIRECT("'Output 7'!$H$4:$H$"&amp;$C$10),Analysis!R6,INDIRECT("'Output 7'!$Y$4:$Y$"&amp;$C$10))
+SUMIF(INDIRECT("'Output 8'!$H$4:$H$"&amp;$C$11),Analysis!R6,INDIRECT("'Output 8'!$Y$4:$Y$"&amp;$C$11))
+SUMIF(INDIRECT("'Output 9'!$H$4:$H$"&amp;$C$12),Analysis!R6,INDIRECT("'Output 9'!$Y$4:$Y$"&amp;$C$12))
+SUMIF(INDIRECT("'Output 10'!$H$4:$H$"&amp;$C$13),Analysis!R6,INDIRECT("'Output 10'!$Y$4:$Y$"&amp;$C$13))</f>
        <v>0</v>
      </c>
      <c r="V6" s="29"/>
      <c r="W6" s="5">
        <f>SUMIF('Unplanned Outputs'!$E$4:$E$500,Analysis!Q6,'Unplanned Outputs'!$J$4:$J$500)</f>
        <v>0</v>
      </c>
      <c r="X6" s="5">
        <f>SUMIF('Unplanned Outputs'!$E$4:$E$500,Analysis!$Q6,'Unplanned Outputs'!$N$4:$N$500)</f>
        <v>0</v>
      </c>
      <c r="Y6" s="5">
        <f>SUMIF('Unplanned Outputs'!$E$4:$E$500,Analysis!$Q6,'Unplanned Outputs'!$R$4:$R$500)</f>
        <v>0</v>
      </c>
      <c r="Z6" s="5">
        <f>SUMIF('Unplanned Outputs'!$E$4:$E$500,Analysis!$Q6,'Unplanned Outputs'!$V$4:$V$500)</f>
        <v>0</v>
      </c>
      <c r="AA6" s="14"/>
      <c r="AB6" s="35">
        <f t="shared" ca="1" si="0"/>
        <v>0</v>
      </c>
      <c r="AC6" s="35">
        <f t="shared" si="1"/>
        <v>0</v>
      </c>
      <c r="AD6" s="51">
        <f t="shared" ca="1" si="2"/>
        <v>0</v>
      </c>
      <c r="AE6" s="61">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
+SUMIF(INDIRECT("'Output 9'!$H$5:$H$"&amp;$C$12),Analysis!$Q6,INDIRECT("'Output 9'!$F$5:$F$"&amp;$C$12))
+SUMIF(INDIRECT("'Output 10'!$H$5:$H$"&amp;$C$13),Analysis!$Q6,INDIRECT("'Output 10'!$F$5:$F$"&amp;$C$13))</f>
        <v>100</v>
      </c>
    </row>
    <row r="7" spans="1:31">
      <c r="A7" t="s">
        <v>191</v>
      </c>
      <c r="B7" s="7">
        <f>'Output 4'!A3</f>
        <v>3</v>
      </c>
      <c r="C7" s="7">
        <f t="shared" si="3"/>
        <v>7</v>
      </c>
      <c r="F7" t="e">
        <f>'Output 1'!#REF!</f>
        <v>#REF!</v>
      </c>
      <c r="G7" s="4" t="e">
        <f>'Output 1'!#REF!/'Output 1'!#REF!</f>
        <v>#REF!</v>
      </c>
      <c r="H7" s="4" t="e">
        <f>'Output 1'!#REF!/'Output 1'!#REF!</f>
        <v>#REF!</v>
      </c>
      <c r="I7" s="4" t="e">
        <f>('Output 1'!#REF!)/'Output 1'!#REF!</f>
        <v>#REF!</v>
      </c>
      <c r="J7" s="4" t="e">
        <f>('Output 1'!#REF!)/'Output 1'!#REF!</f>
        <v>#REF!</v>
      </c>
      <c r="K7" s="4">
        <f>('Output 1'!U$4)/'Output 1'!$F$4</f>
        <v>0</v>
      </c>
      <c r="L7" s="32" t="e">
        <f>H$7+J$7</f>
        <v>#REF!</v>
      </c>
      <c r="M7" s="4" t="e">
        <f>('Output 1'!#REF!)/'Output 1'!#REF!</f>
        <v>#REF!</v>
      </c>
      <c r="N7" s="4" t="e">
        <f>('Output 1'!#REF!)/'Output 1'!#REF!</f>
        <v>#REF!</v>
      </c>
      <c r="O7" s="32" t="e">
        <f>L$7+N$7</f>
        <v>#REF!</v>
      </c>
      <c r="Q7" s="29" t="s">
        <v>421</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
+SUMIF(INDIRECT("'Output 9'!$H$4:$H$"&amp;$C$12),Analysis!Q7,INDIRECT("'Output 9'!$m$4:$m$"&amp;$C$12))
+SUMIF(INDIRECT("'Output 10'!$H$4:$H$"&amp;$C$13),Analysis!Q7,INDIRECT("'Output 10'!$m$4:$m$"&amp;$C$13))</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
+SUMIF(INDIRECT("'Output 9'!$H$4:$H$"&amp;$C$12),Analysis!Q7,INDIRECT("'Output 9'!$Q$4:$Q$"&amp;$C$12))
+SUMIF(INDIRECT("'Output 10'!$H$4:$H$"&amp;$C$13),Analysis!Q7,INDIRECT("'Output 10'!$Q$4:$Q$"&amp;$C$13))</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
+SUMIF(INDIRECT("'Output 9'!$H$4:$H$"&amp;$C$12),Analysis!Q7,INDIRECT("'Output 9'!$U$4:$U$"&amp;$C$12))
+SUMIF(INDIRECT("'Output 10'!$H$4:$H$"&amp;$C$13),Analysis!Q7,INDIRECT("'Output 10'!$U$4:$U$"&amp;$C$13))</f>
        <v>0</v>
      </c>
      <c r="U7" s="5">
        <f ca="1">SUMIF(INDIRECT("'Output 1'!$H$4:$H$"&amp;$C$4),Analysis!R7,INDIRECT("'Output 1'!$Y$4:$Y$"&amp;$C$4))
+SUMIF(INDIRECT("'Output 2'!$H$4:$H$"&amp;$C$5),Analysis!R7,INDIRECT("'Output 2'!$Y$4:$Y$"&amp;$C$5))
+SUMIF(INDIRECT("'Output 3'!$H$4:$H$"&amp;$C$6),Analysis!R7,INDIRECT("'Output 3'!$Y$4:$Y$"&amp;$C$6))
+SUMIF(INDIRECT("'Output 4'!$H$4:$H$"&amp;$C$7),Analysis!R7,INDIRECT("'Output 4'!$Y$4:$Y$"&amp;$C$7))
+SUMIF(INDIRECT("'Output 5'!$H$4:$H$"&amp;$C$8),Analysis!R7,INDIRECT("'Output 5'!$Y$4:$Y$"&amp;$C$8))
+SUMIF(INDIRECT("'Output 6'!$H$4:$H$"&amp;$C$9),Analysis!R7,INDIRECT("'Output 6'!$Y$4:$Y$"&amp;$C$9))
+SUMIF(INDIRECT("'Output 7'!$H$4:$H$"&amp;$C$10),Analysis!R7,INDIRECT("'Output 7'!$Y$4:$Y$"&amp;$C$10))
+SUMIF(INDIRECT("'Output 8'!$H$4:$H$"&amp;$C$11),Analysis!R7,INDIRECT("'Output 8'!$Y$4:$Y$"&amp;$C$11))
+SUMIF(INDIRECT("'Output 9'!$H$4:$H$"&amp;$C$12),Analysis!R7,INDIRECT("'Output 9'!$Y$4:$Y$"&amp;$C$12))
+SUMIF(INDIRECT("'Output 10'!$H$4:$H$"&amp;$C$13),Analysis!R7,INDIRECT("'Output 10'!$Y$4:$Y$"&amp;$C$13))</f>
        <v>0</v>
      </c>
      <c r="V7" s="29"/>
      <c r="W7" s="5">
        <f>SUMIF('Unplanned Outputs'!$E$4:$E$500,Analysis!Q7,'Unplanned Outputs'!$J$4:$J$500)</f>
        <v>0</v>
      </c>
      <c r="X7" s="5">
        <f>SUMIF('Unplanned Outputs'!$E$4:$E$500,Analysis!$Q7,'Unplanned Outputs'!$N$4:$N$500)</f>
        <v>0</v>
      </c>
      <c r="Y7" s="5">
        <f>SUMIF('Unplanned Outputs'!$E$4:$E$500,Analysis!$Q7,'Unplanned Outputs'!$R$4:$R$500)</f>
        <v>0</v>
      </c>
      <c r="Z7" s="5">
        <f>SUMIF('Unplanned Outputs'!$E$4:$E$500,Analysis!$Q7,'Unplanned Outputs'!$V$4:$V$500)</f>
        <v>0</v>
      </c>
      <c r="AA7" s="14"/>
      <c r="AB7" s="35">
        <f t="shared" ca="1" si="0"/>
        <v>0</v>
      </c>
      <c r="AC7" s="35">
        <f t="shared" si="1"/>
        <v>0</v>
      </c>
      <c r="AD7" s="51">
        <f t="shared" ca="1" si="2"/>
        <v>0</v>
      </c>
      <c r="AE7" s="61">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
+SUMIF(INDIRECT("'Output 9'!$H$5:$H$"&amp;$C$12),Analysis!$Q7,INDIRECT("'Output 9'!$F$5:$F$"&amp;$C$12))
+SUMIF(INDIRECT("'Output 10'!$H$5:$H$"&amp;$C$13),Analysis!$Q7,INDIRECT("'Output 10'!$F$5:$F$"&amp;$C$13))</f>
        <v>0</v>
      </c>
    </row>
    <row r="8" spans="1:31">
      <c r="A8" t="s">
        <v>219</v>
      </c>
      <c r="B8" s="7">
        <f>'Output 5'!A3</f>
        <v>5</v>
      </c>
      <c r="C8" s="7">
        <f t="shared" si="3"/>
        <v>9</v>
      </c>
      <c r="E8" t="str">
        <f>'Output 2'!$B$4</f>
        <v>O.2</v>
      </c>
      <c r="F8" t="str">
        <f>'Output 2'!$D$4</f>
        <v>O.2.1</v>
      </c>
      <c r="G8" s="4">
        <f>'Output 2'!$K$4/'Output 2'!$F$4</f>
        <v>0</v>
      </c>
      <c r="H8" s="4">
        <f>'Output 2'!M$4/'Output 2'!$F$4</f>
        <v>0</v>
      </c>
      <c r="I8" s="4">
        <f>('Output 2'!O$4)/'Output 2'!$F$4</f>
        <v>0</v>
      </c>
      <c r="J8" s="4">
        <f>('Output 2'!Q$4)/'Output 2'!$F$4</f>
        <v>0</v>
      </c>
      <c r="K8" s="4">
        <f>('Output 1'!U$4)/'Output 1'!$F$4</f>
        <v>0</v>
      </c>
      <c r="L8" s="32">
        <f>H8+J8</f>
        <v>0</v>
      </c>
      <c r="M8" s="4">
        <f>('Output 2'!S$4)/'Output 2'!$F$4</f>
        <v>0</v>
      </c>
      <c r="N8" s="4">
        <f>('Output 2'!U$4)/'Output 2'!$F$4</f>
        <v>0</v>
      </c>
      <c r="O8" s="32">
        <f>L8+N8</f>
        <v>0</v>
      </c>
      <c r="Q8" s="29">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
+SUMIF(INDIRECT("'Output 9'!$H$4:$H$"&amp;$C$12),Analysis!Q8,INDIRECT("'Output 9'!$m$4:$m$"&amp;$C$12))
+SUMIF(INDIRECT("'Output 10'!$H$4:$H$"&amp;$C$13),Analysis!Q8,INDIRECT("'Output 10'!$m$4:$m$"&amp;$C$13))</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
+SUMIF(INDIRECT("'Output 9'!$H$4:$H$"&amp;$C$12),Analysis!Q8,INDIRECT("'Output 9'!$Q$4:$Q$"&amp;$C$12))
+SUMIF(INDIRECT("'Output 10'!$H$4:$H$"&amp;$C$13),Analysis!Q8,INDIRECT("'Output 10'!$Q$4:$Q$"&amp;$C$13))</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
+SUMIF(INDIRECT("'Output 9'!$H$4:$H$"&amp;$C$12),Analysis!Q8,INDIRECT("'Output 9'!$U$4:$U$"&amp;$C$12))
+SUMIF(INDIRECT("'Output 10'!$H$4:$H$"&amp;$C$13),Analysis!Q8,INDIRECT("'Output 10'!$U$4:$U$"&amp;$C$13))</f>
        <v>0</v>
      </c>
      <c r="U8" s="5">
        <f ca="1">SUMIF(INDIRECT("'Output 1'!$H$4:$H$"&amp;$C$4),Analysis!R8,INDIRECT("'Output 1'!$Y$4:$Y$"&amp;$C$4))
+SUMIF(INDIRECT("'Output 2'!$H$4:$H$"&amp;$C$5),Analysis!R8,INDIRECT("'Output 2'!$Y$4:$Y$"&amp;$C$5))
+SUMIF(INDIRECT("'Output 3'!$H$4:$H$"&amp;$C$6),Analysis!R8,INDIRECT("'Output 3'!$Y$4:$Y$"&amp;$C$6))
+SUMIF(INDIRECT("'Output 4'!$H$4:$H$"&amp;$C$7),Analysis!R8,INDIRECT("'Output 4'!$Y$4:$Y$"&amp;$C$7))
+SUMIF(INDIRECT("'Output 5'!$H$4:$H$"&amp;$C$8),Analysis!R8,INDIRECT("'Output 5'!$Y$4:$Y$"&amp;$C$8))
+SUMIF(INDIRECT("'Output 6'!$H$4:$H$"&amp;$C$9),Analysis!R8,INDIRECT("'Output 6'!$Y$4:$Y$"&amp;$C$9))
+SUMIF(INDIRECT("'Output 7'!$H$4:$H$"&amp;$C$10),Analysis!R8,INDIRECT("'Output 7'!$Y$4:$Y$"&amp;$C$10))
+SUMIF(INDIRECT("'Output 8'!$H$4:$H$"&amp;$C$11),Analysis!R8,INDIRECT("'Output 8'!$Y$4:$Y$"&amp;$C$11))
+SUMIF(INDIRECT("'Output 9'!$H$4:$H$"&amp;$C$12),Analysis!R8,INDIRECT("'Output 9'!$Y$4:$Y$"&amp;$C$12))
+SUMIF(INDIRECT("'Output 10'!$H$4:$H$"&amp;$C$13),Analysis!R8,INDIRECT("'Output 10'!$Y$4:$Y$"&amp;$C$13))</f>
        <v>0</v>
      </c>
      <c r="V8" s="29"/>
      <c r="W8" s="5">
        <f>SUMIF('Unplanned Outputs'!$E$4:$E$500,Analysis!Q8,'Unplanned Outputs'!$J$4:$J$500)</f>
        <v>0</v>
      </c>
      <c r="X8" s="5">
        <f>SUMIF('Unplanned Outputs'!$E$4:$E$500,Analysis!$Q8,'Unplanned Outputs'!$N$4:$N$500)</f>
        <v>0</v>
      </c>
      <c r="Y8" s="5">
        <f>SUMIF('Unplanned Outputs'!$E$4:$E$500,Analysis!$Q8,'Unplanned Outputs'!$R$4:$R$500)</f>
        <v>0</v>
      </c>
      <c r="Z8" s="5">
        <f>SUMIF('Unplanned Outputs'!$E$4:$E$500,Analysis!$Q8,'Unplanned Outputs'!$V$4:$V$500)</f>
        <v>0</v>
      </c>
      <c r="AA8" s="14"/>
      <c r="AB8" s="35">
        <f t="shared" ca="1" si="0"/>
        <v>0</v>
      </c>
      <c r="AC8" s="35">
        <f t="shared" si="1"/>
        <v>0</v>
      </c>
      <c r="AD8" s="51">
        <f t="shared" ca="1" si="2"/>
        <v>0</v>
      </c>
      <c r="AE8" s="61">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
+SUMIF(INDIRECT("'Output 9'!$H$5:$H$"&amp;$C$12),Analysis!$Q8,INDIRECT("'Output 9'!$F$5:$F$"&amp;$C$12))
+SUMIF(INDIRECT("'Output 10'!$H$5:$H$"&amp;$C$13),Analysis!$Q8,INDIRECT("'Output 10'!$F$5:$F$"&amp;$C$13))</f>
        <v>0</v>
      </c>
    </row>
    <row r="9" spans="1:31">
      <c r="A9" t="s">
        <v>261</v>
      </c>
      <c r="B9" s="7">
        <f>'Output 6'!A3</f>
        <v>2</v>
      </c>
      <c r="C9" s="7">
        <f t="shared" si="3"/>
        <v>6</v>
      </c>
      <c r="F9" t="str">
        <f>'Output 2'!$D$5</f>
        <v>O.2.2</v>
      </c>
      <c r="G9" s="4">
        <f>'Output 2'!K$5/'Output 2'!$F$5</f>
        <v>0</v>
      </c>
      <c r="H9" s="4">
        <f>'Output 2'!M$5/'Output 2'!$F$5</f>
        <v>0</v>
      </c>
      <c r="I9" s="4">
        <f>('Output 2'!O$5)/'Output 2'!$F$5</f>
        <v>0</v>
      </c>
      <c r="J9" s="4">
        <f>('Output 2'!Q$5)/'Output 2'!$F$5</f>
        <v>0</v>
      </c>
      <c r="K9" s="4">
        <f>('Output 1'!U$4)/'Output 1'!$F$4</f>
        <v>0</v>
      </c>
      <c r="L9" s="32">
        <f t="shared" ref="L9:L34" si="6">H9+J9</f>
        <v>0</v>
      </c>
      <c r="M9" s="4">
        <f>('Output 2'!S$5)/'Output 2'!$F$5</f>
        <v>0</v>
      </c>
      <c r="N9" s="4">
        <f>('Output 2'!U$5)/'Output 2'!$F$5</f>
        <v>0</v>
      </c>
      <c r="O9" s="32">
        <f t="shared" ref="O9:O25" si="7">L9+N9</f>
        <v>0</v>
      </c>
      <c r="Q9" s="29" t="s">
        <v>422</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
+SUMIF(INDIRECT("'Output 9'!$H$4:$H$"&amp;$C$12),Analysis!Q9,INDIRECT("'Output 9'!$m$4:$m$"&amp;$C$12))
+SUMIF(INDIRECT("'Output 10'!$H$4:$H$"&amp;$C$13),Analysis!Q9,INDIRECT("'Output 10'!$m$4:$m$"&amp;$C$13))</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
+SUMIF(INDIRECT("'Output 9'!$H$4:$H$"&amp;$C$12),Analysis!Q9,INDIRECT("'Output 9'!$Q$4:$Q$"&amp;$C$12))
+SUMIF(INDIRECT("'Output 10'!$H$4:$H$"&amp;$C$13),Analysis!Q9,INDIRECT("'Output 10'!$Q$4:$Q$"&amp;$C$13))</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
+SUMIF(INDIRECT("'Output 9'!$H$4:$H$"&amp;$C$12),Analysis!Q9,INDIRECT("'Output 9'!$U$4:$U$"&amp;$C$12))
+SUMIF(INDIRECT("'Output 10'!$H$4:$H$"&amp;$C$13),Analysis!Q9,INDIRECT("'Output 10'!$U$4:$U$"&amp;$C$13))</f>
        <v>0</v>
      </c>
      <c r="U9" s="5">
        <f ca="1">SUMIF(INDIRECT("'Output 1'!$H$4:$H$"&amp;$C$4),Analysis!R9,INDIRECT("'Output 1'!$Y$4:$Y$"&amp;$C$4))
+SUMIF(INDIRECT("'Output 2'!$H$4:$H$"&amp;$C$5),Analysis!R9,INDIRECT("'Output 2'!$Y$4:$Y$"&amp;$C$5))
+SUMIF(INDIRECT("'Output 3'!$H$4:$H$"&amp;$C$6),Analysis!R9,INDIRECT("'Output 3'!$Y$4:$Y$"&amp;$C$6))
+SUMIF(INDIRECT("'Output 4'!$H$4:$H$"&amp;$C$7),Analysis!R9,INDIRECT("'Output 4'!$Y$4:$Y$"&amp;$C$7))
+SUMIF(INDIRECT("'Output 5'!$H$4:$H$"&amp;$C$8),Analysis!R9,INDIRECT("'Output 5'!$Y$4:$Y$"&amp;$C$8))
+SUMIF(INDIRECT("'Output 6'!$H$4:$H$"&amp;$C$9),Analysis!R9,INDIRECT("'Output 6'!$Y$4:$Y$"&amp;$C$9))
+SUMIF(INDIRECT("'Output 7'!$H$4:$H$"&amp;$C$10),Analysis!R9,INDIRECT("'Output 7'!$Y$4:$Y$"&amp;$C$10))
+SUMIF(INDIRECT("'Output 8'!$H$4:$H$"&amp;$C$11),Analysis!R9,INDIRECT("'Output 8'!$Y$4:$Y$"&amp;$C$11))
+SUMIF(INDIRECT("'Output 9'!$H$4:$H$"&amp;$C$12),Analysis!R9,INDIRECT("'Output 9'!$Y$4:$Y$"&amp;$C$12))
+SUMIF(INDIRECT("'Output 10'!$H$4:$H$"&amp;$C$13),Analysis!R9,INDIRECT("'Output 10'!$Y$4:$Y$"&amp;$C$13))</f>
        <v>0</v>
      </c>
      <c r="V9" s="29"/>
      <c r="W9" s="5">
        <f>SUMIF('Unplanned Outputs'!$E$4:$E$500,Analysis!Q9,'Unplanned Outputs'!$J$4:$J$500)</f>
        <v>0</v>
      </c>
      <c r="X9" s="5">
        <f>SUMIF('Unplanned Outputs'!$E$4:$E$500,Analysis!$Q9,'Unplanned Outputs'!$N$4:$N$500)</f>
        <v>0</v>
      </c>
      <c r="Y9" s="5">
        <f>SUMIF('Unplanned Outputs'!$E$4:$E$500,Analysis!$Q9,'Unplanned Outputs'!$R$4:$R$500)</f>
        <v>0</v>
      </c>
      <c r="Z9" s="5">
        <f>SUMIF('Unplanned Outputs'!$E$4:$E$500,Analysis!$Q9,'Unplanned Outputs'!$V$4:$V$500)</f>
        <v>0</v>
      </c>
      <c r="AA9" s="14"/>
      <c r="AB9" s="35">
        <f t="shared" ca="1" si="0"/>
        <v>0</v>
      </c>
      <c r="AC9" s="35">
        <f t="shared" si="1"/>
        <v>0</v>
      </c>
      <c r="AD9" s="51">
        <f t="shared" ca="1" si="2"/>
        <v>0</v>
      </c>
      <c r="AE9" s="61">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
+SUMIF(INDIRECT("'Output 9'!$H$5:$H$"&amp;$C$12),Analysis!$Q9,INDIRECT("'Output 9'!$F$5:$F$"&amp;$C$12))
+SUMIF(INDIRECT("'Output 10'!$H$5:$H$"&amp;$C$13),Analysis!$Q9,INDIRECT("'Output 10'!$F$5:$F$"&amp;$C$13))</f>
        <v>0</v>
      </c>
    </row>
    <row r="10" spans="1:31">
      <c r="A10" t="s">
        <v>289</v>
      </c>
      <c r="B10" s="7">
        <f>'Output 7'!A3</f>
        <v>6</v>
      </c>
      <c r="C10" s="7">
        <f t="shared" si="3"/>
        <v>10</v>
      </c>
      <c r="F10">
        <f>'Output 2'!$D$6</f>
        <v>0</v>
      </c>
      <c r="G10" s="4" t="e">
        <f>'Output 2'!K$6/'Output 2'!$F$6</f>
        <v>#DIV/0!</v>
      </c>
      <c r="H10" s="4" t="e">
        <f>'Output 2'!M$6/'Output 2'!$F$6</f>
        <v>#DIV/0!</v>
      </c>
      <c r="I10" s="4" t="e">
        <f>('Output 2'!O$6)/'Output 2'!$F$6</f>
        <v>#DIV/0!</v>
      </c>
      <c r="J10" s="4" t="e">
        <f>('Output 2'!Q$6)/'Output 2'!$F$6</f>
        <v>#DIV/0!</v>
      </c>
      <c r="K10" s="4">
        <f>('Output 1'!U$4)/'Output 1'!$F$4</f>
        <v>0</v>
      </c>
      <c r="L10" s="32" t="e">
        <f t="shared" si="6"/>
        <v>#DIV/0!</v>
      </c>
      <c r="M10" s="4" t="e">
        <f>('Output 2'!S$6)/'Output 2'!$F$6</f>
        <v>#DIV/0!</v>
      </c>
      <c r="N10" s="4" t="e">
        <f>('Output 2'!U$6)/'Output 2'!$F$6</f>
        <v>#DIV/0!</v>
      </c>
      <c r="O10" s="32" t="e">
        <f t="shared" si="7"/>
        <v>#DIV/0!</v>
      </c>
      <c r="Q10" s="29" t="s">
        <v>423</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
+SUMIF(INDIRECT("'Output 9'!$H$4:$H$"&amp;$C$12),Analysis!Q10,INDIRECT("'Output 9'!$m$4:$m$"&amp;$C$12))
+SUMIF(INDIRECT("'Output 10'!$H$4:$H$"&amp;$C$13),Analysis!Q10,INDIRECT("'Output 10'!$m$4:$m$"&amp;$C$13))</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
+SUMIF(INDIRECT("'Output 9'!$H$4:$H$"&amp;$C$12),Analysis!Q10,INDIRECT("'Output 9'!$Q$4:$Q$"&amp;$C$12))
+SUMIF(INDIRECT("'Output 10'!$H$4:$H$"&amp;$C$13),Analysis!Q10,INDIRECT("'Output 10'!$Q$4:$Q$"&amp;$C$13))</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
+SUMIF(INDIRECT("'Output 9'!$H$4:$H$"&amp;$C$12),Analysis!Q10,INDIRECT("'Output 9'!$U$4:$U$"&amp;$C$12))
+SUMIF(INDIRECT("'Output 10'!$H$4:$H$"&amp;$C$13),Analysis!Q10,INDIRECT("'Output 10'!$U$4:$U$"&amp;$C$13))</f>
        <v>0</v>
      </c>
      <c r="U10" s="5">
        <f ca="1">SUMIF(INDIRECT("'Output 1'!$H$4:$H$"&amp;$C$4),Analysis!R10,INDIRECT("'Output 1'!$Y$4:$Y$"&amp;$C$4))
+SUMIF(INDIRECT("'Output 2'!$H$4:$H$"&amp;$C$5),Analysis!R10,INDIRECT("'Output 2'!$Y$4:$Y$"&amp;$C$5))
+SUMIF(INDIRECT("'Output 3'!$H$4:$H$"&amp;$C$6),Analysis!R10,INDIRECT("'Output 3'!$Y$4:$Y$"&amp;$C$6))
+SUMIF(INDIRECT("'Output 4'!$H$4:$H$"&amp;$C$7),Analysis!R10,INDIRECT("'Output 4'!$Y$4:$Y$"&amp;$C$7))
+SUMIF(INDIRECT("'Output 5'!$H$4:$H$"&amp;$C$8),Analysis!R10,INDIRECT("'Output 5'!$Y$4:$Y$"&amp;$C$8))
+SUMIF(INDIRECT("'Output 6'!$H$4:$H$"&amp;$C$9),Analysis!R10,INDIRECT("'Output 6'!$Y$4:$Y$"&amp;$C$9))
+SUMIF(INDIRECT("'Output 7'!$H$4:$H$"&amp;$C$10),Analysis!R10,INDIRECT("'Output 7'!$Y$4:$Y$"&amp;$C$10))
+SUMIF(INDIRECT("'Output 8'!$H$4:$H$"&amp;$C$11),Analysis!R10,INDIRECT("'Output 8'!$Y$4:$Y$"&amp;$C$11))
+SUMIF(INDIRECT("'Output 9'!$H$4:$H$"&amp;$C$12),Analysis!R10,INDIRECT("'Output 9'!$Y$4:$Y$"&amp;$C$12))
+SUMIF(INDIRECT("'Output 10'!$H$4:$H$"&amp;$C$13),Analysis!R10,INDIRECT("'Output 10'!$Y$4:$Y$"&amp;$C$13))</f>
        <v>0</v>
      </c>
      <c r="V10" s="29"/>
      <c r="W10" s="5">
        <f>SUMIF('Unplanned Outputs'!$E$4:$E$500,Analysis!Q10,'Unplanned Outputs'!$J$4:$J$500)</f>
        <v>0</v>
      </c>
      <c r="X10" s="5">
        <f>SUMIF('Unplanned Outputs'!$E$4:$E$500,Analysis!$Q10,'Unplanned Outputs'!$N$4:$N$500)</f>
        <v>0</v>
      </c>
      <c r="Y10" s="5">
        <f>SUMIF('Unplanned Outputs'!$E$4:$E$500,Analysis!$Q10,'Unplanned Outputs'!$R$4:$R$500)</f>
        <v>0</v>
      </c>
      <c r="Z10" s="5">
        <f>SUMIF('Unplanned Outputs'!$E$4:$E$500,Analysis!$Q10,'Unplanned Outputs'!$V$4:$V$500)</f>
        <v>0</v>
      </c>
      <c r="AA10" s="14"/>
      <c r="AB10" s="35">
        <f t="shared" ca="1" si="0"/>
        <v>0</v>
      </c>
      <c r="AC10" s="35">
        <f t="shared" si="1"/>
        <v>0</v>
      </c>
      <c r="AD10" s="51">
        <f t="shared" ca="1" si="2"/>
        <v>0</v>
      </c>
      <c r="AE10" s="61">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
+SUMIF(INDIRECT("'Output 9'!$H$5:$H$"&amp;$C$12),Analysis!$Q10,INDIRECT("'Output 9'!$F$5:$F$"&amp;$C$12))
+SUMIF(INDIRECT("'Output 10'!$H$5:$H$"&amp;$C$13),Analysis!$Q10,INDIRECT("'Output 10'!$F$5:$F$"&amp;$C$13))</f>
        <v>0</v>
      </c>
    </row>
    <row r="11" spans="1:31">
      <c r="A11" t="s">
        <v>331</v>
      </c>
      <c r="B11" s="7">
        <f>'Output 8'!A3</f>
        <v>2</v>
      </c>
      <c r="C11" s="7">
        <f t="shared" si="3"/>
        <v>6</v>
      </c>
      <c r="E11" t="str">
        <f>'Output 3'!$B$4</f>
        <v>O.3</v>
      </c>
      <c r="F11" t="str">
        <f>'Output 3'!$D$4</f>
        <v>O.3.1</v>
      </c>
      <c r="G11" s="4">
        <f>'Output 3'!$K$4/'Output 3'!$F$4</f>
        <v>0</v>
      </c>
      <c r="H11" s="4">
        <f>'Output 3'!M$4/'Output 3'!$F$4</f>
        <v>0</v>
      </c>
      <c r="I11" s="4">
        <f>('Output 3'!O$4)/'Output 3'!$F$4</f>
        <v>0</v>
      </c>
      <c r="J11" s="4">
        <f>('Output 3'!Q$4)/'Output 3'!$F$4</f>
        <v>0</v>
      </c>
      <c r="K11" s="4">
        <f>('Output 1'!U$4)/'Output 1'!$F$4</f>
        <v>0</v>
      </c>
      <c r="L11" s="32">
        <f t="shared" si="6"/>
        <v>0</v>
      </c>
      <c r="M11" s="4">
        <f>('Output 3'!S$4)/'Output 3'!$F$4</f>
        <v>0</v>
      </c>
      <c r="N11" s="4">
        <f>('Output 3'!U$4)/'Output 3'!$F$4</f>
        <v>0</v>
      </c>
      <c r="O11" s="32">
        <f t="shared" si="7"/>
        <v>0</v>
      </c>
      <c r="Q11" s="29" t="s">
        <v>424</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
+SUMIF(INDIRECT("'Output 9'!$H$4:$H$"&amp;$C$12),Analysis!Q11,INDIRECT("'Output 9'!$m$4:$m$"&amp;$C$12))
+SUMIF(INDIRECT("'Output 10'!$H$4:$H$"&amp;$C$13),Analysis!Q11,INDIRECT("'Output 10'!$m$4:$m$"&amp;$C$13))</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
+SUMIF(INDIRECT("'Output 9'!$H$4:$H$"&amp;$C$12),Analysis!Q11,INDIRECT("'Output 9'!$Q$4:$Q$"&amp;$C$12))
+SUMIF(INDIRECT("'Output 10'!$H$4:$H$"&amp;$C$13),Analysis!Q11,INDIRECT("'Output 10'!$Q$4:$Q$"&amp;$C$13))</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
+SUMIF(INDIRECT("'Output 9'!$H$4:$H$"&amp;$C$12),Analysis!Q11,INDIRECT("'Output 9'!$U$4:$U$"&amp;$C$12))
+SUMIF(INDIRECT("'Output 10'!$H$4:$H$"&amp;$C$13),Analysis!Q11,INDIRECT("'Output 10'!$U$4:$U$"&amp;$C$13))</f>
        <v>0</v>
      </c>
      <c r="U11" s="5">
        <f ca="1">SUMIF(INDIRECT("'Output 1'!$H$4:$H$"&amp;$C$4),Analysis!R11,INDIRECT("'Output 1'!$Y$4:$Y$"&amp;$C$4))
+SUMIF(INDIRECT("'Output 2'!$H$4:$H$"&amp;$C$5),Analysis!R11,INDIRECT("'Output 2'!$Y$4:$Y$"&amp;$C$5))
+SUMIF(INDIRECT("'Output 3'!$H$4:$H$"&amp;$C$6),Analysis!R11,INDIRECT("'Output 3'!$Y$4:$Y$"&amp;$C$6))
+SUMIF(INDIRECT("'Output 4'!$H$4:$H$"&amp;$C$7),Analysis!R11,INDIRECT("'Output 4'!$Y$4:$Y$"&amp;$C$7))
+SUMIF(INDIRECT("'Output 5'!$H$4:$H$"&amp;$C$8),Analysis!R11,INDIRECT("'Output 5'!$Y$4:$Y$"&amp;$C$8))
+SUMIF(INDIRECT("'Output 6'!$H$4:$H$"&amp;$C$9),Analysis!R11,INDIRECT("'Output 6'!$Y$4:$Y$"&amp;$C$9))
+SUMIF(INDIRECT("'Output 7'!$H$4:$H$"&amp;$C$10),Analysis!R11,INDIRECT("'Output 7'!$Y$4:$Y$"&amp;$C$10))
+SUMIF(INDIRECT("'Output 8'!$H$4:$H$"&amp;$C$11),Analysis!R11,INDIRECT("'Output 8'!$Y$4:$Y$"&amp;$C$11))
+SUMIF(INDIRECT("'Output 9'!$H$4:$H$"&amp;$C$12),Analysis!R11,INDIRECT("'Output 9'!$Y$4:$Y$"&amp;$C$12))
+SUMIF(INDIRECT("'Output 10'!$H$4:$H$"&amp;$C$13),Analysis!R11,INDIRECT("'Output 10'!$Y$4:$Y$"&amp;$C$13))</f>
        <v>0</v>
      </c>
      <c r="V11" s="29"/>
      <c r="W11" s="5">
        <f>SUMIF('Unplanned Outputs'!$E$4:$E$500,Analysis!Q11,'Unplanned Outputs'!$J$4:$J$500)</f>
        <v>0</v>
      </c>
      <c r="X11" s="5">
        <f>SUMIF('Unplanned Outputs'!$E$4:$E$500,Analysis!$Q11,'Unplanned Outputs'!$N$4:$N$500)</f>
        <v>0</v>
      </c>
      <c r="Y11" s="5">
        <f>SUMIF('Unplanned Outputs'!$E$4:$E$500,Analysis!$Q11,'Unplanned Outputs'!$R$4:$R$500)</f>
        <v>0</v>
      </c>
      <c r="Z11" s="5">
        <f>SUMIF('Unplanned Outputs'!$E$4:$E$500,Analysis!$Q11,'Unplanned Outputs'!$V$4:$V$500)</f>
        <v>0</v>
      </c>
      <c r="AA11" s="14"/>
      <c r="AB11" s="35">
        <f t="shared" ca="1" si="0"/>
        <v>0</v>
      </c>
      <c r="AC11" s="35">
        <f t="shared" si="1"/>
        <v>0</v>
      </c>
      <c r="AD11" s="51">
        <f t="shared" ca="1" si="2"/>
        <v>0</v>
      </c>
      <c r="AE11" s="61">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
+SUMIF(INDIRECT("'Output 9'!$H$5:$H$"&amp;$C$12),Analysis!$Q11,INDIRECT("'Output 9'!$F$5:$F$"&amp;$C$12))
+SUMIF(INDIRECT("'Output 10'!$H$5:$H$"&amp;$C$13),Analysis!$Q11,INDIRECT("'Output 10'!$F$5:$F$"&amp;$C$13))</f>
        <v>0</v>
      </c>
    </row>
    <row r="12" spans="1:31">
      <c r="A12" t="s">
        <v>339</v>
      </c>
      <c r="B12" s="7">
        <f>'Output 9'!A3</f>
        <v>3</v>
      </c>
      <c r="C12" s="7">
        <f t="shared" si="3"/>
        <v>7</v>
      </c>
      <c r="F12" t="str">
        <f>'Output 3'!$D$5</f>
        <v>O.3.2</v>
      </c>
      <c r="G12" s="4">
        <f>'Output 3'!K$5/'Output 3'!$F$5</f>
        <v>0</v>
      </c>
      <c r="H12" s="4">
        <f>'Output 3'!M$5/'Output 3'!$F$5</f>
        <v>0</v>
      </c>
      <c r="I12" s="4">
        <f>('Output 3'!Q$5)/'Output 3'!$F$5</f>
        <v>0</v>
      </c>
      <c r="J12" s="4">
        <f>('Output 3'!$Q$5)/'Output 3'!$F$5</f>
        <v>0</v>
      </c>
      <c r="K12" s="4">
        <f>('Output 1'!U$4)/'Output 1'!$F$4</f>
        <v>0</v>
      </c>
      <c r="L12" s="32">
        <f t="shared" si="6"/>
        <v>0</v>
      </c>
      <c r="M12" s="4">
        <f>('Output 3'!S$5)/'Output 3'!$F$5</f>
        <v>0</v>
      </c>
      <c r="N12" s="4">
        <f>('Output 3'!U$5)/'Output 3'!$F$5</f>
        <v>0</v>
      </c>
      <c r="O12" s="32">
        <f t="shared" si="7"/>
        <v>0</v>
      </c>
      <c r="Q12" s="29">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
+SUMIF(INDIRECT("'Output 9'!$H$4:$H$"&amp;$C$12),Analysis!Q12,INDIRECT("'Output 9'!$m$4:$m$"&amp;$C$12))
+SUMIF(INDIRECT("'Output 10'!$H$4:$H$"&amp;$C$13),Analysis!Q12,INDIRECT("'Output 10'!$m$4:$m$"&amp;$C$13))</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
+SUMIF(INDIRECT("'Output 9'!$H$4:$H$"&amp;$C$12),Analysis!Q12,INDIRECT("'Output 9'!$Q$4:$Q$"&amp;$C$12))
+SUMIF(INDIRECT("'Output 10'!$H$4:$H$"&amp;$C$13),Analysis!Q12,INDIRECT("'Output 10'!$Q$4:$Q$"&amp;$C$13))</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
+SUMIF(INDIRECT("'Output 9'!$H$4:$H$"&amp;$C$12),Analysis!Q12,INDIRECT("'Output 9'!$U$4:$U$"&amp;$C$12))
+SUMIF(INDIRECT("'Output 10'!$H$4:$H$"&amp;$C$13),Analysis!Q12,INDIRECT("'Output 10'!$U$4:$U$"&amp;$C$13))</f>
        <v>0</v>
      </c>
      <c r="U12" s="5">
        <f ca="1">SUMIF(INDIRECT("'Output 1'!$H$4:$H$"&amp;$C$4),Analysis!R12,INDIRECT("'Output 1'!$Y$4:$Y$"&amp;$C$4))
+SUMIF(INDIRECT("'Output 2'!$H$4:$H$"&amp;$C$5),Analysis!R12,INDIRECT("'Output 2'!$Y$4:$Y$"&amp;$C$5))
+SUMIF(INDIRECT("'Output 3'!$H$4:$H$"&amp;$C$6),Analysis!R12,INDIRECT("'Output 3'!$Y$4:$Y$"&amp;$C$6))
+SUMIF(INDIRECT("'Output 4'!$H$4:$H$"&amp;$C$7),Analysis!R12,INDIRECT("'Output 4'!$Y$4:$Y$"&amp;$C$7))
+SUMIF(INDIRECT("'Output 5'!$H$4:$H$"&amp;$C$8),Analysis!R12,INDIRECT("'Output 5'!$Y$4:$Y$"&amp;$C$8))
+SUMIF(INDIRECT("'Output 6'!$H$4:$H$"&amp;$C$9),Analysis!R12,INDIRECT("'Output 6'!$Y$4:$Y$"&amp;$C$9))
+SUMIF(INDIRECT("'Output 7'!$H$4:$H$"&amp;$C$10),Analysis!R12,INDIRECT("'Output 7'!$Y$4:$Y$"&amp;$C$10))
+SUMIF(INDIRECT("'Output 8'!$H$4:$H$"&amp;$C$11),Analysis!R12,INDIRECT("'Output 8'!$Y$4:$Y$"&amp;$C$11))
+SUMIF(INDIRECT("'Output 9'!$H$4:$H$"&amp;$C$12),Analysis!R12,INDIRECT("'Output 9'!$Y$4:$Y$"&amp;$C$12))
+SUMIF(INDIRECT("'Output 10'!$H$4:$H$"&amp;$C$13),Analysis!R12,INDIRECT("'Output 10'!$Y$4:$Y$"&amp;$C$13))</f>
        <v>0</v>
      </c>
      <c r="V12" s="29"/>
      <c r="W12" s="5">
        <f>SUMIF('Unplanned Outputs'!$E$4:$E$500,Analysis!Q12,'Unplanned Outputs'!$J$4:$J$500)</f>
        <v>0</v>
      </c>
      <c r="X12" s="5">
        <f>SUMIF('Unplanned Outputs'!$E$4:$E$500,Analysis!$Q12,'Unplanned Outputs'!$N$4:$N$500)</f>
        <v>0</v>
      </c>
      <c r="Y12" s="5">
        <f>SUMIF('Unplanned Outputs'!$E$4:$E$500,Analysis!$Q12,'Unplanned Outputs'!$R$4:$R$500)</f>
        <v>0</v>
      </c>
      <c r="Z12" s="5">
        <f>SUMIF('Unplanned Outputs'!$E$4:$E$500,Analysis!$Q12,'Unplanned Outputs'!$V$4:$V$500)</f>
        <v>0</v>
      </c>
      <c r="AA12" s="14"/>
      <c r="AB12" s="35">
        <f t="shared" ca="1" si="0"/>
        <v>0</v>
      </c>
      <c r="AC12" s="35">
        <f t="shared" si="1"/>
        <v>0</v>
      </c>
      <c r="AD12" s="51">
        <f t="shared" ca="1" si="2"/>
        <v>0</v>
      </c>
      <c r="AE12" s="61">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
+SUMIF(INDIRECT("'Output 9'!$H$5:$H$"&amp;$C$12),Analysis!$Q12,INDIRECT("'Output 9'!$F$5:$F$"&amp;$C$12))
+SUMIF(INDIRECT("'Output 10'!$H$5:$H$"&amp;$C$13),Analysis!$Q12,INDIRECT("'Output 10'!$F$5:$F$"&amp;$C$13))</f>
        <v>0</v>
      </c>
    </row>
    <row r="13" spans="1:31">
      <c r="A13" t="s">
        <v>351</v>
      </c>
      <c r="B13" s="7">
        <f>'Output 10'!A3</f>
        <v>1</v>
      </c>
      <c r="C13" s="7">
        <f t="shared" si="3"/>
        <v>5</v>
      </c>
      <c r="F13" t="str">
        <f>'Output 3'!$D$6</f>
        <v>O.3.3</v>
      </c>
      <c r="G13" s="4">
        <f>'Output 3'!K$6/'Output 3'!$F$6</f>
        <v>0</v>
      </c>
      <c r="H13" s="4">
        <f>'Output 3'!M$6/'Output 3'!$F$6</f>
        <v>0</v>
      </c>
      <c r="I13" s="4">
        <f>('Output 3'!O$6)/'Output 3'!$F$6</f>
        <v>0</v>
      </c>
      <c r="J13" s="4">
        <f>('Output 3'!Q$6)/'Output 3'!$F$6</f>
        <v>0</v>
      </c>
      <c r="K13" s="4">
        <f>('Output 1'!U$4)/'Output 1'!$F$4</f>
        <v>0</v>
      </c>
      <c r="L13" s="32">
        <f t="shared" si="6"/>
        <v>0</v>
      </c>
      <c r="M13" s="4">
        <f>('Output 3'!S$6)/'Output 3'!$F$6</f>
        <v>0</v>
      </c>
      <c r="N13" s="4">
        <f>('Output 3'!U$6)/'Output 3'!$F$6</f>
        <v>0</v>
      </c>
      <c r="O13" s="32">
        <f t="shared" si="7"/>
        <v>0</v>
      </c>
      <c r="Q13" s="29" t="s">
        <v>425</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
+SUMIF(INDIRECT("'Output 9'!$H$4:$H$"&amp;$C$12),Analysis!Q13,INDIRECT("'Output 9'!$m$4:$m$"&amp;$C$12))
+SUMIF(INDIRECT("'Output 10'!$H$4:$H$"&amp;$C$13),Analysis!Q13,INDIRECT("'Output 10'!$m$4:$m$"&amp;$C$13))</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
+SUMIF(INDIRECT("'Output 9'!$H$4:$H$"&amp;$C$12),Analysis!Q13,INDIRECT("'Output 9'!$Q$4:$Q$"&amp;$C$12))
+SUMIF(INDIRECT("'Output 10'!$H$4:$H$"&amp;$C$13),Analysis!Q13,INDIRECT("'Output 10'!$Q$4:$Q$"&amp;$C$13))</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
+SUMIF(INDIRECT("'Output 9'!$H$4:$H$"&amp;$C$12),Analysis!Q13,INDIRECT("'Output 9'!$U$4:$U$"&amp;$C$12))
+SUMIF(INDIRECT("'Output 10'!$H$4:$H$"&amp;$C$13),Analysis!Q13,INDIRECT("'Output 10'!$U$4:$U$"&amp;$C$13))</f>
        <v>0</v>
      </c>
      <c r="U13" s="5">
        <f ca="1">SUMIF(INDIRECT("'Output 1'!$H$4:$H$"&amp;$C$4),Analysis!R13,INDIRECT("'Output 1'!$Y$4:$Y$"&amp;$C$4))
+SUMIF(INDIRECT("'Output 2'!$H$4:$H$"&amp;$C$5),Analysis!R13,INDIRECT("'Output 2'!$Y$4:$Y$"&amp;$C$5))
+SUMIF(INDIRECT("'Output 3'!$H$4:$H$"&amp;$C$6),Analysis!R13,INDIRECT("'Output 3'!$Y$4:$Y$"&amp;$C$6))
+SUMIF(INDIRECT("'Output 4'!$H$4:$H$"&amp;$C$7),Analysis!R13,INDIRECT("'Output 4'!$Y$4:$Y$"&amp;$C$7))
+SUMIF(INDIRECT("'Output 5'!$H$4:$H$"&amp;$C$8),Analysis!R13,INDIRECT("'Output 5'!$Y$4:$Y$"&amp;$C$8))
+SUMIF(INDIRECT("'Output 6'!$H$4:$H$"&amp;$C$9),Analysis!R13,INDIRECT("'Output 6'!$Y$4:$Y$"&amp;$C$9))
+SUMIF(INDIRECT("'Output 7'!$H$4:$H$"&amp;$C$10),Analysis!R13,INDIRECT("'Output 7'!$Y$4:$Y$"&amp;$C$10))
+SUMIF(INDIRECT("'Output 8'!$H$4:$H$"&amp;$C$11),Analysis!R13,INDIRECT("'Output 8'!$Y$4:$Y$"&amp;$C$11))
+SUMIF(INDIRECT("'Output 9'!$H$4:$H$"&amp;$C$12),Analysis!R13,INDIRECT("'Output 9'!$Y$4:$Y$"&amp;$C$12))
+SUMIF(INDIRECT("'Output 10'!$H$4:$H$"&amp;$C$13),Analysis!R13,INDIRECT("'Output 10'!$Y$4:$Y$"&amp;$C$13))</f>
        <v>0</v>
      </c>
      <c r="V13" s="29"/>
      <c r="W13" s="5">
        <f>SUMIF('Unplanned Outputs'!$E$4:$E$500,Analysis!Q13,'Unplanned Outputs'!$J$4:$J$500)</f>
        <v>0</v>
      </c>
      <c r="X13" s="5">
        <f>SUMIF('Unplanned Outputs'!$E$4:$E$500,Analysis!$Q13,'Unplanned Outputs'!$N$4:$N$500)</f>
        <v>0</v>
      </c>
      <c r="Y13" s="5">
        <f>SUMIF('Unplanned Outputs'!$E$4:$E$500,Analysis!$Q13,'Unplanned Outputs'!$R$4:$R$500)</f>
        <v>0</v>
      </c>
      <c r="Z13" s="5">
        <f>SUMIF('Unplanned Outputs'!$E$4:$E$500,Analysis!$Q13,'Unplanned Outputs'!$V$4:$V$500)</f>
        <v>0</v>
      </c>
      <c r="AA13" s="14"/>
      <c r="AB13" s="35">
        <f t="shared" ca="1" si="0"/>
        <v>0</v>
      </c>
      <c r="AC13" s="35">
        <f t="shared" si="1"/>
        <v>0</v>
      </c>
      <c r="AD13" s="51">
        <f t="shared" ca="1" si="2"/>
        <v>0</v>
      </c>
      <c r="AE13" s="61">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
+SUMIF(INDIRECT("'Output 9'!$H$5:$H$"&amp;$C$12),Analysis!$Q13,INDIRECT("'Output 9'!$F$5:$F$"&amp;$C$12))
+SUMIF(INDIRECT("'Output 10'!$H$5:$H$"&amp;$C$13),Analysis!$Q13,INDIRECT("'Output 10'!$F$5:$F$"&amp;$C$13))</f>
        <v>0</v>
      </c>
    </row>
    <row r="14" spans="1:31">
      <c r="E14" t="str">
        <f>'Output 4'!$B$4</f>
        <v>O.4</v>
      </c>
      <c r="F14" t="str">
        <f>'Output 4'!$D$4</f>
        <v>O.4.1</v>
      </c>
      <c r="G14" s="4">
        <f>'Output 4'!$K$4/'Output 4'!$F$4</f>
        <v>0</v>
      </c>
      <c r="H14" s="4">
        <f>'Output 4'!M$4/'Output 4'!$F$4</f>
        <v>0</v>
      </c>
      <c r="I14" s="4">
        <f>('Output 4'!O$4)/'Output 4'!$F$4</f>
        <v>1</v>
      </c>
      <c r="J14" s="4">
        <f>('Output 4'!Q$4)/'Output 4'!$F$4</f>
        <v>1</v>
      </c>
      <c r="K14" s="4">
        <f>('Output 1'!U$4)/'Output 1'!$F$4</f>
        <v>0</v>
      </c>
      <c r="L14" s="32">
        <f t="shared" si="6"/>
        <v>1</v>
      </c>
      <c r="M14" s="4">
        <f>('Output 4'!S$4)/'Output 4'!$F$4</f>
        <v>0</v>
      </c>
      <c r="N14" s="4">
        <f>('Output 4'!U$4)/'Output 4'!$F$4</f>
        <v>0</v>
      </c>
      <c r="O14" s="32">
        <f t="shared" si="7"/>
        <v>1</v>
      </c>
      <c r="Q14" s="29" t="s">
        <v>426</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
+SUMIF(INDIRECT("'Output 9'!$H$4:$H$"&amp;$C$12),Analysis!Q14,INDIRECT("'Output 9'!$m$4:$m$"&amp;$C$12))
+SUMIF(INDIRECT("'Output 10'!$H$4:$H$"&amp;$C$13),Analysis!Q14,INDIRECT("'Output 10'!$m$4:$m$"&amp;$C$13))</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
+SUMIF(INDIRECT("'Output 9'!$H$4:$H$"&amp;$C$12),Analysis!Q14,INDIRECT("'Output 9'!$Q$4:$Q$"&amp;$C$12))
+SUMIF(INDIRECT("'Output 10'!$H$4:$H$"&amp;$C$13),Analysis!Q14,INDIRECT("'Output 10'!$Q$4:$Q$"&amp;$C$13))</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
+SUMIF(INDIRECT("'Output 9'!$H$4:$H$"&amp;$C$12),Analysis!Q14,INDIRECT("'Output 9'!$U$4:$U$"&amp;$C$12))
+SUMIF(INDIRECT("'Output 10'!$H$4:$H$"&amp;$C$13),Analysis!Q14,INDIRECT("'Output 10'!$U$4:$U$"&amp;$C$13))</f>
        <v>0</v>
      </c>
      <c r="U14" s="5">
        <f ca="1">SUMIF(INDIRECT("'Output 1'!$H$4:$H$"&amp;$C$4),Analysis!R14,INDIRECT("'Output 1'!$Y$4:$Y$"&amp;$C$4))
+SUMIF(INDIRECT("'Output 2'!$H$4:$H$"&amp;$C$5),Analysis!R14,INDIRECT("'Output 2'!$Y$4:$Y$"&amp;$C$5))
+SUMIF(INDIRECT("'Output 3'!$H$4:$H$"&amp;$C$6),Analysis!R14,INDIRECT("'Output 3'!$Y$4:$Y$"&amp;$C$6))
+SUMIF(INDIRECT("'Output 4'!$H$4:$H$"&amp;$C$7),Analysis!R14,INDIRECT("'Output 4'!$Y$4:$Y$"&amp;$C$7))
+SUMIF(INDIRECT("'Output 5'!$H$4:$H$"&amp;$C$8),Analysis!R14,INDIRECT("'Output 5'!$Y$4:$Y$"&amp;$C$8))
+SUMIF(INDIRECT("'Output 6'!$H$4:$H$"&amp;$C$9),Analysis!R14,INDIRECT("'Output 6'!$Y$4:$Y$"&amp;$C$9))
+SUMIF(INDIRECT("'Output 7'!$H$4:$H$"&amp;$C$10),Analysis!R14,INDIRECT("'Output 7'!$Y$4:$Y$"&amp;$C$10))
+SUMIF(INDIRECT("'Output 8'!$H$4:$H$"&amp;$C$11),Analysis!R14,INDIRECT("'Output 8'!$Y$4:$Y$"&amp;$C$11))
+SUMIF(INDIRECT("'Output 9'!$H$4:$H$"&amp;$C$12),Analysis!R14,INDIRECT("'Output 9'!$Y$4:$Y$"&amp;$C$12))
+SUMIF(INDIRECT("'Output 10'!$H$4:$H$"&amp;$C$13),Analysis!R14,INDIRECT("'Output 10'!$Y$4:$Y$"&amp;$C$13))</f>
        <v>0</v>
      </c>
      <c r="V14" s="29"/>
      <c r="W14" s="5">
        <f>SUMIF('Unplanned Outputs'!$E$4:$E$500,Analysis!Q14,'Unplanned Outputs'!$J$4:$J$500)</f>
        <v>0</v>
      </c>
      <c r="X14" s="5">
        <f>SUMIF('Unplanned Outputs'!$E$4:$E$500,Analysis!$Q14,'Unplanned Outputs'!$N$4:$N$500)</f>
        <v>0</v>
      </c>
      <c r="Y14" s="5">
        <f>SUMIF('Unplanned Outputs'!$E$4:$E$500,Analysis!$Q14,'Unplanned Outputs'!$R$4:$R$500)</f>
        <v>0</v>
      </c>
      <c r="Z14" s="5">
        <f>SUMIF('Unplanned Outputs'!$E$4:$E$500,Analysis!$Q14,'Unplanned Outputs'!$V$4:$V$500)</f>
        <v>0</v>
      </c>
      <c r="AA14" s="14"/>
      <c r="AB14" s="35">
        <f t="shared" ca="1" si="0"/>
        <v>0</v>
      </c>
      <c r="AC14" s="35">
        <f t="shared" si="1"/>
        <v>0</v>
      </c>
      <c r="AD14" s="51">
        <f t="shared" ca="1" si="2"/>
        <v>0</v>
      </c>
      <c r="AE14" s="61">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
+SUMIF(INDIRECT("'Output 9'!$H$5:$H$"&amp;$C$12),Analysis!$Q14,INDIRECT("'Output 9'!$F$5:$F$"&amp;$C$12))
+SUMIF(INDIRECT("'Output 10'!$H$5:$H$"&amp;$C$13),Analysis!$Q14,INDIRECT("'Output 10'!$F$5:$F$"&amp;$C$13))</f>
        <v>0</v>
      </c>
    </row>
    <row r="15" spans="1:31">
      <c r="F15" t="str">
        <f>'Output 4'!$D$5</f>
        <v>O.4.2</v>
      </c>
      <c r="G15" s="4">
        <f>'Output 4'!K$5/'Output 4'!$F$5</f>
        <v>0</v>
      </c>
      <c r="H15" s="4">
        <f>'Output 4'!M$5/'Output 4'!$F$5</f>
        <v>0</v>
      </c>
      <c r="I15" s="4">
        <f>('Output 4'!Q$5)/'Output 4'!$F$5</f>
        <v>1</v>
      </c>
      <c r="J15" s="4">
        <f>('Output 4'!Q$5)/'Output 4'!$F$5</f>
        <v>1</v>
      </c>
      <c r="K15" s="4">
        <f>('Output 1'!U$4)/'Output 1'!$F$4</f>
        <v>0</v>
      </c>
      <c r="L15" s="32">
        <f t="shared" si="6"/>
        <v>1</v>
      </c>
      <c r="M15" s="4" t="e">
        <f>('Output 4'!#REF!)/'Output 4'!$F$5</f>
        <v>#REF!</v>
      </c>
      <c r="N15" s="4">
        <f>('Output 4'!U$5)/'Output 4'!$F$5</f>
        <v>0</v>
      </c>
      <c r="O15" s="32">
        <f t="shared" si="7"/>
        <v>1</v>
      </c>
      <c r="Q15" s="29" t="s">
        <v>295</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
+SUMIF(INDIRECT("'Output 9'!$H$4:$H$"&amp;$C$12),Analysis!Q15,INDIRECT("'Output 9'!$m$4:$m$"&amp;$C$12))
+SUMIF(INDIRECT("'Output 10'!$H$4:$H$"&amp;$C$13),Analysis!Q15,INDIRECT("'Output 10'!$m$4:$m$"&amp;$C$13))</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
+SUMIF(INDIRECT("'Output 9'!$H$4:$H$"&amp;$C$12),Analysis!Q15,INDIRECT("'Output 9'!$Q$4:$Q$"&amp;$C$12))
+SUMIF(INDIRECT("'Output 10'!$H$4:$H$"&amp;$C$13),Analysis!Q15,INDIRECT("'Output 10'!$Q$4:$Q$"&amp;$C$13))</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
+SUMIF(INDIRECT("'Output 9'!$H$4:$H$"&amp;$C$12),Analysis!Q15,INDIRECT("'Output 9'!$U$4:$U$"&amp;$C$12))
+SUMIF(INDIRECT("'Output 10'!$H$4:$H$"&amp;$C$13),Analysis!Q15,INDIRECT("'Output 10'!$U$4:$U$"&amp;$C$13))</f>
        <v>0</v>
      </c>
      <c r="U15" s="5">
        <f ca="1">SUMIF(INDIRECT("'Output 1'!$H$4:$H$"&amp;$C$4),Analysis!R15,INDIRECT("'Output 1'!$Y$4:$Y$"&amp;$C$4))
+SUMIF(INDIRECT("'Output 2'!$H$4:$H$"&amp;$C$5),Analysis!R15,INDIRECT("'Output 2'!$Y$4:$Y$"&amp;$C$5))
+SUMIF(INDIRECT("'Output 3'!$H$4:$H$"&amp;$C$6),Analysis!R15,INDIRECT("'Output 3'!$Y$4:$Y$"&amp;$C$6))
+SUMIF(INDIRECT("'Output 4'!$H$4:$H$"&amp;$C$7),Analysis!R15,INDIRECT("'Output 4'!$Y$4:$Y$"&amp;$C$7))
+SUMIF(INDIRECT("'Output 5'!$H$4:$H$"&amp;$C$8),Analysis!R15,INDIRECT("'Output 5'!$Y$4:$Y$"&amp;$C$8))
+SUMIF(INDIRECT("'Output 6'!$H$4:$H$"&amp;$C$9),Analysis!R15,INDIRECT("'Output 6'!$Y$4:$Y$"&amp;$C$9))
+SUMIF(INDIRECT("'Output 7'!$H$4:$H$"&amp;$C$10),Analysis!R15,INDIRECT("'Output 7'!$Y$4:$Y$"&amp;$C$10))
+SUMIF(INDIRECT("'Output 8'!$H$4:$H$"&amp;$C$11),Analysis!R15,INDIRECT("'Output 8'!$Y$4:$Y$"&amp;$C$11))
+SUMIF(INDIRECT("'Output 9'!$H$4:$H$"&amp;$C$12),Analysis!R15,INDIRECT("'Output 9'!$Y$4:$Y$"&amp;$C$12))
+SUMIF(INDIRECT("'Output 10'!$H$4:$H$"&amp;$C$13),Analysis!R15,INDIRECT("'Output 10'!$Y$4:$Y$"&amp;$C$13))</f>
        <v>0</v>
      </c>
      <c r="V15" s="29"/>
      <c r="W15" s="5">
        <f>SUMIF('Unplanned Outputs'!$E$4:$E$500,Analysis!Q15,'Unplanned Outputs'!$J$4:$J$500)</f>
        <v>0</v>
      </c>
      <c r="X15" s="5">
        <f>SUMIF('Unplanned Outputs'!$E$4:$E$500,Analysis!$Q15,'Unplanned Outputs'!$N$4:$N$500)</f>
        <v>0</v>
      </c>
      <c r="Y15" s="5">
        <f>SUMIF('Unplanned Outputs'!$E$4:$E$500,Analysis!$Q15,'Unplanned Outputs'!$R$4:$R$500)</f>
        <v>0</v>
      </c>
      <c r="Z15" s="5">
        <f>SUMIF('Unplanned Outputs'!$E$4:$E$500,Analysis!$Q15,'Unplanned Outputs'!$V$4:$V$500)</f>
        <v>0</v>
      </c>
      <c r="AA15" s="14"/>
      <c r="AB15" s="35">
        <f t="shared" ca="1" si="0"/>
        <v>0</v>
      </c>
      <c r="AC15" s="35">
        <f t="shared" si="1"/>
        <v>0</v>
      </c>
      <c r="AD15" s="51">
        <f t="shared" ca="1" si="2"/>
        <v>0</v>
      </c>
      <c r="AE15" s="61">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
+SUMIF(INDIRECT("'Output 9'!$H$5:$H$"&amp;$C$12),Analysis!$Q15,INDIRECT("'Output 9'!$F$5:$F$"&amp;$C$12))
+SUMIF(INDIRECT("'Output 10'!$H$5:$H$"&amp;$C$13),Analysis!$Q15,INDIRECT("'Output 10'!$F$5:$F$"&amp;$C$13))</f>
        <v>0</v>
      </c>
    </row>
    <row r="16" spans="1:31">
      <c r="F16" t="str">
        <f>'Output 4'!$D$6</f>
        <v>O.4.3</v>
      </c>
      <c r="G16" s="4">
        <f>'Output 4'!K$6/'Output 4'!$F$6</f>
        <v>0</v>
      </c>
      <c r="H16" s="4">
        <f>'Output 4'!M$6/'Output 4'!$F$6</f>
        <v>0</v>
      </c>
      <c r="I16" s="4">
        <f>('Output 4'!O$6)/'Output 4'!$F$6</f>
        <v>0</v>
      </c>
      <c r="J16" s="4">
        <f>('Output 4'!Q$6)/'Output 4'!$F$6</f>
        <v>0</v>
      </c>
      <c r="K16" s="4">
        <f>('Output 1'!U$4)/'Output 1'!$F$4</f>
        <v>0</v>
      </c>
      <c r="L16" s="32">
        <f t="shared" si="6"/>
        <v>0</v>
      </c>
      <c r="M16" s="4">
        <f>('Output 4'!S$6)/'Output 4'!$F$6</f>
        <v>0</v>
      </c>
      <c r="N16" s="4">
        <f>('Output 4'!U$6)/'Output 4'!$F$6</f>
        <v>0</v>
      </c>
      <c r="O16" s="32">
        <f t="shared" si="7"/>
        <v>0</v>
      </c>
      <c r="Q16" s="29">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
+SUMIF(INDIRECT("'Output 9'!$H$4:$H$"&amp;$C$12),Analysis!Q16,INDIRECT("'Output 9'!$m$4:$m$"&amp;$C$12))
+SUMIF(INDIRECT("'Output 10'!$H$4:$H$"&amp;$C$13),Analysis!Q16,INDIRECT("'Output 10'!$m$4:$m$"&amp;$C$13))</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
+SUMIF(INDIRECT("'Output 9'!$H$4:$H$"&amp;$C$12),Analysis!Q16,INDIRECT("'Output 9'!$Q$4:$Q$"&amp;$C$12))
+SUMIF(INDIRECT("'Output 10'!$H$4:$H$"&amp;$C$13),Analysis!Q16,INDIRECT("'Output 10'!$Q$4:$Q$"&amp;$C$13))</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
+SUMIF(INDIRECT("'Output 9'!$H$4:$H$"&amp;$C$12),Analysis!Q16,INDIRECT("'Output 9'!$U$4:$U$"&amp;$C$12))
+SUMIF(INDIRECT("'Output 10'!$H$4:$H$"&amp;$C$13),Analysis!Q16,INDIRECT("'Output 10'!$U$4:$U$"&amp;$C$13))</f>
        <v>0</v>
      </c>
      <c r="U16" s="5">
        <f ca="1">SUMIF(INDIRECT("'Output 1'!$H$4:$H$"&amp;$C$4),Analysis!R16,INDIRECT("'Output 1'!$Y$4:$Y$"&amp;$C$4))
+SUMIF(INDIRECT("'Output 2'!$H$4:$H$"&amp;$C$5),Analysis!R16,INDIRECT("'Output 2'!$Y$4:$Y$"&amp;$C$5))
+SUMIF(INDIRECT("'Output 3'!$H$4:$H$"&amp;$C$6),Analysis!R16,INDIRECT("'Output 3'!$Y$4:$Y$"&amp;$C$6))
+SUMIF(INDIRECT("'Output 4'!$H$4:$H$"&amp;$C$7),Analysis!R16,INDIRECT("'Output 4'!$Y$4:$Y$"&amp;$C$7))
+SUMIF(INDIRECT("'Output 5'!$H$4:$H$"&amp;$C$8),Analysis!R16,INDIRECT("'Output 5'!$Y$4:$Y$"&amp;$C$8))
+SUMIF(INDIRECT("'Output 6'!$H$4:$H$"&amp;$C$9),Analysis!R16,INDIRECT("'Output 6'!$Y$4:$Y$"&amp;$C$9))
+SUMIF(INDIRECT("'Output 7'!$H$4:$H$"&amp;$C$10),Analysis!R16,INDIRECT("'Output 7'!$Y$4:$Y$"&amp;$C$10))
+SUMIF(INDIRECT("'Output 8'!$H$4:$H$"&amp;$C$11),Analysis!R16,INDIRECT("'Output 8'!$Y$4:$Y$"&amp;$C$11))
+SUMIF(INDIRECT("'Output 9'!$H$4:$H$"&amp;$C$12),Analysis!R16,INDIRECT("'Output 9'!$Y$4:$Y$"&amp;$C$12))
+SUMIF(INDIRECT("'Output 10'!$H$4:$H$"&amp;$C$13),Analysis!R16,INDIRECT("'Output 10'!$Y$4:$Y$"&amp;$C$13))</f>
        <v>0</v>
      </c>
      <c r="V16" s="29"/>
      <c r="W16" s="5">
        <f>SUMIF('Unplanned Outputs'!$E$4:$E$500,Analysis!Q16,'Unplanned Outputs'!$J$4:$J$500)</f>
        <v>0</v>
      </c>
      <c r="X16" s="5">
        <f>SUMIF('Unplanned Outputs'!$E$4:$E$500,Analysis!$Q16,'Unplanned Outputs'!$N$4:$N$500)</f>
        <v>0</v>
      </c>
      <c r="Y16" s="5">
        <f>SUMIF('Unplanned Outputs'!$E$4:$E$500,Analysis!$Q16,'Unplanned Outputs'!$R$4:$R$500)</f>
        <v>0</v>
      </c>
      <c r="Z16" s="5">
        <f>SUMIF('Unplanned Outputs'!$E$4:$E$500,Analysis!$Q16,'Unplanned Outputs'!$V$4:$V$500)</f>
        <v>0</v>
      </c>
      <c r="AA16" s="14"/>
      <c r="AB16" s="35">
        <f t="shared" ca="1" si="0"/>
        <v>0</v>
      </c>
      <c r="AC16" s="35">
        <f t="shared" si="1"/>
        <v>0</v>
      </c>
      <c r="AD16" s="51">
        <f t="shared" ca="1" si="2"/>
        <v>0</v>
      </c>
      <c r="AE16" s="61">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
+SUMIF(INDIRECT("'Output 9'!$H$5:$H$"&amp;$C$12),Analysis!$Q16,INDIRECT("'Output 9'!$F$5:$F$"&amp;$C$12))
+SUMIF(INDIRECT("'Output 10'!$H$5:$H$"&amp;$C$13),Analysis!$Q16,INDIRECT("'Output 10'!$F$5:$F$"&amp;$C$13))</f>
        <v>0</v>
      </c>
    </row>
    <row r="17" spans="1:31">
      <c r="E17" t="str">
        <f>'Output 5'!$B$4</f>
        <v>O.5</v>
      </c>
      <c r="F17" t="str">
        <f>'Output 5'!$D$4</f>
        <v>O.5.1</v>
      </c>
      <c r="G17" s="4">
        <f>'Output 5'!$K$4/'Output 5'!$F$4</f>
        <v>0</v>
      </c>
      <c r="H17" s="4">
        <f>'Output 5'!M$4/'Output 5'!$F$4</f>
        <v>0</v>
      </c>
      <c r="I17" s="4">
        <f>('Output 5'!O$4)/'Output 5'!$F$4</f>
        <v>0</v>
      </c>
      <c r="J17" s="4">
        <f>('Output 5'!Q$4)/'Output 5'!$F$4</f>
        <v>0</v>
      </c>
      <c r="K17" s="4">
        <f>('Output 1'!U$4)/'Output 1'!$F$4</f>
        <v>0</v>
      </c>
      <c r="L17" s="32">
        <f t="shared" si="6"/>
        <v>0</v>
      </c>
      <c r="M17" s="4">
        <f>('Output 5'!S$4)/'Output 5'!$F$4</f>
        <v>1</v>
      </c>
      <c r="N17" s="4">
        <f>('Output 5'!U$4)/'Output 5'!$F$4</f>
        <v>0</v>
      </c>
      <c r="O17" s="32">
        <f t="shared" si="7"/>
        <v>0</v>
      </c>
      <c r="Q17" s="29" t="s">
        <v>162</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
+SUMIF(INDIRECT("'Output 9'!$H$4:$H$"&amp;$C$12),Analysis!Q17,INDIRECT("'Output 9'!$m$4:$m$"&amp;$C$12))
+SUMIF(INDIRECT("'Output 10'!$H$4:$H$"&amp;$C$13),Analysis!Q17,INDIRECT("'Output 10'!$m$4:$m$"&amp;$C$13))</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
+SUMIF(INDIRECT("'Output 9'!$H$4:$H$"&amp;$C$12),Analysis!Q17,INDIRECT("'Output 9'!$Q$4:$Q$"&amp;$C$12))
+SUMIF(INDIRECT("'Output 10'!$H$4:$H$"&amp;$C$13),Analysis!Q17,INDIRECT("'Output 10'!$Q$4:$Q$"&amp;$C$13))</f>
        <v>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
+SUMIF(INDIRECT("'Output 9'!$H$4:$H$"&amp;$C$12),Analysis!Q17,INDIRECT("'Output 9'!$U$4:$U$"&amp;$C$12))
+SUMIF(INDIRECT("'Output 10'!$H$4:$H$"&amp;$C$13),Analysis!Q17,INDIRECT("'Output 10'!$U$4:$U$"&amp;$C$13))</f>
        <v>0</v>
      </c>
      <c r="U17" s="5">
        <f ca="1">SUMIF(INDIRECT("'Output 1'!$H$4:$H$"&amp;$C$4),Analysis!R17,INDIRECT("'Output 1'!$Y$4:$Y$"&amp;$C$4))
+SUMIF(INDIRECT("'Output 2'!$H$4:$H$"&amp;$C$5),Analysis!R17,INDIRECT("'Output 2'!$Y$4:$Y$"&amp;$C$5))
+SUMIF(INDIRECT("'Output 3'!$H$4:$H$"&amp;$C$6),Analysis!R17,INDIRECT("'Output 3'!$Y$4:$Y$"&amp;$C$6))
+SUMIF(INDIRECT("'Output 4'!$H$4:$H$"&amp;$C$7),Analysis!R17,INDIRECT("'Output 4'!$Y$4:$Y$"&amp;$C$7))
+SUMIF(INDIRECT("'Output 5'!$H$4:$H$"&amp;$C$8),Analysis!R17,INDIRECT("'Output 5'!$Y$4:$Y$"&amp;$C$8))
+SUMIF(INDIRECT("'Output 6'!$H$4:$H$"&amp;$C$9),Analysis!R17,INDIRECT("'Output 6'!$Y$4:$Y$"&amp;$C$9))
+SUMIF(INDIRECT("'Output 7'!$H$4:$H$"&amp;$C$10),Analysis!R17,INDIRECT("'Output 7'!$Y$4:$Y$"&amp;$C$10))
+SUMIF(INDIRECT("'Output 8'!$H$4:$H$"&amp;$C$11),Analysis!R17,INDIRECT("'Output 8'!$Y$4:$Y$"&amp;$C$11))
+SUMIF(INDIRECT("'Output 9'!$H$4:$H$"&amp;$C$12),Analysis!R17,INDIRECT("'Output 9'!$Y$4:$Y$"&amp;$C$12))
+SUMIF(INDIRECT("'Output 10'!$H$4:$H$"&amp;$C$13),Analysis!R17,INDIRECT("'Output 10'!$Y$4:$Y$"&amp;$C$13))</f>
        <v>0</v>
      </c>
      <c r="V17" s="29"/>
      <c r="W17" s="5">
        <f>SUMIF('Unplanned Outputs'!$E$4:$E$500,Analysis!Q17,'Unplanned Outputs'!$J$4:$J$500)</f>
        <v>0</v>
      </c>
      <c r="X17" s="5">
        <f>SUMIF('Unplanned Outputs'!$E$4:$E$500,Analysis!$Q17,'Unplanned Outputs'!$N$4:$N$500)</f>
        <v>0</v>
      </c>
      <c r="Y17" s="5">
        <f>SUMIF('Unplanned Outputs'!$E$4:$E$500,Analysis!$Q17,'Unplanned Outputs'!$R$4:$R$500)</f>
        <v>0</v>
      </c>
      <c r="Z17" s="5">
        <f>SUMIF('Unplanned Outputs'!$E$4:$E$500,Analysis!$Q17,'Unplanned Outputs'!$V$4:$V$500)</f>
        <v>0</v>
      </c>
      <c r="AA17" s="14"/>
      <c r="AB17" s="35">
        <f t="shared" ca="1" si="0"/>
        <v>0</v>
      </c>
      <c r="AC17" s="35">
        <f t="shared" si="1"/>
        <v>0</v>
      </c>
      <c r="AD17" s="51">
        <f t="shared" ca="1" si="2"/>
        <v>0</v>
      </c>
      <c r="AE17" s="61">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
+SUMIF(INDIRECT("'Output 9'!$H$5:$H$"&amp;$C$12),Analysis!$Q17,INDIRECT("'Output 9'!$F$5:$F$"&amp;$C$12))
+SUMIF(INDIRECT("'Output 10'!$H$5:$H$"&amp;$C$13),Analysis!$Q17,INDIRECT("'Output 10'!$F$5:$F$"&amp;$C$13))</f>
        <v>0</v>
      </c>
    </row>
    <row r="18" spans="1:31">
      <c r="F18" t="str">
        <f>'Output 5'!$D$5</f>
        <v>O.5.2</v>
      </c>
      <c r="G18" s="4">
        <f>'Output 5'!K$5/'Output 5'!$F$5</f>
        <v>0</v>
      </c>
      <c r="H18" s="4">
        <f>'Output 5'!M$5/'Output 5'!$F$5</f>
        <v>0</v>
      </c>
      <c r="I18" s="4">
        <f>('Output 5'!O$5)/'Output 5'!$F$5</f>
        <v>0</v>
      </c>
      <c r="J18" s="4">
        <f>('Output 5'!Q$5)/'Output 5'!$F$5</f>
        <v>0</v>
      </c>
      <c r="K18" s="4">
        <f>('Output 1'!U$4)/'Output 1'!$F$4</f>
        <v>0</v>
      </c>
      <c r="L18" s="32">
        <f t="shared" si="6"/>
        <v>0</v>
      </c>
      <c r="M18" s="4">
        <f>('Output 5'!S$5)/'Output 5'!$F$5</f>
        <v>0</v>
      </c>
      <c r="N18" s="4">
        <f>('Output 5'!U$5)/'Output 5'!$F$5</f>
        <v>0</v>
      </c>
      <c r="O18" s="32">
        <f t="shared" si="7"/>
        <v>0</v>
      </c>
      <c r="Q18" s="29" t="s">
        <v>427</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
+SUMIF(INDIRECT("'Output 9'!$H$4:$H$"&amp;$C$12),Analysis!Q18,INDIRECT("'Output 9'!$m$4:$m$"&amp;$C$12))
+SUMIF(INDIRECT("'Output 10'!$H$4:$H$"&amp;$C$13),Analysis!Q18,INDIRECT("'Output 10'!$m$4:$m$"&amp;$C$13))</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
+SUMIF(INDIRECT("'Output 9'!$H$4:$H$"&amp;$C$12),Analysis!Q18,INDIRECT("'Output 9'!$Q$4:$Q$"&amp;$C$12))
+SUMIF(INDIRECT("'Output 10'!$H$4:$H$"&amp;$C$13),Analysis!Q18,INDIRECT("'Output 10'!$Q$4:$Q$"&amp;$C$13))</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
+SUMIF(INDIRECT("'Output 9'!$H$4:$H$"&amp;$C$12),Analysis!Q18,INDIRECT("'Output 9'!$U$4:$U$"&amp;$C$12))
+SUMIF(INDIRECT("'Output 10'!$H$4:$H$"&amp;$C$13),Analysis!Q18,INDIRECT("'Output 10'!$U$4:$U$"&amp;$C$13))</f>
        <v>0</v>
      </c>
      <c r="U18" s="5">
        <f ca="1">SUMIF(INDIRECT("'Output 1'!$H$4:$H$"&amp;$C$4),Analysis!R18,INDIRECT("'Output 1'!$Y$4:$Y$"&amp;$C$4))
+SUMIF(INDIRECT("'Output 2'!$H$4:$H$"&amp;$C$5),Analysis!R18,INDIRECT("'Output 2'!$Y$4:$Y$"&amp;$C$5))
+SUMIF(INDIRECT("'Output 3'!$H$4:$H$"&amp;$C$6),Analysis!R18,INDIRECT("'Output 3'!$Y$4:$Y$"&amp;$C$6))
+SUMIF(INDIRECT("'Output 4'!$H$4:$H$"&amp;$C$7),Analysis!R18,INDIRECT("'Output 4'!$Y$4:$Y$"&amp;$C$7))
+SUMIF(INDIRECT("'Output 5'!$H$4:$H$"&amp;$C$8),Analysis!R18,INDIRECT("'Output 5'!$Y$4:$Y$"&amp;$C$8))
+SUMIF(INDIRECT("'Output 6'!$H$4:$H$"&amp;$C$9),Analysis!R18,INDIRECT("'Output 6'!$Y$4:$Y$"&amp;$C$9))
+SUMIF(INDIRECT("'Output 7'!$H$4:$H$"&amp;$C$10),Analysis!R18,INDIRECT("'Output 7'!$Y$4:$Y$"&amp;$C$10))
+SUMIF(INDIRECT("'Output 8'!$H$4:$H$"&amp;$C$11),Analysis!R18,INDIRECT("'Output 8'!$Y$4:$Y$"&amp;$C$11))
+SUMIF(INDIRECT("'Output 9'!$H$4:$H$"&amp;$C$12),Analysis!R18,INDIRECT("'Output 9'!$Y$4:$Y$"&amp;$C$12))
+SUMIF(INDIRECT("'Output 10'!$H$4:$H$"&amp;$C$13),Analysis!R18,INDIRECT("'Output 10'!$Y$4:$Y$"&amp;$C$13))</f>
        <v>0</v>
      </c>
      <c r="V18" s="29"/>
      <c r="W18" s="5">
        <f>SUMIF('Unplanned Outputs'!$E$4:$E$500,Analysis!Q18,'Unplanned Outputs'!$J$4:$J$500)</f>
        <v>0</v>
      </c>
      <c r="X18" s="5">
        <f>SUMIF('Unplanned Outputs'!$E$4:$E$500,Analysis!$Q18,'Unplanned Outputs'!$N$4:$N$500)</f>
        <v>0</v>
      </c>
      <c r="Y18" s="5">
        <f>SUMIF('Unplanned Outputs'!$E$4:$E$500,Analysis!$Q18,'Unplanned Outputs'!$R$4:$R$500)</f>
        <v>0</v>
      </c>
      <c r="Z18" s="5">
        <f>SUMIF('Unplanned Outputs'!$E$4:$E$500,Analysis!$Q18,'Unplanned Outputs'!$V$4:$V$500)</f>
        <v>0</v>
      </c>
      <c r="AA18" s="14"/>
      <c r="AB18" s="35">
        <f t="shared" ca="1" si="0"/>
        <v>0</v>
      </c>
      <c r="AC18" s="35">
        <f t="shared" si="1"/>
        <v>0</v>
      </c>
      <c r="AD18" s="51">
        <f t="shared" ca="1" si="2"/>
        <v>0</v>
      </c>
      <c r="AE18" s="61">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
+SUMIF(INDIRECT("'Output 9'!$H$5:$H$"&amp;$C$12),Analysis!$Q18,INDIRECT("'Output 9'!$F$5:$F$"&amp;$C$12))
+SUMIF(INDIRECT("'Output 10'!$H$5:$H$"&amp;$C$13),Analysis!$Q18,INDIRECT("'Output 10'!$F$5:$F$"&amp;$C$13))</f>
        <v>0</v>
      </c>
    </row>
    <row r="19" spans="1:31">
      <c r="F19" t="str">
        <f>'Output 5'!$D$6</f>
        <v>O.5.3</v>
      </c>
      <c r="G19" s="4">
        <f>'Output 5'!K$6/'Output 5'!$F$6</f>
        <v>0</v>
      </c>
      <c r="H19" s="4">
        <f>'Output 5'!M$6/'Output 5'!$F$6</f>
        <v>0</v>
      </c>
      <c r="I19" s="4">
        <f>('Output 5'!O$6)/'Output 5'!$F$6</f>
        <v>0</v>
      </c>
      <c r="J19" s="4">
        <f>('Output 5'!Q$6)/'Output 5'!$F$6</f>
        <v>0</v>
      </c>
      <c r="K19" s="4">
        <f>('Output 1'!U$4)/'Output 1'!$F$4</f>
        <v>0</v>
      </c>
      <c r="L19" s="32">
        <f t="shared" si="6"/>
        <v>0</v>
      </c>
      <c r="M19" s="4">
        <f>('Output 5'!S$6)/'Output 5'!$F$6</f>
        <v>0</v>
      </c>
      <c r="N19" s="4">
        <f>('Output 5'!U$6)/'Output 5'!$F$6</f>
        <v>0</v>
      </c>
      <c r="O19" s="32">
        <f t="shared" si="7"/>
        <v>0</v>
      </c>
      <c r="Q19" s="29" t="s">
        <v>428</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
+SUMIF(INDIRECT("'Output 9'!$H$4:$H$"&amp;$C$12),Analysis!Q19,INDIRECT("'Output 9'!$m$4:$m$"&amp;$C$12))
+SUMIF(INDIRECT("'Output 10'!$H$4:$H$"&amp;$C$13),Analysis!Q19,INDIRECT("'Output 10'!$m$4:$m$"&amp;$C$13))</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
+SUMIF(INDIRECT("'Output 9'!$H$4:$H$"&amp;$C$12),Analysis!Q19,INDIRECT("'Output 9'!$Q$4:$Q$"&amp;$C$12))
+SUMIF(INDIRECT("'Output 10'!$H$4:$H$"&amp;$C$13),Analysis!Q19,INDIRECT("'Output 10'!$Q$4:$Q$"&amp;$C$13))</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
+SUMIF(INDIRECT("'Output 9'!$H$4:$H$"&amp;$C$12),Analysis!Q19,INDIRECT("'Output 9'!$U$4:$U$"&amp;$C$12))
+SUMIF(INDIRECT("'Output 10'!$H$4:$H$"&amp;$C$13),Analysis!Q19,INDIRECT("'Output 10'!$U$4:$U$"&amp;$C$13))</f>
        <v>0</v>
      </c>
      <c r="U19" s="5">
        <f ca="1">SUMIF(INDIRECT("'Output 1'!$H$4:$H$"&amp;$C$4),Analysis!R19,INDIRECT("'Output 1'!$Y$4:$Y$"&amp;$C$4))
+SUMIF(INDIRECT("'Output 2'!$H$4:$H$"&amp;$C$5),Analysis!R19,INDIRECT("'Output 2'!$Y$4:$Y$"&amp;$C$5))
+SUMIF(INDIRECT("'Output 3'!$H$4:$H$"&amp;$C$6),Analysis!R19,INDIRECT("'Output 3'!$Y$4:$Y$"&amp;$C$6))
+SUMIF(INDIRECT("'Output 4'!$H$4:$H$"&amp;$C$7),Analysis!R19,INDIRECT("'Output 4'!$Y$4:$Y$"&amp;$C$7))
+SUMIF(INDIRECT("'Output 5'!$H$4:$H$"&amp;$C$8),Analysis!R19,INDIRECT("'Output 5'!$Y$4:$Y$"&amp;$C$8))
+SUMIF(INDIRECT("'Output 6'!$H$4:$H$"&amp;$C$9),Analysis!R19,INDIRECT("'Output 6'!$Y$4:$Y$"&amp;$C$9))
+SUMIF(INDIRECT("'Output 7'!$H$4:$H$"&amp;$C$10),Analysis!R19,INDIRECT("'Output 7'!$Y$4:$Y$"&amp;$C$10))
+SUMIF(INDIRECT("'Output 8'!$H$4:$H$"&amp;$C$11),Analysis!R19,INDIRECT("'Output 8'!$Y$4:$Y$"&amp;$C$11))
+SUMIF(INDIRECT("'Output 9'!$H$4:$H$"&amp;$C$12),Analysis!R19,INDIRECT("'Output 9'!$Y$4:$Y$"&amp;$C$12))
+SUMIF(INDIRECT("'Output 10'!$H$4:$H$"&amp;$C$13),Analysis!R19,INDIRECT("'Output 10'!$Y$4:$Y$"&amp;$C$13))</f>
        <v>0</v>
      </c>
      <c r="V19" s="29"/>
      <c r="W19" s="5">
        <f>SUMIF('Unplanned Outputs'!$E$4:$E$500,Analysis!Q19,'Unplanned Outputs'!$J$4:$J$500)</f>
        <v>0</v>
      </c>
      <c r="X19" s="5">
        <f>SUMIF('Unplanned Outputs'!$E$4:$E$500,Analysis!$Q19,'Unplanned Outputs'!$N$4:$N$500)</f>
        <v>0</v>
      </c>
      <c r="Y19" s="5">
        <f>SUMIF('Unplanned Outputs'!$E$4:$E$500,Analysis!$Q19,'Unplanned Outputs'!$R$4:$R$500)</f>
        <v>0</v>
      </c>
      <c r="Z19" s="5">
        <f>SUMIF('Unplanned Outputs'!$E$4:$E$500,Analysis!$Q19,'Unplanned Outputs'!$V$4:$V$500)</f>
        <v>0</v>
      </c>
      <c r="AA19" s="14"/>
      <c r="AB19" s="35">
        <f t="shared" ca="1" si="0"/>
        <v>0</v>
      </c>
      <c r="AC19" s="35">
        <f t="shared" si="1"/>
        <v>0</v>
      </c>
      <c r="AD19" s="51">
        <f t="shared" ca="1" si="2"/>
        <v>0</v>
      </c>
      <c r="AE19" s="61">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
+SUMIF(INDIRECT("'Output 9'!$H$5:$H$"&amp;$C$12),Analysis!$Q19,INDIRECT("'Output 9'!$F$5:$F$"&amp;$C$12))
+SUMIF(INDIRECT("'Output 10'!$H$5:$H$"&amp;$C$13),Analysis!$Q19,INDIRECT("'Output 10'!$F$5:$F$"&amp;$C$13))</f>
        <v>0</v>
      </c>
    </row>
    <row r="20" spans="1:31">
      <c r="A20" t="s">
        <v>429</v>
      </c>
      <c r="B20" s="7">
        <f>COUNTIF(B4:B18,"&lt;&gt;")</f>
        <v>10</v>
      </c>
      <c r="E20" t="str">
        <f>'Output 6'!$B$4</f>
        <v>O.6</v>
      </c>
      <c r="F20" t="str">
        <f>'Output 6'!$D$4</f>
        <v>O.6.1</v>
      </c>
      <c r="G20" s="4">
        <f>'Output 6'!$K$4/'Output 6'!$F$4</f>
        <v>0</v>
      </c>
      <c r="H20" s="4">
        <f>'Output 6'!M$4/'Output 6'!$F$4</f>
        <v>0</v>
      </c>
      <c r="I20" s="4">
        <f>('Output 6'!O$4)/'Output 6'!$F$4</f>
        <v>5.0000000000000001E-3</v>
      </c>
      <c r="J20" s="4">
        <f>('Output 6'!Q$4)/'Output 6'!$F$4</f>
        <v>0.1615</v>
      </c>
      <c r="K20" s="4">
        <f>('Output 1'!U$4)/'Output 1'!$F$4</f>
        <v>0</v>
      </c>
      <c r="L20" s="32">
        <f t="shared" si="6"/>
        <v>0.1615</v>
      </c>
      <c r="M20" s="4">
        <f>('Output 6'!S$4)/'Output 6'!$F$4</f>
        <v>5.0000000000000001E-3</v>
      </c>
      <c r="N20" s="4">
        <f>('Output 6'!U$4)/'Output 6'!$F$4</f>
        <v>1.2500000000000001E-2</v>
      </c>
      <c r="O20" s="32">
        <f t="shared" si="7"/>
        <v>0.17400000000000002</v>
      </c>
      <c r="Q20" s="29">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
+SUMIF(INDIRECT("'Output 9'!$H$4:$H$"&amp;$C$12),Analysis!Q20,INDIRECT("'Output 9'!$m$4:$m$"&amp;$C$12))
+SUMIF(INDIRECT("'Output 10'!$H$4:$H$"&amp;$C$13),Analysis!Q20,INDIRECT("'Output 10'!$m$4:$m$"&amp;$C$13))</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
+SUMIF(INDIRECT("'Output 9'!$H$4:$H$"&amp;$C$12),Analysis!Q20,INDIRECT("'Output 9'!$Q$4:$Q$"&amp;$C$12))
+SUMIF(INDIRECT("'Output 10'!$H$4:$H$"&amp;$C$13),Analysis!Q20,INDIRECT("'Output 10'!$Q$4:$Q$"&amp;$C$13))</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
+SUMIF(INDIRECT("'Output 9'!$H$4:$H$"&amp;$C$12),Analysis!Q20,INDIRECT("'Output 9'!$U$4:$U$"&amp;$C$12))
+SUMIF(INDIRECT("'Output 10'!$H$4:$H$"&amp;$C$13),Analysis!Q20,INDIRECT("'Output 10'!$U$4:$U$"&amp;$C$13))</f>
        <v>0</v>
      </c>
      <c r="U20" s="5">
        <f ca="1">SUMIF(INDIRECT("'Output 1'!$H$4:$H$"&amp;$C$4),Analysis!R20,INDIRECT("'Output 1'!$Y$4:$Y$"&amp;$C$4))
+SUMIF(INDIRECT("'Output 2'!$H$4:$H$"&amp;$C$5),Analysis!R20,INDIRECT("'Output 2'!$Y$4:$Y$"&amp;$C$5))
+SUMIF(INDIRECT("'Output 3'!$H$4:$H$"&amp;$C$6),Analysis!R20,INDIRECT("'Output 3'!$Y$4:$Y$"&amp;$C$6))
+SUMIF(INDIRECT("'Output 4'!$H$4:$H$"&amp;$C$7),Analysis!R20,INDIRECT("'Output 4'!$Y$4:$Y$"&amp;$C$7))
+SUMIF(INDIRECT("'Output 5'!$H$4:$H$"&amp;$C$8),Analysis!R20,INDIRECT("'Output 5'!$Y$4:$Y$"&amp;$C$8))
+SUMIF(INDIRECT("'Output 6'!$H$4:$H$"&amp;$C$9),Analysis!R20,INDIRECT("'Output 6'!$Y$4:$Y$"&amp;$C$9))
+SUMIF(INDIRECT("'Output 7'!$H$4:$H$"&amp;$C$10),Analysis!R20,INDIRECT("'Output 7'!$Y$4:$Y$"&amp;$C$10))
+SUMIF(INDIRECT("'Output 8'!$H$4:$H$"&amp;$C$11),Analysis!R20,INDIRECT("'Output 8'!$Y$4:$Y$"&amp;$C$11))
+SUMIF(INDIRECT("'Output 9'!$H$4:$H$"&amp;$C$12),Analysis!R20,INDIRECT("'Output 9'!$Y$4:$Y$"&amp;$C$12))
+SUMIF(INDIRECT("'Output 10'!$H$4:$H$"&amp;$C$13),Analysis!R20,INDIRECT("'Output 10'!$Y$4:$Y$"&amp;$C$13))</f>
        <v>0</v>
      </c>
      <c r="V20" s="29"/>
      <c r="W20" s="5">
        <f>SUMIF('Unplanned Outputs'!$E$4:$E$500,Analysis!Q20,'Unplanned Outputs'!$J$4:$J$500)</f>
        <v>0</v>
      </c>
      <c r="X20" s="5">
        <f>SUMIF('Unplanned Outputs'!$E$4:$E$500,Analysis!$Q20,'Unplanned Outputs'!$N$4:$N$500)</f>
        <v>0</v>
      </c>
      <c r="Y20" s="5">
        <f>SUMIF('Unplanned Outputs'!$E$4:$E$500,Analysis!$Q20,'Unplanned Outputs'!$R$4:$R$500)</f>
        <v>0</v>
      </c>
      <c r="Z20" s="5">
        <f>SUMIF('Unplanned Outputs'!$E$4:$E$500,Analysis!$Q20,'Unplanned Outputs'!$V$4:$V$500)</f>
        <v>0</v>
      </c>
      <c r="AA20" s="14"/>
      <c r="AB20" s="35">
        <f t="shared" ca="1" si="0"/>
        <v>0</v>
      </c>
      <c r="AC20" s="35">
        <f t="shared" si="1"/>
        <v>0</v>
      </c>
      <c r="AD20" s="51">
        <f t="shared" ca="1" si="2"/>
        <v>0</v>
      </c>
      <c r="AE20" s="61">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
+SUMIF(INDIRECT("'Output 9'!$H$5:$H$"&amp;$C$12),Analysis!$Q20,INDIRECT("'Output 9'!$F$5:$F$"&amp;$C$12))
+SUMIF(INDIRECT("'Output 10'!$H$5:$H$"&amp;$C$13),Analysis!$Q20,INDIRECT("'Output 10'!$F$5:$F$"&amp;$C$13))</f>
        <v>0</v>
      </c>
    </row>
    <row r="21" spans="1:31">
      <c r="F21" t="str">
        <f>'Output 6'!$D$5</f>
        <v>O.6.2</v>
      </c>
      <c r="G21" s="4">
        <f>'Output 6'!K$5/'Output 6'!$F$5</f>
        <v>0</v>
      </c>
      <c r="H21" s="4">
        <f>'Output 6'!M$5/'Output 6'!$F$5</f>
        <v>0</v>
      </c>
      <c r="I21" s="4">
        <f>('Output 6'!O$5)/'Output 6'!$F$5</f>
        <v>6.6666666666666666E-2</v>
      </c>
      <c r="J21" s="4">
        <f>('Output 6'!Q$5)/'Output 6'!$F$5</f>
        <v>6.6666666666666666E-2</v>
      </c>
      <c r="K21" s="4">
        <f>('Output 1'!U$4)/'Output 1'!$F$4</f>
        <v>0</v>
      </c>
      <c r="L21" s="32">
        <f t="shared" si="6"/>
        <v>6.6666666666666666E-2</v>
      </c>
      <c r="M21" s="4">
        <f>('Output 6'!S$5)/'Output 6'!$F$5</f>
        <v>0.13333333333333333</v>
      </c>
      <c r="N21" s="4">
        <f>('Output 6'!U$5)/'Output 6'!$F$5</f>
        <v>0.33333333333333331</v>
      </c>
      <c r="O21" s="32">
        <f t="shared" si="7"/>
        <v>0.39999999999999997</v>
      </c>
      <c r="Q21" s="29" t="s">
        <v>311</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
+SUMIF(INDIRECT("'Output 9'!$H$4:$H$"&amp;$C$12),Analysis!Q21,INDIRECT("'Output 9'!$m$4:$m$"&amp;$C$12))
+SUMIF(INDIRECT("'Output 10'!$H$4:$H$"&amp;$C$13),Analysis!Q21,INDIRECT("'Output 10'!$m$4:$m$"&amp;$C$13))</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
+SUMIF(INDIRECT("'Output 9'!$H$4:$H$"&amp;$C$12),Analysis!Q21,INDIRECT("'Output 9'!$Q$4:$Q$"&amp;$C$12))
+SUMIF(INDIRECT("'Output 10'!$H$4:$H$"&amp;$C$13),Analysis!Q21,INDIRECT("'Output 10'!$Q$4:$Q$"&amp;$C$13))</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
+SUMIF(INDIRECT("'Output 9'!$H$4:$H$"&amp;$C$12),Analysis!Q21,INDIRECT("'Output 9'!$U$4:$U$"&amp;$C$12))
+SUMIF(INDIRECT("'Output 10'!$H$4:$H$"&amp;$C$13),Analysis!Q21,INDIRECT("'Output 10'!$U$4:$U$"&amp;$C$13))</f>
        <v>0</v>
      </c>
      <c r="U21" s="5">
        <f ca="1">SUMIF(INDIRECT("'Output 1'!$H$4:$H$"&amp;$C$4),Analysis!R21,INDIRECT("'Output 1'!$Y$4:$Y$"&amp;$C$4))
+SUMIF(INDIRECT("'Output 2'!$H$4:$H$"&amp;$C$5),Analysis!R21,INDIRECT("'Output 2'!$Y$4:$Y$"&amp;$C$5))
+SUMIF(INDIRECT("'Output 3'!$H$4:$H$"&amp;$C$6),Analysis!R21,INDIRECT("'Output 3'!$Y$4:$Y$"&amp;$C$6))
+SUMIF(INDIRECT("'Output 4'!$H$4:$H$"&amp;$C$7),Analysis!R21,INDIRECT("'Output 4'!$Y$4:$Y$"&amp;$C$7))
+SUMIF(INDIRECT("'Output 5'!$H$4:$H$"&amp;$C$8),Analysis!R21,INDIRECT("'Output 5'!$Y$4:$Y$"&amp;$C$8))
+SUMIF(INDIRECT("'Output 6'!$H$4:$H$"&amp;$C$9),Analysis!R21,INDIRECT("'Output 6'!$Y$4:$Y$"&amp;$C$9))
+SUMIF(INDIRECT("'Output 7'!$H$4:$H$"&amp;$C$10),Analysis!R21,INDIRECT("'Output 7'!$Y$4:$Y$"&amp;$C$10))
+SUMIF(INDIRECT("'Output 8'!$H$4:$H$"&amp;$C$11),Analysis!R21,INDIRECT("'Output 8'!$Y$4:$Y$"&amp;$C$11))
+SUMIF(INDIRECT("'Output 9'!$H$4:$H$"&amp;$C$12),Analysis!R21,INDIRECT("'Output 9'!$Y$4:$Y$"&amp;$C$12))
+SUMIF(INDIRECT("'Output 10'!$H$4:$H$"&amp;$C$13),Analysis!R21,INDIRECT("'Output 10'!$Y$4:$Y$"&amp;$C$13))</f>
        <v>0</v>
      </c>
      <c r="V21" s="29"/>
      <c r="W21" s="5">
        <f>SUMIF('Unplanned Outputs'!$E$4:$E$500,Analysis!Q21,'Unplanned Outputs'!$J$4:$J$500)</f>
        <v>0</v>
      </c>
      <c r="X21" s="5">
        <f>SUMIF('Unplanned Outputs'!$E$4:$E$500,Analysis!$Q21,'Unplanned Outputs'!$N$4:$N$500)</f>
        <v>0</v>
      </c>
      <c r="Y21" s="5">
        <f>SUMIF('Unplanned Outputs'!$E$4:$E$500,Analysis!$Q21,'Unplanned Outputs'!$R$4:$R$500)</f>
        <v>0</v>
      </c>
      <c r="Z21" s="5">
        <f>SUMIF('Unplanned Outputs'!$E$4:$E$500,Analysis!$Q21,'Unplanned Outputs'!$V$4:$V$500)</f>
        <v>0</v>
      </c>
      <c r="AA21" s="14"/>
      <c r="AB21" s="35">
        <f t="shared" ca="1" si="0"/>
        <v>0</v>
      </c>
      <c r="AC21" s="35">
        <f t="shared" si="1"/>
        <v>0</v>
      </c>
      <c r="AD21" s="51">
        <f t="shared" ca="1" si="2"/>
        <v>0</v>
      </c>
      <c r="AE21" s="61">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
+SUMIF(INDIRECT("'Output 9'!$H$5:$H$"&amp;$C$12),Analysis!$Q21,INDIRECT("'Output 9'!$F$5:$F$"&amp;$C$12))
+SUMIF(INDIRECT("'Output 10'!$H$5:$H$"&amp;$C$13),Analysis!$Q21,INDIRECT("'Output 10'!$F$5:$F$"&amp;$C$13))</f>
        <v>100</v>
      </c>
    </row>
    <row r="22" spans="1:31">
      <c r="F22">
        <f>'Output 6'!$D$6</f>
        <v>0</v>
      </c>
      <c r="G22" s="4" t="e">
        <f>'Output 6'!K$6/'Output 6'!$F$6</f>
        <v>#DIV/0!</v>
      </c>
      <c r="H22" s="4" t="e">
        <f>'Output 6'!M$6/'Output 6'!$F$6</f>
        <v>#DIV/0!</v>
      </c>
      <c r="I22" s="4" t="e">
        <f>('Output 6'!O$6)/'Output 6'!$F$6</f>
        <v>#DIV/0!</v>
      </c>
      <c r="J22" s="4" t="e">
        <f>('Output 6'!Q$6)/'Output 6'!$F$6</f>
        <v>#DIV/0!</v>
      </c>
      <c r="K22" s="4">
        <f>('Output 1'!U$4)/'Output 1'!$F$4</f>
        <v>0</v>
      </c>
      <c r="L22" s="32" t="e">
        <f t="shared" si="6"/>
        <v>#DIV/0!</v>
      </c>
      <c r="M22" s="4" t="e">
        <f>('Output 6'!S$6)/'Output 6'!$F$6</f>
        <v>#DIV/0!</v>
      </c>
      <c r="N22" s="4" t="e">
        <f>('Output 6'!U$6)/'Output 6'!$F$6</f>
        <v>#DIV/0!</v>
      </c>
      <c r="O22" s="32" t="e">
        <f t="shared" si="7"/>
        <v>#DIV/0!</v>
      </c>
      <c r="Q22" s="29" t="s">
        <v>316</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
+SUMIF(INDIRECT("'Output 9'!$H$4:$H$"&amp;$C$12),Analysis!Q22,INDIRECT("'Output 9'!$m$4:$m$"&amp;$C$12))
+SUMIF(INDIRECT("'Output 10'!$H$4:$H$"&amp;$C$13),Analysis!Q22,INDIRECT("'Output 10'!$m$4:$m$"&amp;$C$13))</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
+SUMIF(INDIRECT("'Output 9'!$H$4:$H$"&amp;$C$12),Analysis!Q22,INDIRECT("'Output 9'!$Q$4:$Q$"&amp;$C$12))
+SUMIF(INDIRECT("'Output 10'!$H$4:$H$"&amp;$C$13),Analysis!Q22,INDIRECT("'Output 10'!$Q$4:$Q$"&amp;$C$13))</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
+SUMIF(INDIRECT("'Output 9'!$H$4:$H$"&amp;$C$12),Analysis!Q22,INDIRECT("'Output 9'!$U$4:$U$"&amp;$C$12))
+SUMIF(INDIRECT("'Output 10'!$H$4:$H$"&amp;$C$13),Analysis!Q22,INDIRECT("'Output 10'!$U$4:$U$"&amp;$C$13))</f>
        <v>0</v>
      </c>
      <c r="U22" s="5">
        <f ca="1">SUMIF(INDIRECT("'Output 1'!$H$4:$H$"&amp;$C$4),Analysis!R22,INDIRECT("'Output 1'!$Y$4:$Y$"&amp;$C$4))
+SUMIF(INDIRECT("'Output 2'!$H$4:$H$"&amp;$C$5),Analysis!R22,INDIRECT("'Output 2'!$Y$4:$Y$"&amp;$C$5))
+SUMIF(INDIRECT("'Output 3'!$H$4:$H$"&amp;$C$6),Analysis!R22,INDIRECT("'Output 3'!$Y$4:$Y$"&amp;$C$6))
+SUMIF(INDIRECT("'Output 4'!$H$4:$H$"&amp;$C$7),Analysis!R22,INDIRECT("'Output 4'!$Y$4:$Y$"&amp;$C$7))
+SUMIF(INDIRECT("'Output 5'!$H$4:$H$"&amp;$C$8),Analysis!R22,INDIRECT("'Output 5'!$Y$4:$Y$"&amp;$C$8))
+SUMIF(INDIRECT("'Output 6'!$H$4:$H$"&amp;$C$9),Analysis!R22,INDIRECT("'Output 6'!$Y$4:$Y$"&amp;$C$9))
+SUMIF(INDIRECT("'Output 7'!$H$4:$H$"&amp;$C$10),Analysis!R22,INDIRECT("'Output 7'!$Y$4:$Y$"&amp;$C$10))
+SUMIF(INDIRECT("'Output 8'!$H$4:$H$"&amp;$C$11),Analysis!R22,INDIRECT("'Output 8'!$Y$4:$Y$"&amp;$C$11))
+SUMIF(INDIRECT("'Output 9'!$H$4:$H$"&amp;$C$12),Analysis!R22,INDIRECT("'Output 9'!$Y$4:$Y$"&amp;$C$12))
+SUMIF(INDIRECT("'Output 10'!$H$4:$H$"&amp;$C$13),Analysis!R22,INDIRECT("'Output 10'!$Y$4:$Y$"&amp;$C$13))</f>
        <v>0</v>
      </c>
      <c r="V22" s="29"/>
      <c r="W22" s="5">
        <f>SUMIF('Unplanned Outputs'!$E$4:$E$500,Analysis!Q22,'Unplanned Outputs'!$J$4:$J$500)</f>
        <v>0</v>
      </c>
      <c r="X22" s="5">
        <f>SUMIF('Unplanned Outputs'!$E$4:$E$500,Analysis!$Q22,'Unplanned Outputs'!$N$4:$N$500)</f>
        <v>0</v>
      </c>
      <c r="Y22" s="5">
        <f>SUMIF('Unplanned Outputs'!$E$4:$E$500,Analysis!$Q22,'Unplanned Outputs'!$R$4:$R$500)</f>
        <v>0</v>
      </c>
      <c r="Z22" s="5">
        <f>SUMIF('Unplanned Outputs'!$E$4:$E$500,Analysis!$Q22,'Unplanned Outputs'!$V$4:$V$500)</f>
        <v>0</v>
      </c>
      <c r="AA22" s="14"/>
      <c r="AB22" s="35">
        <f t="shared" ca="1" si="0"/>
        <v>0</v>
      </c>
      <c r="AC22" s="35">
        <f t="shared" si="1"/>
        <v>0</v>
      </c>
      <c r="AD22" s="51">
        <f t="shared" ca="1" si="2"/>
        <v>0</v>
      </c>
      <c r="AE22" s="61">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
+SUMIF(INDIRECT("'Output 9'!$H$5:$H$"&amp;$C$12),Analysis!$Q22,INDIRECT("'Output 9'!$F$5:$F$"&amp;$C$12))
+SUMIF(INDIRECT("'Output 10'!$H$5:$H$"&amp;$C$13),Analysis!$Q22,INDIRECT("'Output 10'!$F$5:$F$"&amp;$C$13))</f>
        <v>0</v>
      </c>
    </row>
    <row r="23" spans="1:31">
      <c r="E23" t="str">
        <f>'Output 7'!$B$4</f>
        <v>O.7</v>
      </c>
      <c r="F23" t="str">
        <f>'Output 7'!$D$4</f>
        <v>O.7.1</v>
      </c>
      <c r="G23" s="4">
        <f>'Output 7'!$K$4/'Output 7'!$F$4</f>
        <v>0</v>
      </c>
      <c r="H23" s="4">
        <f>'Output 7'!M$4/'Output 7'!$F$4</f>
        <v>0</v>
      </c>
      <c r="I23" s="4">
        <f>('Output 7'!O$4)/'Output 7'!$F$4</f>
        <v>0</v>
      </c>
      <c r="J23" s="4">
        <f>('Output 7'!Q$4)/'Output 7'!$F$4</f>
        <v>0</v>
      </c>
      <c r="K23" s="4">
        <f>('Output 1'!U$4)/'Output 1'!$F$4</f>
        <v>0</v>
      </c>
      <c r="L23" s="32">
        <f t="shared" si="6"/>
        <v>0</v>
      </c>
      <c r="M23" s="4">
        <f>('Output 7'!S$5)/'Output 7'!$F$4</f>
        <v>0</v>
      </c>
      <c r="N23" s="4">
        <f>('Output 7'!U$4)/'Output 7'!$F$4</f>
        <v>0</v>
      </c>
      <c r="O23" s="32">
        <f t="shared" si="7"/>
        <v>0</v>
      </c>
      <c r="Q23" s="29">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
+SUMIF(INDIRECT("'Output 9'!$H$4:$H$"&amp;$C$12),Analysis!Q23,INDIRECT("'Output 9'!$m$4:$m$"&amp;$C$12))
+SUMIF(INDIRECT("'Output 10'!$H$4:$H$"&amp;$C$13),Analysis!Q23,INDIRECT("'Output 10'!$m$4:$m$"&amp;$C$13))</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
+SUMIF(INDIRECT("'Output 9'!$H$4:$H$"&amp;$C$12),Analysis!Q23,INDIRECT("'Output 9'!$Q$4:$Q$"&amp;$C$12))
+SUMIF(INDIRECT("'Output 10'!$H$4:$H$"&amp;$C$13),Analysis!Q23,INDIRECT("'Output 10'!$Q$4:$Q$"&amp;$C$13))</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
+SUMIF(INDIRECT("'Output 9'!$H$4:$H$"&amp;$C$12),Analysis!Q23,INDIRECT("'Output 9'!$U$4:$U$"&amp;$C$12))
+SUMIF(INDIRECT("'Output 10'!$H$4:$H$"&amp;$C$13),Analysis!Q23,INDIRECT("'Output 10'!$U$4:$U$"&amp;$C$13))</f>
        <v>0</v>
      </c>
      <c r="U23" s="5">
        <f ca="1">SUMIF(INDIRECT("'Output 1'!$H$4:$H$"&amp;$C$4),Analysis!R23,INDIRECT("'Output 1'!$Y$4:$Y$"&amp;$C$4))
+SUMIF(INDIRECT("'Output 2'!$H$4:$H$"&amp;$C$5),Analysis!R23,INDIRECT("'Output 2'!$Y$4:$Y$"&amp;$C$5))
+SUMIF(INDIRECT("'Output 3'!$H$4:$H$"&amp;$C$6),Analysis!R23,INDIRECT("'Output 3'!$Y$4:$Y$"&amp;$C$6))
+SUMIF(INDIRECT("'Output 4'!$H$4:$H$"&amp;$C$7),Analysis!R23,INDIRECT("'Output 4'!$Y$4:$Y$"&amp;$C$7))
+SUMIF(INDIRECT("'Output 5'!$H$4:$H$"&amp;$C$8),Analysis!R23,INDIRECT("'Output 5'!$Y$4:$Y$"&amp;$C$8))
+SUMIF(INDIRECT("'Output 6'!$H$4:$H$"&amp;$C$9),Analysis!R23,INDIRECT("'Output 6'!$Y$4:$Y$"&amp;$C$9))
+SUMIF(INDIRECT("'Output 7'!$H$4:$H$"&amp;$C$10),Analysis!R23,INDIRECT("'Output 7'!$Y$4:$Y$"&amp;$C$10))
+SUMIF(INDIRECT("'Output 8'!$H$4:$H$"&amp;$C$11),Analysis!R23,INDIRECT("'Output 8'!$Y$4:$Y$"&amp;$C$11))
+SUMIF(INDIRECT("'Output 9'!$H$4:$H$"&amp;$C$12),Analysis!R23,INDIRECT("'Output 9'!$Y$4:$Y$"&amp;$C$12))
+SUMIF(INDIRECT("'Output 10'!$H$4:$H$"&amp;$C$13),Analysis!R23,INDIRECT("'Output 10'!$Y$4:$Y$"&amp;$C$13))</f>
        <v>0</v>
      </c>
      <c r="V23" s="29"/>
      <c r="W23" s="5">
        <f>SUMIF('Unplanned Outputs'!$E$4:$E$500,Analysis!Q23,'Unplanned Outputs'!$J$4:$J$500)</f>
        <v>0</v>
      </c>
      <c r="X23" s="5">
        <f>SUMIF('Unplanned Outputs'!$E$4:$E$500,Analysis!$Q23,'Unplanned Outputs'!$N$4:$N$500)</f>
        <v>0</v>
      </c>
      <c r="Y23" s="5">
        <f>SUMIF('Unplanned Outputs'!$E$4:$E$500,Analysis!$Q23,'Unplanned Outputs'!$R$4:$R$500)</f>
        <v>0</v>
      </c>
      <c r="Z23" s="5">
        <f>SUMIF('Unplanned Outputs'!$E$4:$E$500,Analysis!$Q23,'Unplanned Outputs'!$V$4:$V$500)</f>
        <v>0</v>
      </c>
      <c r="AA23" s="14"/>
      <c r="AB23" s="35">
        <f t="shared" ca="1" si="0"/>
        <v>0</v>
      </c>
      <c r="AC23" s="35">
        <f t="shared" si="1"/>
        <v>0</v>
      </c>
      <c r="AD23" s="51">
        <f t="shared" ca="1" si="2"/>
        <v>0</v>
      </c>
      <c r="AE23" s="61">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
+SUMIF(INDIRECT("'Output 9'!$H$5:$H$"&amp;$C$12),Analysis!$Q23,INDIRECT("'Output 9'!$F$5:$F$"&amp;$C$12))
+SUMIF(INDIRECT("'Output 10'!$H$5:$H$"&amp;$C$13),Analysis!$Q23,INDIRECT("'Output 10'!$F$5:$F$"&amp;$C$13))</f>
        <v>0</v>
      </c>
    </row>
    <row r="24" spans="1:31">
      <c r="F24" t="str">
        <f>'Output 7'!$D$5</f>
        <v>O.7.2</v>
      </c>
      <c r="G24" s="4">
        <f>'Output 7'!K$5/'Output 7'!$F$5</f>
        <v>0</v>
      </c>
      <c r="H24" s="4">
        <f>'Output 7'!M$5/'Output 7'!$F$5</f>
        <v>0</v>
      </c>
      <c r="I24" s="4">
        <f>('Output 7'!O$5)/'Output 7'!$F$5</f>
        <v>0</v>
      </c>
      <c r="J24" s="4">
        <f>('Output 7'!Q$5)/'Output 7'!$F$5</f>
        <v>0</v>
      </c>
      <c r="K24" s="4">
        <f>('Output 1'!U$4)/'Output 1'!$F$4</f>
        <v>0</v>
      </c>
      <c r="L24" s="32">
        <f t="shared" si="6"/>
        <v>0</v>
      </c>
      <c r="M24" s="4" t="e">
        <f>('Output 7'!#REF!)/'Output 7'!$F$5</f>
        <v>#REF!</v>
      </c>
      <c r="N24" s="4">
        <f>('Output 7'!U$5)/'Output 7'!$F$5</f>
        <v>0</v>
      </c>
      <c r="O24" s="32">
        <f t="shared" si="7"/>
        <v>0</v>
      </c>
      <c r="Q24" s="29" t="s">
        <v>430</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
+SUMIF(INDIRECT("'Output 9'!$H$4:$H$"&amp;$C$12),Analysis!Q24,INDIRECT("'Output 9'!$m$4:$m$"&amp;$C$12))
+SUMIF(INDIRECT("'Output 10'!$H$4:$H$"&amp;$C$13),Analysis!Q24,INDIRECT("'Output 10'!$m$4:$m$"&amp;$C$13))</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
+SUMIF(INDIRECT("'Output 9'!$H$4:$H$"&amp;$C$12),Analysis!Q24,INDIRECT("'Output 9'!$Q$4:$Q$"&amp;$C$12))
+SUMIF(INDIRECT("'Output 10'!$H$4:$H$"&amp;$C$13),Analysis!Q24,INDIRECT("'Output 10'!$Q$4:$Q$"&amp;$C$13))</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
+SUMIF(INDIRECT("'Output 9'!$H$4:$H$"&amp;$C$12),Analysis!Q24,INDIRECT("'Output 9'!$U$4:$U$"&amp;$C$12))
+SUMIF(INDIRECT("'Output 10'!$H$4:$H$"&amp;$C$13),Analysis!Q24,INDIRECT("'Output 10'!$U$4:$U$"&amp;$C$13))</f>
        <v>0</v>
      </c>
      <c r="U24" s="5">
        <f ca="1">SUMIF(INDIRECT("'Output 1'!$H$4:$H$"&amp;$C$4),Analysis!R24,INDIRECT("'Output 1'!$Y$4:$Y$"&amp;$C$4))
+SUMIF(INDIRECT("'Output 2'!$H$4:$H$"&amp;$C$5),Analysis!R24,INDIRECT("'Output 2'!$Y$4:$Y$"&amp;$C$5))
+SUMIF(INDIRECT("'Output 3'!$H$4:$H$"&amp;$C$6),Analysis!R24,INDIRECT("'Output 3'!$Y$4:$Y$"&amp;$C$6))
+SUMIF(INDIRECT("'Output 4'!$H$4:$H$"&amp;$C$7),Analysis!R24,INDIRECT("'Output 4'!$Y$4:$Y$"&amp;$C$7))
+SUMIF(INDIRECT("'Output 5'!$H$4:$H$"&amp;$C$8),Analysis!R24,INDIRECT("'Output 5'!$Y$4:$Y$"&amp;$C$8))
+SUMIF(INDIRECT("'Output 6'!$H$4:$H$"&amp;$C$9),Analysis!R24,INDIRECT("'Output 6'!$Y$4:$Y$"&amp;$C$9))
+SUMIF(INDIRECT("'Output 7'!$H$4:$H$"&amp;$C$10),Analysis!R24,INDIRECT("'Output 7'!$Y$4:$Y$"&amp;$C$10))
+SUMIF(INDIRECT("'Output 8'!$H$4:$H$"&amp;$C$11),Analysis!R24,INDIRECT("'Output 8'!$Y$4:$Y$"&amp;$C$11))
+SUMIF(INDIRECT("'Output 9'!$H$4:$H$"&amp;$C$12),Analysis!R24,INDIRECT("'Output 9'!$Y$4:$Y$"&amp;$C$12))
+SUMIF(INDIRECT("'Output 10'!$H$4:$H$"&amp;$C$13),Analysis!R24,INDIRECT("'Output 10'!$Y$4:$Y$"&amp;$C$13))</f>
        <v>0</v>
      </c>
      <c r="V24" s="29"/>
      <c r="W24" s="5">
        <f>SUMIF('Unplanned Outputs'!$E$4:$E$500,Analysis!Q24,'Unplanned Outputs'!$J$4:$J$500)</f>
        <v>0</v>
      </c>
      <c r="X24" s="5">
        <f>SUMIF('Unplanned Outputs'!$E$4:$E$500,Analysis!$Q24,'Unplanned Outputs'!$N$4:$N$500)</f>
        <v>0</v>
      </c>
      <c r="Y24" s="5">
        <f>SUMIF('Unplanned Outputs'!$E$4:$E$500,Analysis!$Q24,'Unplanned Outputs'!$R$4:$R$500)</f>
        <v>0</v>
      </c>
      <c r="Z24" s="5">
        <f>SUMIF('Unplanned Outputs'!$E$4:$E$500,Analysis!$Q24,'Unplanned Outputs'!$V$4:$V$500)</f>
        <v>0</v>
      </c>
      <c r="AA24" s="14"/>
      <c r="AB24" s="35">
        <f t="shared" ca="1" si="0"/>
        <v>0</v>
      </c>
      <c r="AC24" s="35">
        <f t="shared" si="1"/>
        <v>0</v>
      </c>
      <c r="AD24" s="51">
        <f t="shared" ca="1" si="2"/>
        <v>0</v>
      </c>
      <c r="AE24" s="61">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
+SUMIF(INDIRECT("'Output 9'!$H$5:$H$"&amp;$C$12),Analysis!$Q24,INDIRECT("'Output 9'!$F$5:$F$"&amp;$C$12))
+SUMIF(INDIRECT("'Output 10'!$H$5:$H$"&amp;$C$13),Analysis!$Q24,INDIRECT("'Output 10'!$F$5:$F$"&amp;$C$13))</f>
        <v>0</v>
      </c>
    </row>
    <row r="25" spans="1:31">
      <c r="F25" t="str">
        <f>'Output 7'!$D$6</f>
        <v>O.7.3</v>
      </c>
      <c r="G25" s="4">
        <f>'Output 7'!K$6/'Output 7'!$F$6</f>
        <v>0</v>
      </c>
      <c r="H25" s="4">
        <f>'Output 7'!M$6/'Output 7'!$F$6</f>
        <v>0</v>
      </c>
      <c r="I25" s="4">
        <f>('Output 7'!O$6)/'Output 7'!$F$6</f>
        <v>0</v>
      </c>
      <c r="J25" s="4">
        <f>('Output 7'!Q$6)/'Output 7'!$F$6</f>
        <v>0</v>
      </c>
      <c r="K25" s="4">
        <f>('Output 1'!U$4)/'Output 1'!$F$4</f>
        <v>0</v>
      </c>
      <c r="L25" s="32">
        <f t="shared" si="6"/>
        <v>0</v>
      </c>
      <c r="M25" s="4">
        <f>('Output 7'!S$6)/'Output 7'!$F$6</f>
        <v>0</v>
      </c>
      <c r="N25" s="4">
        <f>('Output 7'!U$6)/'Output 7'!$F$6</f>
        <v>0</v>
      </c>
      <c r="O25" s="32">
        <f t="shared" si="7"/>
        <v>0</v>
      </c>
      <c r="Q25" s="29" t="s">
        <v>431</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
+SUMIF(INDIRECT("'Output 9'!$H$4:$H$"&amp;$C$12),Analysis!Q25,INDIRECT("'Output 9'!$m$4:$m$"&amp;$C$12))
+SUMIF(INDIRECT("'Output 10'!$H$4:$H$"&amp;$C$13),Analysis!Q25,INDIRECT("'Output 10'!$m$4:$m$"&amp;$C$13))</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
+SUMIF(INDIRECT("'Output 9'!$H$4:$H$"&amp;$C$12),Analysis!Q25,INDIRECT("'Output 9'!$Q$4:$Q$"&amp;$C$12))
+SUMIF(INDIRECT("'Output 10'!$H$4:$H$"&amp;$C$13),Analysis!Q25,INDIRECT("'Output 10'!$Q$4:$Q$"&amp;$C$13))</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
+SUMIF(INDIRECT("'Output 9'!$H$4:$H$"&amp;$C$12),Analysis!Q25,INDIRECT("'Output 9'!$U$4:$U$"&amp;$C$12))
+SUMIF(INDIRECT("'Output 10'!$H$4:$H$"&amp;$C$13),Analysis!Q25,INDIRECT("'Output 10'!$U$4:$U$"&amp;$C$13))</f>
        <v>0</v>
      </c>
      <c r="U25" s="5">
        <f ca="1">SUMIF(INDIRECT("'Output 1'!$H$4:$H$"&amp;$C$4),Analysis!R25,INDIRECT("'Output 1'!$Y$4:$Y$"&amp;$C$4))
+SUMIF(INDIRECT("'Output 2'!$H$4:$H$"&amp;$C$5),Analysis!R25,INDIRECT("'Output 2'!$Y$4:$Y$"&amp;$C$5))
+SUMIF(INDIRECT("'Output 3'!$H$4:$H$"&amp;$C$6),Analysis!R25,INDIRECT("'Output 3'!$Y$4:$Y$"&amp;$C$6))
+SUMIF(INDIRECT("'Output 4'!$H$4:$H$"&amp;$C$7),Analysis!R25,INDIRECT("'Output 4'!$Y$4:$Y$"&amp;$C$7))
+SUMIF(INDIRECT("'Output 5'!$H$4:$H$"&amp;$C$8),Analysis!R25,INDIRECT("'Output 5'!$Y$4:$Y$"&amp;$C$8))
+SUMIF(INDIRECT("'Output 6'!$H$4:$H$"&amp;$C$9),Analysis!R25,INDIRECT("'Output 6'!$Y$4:$Y$"&amp;$C$9))
+SUMIF(INDIRECT("'Output 7'!$H$4:$H$"&amp;$C$10),Analysis!R25,INDIRECT("'Output 7'!$Y$4:$Y$"&amp;$C$10))
+SUMIF(INDIRECT("'Output 8'!$H$4:$H$"&amp;$C$11),Analysis!R25,INDIRECT("'Output 8'!$Y$4:$Y$"&amp;$C$11))
+SUMIF(INDIRECT("'Output 9'!$H$4:$H$"&amp;$C$12),Analysis!R25,INDIRECT("'Output 9'!$Y$4:$Y$"&amp;$C$12))
+SUMIF(INDIRECT("'Output 10'!$H$4:$H$"&amp;$C$13),Analysis!R25,INDIRECT("'Output 10'!$Y$4:$Y$"&amp;$C$13))</f>
        <v>0</v>
      </c>
      <c r="V25" s="29"/>
      <c r="W25" s="5">
        <f>SUMIF('Unplanned Outputs'!$E$4:$E$500,Analysis!Q25,'Unplanned Outputs'!$J$4:$J$500)</f>
        <v>0</v>
      </c>
      <c r="X25" s="5">
        <f>SUMIF('Unplanned Outputs'!$E$4:$E$500,Analysis!$Q25,'Unplanned Outputs'!$N$4:$N$500)</f>
        <v>0</v>
      </c>
      <c r="Y25" s="5">
        <f>SUMIF('Unplanned Outputs'!$E$4:$E$500,Analysis!$Q25,'Unplanned Outputs'!$R$4:$R$500)</f>
        <v>0</v>
      </c>
      <c r="Z25" s="5">
        <f>SUMIF('Unplanned Outputs'!$E$4:$E$500,Analysis!$Q25,'Unplanned Outputs'!$V$4:$V$500)</f>
        <v>0</v>
      </c>
      <c r="AA25" s="14"/>
      <c r="AB25" s="35">
        <f t="shared" ca="1" si="0"/>
        <v>0</v>
      </c>
      <c r="AC25" s="35">
        <f t="shared" si="1"/>
        <v>0</v>
      </c>
      <c r="AD25" s="51">
        <f t="shared" ca="1" si="2"/>
        <v>0</v>
      </c>
      <c r="AE25" s="61">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
+SUMIF(INDIRECT("'Output 9'!$H$5:$H$"&amp;$C$12),Analysis!$Q25,INDIRECT("'Output 9'!$F$5:$F$"&amp;$C$12))
+SUMIF(INDIRECT("'Output 10'!$H$5:$H$"&amp;$C$13),Analysis!$Q25,INDIRECT("'Output 10'!$F$5:$F$"&amp;$C$13))</f>
        <v>0</v>
      </c>
    </row>
    <row r="26" spans="1:31">
      <c r="E26" t="str">
        <f>'Output 8'!$B$4</f>
        <v>O.8</v>
      </c>
      <c r="F26" t="str">
        <f>'Output 2'!$D$4</f>
        <v>O.2.1</v>
      </c>
      <c r="G26" s="4" t="e">
        <f>'Output 8'!$K$4/'Output 8'!$F$4</f>
        <v>#DIV/0!</v>
      </c>
      <c r="H26" s="4" t="e">
        <f>'Output 8'!M$4/'Output 8'!$F$4</f>
        <v>#DIV/0!</v>
      </c>
      <c r="I26" s="4" t="e">
        <f>('Output 8'!O$4)/'Output 8'!$F$4</f>
        <v>#DIV/0!</v>
      </c>
      <c r="J26" s="4" t="e">
        <f>('Output 8'!Q$4)/'Output 8'!$F$4</f>
        <v>#DIV/0!</v>
      </c>
      <c r="K26" s="4">
        <f>('Output 1'!U$4)/'Output 1'!$F$4</f>
        <v>0</v>
      </c>
      <c r="L26" s="32" t="e">
        <f t="shared" si="6"/>
        <v>#DIV/0!</v>
      </c>
      <c r="M26" s="4" t="e">
        <f>(#REF!)/#REF!</f>
        <v>#REF!</v>
      </c>
      <c r="N26" s="4" t="e">
        <f>(#REF!)/#REF!</f>
        <v>#REF!</v>
      </c>
      <c r="O26" s="32" t="e">
        <f>#REF!+N26</f>
        <v>#REF!</v>
      </c>
      <c r="Q26" s="29" t="s">
        <v>432</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
+SUMIF(INDIRECT("'Output 9'!$H$4:$H$"&amp;$C$12),Analysis!Q26,INDIRECT("'Output 9'!$m$4:$m$"&amp;$C$12))
+SUMIF(INDIRECT("'Output 10'!$H$4:$H$"&amp;$C$13),Analysis!Q26,INDIRECT("'Output 10'!$m$4:$m$"&amp;$C$13))</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
+SUMIF(INDIRECT("'Output 9'!$H$4:$H$"&amp;$C$12),Analysis!Q26,INDIRECT("'Output 9'!$Q$4:$Q$"&amp;$C$12))
+SUMIF(INDIRECT("'Output 10'!$H$4:$H$"&amp;$C$13),Analysis!Q26,INDIRECT("'Output 10'!$Q$4:$Q$"&amp;$C$13))</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
+SUMIF(INDIRECT("'Output 9'!$H$4:$H$"&amp;$C$12),Analysis!Q26,INDIRECT("'Output 9'!$U$4:$U$"&amp;$C$12))
+SUMIF(INDIRECT("'Output 10'!$H$4:$H$"&amp;$C$13),Analysis!Q26,INDIRECT("'Output 10'!$U$4:$U$"&amp;$C$13))</f>
        <v>0</v>
      </c>
      <c r="U26" s="5">
        <f ca="1">SUMIF(INDIRECT("'Output 1'!$H$4:$H$"&amp;$C$4),Analysis!R26,INDIRECT("'Output 1'!$Y$4:$Y$"&amp;$C$4))
+SUMIF(INDIRECT("'Output 2'!$H$4:$H$"&amp;$C$5),Analysis!R26,INDIRECT("'Output 2'!$Y$4:$Y$"&amp;$C$5))
+SUMIF(INDIRECT("'Output 3'!$H$4:$H$"&amp;$C$6),Analysis!R26,INDIRECT("'Output 3'!$Y$4:$Y$"&amp;$C$6))
+SUMIF(INDIRECT("'Output 4'!$H$4:$H$"&amp;$C$7),Analysis!R26,INDIRECT("'Output 4'!$Y$4:$Y$"&amp;$C$7))
+SUMIF(INDIRECT("'Output 5'!$H$4:$H$"&amp;$C$8),Analysis!R26,INDIRECT("'Output 5'!$Y$4:$Y$"&amp;$C$8))
+SUMIF(INDIRECT("'Output 6'!$H$4:$H$"&amp;$C$9),Analysis!R26,INDIRECT("'Output 6'!$Y$4:$Y$"&amp;$C$9))
+SUMIF(INDIRECT("'Output 7'!$H$4:$H$"&amp;$C$10),Analysis!R26,INDIRECT("'Output 7'!$Y$4:$Y$"&amp;$C$10))
+SUMIF(INDIRECT("'Output 8'!$H$4:$H$"&amp;$C$11),Analysis!R26,INDIRECT("'Output 8'!$Y$4:$Y$"&amp;$C$11))
+SUMIF(INDIRECT("'Output 9'!$H$4:$H$"&amp;$C$12),Analysis!R26,INDIRECT("'Output 9'!$Y$4:$Y$"&amp;$C$12))
+SUMIF(INDIRECT("'Output 10'!$H$4:$H$"&amp;$C$13),Analysis!R26,INDIRECT("'Output 10'!$Y$4:$Y$"&amp;$C$13))</f>
        <v>0</v>
      </c>
      <c r="V26" s="29"/>
      <c r="W26" s="5">
        <f>SUMIF('Unplanned Outputs'!$E$4:$E$500,Analysis!Q26,'Unplanned Outputs'!$J$4:$J$500)</f>
        <v>0</v>
      </c>
      <c r="X26" s="5">
        <f>SUMIF('Unplanned Outputs'!$E$4:$E$500,Analysis!$Q26,'Unplanned Outputs'!$N$4:$N$500)</f>
        <v>0</v>
      </c>
      <c r="Y26" s="5">
        <f>SUMIF('Unplanned Outputs'!$E$4:$E$500,Analysis!$Q26,'Unplanned Outputs'!$R$4:$R$500)</f>
        <v>0</v>
      </c>
      <c r="Z26" s="5">
        <f>SUMIF('Unplanned Outputs'!$E$4:$E$500,Analysis!$Q26,'Unplanned Outputs'!$V$4:$V$500)</f>
        <v>0</v>
      </c>
      <c r="AA26" s="14"/>
      <c r="AB26" s="35">
        <f t="shared" ca="1" si="0"/>
        <v>0</v>
      </c>
      <c r="AC26" s="35">
        <f t="shared" si="1"/>
        <v>0</v>
      </c>
      <c r="AD26" s="51">
        <f t="shared" ca="1" si="2"/>
        <v>0</v>
      </c>
      <c r="AE26" s="61">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
+SUMIF(INDIRECT("'Output 9'!$H$5:$H$"&amp;$C$12),Analysis!$Q26,INDIRECT("'Output 9'!$F$5:$F$"&amp;$C$12))
+SUMIF(INDIRECT("'Output 10'!$H$5:$H$"&amp;$C$13),Analysis!$Q26,INDIRECT("'Output 10'!$F$5:$F$"&amp;$C$13))</f>
        <v>0</v>
      </c>
    </row>
    <row r="27" spans="1:31">
      <c r="F27" t="str">
        <f>'Output 2'!$D$5</f>
        <v>O.2.2</v>
      </c>
      <c r="G27" s="4" t="e">
        <f>'Output 8'!K$5/'Output 8'!$F$5</f>
        <v>#DIV/0!</v>
      </c>
      <c r="H27" s="4" t="e">
        <f>'Output 8'!M$5/'Output 8'!$F$5</f>
        <v>#DIV/0!</v>
      </c>
      <c r="I27" s="4" t="e">
        <f>('Output 8'!O$5)/'Output 8'!$F$5</f>
        <v>#DIV/0!</v>
      </c>
      <c r="J27" s="4" t="e">
        <f>('Output 8'!Q$5)/'Output 8'!$F$5</f>
        <v>#DIV/0!</v>
      </c>
      <c r="K27" s="4">
        <f>('Output 1'!U$4)/'Output 1'!$F$4</f>
        <v>0</v>
      </c>
      <c r="L27" s="32" t="e">
        <f t="shared" si="6"/>
        <v>#DIV/0!</v>
      </c>
      <c r="M27" s="4" t="e">
        <f>(#REF!)/#REF!</f>
        <v>#REF!</v>
      </c>
      <c r="N27" s="4" t="e">
        <f>(#REF!)/#REF!</f>
        <v>#REF!</v>
      </c>
      <c r="O27" s="32" t="e">
        <f>#REF!+N27</f>
        <v>#REF!</v>
      </c>
      <c r="Q27" s="29">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
+SUMIF(INDIRECT("'Output 9'!$H$4:$H$"&amp;$C$12),Analysis!Q27,INDIRECT("'Output 9'!$m$4:$m$"&amp;$C$12))
+SUMIF(INDIRECT("'Output 10'!$H$4:$H$"&amp;$C$13),Analysis!Q27,INDIRECT("'Output 10'!$m$4:$m$"&amp;$C$13))</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
+SUMIF(INDIRECT("'Output 9'!$H$4:$H$"&amp;$C$12),Analysis!Q27,INDIRECT("'Output 9'!$Q$4:$Q$"&amp;$C$12))
+SUMIF(INDIRECT("'Output 10'!$H$4:$H$"&amp;$C$13),Analysis!Q27,INDIRECT("'Output 10'!$Q$4:$Q$"&amp;$C$13))</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
+SUMIF(INDIRECT("'Output 9'!$H$4:$H$"&amp;$C$12),Analysis!Q27,INDIRECT("'Output 9'!$U$4:$U$"&amp;$C$12))
+SUMIF(INDIRECT("'Output 10'!$H$4:$H$"&amp;$C$13),Analysis!Q27,INDIRECT("'Output 10'!$U$4:$U$"&amp;$C$13))</f>
        <v>0</v>
      </c>
      <c r="U27" s="5">
        <f ca="1">SUMIF(INDIRECT("'Output 1'!$H$4:$H$"&amp;$C$4),Analysis!R27,INDIRECT("'Output 1'!$Y$4:$Y$"&amp;$C$4))
+SUMIF(INDIRECT("'Output 2'!$H$4:$H$"&amp;$C$5),Analysis!R27,INDIRECT("'Output 2'!$Y$4:$Y$"&amp;$C$5))
+SUMIF(INDIRECT("'Output 3'!$H$4:$H$"&amp;$C$6),Analysis!R27,INDIRECT("'Output 3'!$Y$4:$Y$"&amp;$C$6))
+SUMIF(INDIRECT("'Output 4'!$H$4:$H$"&amp;$C$7),Analysis!R27,INDIRECT("'Output 4'!$Y$4:$Y$"&amp;$C$7))
+SUMIF(INDIRECT("'Output 5'!$H$4:$H$"&amp;$C$8),Analysis!R27,INDIRECT("'Output 5'!$Y$4:$Y$"&amp;$C$8))
+SUMIF(INDIRECT("'Output 6'!$H$4:$H$"&amp;$C$9),Analysis!R27,INDIRECT("'Output 6'!$Y$4:$Y$"&amp;$C$9))
+SUMIF(INDIRECT("'Output 7'!$H$4:$H$"&amp;$C$10),Analysis!R27,INDIRECT("'Output 7'!$Y$4:$Y$"&amp;$C$10))
+SUMIF(INDIRECT("'Output 8'!$H$4:$H$"&amp;$C$11),Analysis!R27,INDIRECT("'Output 8'!$Y$4:$Y$"&amp;$C$11))
+SUMIF(INDIRECT("'Output 9'!$H$4:$H$"&amp;$C$12),Analysis!R27,INDIRECT("'Output 9'!$Y$4:$Y$"&amp;$C$12))
+SUMIF(INDIRECT("'Output 10'!$H$4:$H$"&amp;$C$13),Analysis!R27,INDIRECT("'Output 10'!$Y$4:$Y$"&amp;$C$13))</f>
        <v>0</v>
      </c>
      <c r="V27" s="29"/>
      <c r="W27" s="5">
        <f>SUMIF('Unplanned Outputs'!$E$4:$E$500,Analysis!Q27,'Unplanned Outputs'!$J$4:$J$500)</f>
        <v>0</v>
      </c>
      <c r="X27" s="5">
        <f>SUMIF('Unplanned Outputs'!$E$4:$E$500,Analysis!$Q27,'Unplanned Outputs'!$N$4:$N$500)</f>
        <v>0</v>
      </c>
      <c r="Y27" s="5">
        <f>SUMIF('Unplanned Outputs'!$E$4:$E$500,Analysis!$Q27,'Unplanned Outputs'!$R$4:$R$500)</f>
        <v>0</v>
      </c>
      <c r="Z27" s="5">
        <f>SUMIF('Unplanned Outputs'!$E$4:$E$500,Analysis!$Q27,'Unplanned Outputs'!$V$4:$V$500)</f>
        <v>0</v>
      </c>
      <c r="AA27" s="14"/>
      <c r="AB27" s="35">
        <f t="shared" ca="1" si="0"/>
        <v>0</v>
      </c>
      <c r="AC27" s="35">
        <f t="shared" si="1"/>
        <v>0</v>
      </c>
      <c r="AD27" s="51">
        <f t="shared" ca="1" si="2"/>
        <v>0</v>
      </c>
      <c r="AE27" s="61">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
+SUMIF(INDIRECT("'Output 9'!$H$5:$H$"&amp;$C$12),Analysis!$Q27,INDIRECT("'Output 9'!$F$5:$F$"&amp;$C$12))
+SUMIF(INDIRECT("'Output 10'!$H$5:$H$"&amp;$C$13),Analysis!$Q27,INDIRECT("'Output 10'!$F$5:$F$"&amp;$C$13))</f>
        <v>0</v>
      </c>
    </row>
    <row r="28" spans="1:31">
      <c r="F28">
        <f>'Output 2'!$D$6</f>
        <v>0</v>
      </c>
      <c r="G28" s="4" t="e">
        <f>'Output 8'!K$6/'Output 8'!$F$6</f>
        <v>#DIV/0!</v>
      </c>
      <c r="H28" s="4" t="e">
        <f>'Output 8'!M$6/'Output 8'!$F$6</f>
        <v>#DIV/0!</v>
      </c>
      <c r="I28" s="4" t="e">
        <f>('Output 8'!O$6)/'Output 8'!$F$6</f>
        <v>#DIV/0!</v>
      </c>
      <c r="J28" s="4" t="e">
        <f>('Output 8'!Q$6)/'Output 8'!$F$6</f>
        <v>#DIV/0!</v>
      </c>
      <c r="K28" s="4">
        <f>('Output 1'!U$4)/'Output 1'!$F$4</f>
        <v>0</v>
      </c>
      <c r="L28" s="32" t="e">
        <f t="shared" si="6"/>
        <v>#DIV/0!</v>
      </c>
      <c r="M28" s="4" t="e">
        <f>(#REF!)/#REF!</f>
        <v>#REF!</v>
      </c>
      <c r="N28" s="4" t="e">
        <f>(#REF!)/#REF!</f>
        <v>#REF!</v>
      </c>
      <c r="O28" s="32" t="e">
        <f>#REF!+N28</f>
        <v>#REF!</v>
      </c>
      <c r="Q28" s="29" t="s">
        <v>433</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
+SUMIF(INDIRECT("'Output 9'!$H$4:$H$"&amp;$C$12),Analysis!Q28,INDIRECT("'Output 9'!$m$4:$m$"&amp;$C$12))
+SUMIF(INDIRECT("'Output 10'!$H$4:$H$"&amp;$C$13),Analysis!Q28,INDIRECT("'Output 10'!$m$4:$m$"&amp;$C$13))</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
+SUMIF(INDIRECT("'Output 9'!$H$4:$H$"&amp;$C$12),Analysis!Q28,INDIRECT("'Output 9'!$Q$4:$Q$"&amp;$C$12))
+SUMIF(INDIRECT("'Output 10'!$H$4:$H$"&amp;$C$13),Analysis!Q28,INDIRECT("'Output 10'!$Q$4:$Q$"&amp;$C$13))</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
+SUMIF(INDIRECT("'Output 9'!$H$4:$H$"&amp;$C$12),Analysis!Q28,INDIRECT("'Output 9'!$U$4:$U$"&amp;$C$12))
+SUMIF(INDIRECT("'Output 10'!$H$4:$H$"&amp;$C$13),Analysis!Q28,INDIRECT("'Output 10'!$U$4:$U$"&amp;$C$13))</f>
        <v>0</v>
      </c>
      <c r="U28" s="5">
        <f ca="1">SUMIF(INDIRECT("'Output 1'!$H$4:$H$"&amp;$C$4),Analysis!R28,INDIRECT("'Output 1'!$Y$4:$Y$"&amp;$C$4))
+SUMIF(INDIRECT("'Output 2'!$H$4:$H$"&amp;$C$5),Analysis!R28,INDIRECT("'Output 2'!$Y$4:$Y$"&amp;$C$5))
+SUMIF(INDIRECT("'Output 3'!$H$4:$H$"&amp;$C$6),Analysis!R28,INDIRECT("'Output 3'!$Y$4:$Y$"&amp;$C$6))
+SUMIF(INDIRECT("'Output 4'!$H$4:$H$"&amp;$C$7),Analysis!R28,INDIRECT("'Output 4'!$Y$4:$Y$"&amp;$C$7))
+SUMIF(INDIRECT("'Output 5'!$H$4:$H$"&amp;$C$8),Analysis!R28,INDIRECT("'Output 5'!$Y$4:$Y$"&amp;$C$8))
+SUMIF(INDIRECT("'Output 6'!$H$4:$H$"&amp;$C$9),Analysis!R28,INDIRECT("'Output 6'!$Y$4:$Y$"&amp;$C$9))
+SUMIF(INDIRECT("'Output 7'!$H$4:$H$"&amp;$C$10),Analysis!R28,INDIRECT("'Output 7'!$Y$4:$Y$"&amp;$C$10))
+SUMIF(INDIRECT("'Output 8'!$H$4:$H$"&amp;$C$11),Analysis!R28,INDIRECT("'Output 8'!$Y$4:$Y$"&amp;$C$11))
+SUMIF(INDIRECT("'Output 9'!$H$4:$H$"&amp;$C$12),Analysis!R28,INDIRECT("'Output 9'!$Y$4:$Y$"&amp;$C$12))
+SUMIF(INDIRECT("'Output 10'!$H$4:$H$"&amp;$C$13),Analysis!R28,INDIRECT("'Output 10'!$Y$4:$Y$"&amp;$C$13))</f>
        <v>0</v>
      </c>
      <c r="V28" s="29"/>
      <c r="W28" s="5">
        <f>SUMIF('Unplanned Outputs'!$E$4:$E$500,Analysis!Q28,'Unplanned Outputs'!$J$4:$J$500)</f>
        <v>0</v>
      </c>
      <c r="X28" s="5">
        <f>SUMIF('Unplanned Outputs'!$E$4:$E$500,Analysis!$Q28,'Unplanned Outputs'!$N$4:$N$500)</f>
        <v>0</v>
      </c>
      <c r="Y28" s="5">
        <f>SUMIF('Unplanned Outputs'!$E$4:$E$500,Analysis!$Q28,'Unplanned Outputs'!$R$4:$R$500)</f>
        <v>0</v>
      </c>
      <c r="Z28" s="5">
        <f>SUMIF('Unplanned Outputs'!$E$4:$E$500,Analysis!$Q28,'Unplanned Outputs'!$V$4:$V$500)</f>
        <v>0</v>
      </c>
      <c r="AA28" s="14"/>
      <c r="AB28" s="35">
        <f t="shared" ca="1" si="0"/>
        <v>0</v>
      </c>
      <c r="AC28" s="35">
        <f t="shared" si="1"/>
        <v>0</v>
      </c>
      <c r="AD28" s="51">
        <f t="shared" ca="1" si="2"/>
        <v>0</v>
      </c>
      <c r="AE28" s="61">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
+SUMIF(INDIRECT("'Output 9'!$H$5:$H$"&amp;$C$12),Analysis!$Q28,INDIRECT("'Output 9'!$F$5:$F$"&amp;$C$12))
+SUMIF(INDIRECT("'Output 10'!$H$5:$H$"&amp;$C$13),Analysis!$Q28,INDIRECT("'Output 10'!$F$5:$F$"&amp;$C$13))</f>
        <v>0</v>
      </c>
    </row>
    <row r="29" spans="1:31">
      <c r="E29" t="str">
        <f>'Output 9'!$B$4</f>
        <v>O.9</v>
      </c>
      <c r="F29" t="str">
        <f>'Output 9'!$D$4</f>
        <v>O.9.1</v>
      </c>
      <c r="G29" s="4" t="e">
        <f>'Output 9'!$K$4/'Output 9'!$F$4</f>
        <v>#DIV/0!</v>
      </c>
      <c r="H29" s="4" t="e">
        <f>'Output 9'!M$4/'Output 9'!$F$4</f>
        <v>#DIV/0!</v>
      </c>
      <c r="I29" s="4" t="e">
        <f>('Output 9'!O$4)/'Output 9'!$F$4</f>
        <v>#DIV/0!</v>
      </c>
      <c r="J29" s="4" t="e">
        <f>('Output 9'!Q$4)/'Output 9'!$F$4</f>
        <v>#DIV/0!</v>
      </c>
      <c r="K29" s="4">
        <f>('Output 1'!U$4)/'Output 1'!$F$4</f>
        <v>0</v>
      </c>
      <c r="L29" s="32" t="e">
        <f t="shared" si="6"/>
        <v>#DIV/0!</v>
      </c>
      <c r="M29" s="4" t="e">
        <f>('Output 8'!S$4)/'Output 8'!$F$4</f>
        <v>#DIV/0!</v>
      </c>
      <c r="N29" s="4" t="e">
        <f>('Output 8'!U$4)/'Output 8'!$F$4</f>
        <v>#DIV/0!</v>
      </c>
      <c r="O29" s="32" t="e">
        <f t="shared" ref="O29:O34" si="8">L26+N29</f>
        <v>#DIV/0!</v>
      </c>
      <c r="Q29" s="29" t="s">
        <v>319</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
+SUMIF(INDIRECT("'Output 9'!$H$4:$H$"&amp;$C$12),Analysis!Q29,INDIRECT("'Output 9'!$m$4:$m$"&amp;$C$12))
+SUMIF(INDIRECT("'Output 10'!$H$4:$H$"&amp;$C$13),Analysis!Q29,INDIRECT("'Output 10'!$m$4:$m$"&amp;$C$13))</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
+SUMIF(INDIRECT("'Output 9'!$H$4:$H$"&amp;$C$12),Analysis!Q29,INDIRECT("'Output 9'!$Q$4:$Q$"&amp;$C$12))
+SUMIF(INDIRECT("'Output 10'!$H$4:$H$"&amp;$C$13),Analysis!Q29,INDIRECT("'Output 10'!$Q$4:$Q$"&amp;$C$13))</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
+SUMIF(INDIRECT("'Output 9'!$H$4:$H$"&amp;$C$12),Analysis!Q29,INDIRECT("'Output 9'!$U$4:$U$"&amp;$C$12))
+SUMIF(INDIRECT("'Output 10'!$H$4:$H$"&amp;$C$13),Analysis!Q29,INDIRECT("'Output 10'!$U$4:$U$"&amp;$C$13))</f>
        <v>0</v>
      </c>
      <c r="U29" s="5">
        <f ca="1">SUMIF(INDIRECT("'Output 1'!$H$4:$H$"&amp;$C$4),Analysis!R29,INDIRECT("'Output 1'!$Y$4:$Y$"&amp;$C$4))
+SUMIF(INDIRECT("'Output 2'!$H$4:$H$"&amp;$C$5),Analysis!R29,INDIRECT("'Output 2'!$Y$4:$Y$"&amp;$C$5))
+SUMIF(INDIRECT("'Output 3'!$H$4:$H$"&amp;$C$6),Analysis!R29,INDIRECT("'Output 3'!$Y$4:$Y$"&amp;$C$6))
+SUMIF(INDIRECT("'Output 4'!$H$4:$H$"&amp;$C$7),Analysis!R29,INDIRECT("'Output 4'!$Y$4:$Y$"&amp;$C$7))
+SUMIF(INDIRECT("'Output 5'!$H$4:$H$"&amp;$C$8),Analysis!R29,INDIRECT("'Output 5'!$Y$4:$Y$"&amp;$C$8))
+SUMIF(INDIRECT("'Output 6'!$H$4:$H$"&amp;$C$9),Analysis!R29,INDIRECT("'Output 6'!$Y$4:$Y$"&amp;$C$9))
+SUMIF(INDIRECT("'Output 7'!$H$4:$H$"&amp;$C$10),Analysis!R29,INDIRECT("'Output 7'!$Y$4:$Y$"&amp;$C$10))
+SUMIF(INDIRECT("'Output 8'!$H$4:$H$"&amp;$C$11),Analysis!R29,INDIRECT("'Output 8'!$Y$4:$Y$"&amp;$C$11))
+SUMIF(INDIRECT("'Output 9'!$H$4:$H$"&amp;$C$12),Analysis!R29,INDIRECT("'Output 9'!$Y$4:$Y$"&amp;$C$12))
+SUMIF(INDIRECT("'Output 10'!$H$4:$H$"&amp;$C$13),Analysis!R29,INDIRECT("'Output 10'!$Y$4:$Y$"&amp;$C$13))</f>
        <v>0</v>
      </c>
      <c r="V29" s="29"/>
      <c r="W29" s="5">
        <f>SUMIF('Unplanned Outputs'!$E$4:$E$500,Analysis!Q29,'Unplanned Outputs'!$J$4:$J$500)</f>
        <v>0</v>
      </c>
      <c r="X29" s="5">
        <f>SUMIF('Unplanned Outputs'!$E$4:$E$500,Analysis!$Q29,'Unplanned Outputs'!$N$4:$N$500)</f>
        <v>0</v>
      </c>
      <c r="Y29" s="5">
        <f>SUMIF('Unplanned Outputs'!$E$4:$E$500,Analysis!$Q29,'Unplanned Outputs'!$R$4:$R$500)</f>
        <v>0</v>
      </c>
      <c r="Z29" s="5">
        <f>SUMIF('Unplanned Outputs'!$E$4:$E$500,Analysis!$Q29,'Unplanned Outputs'!$V$4:$V$500)</f>
        <v>0</v>
      </c>
      <c r="AA29" s="14"/>
      <c r="AB29" s="35">
        <f t="shared" ca="1" si="0"/>
        <v>0</v>
      </c>
      <c r="AC29" s="35">
        <f t="shared" si="1"/>
        <v>0</v>
      </c>
      <c r="AD29" s="51">
        <f t="shared" ca="1" si="2"/>
        <v>0</v>
      </c>
      <c r="AE29" s="61">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
+SUMIF(INDIRECT("'Output 9'!$H$5:$H$"&amp;$C$12),Analysis!$Q29,INDIRECT("'Output 9'!$F$5:$F$"&amp;$C$12))
+SUMIF(INDIRECT("'Output 10'!$H$5:$H$"&amp;$C$13),Analysis!$Q29,INDIRECT("'Output 10'!$F$5:$F$"&amp;$C$13))</f>
        <v>0</v>
      </c>
    </row>
    <row r="30" spans="1:31">
      <c r="F30" t="str">
        <f>'Output 9'!$D$5</f>
        <v>O.9.2</v>
      </c>
      <c r="G30" s="4" t="e">
        <f>'Output 9'!K$5/'Output 9'!$F$5</f>
        <v>#DIV/0!</v>
      </c>
      <c r="H30" s="4" t="e">
        <f>'Output 9'!M$5/'Output 9'!$F$5</f>
        <v>#DIV/0!</v>
      </c>
      <c r="I30" s="4" t="e">
        <f>('Output 9'!O$5)/'Output 9'!$F$5</f>
        <v>#DIV/0!</v>
      </c>
      <c r="J30" s="4" t="e">
        <f>('Output 9'!Q$5)/'Output 9'!$F$5</f>
        <v>#DIV/0!</v>
      </c>
      <c r="K30" s="4">
        <f>('Output 1'!U$4)/'Output 1'!$F$4</f>
        <v>0</v>
      </c>
      <c r="L30" s="32" t="e">
        <f t="shared" si="6"/>
        <v>#DIV/0!</v>
      </c>
      <c r="M30" s="4" t="e">
        <f>('Output 8'!S$5)/'Output 8'!$F$5</f>
        <v>#DIV/0!</v>
      </c>
      <c r="N30" s="4" t="e">
        <f>('Output 8'!U$5)/'Output 8'!$F$5</f>
        <v>#DIV/0!</v>
      </c>
      <c r="O30" s="32" t="e">
        <f t="shared" si="8"/>
        <v>#DIV/0!</v>
      </c>
      <c r="Q30" s="29" t="s">
        <v>434</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
+SUMIF(INDIRECT("'Output 9'!$H$4:$H$"&amp;$C$12),Analysis!Q30,INDIRECT("'Output 9'!$m$4:$m$"&amp;$C$12))
+SUMIF(INDIRECT("'Output 10'!$H$4:$H$"&amp;$C$13),Analysis!Q30,INDIRECT("'Output 10'!$m$4:$m$"&amp;$C$13))</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
+SUMIF(INDIRECT("'Output 9'!$H$4:$H$"&amp;$C$12),Analysis!Q30,INDIRECT("'Output 9'!$Q$4:$Q$"&amp;$C$12))
+SUMIF(INDIRECT("'Output 10'!$H$4:$H$"&amp;$C$13),Analysis!Q30,INDIRECT("'Output 10'!$Q$4:$Q$"&amp;$C$13))</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
+SUMIF(INDIRECT("'Output 9'!$H$4:$H$"&amp;$C$12),Analysis!Q30,INDIRECT("'Output 9'!$U$4:$U$"&amp;$C$12))
+SUMIF(INDIRECT("'Output 10'!$H$4:$H$"&amp;$C$13),Analysis!Q30,INDIRECT("'Output 10'!$U$4:$U$"&amp;$C$13))</f>
        <v>0</v>
      </c>
      <c r="U30" s="5">
        <f ca="1">SUMIF(INDIRECT("'Output 1'!$H$4:$H$"&amp;$C$4),Analysis!R30,INDIRECT("'Output 1'!$Y$4:$Y$"&amp;$C$4))
+SUMIF(INDIRECT("'Output 2'!$H$4:$H$"&amp;$C$5),Analysis!R30,INDIRECT("'Output 2'!$Y$4:$Y$"&amp;$C$5))
+SUMIF(INDIRECT("'Output 3'!$H$4:$H$"&amp;$C$6),Analysis!R30,INDIRECT("'Output 3'!$Y$4:$Y$"&amp;$C$6))
+SUMIF(INDIRECT("'Output 4'!$H$4:$H$"&amp;$C$7),Analysis!R30,INDIRECT("'Output 4'!$Y$4:$Y$"&amp;$C$7))
+SUMIF(INDIRECT("'Output 5'!$H$4:$H$"&amp;$C$8),Analysis!R30,INDIRECT("'Output 5'!$Y$4:$Y$"&amp;$C$8))
+SUMIF(INDIRECT("'Output 6'!$H$4:$H$"&amp;$C$9),Analysis!R30,INDIRECT("'Output 6'!$Y$4:$Y$"&amp;$C$9))
+SUMIF(INDIRECT("'Output 7'!$H$4:$H$"&amp;$C$10),Analysis!R30,INDIRECT("'Output 7'!$Y$4:$Y$"&amp;$C$10))
+SUMIF(INDIRECT("'Output 8'!$H$4:$H$"&amp;$C$11),Analysis!R30,INDIRECT("'Output 8'!$Y$4:$Y$"&amp;$C$11))
+SUMIF(INDIRECT("'Output 9'!$H$4:$H$"&amp;$C$12),Analysis!R30,INDIRECT("'Output 9'!$Y$4:$Y$"&amp;$C$12))
+SUMIF(INDIRECT("'Output 10'!$H$4:$H$"&amp;$C$13),Analysis!R30,INDIRECT("'Output 10'!$Y$4:$Y$"&amp;$C$13))</f>
        <v>0</v>
      </c>
      <c r="V30" s="29"/>
      <c r="W30" s="5">
        <f>SUMIF('Unplanned Outputs'!$E$4:$E$500,Analysis!Q30,'Unplanned Outputs'!$J$4:$J$500)</f>
        <v>0</v>
      </c>
      <c r="X30" s="5">
        <f>SUMIF('Unplanned Outputs'!$E$4:$E$500,Analysis!$Q30,'Unplanned Outputs'!$N$4:$N$500)</f>
        <v>0</v>
      </c>
      <c r="Y30" s="5">
        <f>SUMIF('Unplanned Outputs'!$E$4:$E$500,Analysis!$Q30,'Unplanned Outputs'!$R$4:$R$500)</f>
        <v>0</v>
      </c>
      <c r="Z30" s="5">
        <f>SUMIF('Unplanned Outputs'!$E$4:$E$500,Analysis!$Q30,'Unplanned Outputs'!$V$4:$V$500)</f>
        <v>0</v>
      </c>
      <c r="AA30" s="14"/>
      <c r="AB30" s="35">
        <f t="shared" ca="1" si="0"/>
        <v>0</v>
      </c>
      <c r="AC30" s="35">
        <f t="shared" si="1"/>
        <v>0</v>
      </c>
      <c r="AD30" s="51">
        <f t="shared" ca="1" si="2"/>
        <v>0</v>
      </c>
      <c r="AE30" s="61">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
+SUMIF(INDIRECT("'Output 9'!$H$5:$H$"&amp;$C$12),Analysis!$Q30,INDIRECT("'Output 9'!$F$5:$F$"&amp;$C$12))
+SUMIF(INDIRECT("'Output 10'!$H$5:$H$"&amp;$C$13),Analysis!$Q30,INDIRECT("'Output 10'!$F$5:$F$"&amp;$C$13))</f>
        <v>0</v>
      </c>
    </row>
    <row r="31" spans="1:31">
      <c r="F31" t="str">
        <f>'Output 9'!$D$6</f>
        <v>O.9.3</v>
      </c>
      <c r="G31" s="4" t="e">
        <f>'Output 9'!K$6/'Output 9'!$F$6</f>
        <v>#DIV/0!</v>
      </c>
      <c r="H31" s="4" t="e">
        <f>'Output 9'!M$6/'Output 9'!$F$6</f>
        <v>#DIV/0!</v>
      </c>
      <c r="I31" s="4" t="e">
        <f>('Output 9'!O$6)/'Output 9'!$F$6</f>
        <v>#DIV/0!</v>
      </c>
      <c r="J31" s="4" t="e">
        <f>('Output 9'!Q$6)/'Output 9'!$F$6</f>
        <v>#DIV/0!</v>
      </c>
      <c r="K31" s="4">
        <f>('Output 1'!U$4)/'Output 1'!$F$4</f>
        <v>0</v>
      </c>
      <c r="L31" s="32" t="e">
        <f t="shared" si="6"/>
        <v>#DIV/0!</v>
      </c>
      <c r="M31" s="4" t="e">
        <f>('Output 8'!S$6)/'Output 8'!$F$6</f>
        <v>#DIV/0!</v>
      </c>
      <c r="N31" s="4" t="e">
        <f>('Output 8'!U$6)/'Output 8'!$F$6</f>
        <v>#DIV/0!</v>
      </c>
      <c r="O31" s="32" t="e">
        <f t="shared" si="8"/>
        <v>#DIV/0!</v>
      </c>
      <c r="Q31" s="29">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
+SUMIF(INDIRECT("'Output 9'!$H$4:$H$"&amp;$C$12),Analysis!Q31,INDIRECT("'Output 9'!$m$4:$m$"&amp;$C$12))
+SUMIF(INDIRECT("'Output 10'!$H$4:$H$"&amp;$C$13),Analysis!Q31,INDIRECT("'Output 10'!$m$4:$m$"&amp;$C$13))</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
+SUMIF(INDIRECT("'Output 9'!$H$4:$H$"&amp;$C$12),Analysis!Q31,INDIRECT("'Output 9'!$Q$4:$Q$"&amp;$C$12))
+SUMIF(INDIRECT("'Output 10'!$H$4:$H$"&amp;$C$13),Analysis!Q31,INDIRECT("'Output 10'!$Q$4:$Q$"&amp;$C$13))</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
+SUMIF(INDIRECT("'Output 9'!$H$4:$H$"&amp;$C$12),Analysis!Q31,INDIRECT("'Output 9'!$U$4:$U$"&amp;$C$12))
+SUMIF(INDIRECT("'Output 10'!$H$4:$H$"&amp;$C$13),Analysis!Q31,INDIRECT("'Output 10'!$U$4:$U$"&amp;$C$13))</f>
        <v>0</v>
      </c>
      <c r="U31" s="5">
        <f ca="1">SUMIF(INDIRECT("'Output 1'!$H$4:$H$"&amp;$C$4),Analysis!R31,INDIRECT("'Output 1'!$Y$4:$Y$"&amp;$C$4))
+SUMIF(INDIRECT("'Output 2'!$H$4:$H$"&amp;$C$5),Analysis!R31,INDIRECT("'Output 2'!$Y$4:$Y$"&amp;$C$5))
+SUMIF(INDIRECT("'Output 3'!$H$4:$H$"&amp;$C$6),Analysis!R31,INDIRECT("'Output 3'!$Y$4:$Y$"&amp;$C$6))
+SUMIF(INDIRECT("'Output 4'!$H$4:$H$"&amp;$C$7),Analysis!R31,INDIRECT("'Output 4'!$Y$4:$Y$"&amp;$C$7))
+SUMIF(INDIRECT("'Output 5'!$H$4:$H$"&amp;$C$8),Analysis!R31,INDIRECT("'Output 5'!$Y$4:$Y$"&amp;$C$8))
+SUMIF(INDIRECT("'Output 6'!$H$4:$H$"&amp;$C$9),Analysis!R31,INDIRECT("'Output 6'!$Y$4:$Y$"&amp;$C$9))
+SUMIF(INDIRECT("'Output 7'!$H$4:$H$"&amp;$C$10),Analysis!R31,INDIRECT("'Output 7'!$Y$4:$Y$"&amp;$C$10))
+SUMIF(INDIRECT("'Output 8'!$H$4:$H$"&amp;$C$11),Analysis!R31,INDIRECT("'Output 8'!$Y$4:$Y$"&amp;$C$11))
+SUMIF(INDIRECT("'Output 9'!$H$4:$H$"&amp;$C$12),Analysis!R31,INDIRECT("'Output 9'!$Y$4:$Y$"&amp;$C$12))
+SUMIF(INDIRECT("'Output 10'!$H$4:$H$"&amp;$C$13),Analysis!R31,INDIRECT("'Output 10'!$Y$4:$Y$"&amp;$C$13))</f>
        <v>0</v>
      </c>
      <c r="V31" s="29"/>
      <c r="W31" s="5">
        <f>SUMIF('Unplanned Outputs'!$E$4:$E$500,Analysis!Q31,'Unplanned Outputs'!$J$4:$J$500)</f>
        <v>0</v>
      </c>
      <c r="X31" s="5">
        <f>SUMIF('Unplanned Outputs'!$E$4:$E$500,Analysis!$Q31,'Unplanned Outputs'!$N$4:$N$500)</f>
        <v>0</v>
      </c>
      <c r="Y31" s="5">
        <f>SUMIF('Unplanned Outputs'!$E$4:$E$500,Analysis!$Q31,'Unplanned Outputs'!$R$4:$R$500)</f>
        <v>0</v>
      </c>
      <c r="Z31" s="5">
        <f>SUMIF('Unplanned Outputs'!$E$4:$E$500,Analysis!$Q31,'Unplanned Outputs'!$V$4:$V$500)</f>
        <v>0</v>
      </c>
      <c r="AA31" s="14"/>
      <c r="AB31" s="35">
        <f t="shared" ca="1" si="0"/>
        <v>0</v>
      </c>
      <c r="AC31" s="35">
        <f t="shared" si="1"/>
        <v>0</v>
      </c>
      <c r="AD31" s="51">
        <f t="shared" ca="1" si="2"/>
        <v>0</v>
      </c>
      <c r="AE31" s="61">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
+SUMIF(INDIRECT("'Output 9'!$H$5:$H$"&amp;$C$12),Analysis!$Q31,INDIRECT("'Output 9'!$F$5:$F$"&amp;$C$12))
+SUMIF(INDIRECT("'Output 10'!$H$5:$H$"&amp;$C$13),Analysis!$Q31,INDIRECT("'Output 10'!$F$5:$F$"&amp;$C$13))</f>
        <v>0</v>
      </c>
    </row>
    <row r="32" spans="1:31">
      <c r="E32" t="str">
        <f>'Output 10'!$B$4</f>
        <v>O.10</v>
      </c>
      <c r="F32" t="str">
        <f>'Output 10'!$D$4</f>
        <v>O.10.1</v>
      </c>
      <c r="G32" s="4" t="e">
        <f>'Output 10'!$K$4/'Output 10'!$F$4</f>
        <v>#DIV/0!</v>
      </c>
      <c r="H32" s="4" t="e">
        <f>'Output 10'!M$4/'Output 10'!$F$4</f>
        <v>#DIV/0!</v>
      </c>
      <c r="I32" s="4" t="e">
        <f>('Output 10'!O$4)/'Output 10'!$F$4</f>
        <v>#DIV/0!</v>
      </c>
      <c r="J32" s="4" t="e">
        <f>('Output 10'!Q$4)/'Output 10'!$F$4</f>
        <v>#DIV/0!</v>
      </c>
      <c r="K32" s="4">
        <f>('Output 1'!U$4)/'Output 1'!$F$4</f>
        <v>0</v>
      </c>
      <c r="L32" s="32" t="e">
        <f t="shared" si="6"/>
        <v>#DIV/0!</v>
      </c>
      <c r="M32" s="4" t="e">
        <f>('Output 9'!S$4)/'Output 9'!$F$4</f>
        <v>#DIV/0!</v>
      </c>
      <c r="N32" s="4" t="e">
        <f>('Output 9'!U$4)/'Output 9'!$F$4</f>
        <v>#DIV/0!</v>
      </c>
      <c r="O32" s="32" t="e">
        <f t="shared" si="8"/>
        <v>#DIV/0!</v>
      </c>
      <c r="Q32" s="29" t="s">
        <v>435</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
+SUMIF(INDIRECT("'Output 9'!$H$4:$H$"&amp;$C$12),Analysis!Q32,INDIRECT("'Output 9'!$m$4:$m$"&amp;$C$12))
+SUMIF(INDIRECT("'Output 10'!$H$4:$H$"&amp;$C$13),Analysis!Q32,INDIRECT("'Output 10'!$m$4:$m$"&amp;$C$13))</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
+SUMIF(INDIRECT("'Output 9'!$H$4:$H$"&amp;$C$12),Analysis!Q32,INDIRECT("'Output 9'!$Q$4:$Q$"&amp;$C$12))
+SUMIF(INDIRECT("'Output 10'!$H$4:$H$"&amp;$C$13),Analysis!Q32,INDIRECT("'Output 10'!$Q$4:$Q$"&amp;$C$13))</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
+SUMIF(INDIRECT("'Output 9'!$H$4:$H$"&amp;$C$12),Analysis!Q32,INDIRECT("'Output 9'!$U$4:$U$"&amp;$C$12))
+SUMIF(INDIRECT("'Output 10'!$H$4:$H$"&amp;$C$13),Analysis!Q32,INDIRECT("'Output 10'!$U$4:$U$"&amp;$C$13))</f>
        <v>0</v>
      </c>
      <c r="U32" s="5">
        <f ca="1">SUMIF(INDIRECT("'Output 1'!$H$4:$H$"&amp;$C$4),Analysis!R32,INDIRECT("'Output 1'!$Y$4:$Y$"&amp;$C$4))
+SUMIF(INDIRECT("'Output 2'!$H$4:$H$"&amp;$C$5),Analysis!R32,INDIRECT("'Output 2'!$Y$4:$Y$"&amp;$C$5))
+SUMIF(INDIRECT("'Output 3'!$H$4:$H$"&amp;$C$6),Analysis!R32,INDIRECT("'Output 3'!$Y$4:$Y$"&amp;$C$6))
+SUMIF(INDIRECT("'Output 4'!$H$4:$H$"&amp;$C$7),Analysis!R32,INDIRECT("'Output 4'!$Y$4:$Y$"&amp;$C$7))
+SUMIF(INDIRECT("'Output 5'!$H$4:$H$"&amp;$C$8),Analysis!R32,INDIRECT("'Output 5'!$Y$4:$Y$"&amp;$C$8))
+SUMIF(INDIRECT("'Output 6'!$H$4:$H$"&amp;$C$9),Analysis!R32,INDIRECT("'Output 6'!$Y$4:$Y$"&amp;$C$9))
+SUMIF(INDIRECT("'Output 7'!$H$4:$H$"&amp;$C$10),Analysis!R32,INDIRECT("'Output 7'!$Y$4:$Y$"&amp;$C$10))
+SUMIF(INDIRECT("'Output 8'!$H$4:$H$"&amp;$C$11),Analysis!R32,INDIRECT("'Output 8'!$Y$4:$Y$"&amp;$C$11))
+SUMIF(INDIRECT("'Output 9'!$H$4:$H$"&amp;$C$12),Analysis!R32,INDIRECT("'Output 9'!$Y$4:$Y$"&amp;$C$12))
+SUMIF(INDIRECT("'Output 10'!$H$4:$H$"&amp;$C$13),Analysis!R32,INDIRECT("'Output 10'!$Y$4:$Y$"&amp;$C$13))</f>
        <v>0</v>
      </c>
      <c r="V32" s="29"/>
      <c r="W32" s="5">
        <f>SUMIF('Unplanned Outputs'!$E$4:$E$500,Analysis!Q32,'Unplanned Outputs'!$J$4:$J$500)</f>
        <v>0</v>
      </c>
      <c r="X32" s="5">
        <f>SUMIF('Unplanned Outputs'!$E$4:$E$500,Analysis!$Q32,'Unplanned Outputs'!$N$4:$N$500)</f>
        <v>0</v>
      </c>
      <c r="Y32" s="5">
        <f>SUMIF('Unplanned Outputs'!$E$4:$E$500,Analysis!$Q32,'Unplanned Outputs'!$R$4:$R$500)</f>
        <v>0</v>
      </c>
      <c r="Z32" s="5">
        <f>SUMIF('Unplanned Outputs'!$E$4:$E$500,Analysis!$Q32,'Unplanned Outputs'!$V$4:$V$500)</f>
        <v>0</v>
      </c>
      <c r="AA32" s="14"/>
      <c r="AB32" s="35">
        <f t="shared" ca="1" si="0"/>
        <v>0</v>
      </c>
      <c r="AC32" s="35">
        <f t="shared" si="1"/>
        <v>0</v>
      </c>
      <c r="AD32" s="51">
        <f t="shared" ca="1" si="2"/>
        <v>0</v>
      </c>
      <c r="AE32" s="61">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
+SUMIF(INDIRECT("'Output 9'!$H$5:$H$"&amp;$C$12),Analysis!$Q32,INDIRECT("'Output 9'!$F$5:$F$"&amp;$C$12))
+SUMIF(INDIRECT("'Output 10'!$H$5:$H$"&amp;$C$13),Analysis!$Q32,INDIRECT("'Output 10'!$F$5:$F$"&amp;$C$13))</f>
        <v>0</v>
      </c>
    </row>
    <row r="33" spans="6:31">
      <c r="F33">
        <f>'Output 10'!$D$5</f>
        <v>0</v>
      </c>
      <c r="G33" s="4" t="e">
        <f>'Output 10'!K$5/'Output 10'!$F$5</f>
        <v>#DIV/0!</v>
      </c>
      <c r="H33" s="4" t="e">
        <f>'Output 10'!M$5/'Output 10'!$F$5</f>
        <v>#DIV/0!</v>
      </c>
      <c r="I33" s="4" t="e">
        <f>('Output 10'!O$5)/'Output 10'!$F$5</f>
        <v>#DIV/0!</v>
      </c>
      <c r="J33" s="4" t="e">
        <f>('Output 10'!Q$5)/'Output 10'!$F$5</f>
        <v>#DIV/0!</v>
      </c>
      <c r="K33" s="4">
        <f>('Output 1'!U$4)/'Output 1'!$F$4</f>
        <v>0</v>
      </c>
      <c r="L33" s="32" t="e">
        <f t="shared" si="6"/>
        <v>#DIV/0!</v>
      </c>
      <c r="M33" s="4" t="e">
        <f>('Output 9'!S$5)/'Output 9'!$F$5</f>
        <v>#DIV/0!</v>
      </c>
      <c r="N33" s="4" t="e">
        <f>('Output 9'!U$5)/'Output 9'!$F$5</f>
        <v>#DIV/0!</v>
      </c>
      <c r="O33" s="32" t="e">
        <f t="shared" si="8"/>
        <v>#DIV/0!</v>
      </c>
      <c r="Q33" s="29" t="s">
        <v>436</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
+SUMIF(INDIRECT("'Output 9'!$H$4:$H$"&amp;$C$12),Analysis!Q33,INDIRECT("'Output 9'!$m$4:$m$"&amp;$C$12))
+SUMIF(INDIRECT("'Output 10'!$H$4:$H$"&amp;$C$13),Analysis!Q33,INDIRECT("'Output 10'!$m$4:$m$"&amp;$C$13))</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
+SUMIF(INDIRECT("'Output 9'!$H$4:$H$"&amp;$C$12),Analysis!Q33,INDIRECT("'Output 9'!$Q$4:$Q$"&amp;$C$12))
+SUMIF(INDIRECT("'Output 10'!$H$4:$H$"&amp;$C$13),Analysis!Q33,INDIRECT("'Output 10'!$Q$4:$Q$"&amp;$C$13))</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
+SUMIF(INDIRECT("'Output 9'!$H$4:$H$"&amp;$C$12),Analysis!Q33,INDIRECT("'Output 9'!$U$4:$U$"&amp;$C$12))
+SUMIF(INDIRECT("'Output 10'!$H$4:$H$"&amp;$C$13),Analysis!Q33,INDIRECT("'Output 10'!$U$4:$U$"&amp;$C$13))</f>
        <v>0</v>
      </c>
      <c r="U33" s="5">
        <f ca="1">SUMIF(INDIRECT("'Output 1'!$H$4:$H$"&amp;$C$4),Analysis!R33,INDIRECT("'Output 1'!$Y$4:$Y$"&amp;$C$4))
+SUMIF(INDIRECT("'Output 2'!$H$4:$H$"&amp;$C$5),Analysis!R33,INDIRECT("'Output 2'!$Y$4:$Y$"&amp;$C$5))
+SUMIF(INDIRECT("'Output 3'!$H$4:$H$"&amp;$C$6),Analysis!R33,INDIRECT("'Output 3'!$Y$4:$Y$"&amp;$C$6))
+SUMIF(INDIRECT("'Output 4'!$H$4:$H$"&amp;$C$7),Analysis!R33,INDIRECT("'Output 4'!$Y$4:$Y$"&amp;$C$7))
+SUMIF(INDIRECT("'Output 5'!$H$4:$H$"&amp;$C$8),Analysis!R33,INDIRECT("'Output 5'!$Y$4:$Y$"&amp;$C$8))
+SUMIF(INDIRECT("'Output 6'!$H$4:$H$"&amp;$C$9),Analysis!R33,INDIRECT("'Output 6'!$Y$4:$Y$"&amp;$C$9))
+SUMIF(INDIRECT("'Output 7'!$H$4:$H$"&amp;$C$10),Analysis!R33,INDIRECT("'Output 7'!$Y$4:$Y$"&amp;$C$10))
+SUMIF(INDIRECT("'Output 8'!$H$4:$H$"&amp;$C$11),Analysis!R33,INDIRECT("'Output 8'!$Y$4:$Y$"&amp;$C$11))
+SUMIF(INDIRECT("'Output 9'!$H$4:$H$"&amp;$C$12),Analysis!R33,INDIRECT("'Output 9'!$Y$4:$Y$"&amp;$C$12))
+SUMIF(INDIRECT("'Output 10'!$H$4:$H$"&amp;$C$13),Analysis!R33,INDIRECT("'Output 10'!$Y$4:$Y$"&amp;$C$13))</f>
        <v>0</v>
      </c>
      <c r="V33" s="29"/>
      <c r="W33" s="5">
        <f>SUMIF('Unplanned Outputs'!$E$4:$E$500,Analysis!Q33,'Unplanned Outputs'!$J$4:$J$500)</f>
        <v>0</v>
      </c>
      <c r="X33" s="5">
        <f>SUMIF('Unplanned Outputs'!$E$4:$E$500,Analysis!$Q33,'Unplanned Outputs'!$N$4:$N$500)</f>
        <v>0</v>
      </c>
      <c r="Y33" s="5">
        <f>SUMIF('Unplanned Outputs'!$E$4:$E$500,Analysis!$Q33,'Unplanned Outputs'!$R$4:$R$500)</f>
        <v>0</v>
      </c>
      <c r="Z33" s="5">
        <f>SUMIF('Unplanned Outputs'!$E$4:$E$500,Analysis!$Q33,'Unplanned Outputs'!$V$4:$V$500)</f>
        <v>0</v>
      </c>
      <c r="AA33" s="14"/>
      <c r="AB33" s="35">
        <f t="shared" ca="1" si="0"/>
        <v>0</v>
      </c>
      <c r="AC33" s="35">
        <f t="shared" si="1"/>
        <v>0</v>
      </c>
      <c r="AD33" s="51">
        <f t="shared" ca="1" si="2"/>
        <v>0</v>
      </c>
      <c r="AE33" s="61">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
+SUMIF(INDIRECT("'Output 9'!$H$5:$H$"&amp;$C$12),Analysis!$Q33,INDIRECT("'Output 9'!$F$5:$F$"&amp;$C$12))
+SUMIF(INDIRECT("'Output 10'!$H$5:$H$"&amp;$C$13),Analysis!$Q33,INDIRECT("'Output 10'!$F$5:$F$"&amp;$C$13))</f>
        <v>0</v>
      </c>
    </row>
    <row r="34" spans="6:31">
      <c r="F34">
        <f>'Output 10'!$D$6</f>
        <v>0</v>
      </c>
      <c r="G34" s="4" t="e">
        <f>'Output 10'!K$6/'Output 10'!$F$6</f>
        <v>#DIV/0!</v>
      </c>
      <c r="H34" s="4" t="e">
        <f>'Output 10'!M$6/'Output 10'!$F$6</f>
        <v>#DIV/0!</v>
      </c>
      <c r="I34" s="4" t="e">
        <f>('Output 10'!O$6)/'Output 10'!$F$6</f>
        <v>#DIV/0!</v>
      </c>
      <c r="J34" s="4" t="e">
        <f>('Output 10'!Q$6)/'Output 10'!$F$6</f>
        <v>#DIV/0!</v>
      </c>
      <c r="K34" s="4">
        <f>('Output 1'!U$4)/'Output 1'!$F$4</f>
        <v>0</v>
      </c>
      <c r="L34" s="32" t="e">
        <f t="shared" si="6"/>
        <v>#DIV/0!</v>
      </c>
      <c r="M34" s="4" t="e">
        <f>('Output 9'!S$6)/'Output 9'!$F$6</f>
        <v>#DIV/0!</v>
      </c>
      <c r="N34" s="4" t="e">
        <f>('Output 9'!U$6)/'Output 9'!$F$6</f>
        <v>#DIV/0!</v>
      </c>
      <c r="O34" s="32" t="e">
        <f t="shared" si="8"/>
        <v>#DIV/0!</v>
      </c>
      <c r="Q34" s="29" t="s">
        <v>437</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
+SUMIF(INDIRECT("'Output 9'!$H$4:$H$"&amp;$C$12),Analysis!Q34,INDIRECT("'Output 9'!$m$4:$m$"&amp;$C$12))
+SUMIF(INDIRECT("'Output 10'!$H$4:$H$"&amp;$C$13),Analysis!Q34,INDIRECT("'Output 10'!$m$4:$m$"&amp;$C$13))</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
+SUMIF(INDIRECT("'Output 9'!$H$4:$H$"&amp;$C$12),Analysis!Q34,INDIRECT("'Output 9'!$Q$4:$Q$"&amp;$C$12))
+SUMIF(INDIRECT("'Output 10'!$H$4:$H$"&amp;$C$13),Analysis!Q34,INDIRECT("'Output 10'!$Q$4:$Q$"&amp;$C$13))</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
+SUMIF(INDIRECT("'Output 9'!$H$4:$H$"&amp;$C$12),Analysis!Q34,INDIRECT("'Output 9'!$U$4:$U$"&amp;$C$12))
+SUMIF(INDIRECT("'Output 10'!$H$4:$H$"&amp;$C$13),Analysis!Q34,INDIRECT("'Output 10'!$U$4:$U$"&amp;$C$13))</f>
        <v>0</v>
      </c>
      <c r="U34" s="5">
        <f ca="1">SUMIF(INDIRECT("'Output 1'!$H$4:$H$"&amp;$C$4),Analysis!R34,INDIRECT("'Output 1'!$Y$4:$Y$"&amp;$C$4))
+SUMIF(INDIRECT("'Output 2'!$H$4:$H$"&amp;$C$5),Analysis!R34,INDIRECT("'Output 2'!$Y$4:$Y$"&amp;$C$5))
+SUMIF(INDIRECT("'Output 3'!$H$4:$H$"&amp;$C$6),Analysis!R34,INDIRECT("'Output 3'!$Y$4:$Y$"&amp;$C$6))
+SUMIF(INDIRECT("'Output 4'!$H$4:$H$"&amp;$C$7),Analysis!R34,INDIRECT("'Output 4'!$Y$4:$Y$"&amp;$C$7))
+SUMIF(INDIRECT("'Output 5'!$H$4:$H$"&amp;$C$8),Analysis!R34,INDIRECT("'Output 5'!$Y$4:$Y$"&amp;$C$8))
+SUMIF(INDIRECT("'Output 6'!$H$4:$H$"&amp;$C$9),Analysis!R34,INDIRECT("'Output 6'!$Y$4:$Y$"&amp;$C$9))
+SUMIF(INDIRECT("'Output 7'!$H$4:$H$"&amp;$C$10),Analysis!R34,INDIRECT("'Output 7'!$Y$4:$Y$"&amp;$C$10))
+SUMIF(INDIRECT("'Output 8'!$H$4:$H$"&amp;$C$11),Analysis!R34,INDIRECT("'Output 8'!$Y$4:$Y$"&amp;$C$11))
+SUMIF(INDIRECT("'Output 9'!$H$4:$H$"&amp;$C$12),Analysis!R34,INDIRECT("'Output 9'!$Y$4:$Y$"&amp;$C$12))
+SUMIF(INDIRECT("'Output 10'!$H$4:$H$"&amp;$C$13),Analysis!R34,INDIRECT("'Output 10'!$Y$4:$Y$"&amp;$C$13))</f>
        <v>0</v>
      </c>
      <c r="V34" s="29"/>
      <c r="W34" s="5">
        <f>SUMIF('Unplanned Outputs'!$E$4:$E$500,Analysis!Q34,'Unplanned Outputs'!$J$4:$J$500)</f>
        <v>0</v>
      </c>
      <c r="X34" s="5">
        <f>SUMIF('Unplanned Outputs'!$E$4:$E$500,Analysis!$Q34,'Unplanned Outputs'!$N$4:$N$500)</f>
        <v>0</v>
      </c>
      <c r="Y34" s="5">
        <f>SUMIF('Unplanned Outputs'!$E$4:$E$500,Analysis!$Q34,'Unplanned Outputs'!$R$4:$R$500)</f>
        <v>0</v>
      </c>
      <c r="Z34" s="5">
        <f>SUMIF('Unplanned Outputs'!$E$4:$E$500,Analysis!$Q34,'Unplanned Outputs'!$V$4:$V$500)</f>
        <v>0</v>
      </c>
      <c r="AA34" s="14"/>
      <c r="AB34" s="35">
        <f t="shared" ca="1" si="0"/>
        <v>0</v>
      </c>
      <c r="AC34" s="35">
        <f t="shared" si="1"/>
        <v>0</v>
      </c>
      <c r="AD34" s="51">
        <f t="shared" ca="1" si="2"/>
        <v>0</v>
      </c>
      <c r="AE34" s="61">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
+SUMIF(INDIRECT("'Output 9'!$H$5:$H$"&amp;$C$12),Analysis!$Q34,INDIRECT("'Output 9'!$F$5:$F$"&amp;$C$12))
+SUMIF(INDIRECT("'Output 10'!$H$5:$H$"&amp;$C$13),Analysis!$Q34,INDIRECT("'Output 10'!$F$5:$F$"&amp;$C$13))</f>
        <v>0</v>
      </c>
    </row>
    <row r="35" spans="6:31">
      <c r="M35" s="4" t="e">
        <f>(#REF!)/#REF!</f>
        <v>#REF!</v>
      </c>
      <c r="N35" s="4" t="e">
        <f>(#REF!)/#REF!</f>
        <v>#REF!</v>
      </c>
      <c r="O35" s="32" t="e">
        <f>#REF!+N35</f>
        <v>#REF!</v>
      </c>
      <c r="Q35" s="29">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
+SUMIF(INDIRECT("'Output 9'!$H$4:$H$"&amp;$C$12),Analysis!Q35,INDIRECT("'Output 9'!$m$4:$m$"&amp;$C$12))
+SUMIF(INDIRECT("'Output 10'!$H$4:$H$"&amp;$C$13),Analysis!Q35,INDIRECT("'Output 10'!$m$4:$m$"&amp;$C$13))</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
+SUMIF(INDIRECT("'Output 9'!$H$4:$H$"&amp;$C$12),Analysis!Q35,INDIRECT("'Output 9'!$Q$4:$Q$"&amp;$C$12))
+SUMIF(INDIRECT("'Output 10'!$H$4:$H$"&amp;$C$13),Analysis!Q35,INDIRECT("'Output 10'!$Q$4:$Q$"&amp;$C$13))</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
+SUMIF(INDIRECT("'Output 9'!$H$4:$H$"&amp;$C$12),Analysis!Q35,INDIRECT("'Output 9'!$U$4:$U$"&amp;$C$12))
+SUMIF(INDIRECT("'Output 10'!$H$4:$H$"&amp;$C$13),Analysis!Q35,INDIRECT("'Output 10'!$U$4:$U$"&amp;$C$13))</f>
        <v>0</v>
      </c>
      <c r="U35" s="5">
        <f ca="1">SUMIF(INDIRECT("'Output 1'!$H$4:$H$"&amp;$C$4),Analysis!R35,INDIRECT("'Output 1'!$Y$4:$Y$"&amp;$C$4))
+SUMIF(INDIRECT("'Output 2'!$H$4:$H$"&amp;$C$5),Analysis!R35,INDIRECT("'Output 2'!$Y$4:$Y$"&amp;$C$5))
+SUMIF(INDIRECT("'Output 3'!$H$4:$H$"&amp;$C$6),Analysis!R35,INDIRECT("'Output 3'!$Y$4:$Y$"&amp;$C$6))
+SUMIF(INDIRECT("'Output 4'!$H$4:$H$"&amp;$C$7),Analysis!R35,INDIRECT("'Output 4'!$Y$4:$Y$"&amp;$C$7))
+SUMIF(INDIRECT("'Output 5'!$H$4:$H$"&amp;$C$8),Analysis!R35,INDIRECT("'Output 5'!$Y$4:$Y$"&amp;$C$8))
+SUMIF(INDIRECT("'Output 6'!$H$4:$H$"&amp;$C$9),Analysis!R35,INDIRECT("'Output 6'!$Y$4:$Y$"&amp;$C$9))
+SUMIF(INDIRECT("'Output 7'!$H$4:$H$"&amp;$C$10),Analysis!R35,INDIRECT("'Output 7'!$Y$4:$Y$"&amp;$C$10))
+SUMIF(INDIRECT("'Output 8'!$H$4:$H$"&amp;$C$11),Analysis!R35,INDIRECT("'Output 8'!$Y$4:$Y$"&amp;$C$11))
+SUMIF(INDIRECT("'Output 9'!$H$4:$H$"&amp;$C$12),Analysis!R35,INDIRECT("'Output 9'!$Y$4:$Y$"&amp;$C$12))
+SUMIF(INDIRECT("'Output 10'!$H$4:$H$"&amp;$C$13),Analysis!R35,INDIRECT("'Output 10'!$Y$4:$Y$"&amp;$C$13))</f>
        <v>0</v>
      </c>
      <c r="V35" s="29"/>
      <c r="W35" s="5">
        <f>SUMIF('Unplanned Outputs'!$E$4:$E$500,Analysis!Q35,'Unplanned Outputs'!$J$4:$J$500)</f>
        <v>0</v>
      </c>
      <c r="X35" s="5">
        <f>SUMIF('Unplanned Outputs'!$E$4:$E$500,Analysis!$Q35,'Unplanned Outputs'!$N$4:$N$500)</f>
        <v>0</v>
      </c>
      <c r="Y35" s="5">
        <f>SUMIF('Unplanned Outputs'!$E$4:$E$500,Analysis!$Q35,'Unplanned Outputs'!$R$4:$R$500)</f>
        <v>0</v>
      </c>
      <c r="Z35" s="5">
        <f>SUMIF('Unplanned Outputs'!$E$4:$E$500,Analysis!$Q35,'Unplanned Outputs'!$V$4:$V$500)</f>
        <v>0</v>
      </c>
      <c r="AA35" s="14"/>
      <c r="AB35" s="35">
        <f t="shared" ca="1" si="0"/>
        <v>0</v>
      </c>
      <c r="AC35" s="35">
        <f t="shared" si="1"/>
        <v>0</v>
      </c>
      <c r="AD35" s="51">
        <f t="shared" ca="1" si="2"/>
        <v>0</v>
      </c>
      <c r="AE35" s="61">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
+SUMIF(INDIRECT("'Output 9'!$H$5:$H$"&amp;$C$12),Analysis!$Q35,INDIRECT("'Output 9'!$F$5:$F$"&amp;$C$12))
+SUMIF(INDIRECT("'Output 10'!$H$5:$H$"&amp;$C$13),Analysis!$Q35,INDIRECT("'Output 10'!$F$5:$F$"&amp;$C$13))</f>
        <v>0</v>
      </c>
    </row>
    <row r="36" spans="6:31">
      <c r="M36" s="4" t="e">
        <f>(#REF!)/#REF!</f>
        <v>#REF!</v>
      </c>
      <c r="N36" s="4" t="e">
        <f>(#REF!)/#REF!</f>
        <v>#REF!</v>
      </c>
      <c r="O36" s="32" t="e">
        <f>#REF!+N36</f>
        <v>#REF!</v>
      </c>
      <c r="Q36" s="29" t="s">
        <v>438</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
+SUMIF(INDIRECT("'Output 9'!$H$4:$H$"&amp;$C$12),Analysis!Q36,INDIRECT("'Output 9'!$m$4:$m$"&amp;$C$12))
+SUMIF(INDIRECT("'Output 10'!$H$4:$H$"&amp;$C$13),Analysis!Q36,INDIRECT("'Output 10'!$m$4:$m$"&amp;$C$13))</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
+SUMIF(INDIRECT("'Output 9'!$H$4:$H$"&amp;$C$12),Analysis!Q36,INDIRECT("'Output 9'!$Q$4:$Q$"&amp;$C$12))
+SUMIF(INDIRECT("'Output 10'!$H$4:$H$"&amp;$C$13),Analysis!Q36,INDIRECT("'Output 10'!$Q$4:$Q$"&amp;$C$13))</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
+SUMIF(INDIRECT("'Output 9'!$H$4:$H$"&amp;$C$12),Analysis!Q36,INDIRECT("'Output 9'!$U$4:$U$"&amp;$C$12))
+SUMIF(INDIRECT("'Output 10'!$H$4:$H$"&amp;$C$13),Analysis!Q36,INDIRECT("'Output 10'!$U$4:$U$"&amp;$C$13))</f>
        <v>0</v>
      </c>
      <c r="U36" s="5">
        <f ca="1">SUMIF(INDIRECT("'Output 1'!$H$4:$H$"&amp;$C$4),Analysis!R36,INDIRECT("'Output 1'!$Y$4:$Y$"&amp;$C$4))
+SUMIF(INDIRECT("'Output 2'!$H$4:$H$"&amp;$C$5),Analysis!R36,INDIRECT("'Output 2'!$Y$4:$Y$"&amp;$C$5))
+SUMIF(INDIRECT("'Output 3'!$H$4:$H$"&amp;$C$6),Analysis!R36,INDIRECT("'Output 3'!$Y$4:$Y$"&amp;$C$6))
+SUMIF(INDIRECT("'Output 4'!$H$4:$H$"&amp;$C$7),Analysis!R36,INDIRECT("'Output 4'!$Y$4:$Y$"&amp;$C$7))
+SUMIF(INDIRECT("'Output 5'!$H$4:$H$"&amp;$C$8),Analysis!R36,INDIRECT("'Output 5'!$Y$4:$Y$"&amp;$C$8))
+SUMIF(INDIRECT("'Output 6'!$H$4:$H$"&amp;$C$9),Analysis!R36,INDIRECT("'Output 6'!$Y$4:$Y$"&amp;$C$9))
+SUMIF(INDIRECT("'Output 7'!$H$4:$H$"&amp;$C$10),Analysis!R36,INDIRECT("'Output 7'!$Y$4:$Y$"&amp;$C$10))
+SUMIF(INDIRECT("'Output 8'!$H$4:$H$"&amp;$C$11),Analysis!R36,INDIRECT("'Output 8'!$Y$4:$Y$"&amp;$C$11))
+SUMIF(INDIRECT("'Output 9'!$H$4:$H$"&amp;$C$12),Analysis!R36,INDIRECT("'Output 9'!$Y$4:$Y$"&amp;$C$12))
+SUMIF(INDIRECT("'Output 10'!$H$4:$H$"&amp;$C$13),Analysis!R36,INDIRECT("'Output 10'!$Y$4:$Y$"&amp;$C$13))</f>
        <v>0</v>
      </c>
      <c r="V36" s="29"/>
      <c r="W36" s="5">
        <f>SUMIF('Unplanned Outputs'!$E$4:$E$500,Analysis!Q36,'Unplanned Outputs'!$J$4:$J$500)</f>
        <v>0</v>
      </c>
      <c r="X36" s="5">
        <f>SUMIF('Unplanned Outputs'!$E$4:$E$500,Analysis!$Q36,'Unplanned Outputs'!$N$4:$N$500)</f>
        <v>0</v>
      </c>
      <c r="Y36" s="5">
        <f>SUMIF('Unplanned Outputs'!$E$4:$E$500,Analysis!$Q36,'Unplanned Outputs'!$R$4:$R$500)</f>
        <v>0</v>
      </c>
      <c r="Z36" s="5">
        <f>SUMIF('Unplanned Outputs'!$E$4:$E$500,Analysis!$Q36,'Unplanned Outputs'!$V$4:$V$500)</f>
        <v>0</v>
      </c>
      <c r="AA36" s="14"/>
      <c r="AB36" s="35">
        <f t="shared" ref="AB36:AB67" ca="1" si="9">SUM(R36:T36)</f>
        <v>0</v>
      </c>
      <c r="AC36" s="35">
        <f t="shared" ref="AC36:AC67" si="10">SUM(W36:Y36)</f>
        <v>0</v>
      </c>
      <c r="AD36" s="51">
        <f t="shared" ref="AD36:AD67" ca="1" si="11">AC36+AB36</f>
        <v>0</v>
      </c>
      <c r="AE36" s="61">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
+SUMIF(INDIRECT("'Output 9'!$H$5:$H$"&amp;$C$12),Analysis!$Q36,INDIRECT("'Output 9'!$F$5:$F$"&amp;$C$12))
+SUMIF(INDIRECT("'Output 10'!$H$5:$H$"&amp;$C$13),Analysis!$Q36,INDIRECT("'Output 10'!$F$5:$F$"&amp;$C$13))</f>
        <v>0</v>
      </c>
    </row>
    <row r="37" spans="6:31">
      <c r="M37" s="4" t="e">
        <f>(#REF!)/#REF!</f>
        <v>#REF!</v>
      </c>
      <c r="N37" s="4" t="e">
        <f>(#REF!)/#REF!</f>
        <v>#REF!</v>
      </c>
      <c r="O37" s="32" t="e">
        <f>#REF!+N37</f>
        <v>#REF!</v>
      </c>
      <c r="Q37" s="29" t="s">
        <v>439</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
+SUMIF(INDIRECT("'Output 9'!$H$4:$H$"&amp;$C$12),Analysis!Q37,INDIRECT("'Output 9'!$m$4:$m$"&amp;$C$12))
+SUMIF(INDIRECT("'Output 10'!$H$4:$H$"&amp;$C$13),Analysis!Q37,INDIRECT("'Output 10'!$m$4:$m$"&amp;$C$13))</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
+SUMIF(INDIRECT("'Output 9'!$H$4:$H$"&amp;$C$12),Analysis!Q37,INDIRECT("'Output 9'!$Q$4:$Q$"&amp;$C$12))
+SUMIF(INDIRECT("'Output 10'!$H$4:$H$"&amp;$C$13),Analysis!Q37,INDIRECT("'Output 10'!$Q$4:$Q$"&amp;$C$13))</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
+SUMIF(INDIRECT("'Output 9'!$H$4:$H$"&amp;$C$12),Analysis!Q37,INDIRECT("'Output 9'!$U$4:$U$"&amp;$C$12))
+SUMIF(INDIRECT("'Output 10'!$H$4:$H$"&amp;$C$13),Analysis!Q37,INDIRECT("'Output 10'!$U$4:$U$"&amp;$C$13))</f>
        <v>0</v>
      </c>
      <c r="U37" s="5">
        <f ca="1">SUMIF(INDIRECT("'Output 1'!$H$4:$H$"&amp;$C$4),Analysis!R37,INDIRECT("'Output 1'!$Y$4:$Y$"&amp;$C$4))
+SUMIF(INDIRECT("'Output 2'!$H$4:$H$"&amp;$C$5),Analysis!R37,INDIRECT("'Output 2'!$Y$4:$Y$"&amp;$C$5))
+SUMIF(INDIRECT("'Output 3'!$H$4:$H$"&amp;$C$6),Analysis!R37,INDIRECT("'Output 3'!$Y$4:$Y$"&amp;$C$6))
+SUMIF(INDIRECT("'Output 4'!$H$4:$H$"&amp;$C$7),Analysis!R37,INDIRECT("'Output 4'!$Y$4:$Y$"&amp;$C$7))
+SUMIF(INDIRECT("'Output 5'!$H$4:$H$"&amp;$C$8),Analysis!R37,INDIRECT("'Output 5'!$Y$4:$Y$"&amp;$C$8))
+SUMIF(INDIRECT("'Output 6'!$H$4:$H$"&amp;$C$9),Analysis!R37,INDIRECT("'Output 6'!$Y$4:$Y$"&amp;$C$9))
+SUMIF(INDIRECT("'Output 7'!$H$4:$H$"&amp;$C$10),Analysis!R37,INDIRECT("'Output 7'!$Y$4:$Y$"&amp;$C$10))
+SUMIF(INDIRECT("'Output 8'!$H$4:$H$"&amp;$C$11),Analysis!R37,INDIRECT("'Output 8'!$Y$4:$Y$"&amp;$C$11))
+SUMIF(INDIRECT("'Output 9'!$H$4:$H$"&amp;$C$12),Analysis!R37,INDIRECT("'Output 9'!$Y$4:$Y$"&amp;$C$12))
+SUMIF(INDIRECT("'Output 10'!$H$4:$H$"&amp;$C$13),Analysis!R37,INDIRECT("'Output 10'!$Y$4:$Y$"&amp;$C$13))</f>
        <v>0</v>
      </c>
      <c r="V37" s="29"/>
      <c r="W37" s="5">
        <f>SUMIF('Unplanned Outputs'!$E$4:$E$500,Analysis!Q37,'Unplanned Outputs'!$J$4:$J$500)</f>
        <v>0</v>
      </c>
      <c r="X37" s="5">
        <f>SUMIF('Unplanned Outputs'!$E$4:$E$500,Analysis!$Q37,'Unplanned Outputs'!$N$4:$N$500)</f>
        <v>0</v>
      </c>
      <c r="Y37" s="5">
        <f>SUMIF('Unplanned Outputs'!$E$4:$E$500,Analysis!$Q37,'Unplanned Outputs'!$R$4:$R$500)</f>
        <v>0</v>
      </c>
      <c r="Z37" s="5">
        <f>SUMIF('Unplanned Outputs'!$E$4:$E$500,Analysis!$Q37,'Unplanned Outputs'!$V$4:$V$500)</f>
        <v>0</v>
      </c>
      <c r="AA37" s="14"/>
      <c r="AB37" s="35">
        <f t="shared" ca="1" si="9"/>
        <v>0</v>
      </c>
      <c r="AC37" s="35">
        <f t="shared" si="10"/>
        <v>0</v>
      </c>
      <c r="AD37" s="51">
        <f t="shared" ca="1" si="11"/>
        <v>0</v>
      </c>
      <c r="AE37" s="61">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
+SUMIF(INDIRECT("'Output 9'!$H$5:$H$"&amp;$C$12),Analysis!$Q37,INDIRECT("'Output 9'!$F$5:$F$"&amp;$C$12))
+SUMIF(INDIRECT("'Output 10'!$H$5:$H$"&amp;$C$13),Analysis!$Q37,INDIRECT("'Output 10'!$F$5:$F$"&amp;$C$13))</f>
        <v>0</v>
      </c>
    </row>
    <row r="38" spans="6:31">
      <c r="M38" s="4" t="e">
        <f>('Output 10'!S$4)/'Output 10'!$F$4</f>
        <v>#DIV/0!</v>
      </c>
      <c r="N38" s="4" t="e">
        <f>('Output 10'!U$4)/'Output 10'!$F$4</f>
        <v>#DIV/0!</v>
      </c>
      <c r="O38" s="32" t="e">
        <f>L32+N38</f>
        <v>#DIV/0!</v>
      </c>
      <c r="Q38" s="29" t="s">
        <v>440</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
+SUMIF(INDIRECT("'Output 9'!$H$4:$H$"&amp;$C$12),Analysis!Q38,INDIRECT("'Output 9'!$m$4:$m$"&amp;$C$12))
+SUMIF(INDIRECT("'Output 10'!$H$4:$H$"&amp;$C$13),Analysis!Q38,INDIRECT("'Output 10'!$m$4:$m$"&amp;$C$13))</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
+SUMIF(INDIRECT("'Output 9'!$H$4:$H$"&amp;$C$12),Analysis!Q38,INDIRECT("'Output 9'!$Q$4:$Q$"&amp;$C$12))
+SUMIF(INDIRECT("'Output 10'!$H$4:$H$"&amp;$C$13),Analysis!Q38,INDIRECT("'Output 10'!$Q$4:$Q$"&amp;$C$13))</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
+SUMIF(INDIRECT("'Output 9'!$H$4:$H$"&amp;$C$12),Analysis!Q38,INDIRECT("'Output 9'!$U$4:$U$"&amp;$C$12))
+SUMIF(INDIRECT("'Output 10'!$H$4:$H$"&amp;$C$13),Analysis!Q38,INDIRECT("'Output 10'!$U$4:$U$"&amp;$C$13))</f>
        <v>0</v>
      </c>
      <c r="U38" s="5">
        <f ca="1">SUMIF(INDIRECT("'Output 1'!$H$4:$H$"&amp;$C$4),Analysis!R38,INDIRECT("'Output 1'!$Y$4:$Y$"&amp;$C$4))
+SUMIF(INDIRECT("'Output 2'!$H$4:$H$"&amp;$C$5),Analysis!R38,INDIRECT("'Output 2'!$Y$4:$Y$"&amp;$C$5))
+SUMIF(INDIRECT("'Output 3'!$H$4:$H$"&amp;$C$6),Analysis!R38,INDIRECT("'Output 3'!$Y$4:$Y$"&amp;$C$6))
+SUMIF(INDIRECT("'Output 4'!$H$4:$H$"&amp;$C$7),Analysis!R38,INDIRECT("'Output 4'!$Y$4:$Y$"&amp;$C$7))
+SUMIF(INDIRECT("'Output 5'!$H$4:$H$"&amp;$C$8),Analysis!R38,INDIRECT("'Output 5'!$Y$4:$Y$"&amp;$C$8))
+SUMIF(INDIRECT("'Output 6'!$H$4:$H$"&amp;$C$9),Analysis!R38,INDIRECT("'Output 6'!$Y$4:$Y$"&amp;$C$9))
+SUMIF(INDIRECT("'Output 7'!$H$4:$H$"&amp;$C$10),Analysis!R38,INDIRECT("'Output 7'!$Y$4:$Y$"&amp;$C$10))
+SUMIF(INDIRECT("'Output 8'!$H$4:$H$"&amp;$C$11),Analysis!R38,INDIRECT("'Output 8'!$Y$4:$Y$"&amp;$C$11))
+SUMIF(INDIRECT("'Output 9'!$H$4:$H$"&amp;$C$12),Analysis!R38,INDIRECT("'Output 9'!$Y$4:$Y$"&amp;$C$12))
+SUMIF(INDIRECT("'Output 10'!$H$4:$H$"&amp;$C$13),Analysis!R38,INDIRECT("'Output 10'!$Y$4:$Y$"&amp;$C$13))</f>
        <v>0</v>
      </c>
      <c r="V38" s="29"/>
      <c r="W38" s="5">
        <f>SUMIF('Unplanned Outputs'!$E$4:$E$500,Analysis!Q38,'Unplanned Outputs'!$J$4:$J$500)</f>
        <v>0</v>
      </c>
      <c r="X38" s="5">
        <f>SUMIF('Unplanned Outputs'!$E$4:$E$500,Analysis!$Q38,'Unplanned Outputs'!$N$4:$N$500)</f>
        <v>0</v>
      </c>
      <c r="Y38" s="5">
        <f>SUMIF('Unplanned Outputs'!$E$4:$E$500,Analysis!$Q38,'Unplanned Outputs'!$R$4:$R$500)</f>
        <v>0</v>
      </c>
      <c r="Z38" s="5">
        <f>SUMIF('Unplanned Outputs'!$E$4:$E$500,Analysis!$Q38,'Unplanned Outputs'!$V$4:$V$500)</f>
        <v>0</v>
      </c>
      <c r="AA38" s="14"/>
      <c r="AB38" s="35">
        <f t="shared" ca="1" si="9"/>
        <v>0</v>
      </c>
      <c r="AC38" s="35">
        <f t="shared" si="10"/>
        <v>0</v>
      </c>
      <c r="AD38" s="51">
        <f t="shared" ca="1" si="11"/>
        <v>0</v>
      </c>
      <c r="AE38" s="61">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
+SUMIF(INDIRECT("'Output 9'!$H$5:$H$"&amp;$C$12),Analysis!$Q38,INDIRECT("'Output 9'!$F$5:$F$"&amp;$C$12))
+SUMIF(INDIRECT("'Output 10'!$H$5:$H$"&amp;$C$13),Analysis!$Q38,INDIRECT("'Output 10'!$F$5:$F$"&amp;$C$13))</f>
        <v>0</v>
      </c>
    </row>
    <row r="39" spans="6:31">
      <c r="M39" s="4" t="e">
        <f>('Output 10'!S$5)/'Output 10'!$F$5</f>
        <v>#DIV/0!</v>
      </c>
      <c r="N39" s="4" t="e">
        <f>('Output 10'!U$5)/'Output 10'!$F$5</f>
        <v>#DIV/0!</v>
      </c>
      <c r="O39" s="32" t="e">
        <f>L33+N39</f>
        <v>#DIV/0!</v>
      </c>
      <c r="Q39" s="29">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
+SUMIF(INDIRECT("'Output 9'!$H$4:$H$"&amp;$C$12),Analysis!Q39,INDIRECT("'Output 9'!$m$4:$m$"&amp;$C$12))
+SUMIF(INDIRECT("'Output 10'!$H$4:$H$"&amp;$C$13),Analysis!Q39,INDIRECT("'Output 10'!$m$4:$m$"&amp;$C$13))</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
+SUMIF(INDIRECT("'Output 9'!$H$4:$H$"&amp;$C$12),Analysis!Q39,INDIRECT("'Output 9'!$Q$4:$Q$"&amp;$C$12))
+SUMIF(INDIRECT("'Output 10'!$H$4:$H$"&amp;$C$13),Analysis!Q39,INDIRECT("'Output 10'!$Q$4:$Q$"&amp;$C$13))</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
+SUMIF(INDIRECT("'Output 9'!$H$4:$H$"&amp;$C$12),Analysis!Q39,INDIRECT("'Output 9'!$U$4:$U$"&amp;$C$12))
+SUMIF(INDIRECT("'Output 10'!$H$4:$H$"&amp;$C$13),Analysis!Q39,INDIRECT("'Output 10'!$U$4:$U$"&amp;$C$13))</f>
        <v>0</v>
      </c>
      <c r="U39" s="5">
        <f ca="1">SUMIF(INDIRECT("'Output 1'!$H$4:$H$"&amp;$C$4),Analysis!R39,INDIRECT("'Output 1'!$Y$4:$Y$"&amp;$C$4))
+SUMIF(INDIRECT("'Output 2'!$H$4:$H$"&amp;$C$5),Analysis!R39,INDIRECT("'Output 2'!$Y$4:$Y$"&amp;$C$5))
+SUMIF(INDIRECT("'Output 3'!$H$4:$H$"&amp;$C$6),Analysis!R39,INDIRECT("'Output 3'!$Y$4:$Y$"&amp;$C$6))
+SUMIF(INDIRECT("'Output 4'!$H$4:$H$"&amp;$C$7),Analysis!R39,INDIRECT("'Output 4'!$Y$4:$Y$"&amp;$C$7))
+SUMIF(INDIRECT("'Output 5'!$H$4:$H$"&amp;$C$8),Analysis!R39,INDIRECT("'Output 5'!$Y$4:$Y$"&amp;$C$8))
+SUMIF(INDIRECT("'Output 6'!$H$4:$H$"&amp;$C$9),Analysis!R39,INDIRECT("'Output 6'!$Y$4:$Y$"&amp;$C$9))
+SUMIF(INDIRECT("'Output 7'!$H$4:$H$"&amp;$C$10),Analysis!R39,INDIRECT("'Output 7'!$Y$4:$Y$"&amp;$C$10))
+SUMIF(INDIRECT("'Output 8'!$H$4:$H$"&amp;$C$11),Analysis!R39,INDIRECT("'Output 8'!$Y$4:$Y$"&amp;$C$11))
+SUMIF(INDIRECT("'Output 9'!$H$4:$H$"&amp;$C$12),Analysis!R39,INDIRECT("'Output 9'!$Y$4:$Y$"&amp;$C$12))
+SUMIF(INDIRECT("'Output 10'!$H$4:$H$"&amp;$C$13),Analysis!R39,INDIRECT("'Output 10'!$Y$4:$Y$"&amp;$C$13))</f>
        <v>0</v>
      </c>
      <c r="V39" s="29"/>
      <c r="W39" s="5">
        <f>SUMIF('Unplanned Outputs'!$E$4:$E$500,Analysis!Q39,'Unplanned Outputs'!$J$4:$J$500)</f>
        <v>0</v>
      </c>
      <c r="X39" s="5">
        <f>SUMIF('Unplanned Outputs'!$E$4:$E$500,Analysis!$Q39,'Unplanned Outputs'!$N$4:$N$500)</f>
        <v>0</v>
      </c>
      <c r="Y39" s="5">
        <f>SUMIF('Unplanned Outputs'!$E$4:$E$500,Analysis!$Q39,'Unplanned Outputs'!$R$4:$R$500)</f>
        <v>0</v>
      </c>
      <c r="Z39" s="5">
        <f>SUMIF('Unplanned Outputs'!$E$4:$E$500,Analysis!$Q39,'Unplanned Outputs'!$V$4:$V$500)</f>
        <v>0</v>
      </c>
      <c r="AA39" s="14"/>
      <c r="AB39" s="35">
        <f t="shared" ca="1" si="9"/>
        <v>0</v>
      </c>
      <c r="AC39" s="35">
        <f t="shared" si="10"/>
        <v>0</v>
      </c>
      <c r="AD39" s="51">
        <f t="shared" ca="1" si="11"/>
        <v>0</v>
      </c>
      <c r="AE39" s="61">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
+SUMIF(INDIRECT("'Output 9'!$H$5:$H$"&amp;$C$12),Analysis!$Q39,INDIRECT("'Output 9'!$F$5:$F$"&amp;$C$12))
+SUMIF(INDIRECT("'Output 10'!$H$5:$H$"&amp;$C$13),Analysis!$Q39,INDIRECT("'Output 10'!$F$5:$F$"&amp;$C$13))</f>
        <v>0</v>
      </c>
    </row>
    <row r="40" spans="6:31">
      <c r="M40" s="4" t="e">
        <f>('Output 10'!S$6)/'Output 10'!$F$6</f>
        <v>#DIV/0!</v>
      </c>
      <c r="N40" s="4" t="e">
        <f>('Output 10'!U$6)/'Output 10'!$F$6</f>
        <v>#DIV/0!</v>
      </c>
      <c r="O40" s="32" t="e">
        <f>L34+N40</f>
        <v>#DIV/0!</v>
      </c>
      <c r="Q40" s="29" t="s">
        <v>441</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
+SUMIF(INDIRECT("'Output 9'!$H$4:$H$"&amp;$C$12),Analysis!Q40,INDIRECT("'Output 9'!$m$4:$m$"&amp;$C$12))
+SUMIF(INDIRECT("'Output 10'!$H$4:$H$"&amp;$C$13),Analysis!Q40,INDIRECT("'Output 10'!$m$4:$m$"&amp;$C$13))</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
+SUMIF(INDIRECT("'Output 9'!$H$4:$H$"&amp;$C$12),Analysis!Q40,INDIRECT("'Output 9'!$Q$4:$Q$"&amp;$C$12))
+SUMIF(INDIRECT("'Output 10'!$H$4:$H$"&amp;$C$13),Analysis!Q40,INDIRECT("'Output 10'!$Q$4:$Q$"&amp;$C$13))</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
+SUMIF(INDIRECT("'Output 9'!$H$4:$H$"&amp;$C$12),Analysis!Q40,INDIRECT("'Output 9'!$U$4:$U$"&amp;$C$12))
+SUMIF(INDIRECT("'Output 10'!$H$4:$H$"&amp;$C$13),Analysis!Q40,INDIRECT("'Output 10'!$U$4:$U$"&amp;$C$13))</f>
        <v>0</v>
      </c>
      <c r="U40" s="5">
        <f ca="1">SUMIF(INDIRECT("'Output 1'!$H$4:$H$"&amp;$C$4),Analysis!R40,INDIRECT("'Output 1'!$Y$4:$Y$"&amp;$C$4))
+SUMIF(INDIRECT("'Output 2'!$H$4:$H$"&amp;$C$5),Analysis!R40,INDIRECT("'Output 2'!$Y$4:$Y$"&amp;$C$5))
+SUMIF(INDIRECT("'Output 3'!$H$4:$H$"&amp;$C$6),Analysis!R40,INDIRECT("'Output 3'!$Y$4:$Y$"&amp;$C$6))
+SUMIF(INDIRECT("'Output 4'!$H$4:$H$"&amp;$C$7),Analysis!R40,INDIRECT("'Output 4'!$Y$4:$Y$"&amp;$C$7))
+SUMIF(INDIRECT("'Output 5'!$H$4:$H$"&amp;$C$8),Analysis!R40,INDIRECT("'Output 5'!$Y$4:$Y$"&amp;$C$8))
+SUMIF(INDIRECT("'Output 6'!$H$4:$H$"&amp;$C$9),Analysis!R40,INDIRECT("'Output 6'!$Y$4:$Y$"&amp;$C$9))
+SUMIF(INDIRECT("'Output 7'!$H$4:$H$"&amp;$C$10),Analysis!R40,INDIRECT("'Output 7'!$Y$4:$Y$"&amp;$C$10))
+SUMIF(INDIRECT("'Output 8'!$H$4:$H$"&amp;$C$11),Analysis!R40,INDIRECT("'Output 8'!$Y$4:$Y$"&amp;$C$11))
+SUMIF(INDIRECT("'Output 9'!$H$4:$H$"&amp;$C$12),Analysis!R40,INDIRECT("'Output 9'!$Y$4:$Y$"&amp;$C$12))
+SUMIF(INDIRECT("'Output 10'!$H$4:$H$"&amp;$C$13),Analysis!R40,INDIRECT("'Output 10'!$Y$4:$Y$"&amp;$C$13))</f>
        <v>0</v>
      </c>
      <c r="V40" s="29"/>
      <c r="W40" s="5">
        <f>SUMIF('Unplanned Outputs'!$E$4:$E$500,Analysis!Q40,'Unplanned Outputs'!$J$4:$J$500)</f>
        <v>0</v>
      </c>
      <c r="X40" s="5">
        <f>SUMIF('Unplanned Outputs'!$E$4:$E$500,Analysis!$Q40,'Unplanned Outputs'!$N$4:$N$500)</f>
        <v>0</v>
      </c>
      <c r="Y40" s="5">
        <f>SUMIF('Unplanned Outputs'!$E$4:$E$500,Analysis!$Q40,'Unplanned Outputs'!$R$4:$R$500)</f>
        <v>0</v>
      </c>
      <c r="Z40" s="5">
        <f>SUMIF('Unplanned Outputs'!$E$4:$E$500,Analysis!$Q40,'Unplanned Outputs'!$V$4:$V$500)</f>
        <v>0</v>
      </c>
      <c r="AA40" s="14"/>
      <c r="AB40" s="35">
        <f t="shared" ca="1" si="9"/>
        <v>0</v>
      </c>
      <c r="AC40" s="35">
        <f t="shared" si="10"/>
        <v>0</v>
      </c>
      <c r="AD40" s="51">
        <f t="shared" ca="1" si="11"/>
        <v>0</v>
      </c>
      <c r="AE40" s="61">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
+SUMIF(INDIRECT("'Output 9'!$H$5:$H$"&amp;$C$12),Analysis!$Q40,INDIRECT("'Output 9'!$F$5:$F$"&amp;$C$12))
+SUMIF(INDIRECT("'Output 10'!$H$5:$H$"&amp;$C$13),Analysis!$Q40,INDIRECT("'Output 10'!$F$5:$F$"&amp;$C$13))</f>
        <v>0</v>
      </c>
    </row>
    <row r="41" spans="6:31">
      <c r="Q41" s="29" t="s">
        <v>442</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
+SUMIF(INDIRECT("'Output 9'!$H$4:$H$"&amp;$C$12),Analysis!Q41,INDIRECT("'Output 9'!$m$4:$m$"&amp;$C$12))
+SUMIF(INDIRECT("'Output 10'!$H$4:$H$"&amp;$C$13),Analysis!Q41,INDIRECT("'Output 10'!$m$4:$m$"&amp;$C$13))</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
+SUMIF(INDIRECT("'Output 9'!$H$4:$H$"&amp;$C$12),Analysis!Q41,INDIRECT("'Output 9'!$Q$4:$Q$"&amp;$C$12))
+SUMIF(INDIRECT("'Output 10'!$H$4:$H$"&amp;$C$13),Analysis!Q41,INDIRECT("'Output 10'!$Q$4:$Q$"&amp;$C$13))</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
+SUMIF(INDIRECT("'Output 9'!$H$4:$H$"&amp;$C$12),Analysis!Q41,INDIRECT("'Output 9'!$U$4:$U$"&amp;$C$12))
+SUMIF(INDIRECT("'Output 10'!$H$4:$H$"&amp;$C$13),Analysis!Q41,INDIRECT("'Output 10'!$U$4:$U$"&amp;$C$13))</f>
        <v>0</v>
      </c>
      <c r="U41" s="5">
        <f ca="1">SUMIF(INDIRECT("'Output 1'!$H$4:$H$"&amp;$C$4),Analysis!R41,INDIRECT("'Output 1'!$Y$4:$Y$"&amp;$C$4))
+SUMIF(INDIRECT("'Output 2'!$H$4:$H$"&amp;$C$5),Analysis!R41,INDIRECT("'Output 2'!$Y$4:$Y$"&amp;$C$5))
+SUMIF(INDIRECT("'Output 3'!$H$4:$H$"&amp;$C$6),Analysis!R41,INDIRECT("'Output 3'!$Y$4:$Y$"&amp;$C$6))
+SUMIF(INDIRECT("'Output 4'!$H$4:$H$"&amp;$C$7),Analysis!R41,INDIRECT("'Output 4'!$Y$4:$Y$"&amp;$C$7))
+SUMIF(INDIRECT("'Output 5'!$H$4:$H$"&amp;$C$8),Analysis!R41,INDIRECT("'Output 5'!$Y$4:$Y$"&amp;$C$8))
+SUMIF(INDIRECT("'Output 6'!$H$4:$H$"&amp;$C$9),Analysis!R41,INDIRECT("'Output 6'!$Y$4:$Y$"&amp;$C$9))
+SUMIF(INDIRECT("'Output 7'!$H$4:$H$"&amp;$C$10),Analysis!R41,INDIRECT("'Output 7'!$Y$4:$Y$"&amp;$C$10))
+SUMIF(INDIRECT("'Output 8'!$H$4:$H$"&amp;$C$11),Analysis!R41,INDIRECT("'Output 8'!$Y$4:$Y$"&amp;$C$11))
+SUMIF(INDIRECT("'Output 9'!$H$4:$H$"&amp;$C$12),Analysis!R41,INDIRECT("'Output 9'!$Y$4:$Y$"&amp;$C$12))
+SUMIF(INDIRECT("'Output 10'!$H$4:$H$"&amp;$C$13),Analysis!R41,INDIRECT("'Output 10'!$Y$4:$Y$"&amp;$C$13))</f>
        <v>0</v>
      </c>
      <c r="V41" s="29"/>
      <c r="W41" s="5">
        <f>SUMIF('Unplanned Outputs'!$E$4:$E$500,Analysis!Q41,'Unplanned Outputs'!$J$4:$J$500)</f>
        <v>0</v>
      </c>
      <c r="X41" s="5">
        <f>SUMIF('Unplanned Outputs'!$E$4:$E$500,Analysis!$Q41,'Unplanned Outputs'!$N$4:$N$500)</f>
        <v>0</v>
      </c>
      <c r="Y41" s="5">
        <f>SUMIF('Unplanned Outputs'!$E$4:$E$500,Analysis!$Q41,'Unplanned Outputs'!$R$4:$R$500)</f>
        <v>0</v>
      </c>
      <c r="Z41" s="5">
        <f>SUMIF('Unplanned Outputs'!$E$4:$E$500,Analysis!$Q41,'Unplanned Outputs'!$V$4:$V$500)</f>
        <v>0</v>
      </c>
      <c r="AA41" s="14"/>
      <c r="AB41" s="35">
        <f t="shared" ca="1" si="9"/>
        <v>0</v>
      </c>
      <c r="AC41" s="35">
        <f t="shared" si="10"/>
        <v>0</v>
      </c>
      <c r="AD41" s="51">
        <f t="shared" ca="1" si="11"/>
        <v>0</v>
      </c>
      <c r="AE41" s="61">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
+SUMIF(INDIRECT("'Output 9'!$H$5:$H$"&amp;$C$12),Analysis!$Q41,INDIRECT("'Output 9'!$F$5:$F$"&amp;$C$12))
+SUMIF(INDIRECT("'Output 10'!$H$5:$H$"&amp;$C$13),Analysis!$Q41,INDIRECT("'Output 10'!$F$5:$F$"&amp;$C$13))</f>
        <v>0</v>
      </c>
    </row>
    <row r="42" spans="6:31">
      <c r="Q42" s="29" t="s">
        <v>443</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
+SUMIF(INDIRECT("'Output 9'!$H$4:$H$"&amp;$C$12),Analysis!Q42,INDIRECT("'Output 9'!$m$4:$m$"&amp;$C$12))
+SUMIF(INDIRECT("'Output 10'!$H$4:$H$"&amp;$C$13),Analysis!Q42,INDIRECT("'Output 10'!$m$4:$m$"&amp;$C$13))</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
+SUMIF(INDIRECT("'Output 9'!$H$4:$H$"&amp;$C$12),Analysis!Q42,INDIRECT("'Output 9'!$Q$4:$Q$"&amp;$C$12))
+SUMIF(INDIRECT("'Output 10'!$H$4:$H$"&amp;$C$13),Analysis!Q42,INDIRECT("'Output 10'!$Q$4:$Q$"&amp;$C$13))</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
+SUMIF(INDIRECT("'Output 9'!$H$4:$H$"&amp;$C$12),Analysis!Q42,INDIRECT("'Output 9'!$U$4:$U$"&amp;$C$12))
+SUMIF(INDIRECT("'Output 10'!$H$4:$H$"&amp;$C$13),Analysis!Q42,INDIRECT("'Output 10'!$U$4:$U$"&amp;$C$13))</f>
        <v>0</v>
      </c>
      <c r="U42" s="5">
        <f ca="1">SUMIF(INDIRECT("'Output 1'!$H$4:$H$"&amp;$C$4),Analysis!R42,INDIRECT("'Output 1'!$Y$4:$Y$"&amp;$C$4))
+SUMIF(INDIRECT("'Output 2'!$H$4:$H$"&amp;$C$5),Analysis!R42,INDIRECT("'Output 2'!$Y$4:$Y$"&amp;$C$5))
+SUMIF(INDIRECT("'Output 3'!$H$4:$H$"&amp;$C$6),Analysis!R42,INDIRECT("'Output 3'!$Y$4:$Y$"&amp;$C$6))
+SUMIF(INDIRECT("'Output 4'!$H$4:$H$"&amp;$C$7),Analysis!R42,INDIRECT("'Output 4'!$Y$4:$Y$"&amp;$C$7))
+SUMIF(INDIRECT("'Output 5'!$H$4:$H$"&amp;$C$8),Analysis!R42,INDIRECT("'Output 5'!$Y$4:$Y$"&amp;$C$8))
+SUMIF(INDIRECT("'Output 6'!$H$4:$H$"&amp;$C$9),Analysis!R42,INDIRECT("'Output 6'!$Y$4:$Y$"&amp;$C$9))
+SUMIF(INDIRECT("'Output 7'!$H$4:$H$"&amp;$C$10),Analysis!R42,INDIRECT("'Output 7'!$Y$4:$Y$"&amp;$C$10))
+SUMIF(INDIRECT("'Output 8'!$H$4:$H$"&amp;$C$11),Analysis!R42,INDIRECT("'Output 8'!$Y$4:$Y$"&amp;$C$11))
+SUMIF(INDIRECT("'Output 9'!$H$4:$H$"&amp;$C$12),Analysis!R42,INDIRECT("'Output 9'!$Y$4:$Y$"&amp;$C$12))
+SUMIF(INDIRECT("'Output 10'!$H$4:$H$"&amp;$C$13),Analysis!R42,INDIRECT("'Output 10'!$Y$4:$Y$"&amp;$C$13))</f>
        <v>0</v>
      </c>
      <c r="V42" s="29"/>
      <c r="W42" s="5">
        <f>SUMIF('Unplanned Outputs'!$E$4:$E$500,Analysis!Q42,'Unplanned Outputs'!$J$4:$J$500)</f>
        <v>0</v>
      </c>
      <c r="X42" s="5">
        <f>SUMIF('Unplanned Outputs'!$E$4:$E$500,Analysis!$Q42,'Unplanned Outputs'!$N$4:$N$500)</f>
        <v>0</v>
      </c>
      <c r="Y42" s="5">
        <f>SUMIF('Unplanned Outputs'!$E$4:$E$500,Analysis!$Q42,'Unplanned Outputs'!$R$4:$R$500)</f>
        <v>0</v>
      </c>
      <c r="Z42" s="5">
        <f>SUMIF('Unplanned Outputs'!$E$4:$E$500,Analysis!$Q42,'Unplanned Outputs'!$V$4:$V$500)</f>
        <v>0</v>
      </c>
      <c r="AA42" s="14"/>
      <c r="AB42" s="35">
        <f t="shared" ca="1" si="9"/>
        <v>0</v>
      </c>
      <c r="AC42" s="35">
        <f t="shared" si="10"/>
        <v>0</v>
      </c>
      <c r="AD42" s="51">
        <f t="shared" ca="1" si="11"/>
        <v>0</v>
      </c>
      <c r="AE42" s="61">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
+SUMIF(INDIRECT("'Output 9'!$H$5:$H$"&amp;$C$12),Analysis!$Q42,INDIRECT("'Output 9'!$F$5:$F$"&amp;$C$12))
+SUMIF(INDIRECT("'Output 10'!$H$5:$H$"&amp;$C$13),Analysis!$Q42,INDIRECT("'Output 10'!$F$5:$F$"&amp;$C$13))</f>
        <v>0</v>
      </c>
    </row>
    <row r="43" spans="6:31">
      <c r="Q43" s="29" t="s">
        <v>444</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
+SUMIF(INDIRECT("'Output 9'!$H$4:$H$"&amp;$C$12),Analysis!Q43,INDIRECT("'Output 9'!$m$4:$m$"&amp;$C$12))
+SUMIF(INDIRECT("'Output 10'!$H$4:$H$"&amp;$C$13),Analysis!Q43,INDIRECT("'Output 10'!$m$4:$m$"&amp;$C$13))</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
+SUMIF(INDIRECT("'Output 9'!$H$4:$H$"&amp;$C$12),Analysis!Q43,INDIRECT("'Output 9'!$Q$4:$Q$"&amp;$C$12))
+SUMIF(INDIRECT("'Output 10'!$H$4:$H$"&amp;$C$13),Analysis!Q43,INDIRECT("'Output 10'!$Q$4:$Q$"&amp;$C$13))</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
+SUMIF(INDIRECT("'Output 9'!$H$4:$H$"&amp;$C$12),Analysis!Q43,INDIRECT("'Output 9'!$U$4:$U$"&amp;$C$12))
+SUMIF(INDIRECT("'Output 10'!$H$4:$H$"&amp;$C$13),Analysis!Q43,INDIRECT("'Output 10'!$U$4:$U$"&amp;$C$13))</f>
        <v>0</v>
      </c>
      <c r="U43" s="5">
        <f ca="1">SUMIF(INDIRECT("'Output 1'!$H$4:$H$"&amp;$C$4),Analysis!R43,INDIRECT("'Output 1'!$Y$4:$Y$"&amp;$C$4))
+SUMIF(INDIRECT("'Output 2'!$H$4:$H$"&amp;$C$5),Analysis!R43,INDIRECT("'Output 2'!$Y$4:$Y$"&amp;$C$5))
+SUMIF(INDIRECT("'Output 3'!$H$4:$H$"&amp;$C$6),Analysis!R43,INDIRECT("'Output 3'!$Y$4:$Y$"&amp;$C$6))
+SUMIF(INDIRECT("'Output 4'!$H$4:$H$"&amp;$C$7),Analysis!R43,INDIRECT("'Output 4'!$Y$4:$Y$"&amp;$C$7))
+SUMIF(INDIRECT("'Output 5'!$H$4:$H$"&amp;$C$8),Analysis!R43,INDIRECT("'Output 5'!$Y$4:$Y$"&amp;$C$8))
+SUMIF(INDIRECT("'Output 6'!$H$4:$H$"&amp;$C$9),Analysis!R43,INDIRECT("'Output 6'!$Y$4:$Y$"&amp;$C$9))
+SUMIF(INDIRECT("'Output 7'!$H$4:$H$"&amp;$C$10),Analysis!R43,INDIRECT("'Output 7'!$Y$4:$Y$"&amp;$C$10))
+SUMIF(INDIRECT("'Output 8'!$H$4:$H$"&amp;$C$11),Analysis!R43,INDIRECT("'Output 8'!$Y$4:$Y$"&amp;$C$11))
+SUMIF(INDIRECT("'Output 9'!$H$4:$H$"&amp;$C$12),Analysis!R43,INDIRECT("'Output 9'!$Y$4:$Y$"&amp;$C$12))
+SUMIF(INDIRECT("'Output 10'!$H$4:$H$"&amp;$C$13),Analysis!R43,INDIRECT("'Output 10'!$Y$4:$Y$"&amp;$C$13))</f>
        <v>0</v>
      </c>
      <c r="V43" s="29"/>
      <c r="W43" s="5">
        <f>SUMIF('Unplanned Outputs'!$E$4:$E$500,Analysis!Q43,'Unplanned Outputs'!$J$4:$J$500)</f>
        <v>0</v>
      </c>
      <c r="X43" s="5">
        <f>SUMIF('Unplanned Outputs'!$E$4:$E$500,Analysis!$Q43,'Unplanned Outputs'!$N$4:$N$500)</f>
        <v>0</v>
      </c>
      <c r="Y43" s="5">
        <f>SUMIF('Unplanned Outputs'!$E$4:$E$500,Analysis!$Q43,'Unplanned Outputs'!$R$4:$R$500)</f>
        <v>0</v>
      </c>
      <c r="Z43" s="5">
        <f>SUMIF('Unplanned Outputs'!$E$4:$E$500,Analysis!$Q43,'Unplanned Outputs'!$V$4:$V$500)</f>
        <v>0</v>
      </c>
      <c r="AA43" s="14"/>
      <c r="AB43" s="35">
        <f t="shared" ca="1" si="9"/>
        <v>0</v>
      </c>
      <c r="AC43" s="35">
        <f t="shared" si="10"/>
        <v>0</v>
      </c>
      <c r="AD43" s="51">
        <f t="shared" ca="1" si="11"/>
        <v>0</v>
      </c>
      <c r="AE43" s="61">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
+SUMIF(INDIRECT("'Output 9'!$H$5:$H$"&amp;$C$12),Analysis!$Q43,INDIRECT("'Output 9'!$F$5:$F$"&amp;$C$12))
+SUMIF(INDIRECT("'Output 10'!$H$5:$H$"&amp;$C$13),Analysis!$Q43,INDIRECT("'Output 10'!$F$5:$F$"&amp;$C$13))</f>
        <v>0</v>
      </c>
    </row>
    <row r="44" spans="6:31">
      <c r="Q44" s="29">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
+SUMIF(INDIRECT("'Output 9'!$H$4:$H$"&amp;$C$12),Analysis!Q44,INDIRECT("'Output 9'!$m$4:$m$"&amp;$C$12))
+SUMIF(INDIRECT("'Output 10'!$H$4:$H$"&amp;$C$13),Analysis!Q44,INDIRECT("'Output 10'!$m$4:$m$"&amp;$C$13))</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
+SUMIF(INDIRECT("'Output 9'!$H$4:$H$"&amp;$C$12),Analysis!Q44,INDIRECT("'Output 9'!$Q$4:$Q$"&amp;$C$12))
+SUMIF(INDIRECT("'Output 10'!$H$4:$H$"&amp;$C$13),Analysis!Q44,INDIRECT("'Output 10'!$Q$4:$Q$"&amp;$C$13))</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
+SUMIF(INDIRECT("'Output 9'!$H$4:$H$"&amp;$C$12),Analysis!Q44,INDIRECT("'Output 9'!$U$4:$U$"&amp;$C$12))
+SUMIF(INDIRECT("'Output 10'!$H$4:$H$"&amp;$C$13),Analysis!Q44,INDIRECT("'Output 10'!$U$4:$U$"&amp;$C$13))</f>
        <v>0</v>
      </c>
      <c r="U44" s="5">
        <f ca="1">SUMIF(INDIRECT("'Output 1'!$H$4:$H$"&amp;$C$4),Analysis!R44,INDIRECT("'Output 1'!$Y$4:$Y$"&amp;$C$4))
+SUMIF(INDIRECT("'Output 2'!$H$4:$H$"&amp;$C$5),Analysis!R44,INDIRECT("'Output 2'!$Y$4:$Y$"&amp;$C$5))
+SUMIF(INDIRECT("'Output 3'!$H$4:$H$"&amp;$C$6),Analysis!R44,INDIRECT("'Output 3'!$Y$4:$Y$"&amp;$C$6))
+SUMIF(INDIRECT("'Output 4'!$H$4:$H$"&amp;$C$7),Analysis!R44,INDIRECT("'Output 4'!$Y$4:$Y$"&amp;$C$7))
+SUMIF(INDIRECT("'Output 5'!$H$4:$H$"&amp;$C$8),Analysis!R44,INDIRECT("'Output 5'!$Y$4:$Y$"&amp;$C$8))
+SUMIF(INDIRECT("'Output 6'!$H$4:$H$"&amp;$C$9),Analysis!R44,INDIRECT("'Output 6'!$Y$4:$Y$"&amp;$C$9))
+SUMIF(INDIRECT("'Output 7'!$H$4:$H$"&amp;$C$10),Analysis!R44,INDIRECT("'Output 7'!$Y$4:$Y$"&amp;$C$10))
+SUMIF(INDIRECT("'Output 8'!$H$4:$H$"&amp;$C$11),Analysis!R44,INDIRECT("'Output 8'!$Y$4:$Y$"&amp;$C$11))
+SUMIF(INDIRECT("'Output 9'!$H$4:$H$"&amp;$C$12),Analysis!R44,INDIRECT("'Output 9'!$Y$4:$Y$"&amp;$C$12))
+SUMIF(INDIRECT("'Output 10'!$H$4:$H$"&amp;$C$13),Analysis!R44,INDIRECT("'Output 10'!$Y$4:$Y$"&amp;$C$13))</f>
        <v>0</v>
      </c>
      <c r="V44" s="29"/>
      <c r="W44" s="5">
        <f>SUMIF('Unplanned Outputs'!$E$4:$E$500,Analysis!Q44,'Unplanned Outputs'!$J$4:$J$500)</f>
        <v>0</v>
      </c>
      <c r="X44" s="5">
        <f>SUMIF('Unplanned Outputs'!$E$4:$E$500,Analysis!$Q44,'Unplanned Outputs'!$N$4:$N$500)</f>
        <v>0</v>
      </c>
      <c r="Y44" s="5">
        <f>SUMIF('Unplanned Outputs'!$E$4:$E$500,Analysis!$Q44,'Unplanned Outputs'!$R$4:$R$500)</f>
        <v>0</v>
      </c>
      <c r="Z44" s="5">
        <f>SUMIF('Unplanned Outputs'!$E$4:$E$500,Analysis!$Q44,'Unplanned Outputs'!$V$4:$V$500)</f>
        <v>0</v>
      </c>
      <c r="AA44" s="14"/>
      <c r="AB44" s="35">
        <f t="shared" ca="1" si="9"/>
        <v>0</v>
      </c>
      <c r="AC44" s="35">
        <f t="shared" si="10"/>
        <v>0</v>
      </c>
      <c r="AD44" s="51">
        <f t="shared" ca="1" si="11"/>
        <v>0</v>
      </c>
      <c r="AE44" s="61">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
+SUMIF(INDIRECT("'Output 9'!$H$5:$H$"&amp;$C$12),Analysis!$Q44,INDIRECT("'Output 9'!$F$5:$F$"&amp;$C$12))
+SUMIF(INDIRECT("'Output 10'!$H$5:$H$"&amp;$C$13),Analysis!$Q44,INDIRECT("'Output 10'!$F$5:$F$"&amp;$C$13))</f>
        <v>0</v>
      </c>
    </row>
    <row r="45" spans="6:31">
      <c r="Q45" s="29" t="s">
        <v>445</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
+SUMIF(INDIRECT("'Output 9'!$H$4:$H$"&amp;$C$12),Analysis!Q45,INDIRECT("'Output 9'!$m$4:$m$"&amp;$C$12))
+SUMIF(INDIRECT("'Output 10'!$H$4:$H$"&amp;$C$13),Analysis!Q45,INDIRECT("'Output 10'!$m$4:$m$"&amp;$C$13))</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
+SUMIF(INDIRECT("'Output 9'!$H$4:$H$"&amp;$C$12),Analysis!Q45,INDIRECT("'Output 9'!$Q$4:$Q$"&amp;$C$12))
+SUMIF(INDIRECT("'Output 10'!$H$4:$H$"&amp;$C$13),Analysis!Q45,INDIRECT("'Output 10'!$Q$4:$Q$"&amp;$C$13))</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
+SUMIF(INDIRECT("'Output 9'!$H$4:$H$"&amp;$C$12),Analysis!Q45,INDIRECT("'Output 9'!$U$4:$U$"&amp;$C$12))
+SUMIF(INDIRECT("'Output 10'!$H$4:$H$"&amp;$C$13),Analysis!Q45,INDIRECT("'Output 10'!$U$4:$U$"&amp;$C$13))</f>
        <v>0</v>
      </c>
      <c r="U45" s="5">
        <f ca="1">SUMIF(INDIRECT("'Output 1'!$H$4:$H$"&amp;$C$4),Analysis!R45,INDIRECT("'Output 1'!$Y$4:$Y$"&amp;$C$4))
+SUMIF(INDIRECT("'Output 2'!$H$4:$H$"&amp;$C$5),Analysis!R45,INDIRECT("'Output 2'!$Y$4:$Y$"&amp;$C$5))
+SUMIF(INDIRECT("'Output 3'!$H$4:$H$"&amp;$C$6),Analysis!R45,INDIRECT("'Output 3'!$Y$4:$Y$"&amp;$C$6))
+SUMIF(INDIRECT("'Output 4'!$H$4:$H$"&amp;$C$7),Analysis!R45,INDIRECT("'Output 4'!$Y$4:$Y$"&amp;$C$7))
+SUMIF(INDIRECT("'Output 5'!$H$4:$H$"&amp;$C$8),Analysis!R45,INDIRECT("'Output 5'!$Y$4:$Y$"&amp;$C$8))
+SUMIF(INDIRECT("'Output 6'!$H$4:$H$"&amp;$C$9),Analysis!R45,INDIRECT("'Output 6'!$Y$4:$Y$"&amp;$C$9))
+SUMIF(INDIRECT("'Output 7'!$H$4:$H$"&amp;$C$10),Analysis!R45,INDIRECT("'Output 7'!$Y$4:$Y$"&amp;$C$10))
+SUMIF(INDIRECT("'Output 8'!$H$4:$H$"&amp;$C$11),Analysis!R45,INDIRECT("'Output 8'!$Y$4:$Y$"&amp;$C$11))
+SUMIF(INDIRECT("'Output 9'!$H$4:$H$"&amp;$C$12),Analysis!R45,INDIRECT("'Output 9'!$Y$4:$Y$"&amp;$C$12))
+SUMIF(INDIRECT("'Output 10'!$H$4:$H$"&amp;$C$13),Analysis!R45,INDIRECT("'Output 10'!$Y$4:$Y$"&amp;$C$13))</f>
        <v>0</v>
      </c>
      <c r="V45" s="29"/>
      <c r="W45" s="5">
        <f>SUMIF('Unplanned Outputs'!$E$4:$E$500,Analysis!Q45,'Unplanned Outputs'!$J$4:$J$500)</f>
        <v>0</v>
      </c>
      <c r="X45" s="5">
        <f>SUMIF('Unplanned Outputs'!$E$4:$E$500,Analysis!$Q45,'Unplanned Outputs'!$N$4:$N$500)</f>
        <v>0</v>
      </c>
      <c r="Y45" s="5">
        <f>SUMIF('Unplanned Outputs'!$E$4:$E$500,Analysis!$Q45,'Unplanned Outputs'!$R$4:$R$500)</f>
        <v>0</v>
      </c>
      <c r="Z45" s="5">
        <f>SUMIF('Unplanned Outputs'!$E$4:$E$500,Analysis!$Q45,'Unplanned Outputs'!$V$4:$V$500)</f>
        <v>0</v>
      </c>
      <c r="AA45" s="14"/>
      <c r="AB45" s="35">
        <f t="shared" ca="1" si="9"/>
        <v>0</v>
      </c>
      <c r="AC45" s="35">
        <f t="shared" si="10"/>
        <v>0</v>
      </c>
      <c r="AD45" s="51">
        <f t="shared" ca="1" si="11"/>
        <v>0</v>
      </c>
      <c r="AE45" s="61">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
+SUMIF(INDIRECT("'Output 9'!$H$5:$H$"&amp;$C$12),Analysis!$Q45,INDIRECT("'Output 9'!$F$5:$F$"&amp;$C$12))
+SUMIF(INDIRECT("'Output 10'!$H$5:$H$"&amp;$C$13),Analysis!$Q45,INDIRECT("'Output 10'!$F$5:$F$"&amp;$C$13))</f>
        <v>0</v>
      </c>
    </row>
    <row r="46" spans="6:31">
      <c r="Q46" s="29" t="s">
        <v>446</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
+SUMIF(INDIRECT("'Output 9'!$H$4:$H$"&amp;$C$12),Analysis!Q46,INDIRECT("'Output 9'!$m$4:$m$"&amp;$C$12))
+SUMIF(INDIRECT("'Output 10'!$H$4:$H$"&amp;$C$13),Analysis!Q46,INDIRECT("'Output 10'!$m$4:$m$"&amp;$C$13))</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
+SUMIF(INDIRECT("'Output 9'!$H$4:$H$"&amp;$C$12),Analysis!Q46,INDIRECT("'Output 9'!$Q$4:$Q$"&amp;$C$12))
+SUMIF(INDIRECT("'Output 10'!$H$4:$H$"&amp;$C$13),Analysis!Q46,INDIRECT("'Output 10'!$Q$4:$Q$"&amp;$C$13))</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
+SUMIF(INDIRECT("'Output 9'!$H$4:$H$"&amp;$C$12),Analysis!Q46,INDIRECT("'Output 9'!$U$4:$U$"&amp;$C$12))
+SUMIF(INDIRECT("'Output 10'!$H$4:$H$"&amp;$C$13),Analysis!Q46,INDIRECT("'Output 10'!$U$4:$U$"&amp;$C$13))</f>
        <v>0</v>
      </c>
      <c r="U46" s="5">
        <f ca="1">SUMIF(INDIRECT("'Output 1'!$H$4:$H$"&amp;$C$4),Analysis!R46,INDIRECT("'Output 1'!$Y$4:$Y$"&amp;$C$4))
+SUMIF(INDIRECT("'Output 2'!$H$4:$H$"&amp;$C$5),Analysis!R46,INDIRECT("'Output 2'!$Y$4:$Y$"&amp;$C$5))
+SUMIF(INDIRECT("'Output 3'!$H$4:$H$"&amp;$C$6),Analysis!R46,INDIRECT("'Output 3'!$Y$4:$Y$"&amp;$C$6))
+SUMIF(INDIRECT("'Output 4'!$H$4:$H$"&amp;$C$7),Analysis!R46,INDIRECT("'Output 4'!$Y$4:$Y$"&amp;$C$7))
+SUMIF(INDIRECT("'Output 5'!$H$4:$H$"&amp;$C$8),Analysis!R46,INDIRECT("'Output 5'!$Y$4:$Y$"&amp;$C$8))
+SUMIF(INDIRECT("'Output 6'!$H$4:$H$"&amp;$C$9),Analysis!R46,INDIRECT("'Output 6'!$Y$4:$Y$"&amp;$C$9))
+SUMIF(INDIRECT("'Output 7'!$H$4:$H$"&amp;$C$10),Analysis!R46,INDIRECT("'Output 7'!$Y$4:$Y$"&amp;$C$10))
+SUMIF(INDIRECT("'Output 8'!$H$4:$H$"&amp;$C$11),Analysis!R46,INDIRECT("'Output 8'!$Y$4:$Y$"&amp;$C$11))
+SUMIF(INDIRECT("'Output 9'!$H$4:$H$"&amp;$C$12),Analysis!R46,INDIRECT("'Output 9'!$Y$4:$Y$"&amp;$C$12))
+SUMIF(INDIRECT("'Output 10'!$H$4:$H$"&amp;$C$13),Analysis!R46,INDIRECT("'Output 10'!$Y$4:$Y$"&amp;$C$13))</f>
        <v>0</v>
      </c>
      <c r="V46" s="29"/>
      <c r="W46" s="5">
        <f>SUMIF('Unplanned Outputs'!$E$4:$E$500,Analysis!Q46,'Unplanned Outputs'!$J$4:$J$500)</f>
        <v>0</v>
      </c>
      <c r="X46" s="5">
        <f>SUMIF('Unplanned Outputs'!$E$4:$E$500,Analysis!$Q46,'Unplanned Outputs'!$N$4:$N$500)</f>
        <v>0</v>
      </c>
      <c r="Y46" s="5">
        <f>SUMIF('Unplanned Outputs'!$E$4:$E$500,Analysis!$Q46,'Unplanned Outputs'!$R$4:$R$500)</f>
        <v>0</v>
      </c>
      <c r="Z46" s="5">
        <f>SUMIF('Unplanned Outputs'!$E$4:$E$500,Analysis!$Q46,'Unplanned Outputs'!$V$4:$V$500)</f>
        <v>0</v>
      </c>
      <c r="AA46" s="14"/>
      <c r="AB46" s="35">
        <f t="shared" ca="1" si="9"/>
        <v>0</v>
      </c>
      <c r="AC46" s="35">
        <f t="shared" si="10"/>
        <v>0</v>
      </c>
      <c r="AD46" s="51">
        <f t="shared" ca="1" si="11"/>
        <v>0</v>
      </c>
      <c r="AE46" s="61">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
+SUMIF(INDIRECT("'Output 9'!$H$5:$H$"&amp;$C$12),Analysis!$Q46,INDIRECT("'Output 9'!$F$5:$F$"&amp;$C$12))
+SUMIF(INDIRECT("'Output 10'!$H$5:$H$"&amp;$C$13),Analysis!$Q46,INDIRECT("'Output 10'!$F$5:$F$"&amp;$C$13))</f>
        <v>0</v>
      </c>
    </row>
    <row r="47" spans="6:31">
      <c r="Q47" s="29" t="s">
        <v>447</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
+SUMIF(INDIRECT("'Output 9'!$H$4:$H$"&amp;$C$12),Analysis!Q47,INDIRECT("'Output 9'!$m$4:$m$"&amp;$C$12))
+SUMIF(INDIRECT("'Output 10'!$H$4:$H$"&amp;$C$13),Analysis!Q47,INDIRECT("'Output 10'!$m$4:$m$"&amp;$C$13))</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
+SUMIF(INDIRECT("'Output 9'!$H$4:$H$"&amp;$C$12),Analysis!Q47,INDIRECT("'Output 9'!$Q$4:$Q$"&amp;$C$12))
+SUMIF(INDIRECT("'Output 10'!$H$4:$H$"&amp;$C$13),Analysis!Q47,INDIRECT("'Output 10'!$Q$4:$Q$"&amp;$C$13))</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
+SUMIF(INDIRECT("'Output 9'!$H$4:$H$"&amp;$C$12),Analysis!Q47,INDIRECT("'Output 9'!$U$4:$U$"&amp;$C$12))
+SUMIF(INDIRECT("'Output 10'!$H$4:$H$"&amp;$C$13),Analysis!Q47,INDIRECT("'Output 10'!$U$4:$U$"&amp;$C$13))</f>
        <v>0</v>
      </c>
      <c r="U47" s="5">
        <f ca="1">SUMIF(INDIRECT("'Output 1'!$H$4:$H$"&amp;$C$4),Analysis!R47,INDIRECT("'Output 1'!$Y$4:$Y$"&amp;$C$4))
+SUMIF(INDIRECT("'Output 2'!$H$4:$H$"&amp;$C$5),Analysis!R47,INDIRECT("'Output 2'!$Y$4:$Y$"&amp;$C$5))
+SUMIF(INDIRECT("'Output 3'!$H$4:$H$"&amp;$C$6),Analysis!R47,INDIRECT("'Output 3'!$Y$4:$Y$"&amp;$C$6))
+SUMIF(INDIRECT("'Output 4'!$H$4:$H$"&amp;$C$7),Analysis!R47,INDIRECT("'Output 4'!$Y$4:$Y$"&amp;$C$7))
+SUMIF(INDIRECT("'Output 5'!$H$4:$H$"&amp;$C$8),Analysis!R47,INDIRECT("'Output 5'!$Y$4:$Y$"&amp;$C$8))
+SUMIF(INDIRECT("'Output 6'!$H$4:$H$"&amp;$C$9),Analysis!R47,INDIRECT("'Output 6'!$Y$4:$Y$"&amp;$C$9))
+SUMIF(INDIRECT("'Output 7'!$H$4:$H$"&amp;$C$10),Analysis!R47,INDIRECT("'Output 7'!$Y$4:$Y$"&amp;$C$10))
+SUMIF(INDIRECT("'Output 8'!$H$4:$H$"&amp;$C$11),Analysis!R47,INDIRECT("'Output 8'!$Y$4:$Y$"&amp;$C$11))
+SUMIF(INDIRECT("'Output 9'!$H$4:$H$"&amp;$C$12),Analysis!R47,INDIRECT("'Output 9'!$Y$4:$Y$"&amp;$C$12))
+SUMIF(INDIRECT("'Output 10'!$H$4:$H$"&amp;$C$13),Analysis!R47,INDIRECT("'Output 10'!$Y$4:$Y$"&amp;$C$13))</f>
        <v>0</v>
      </c>
      <c r="V47" s="29"/>
      <c r="W47" s="5">
        <f>SUMIF('Unplanned Outputs'!$E$4:$E$500,Analysis!Q47,'Unplanned Outputs'!$J$4:$J$500)</f>
        <v>0</v>
      </c>
      <c r="X47" s="5">
        <f>SUMIF('Unplanned Outputs'!$E$4:$E$500,Analysis!$Q47,'Unplanned Outputs'!$N$4:$N$500)</f>
        <v>0</v>
      </c>
      <c r="Y47" s="5">
        <f>SUMIF('Unplanned Outputs'!$E$4:$E$500,Analysis!$Q47,'Unplanned Outputs'!$R$4:$R$500)</f>
        <v>0</v>
      </c>
      <c r="Z47" s="5">
        <f>SUMIF('Unplanned Outputs'!$E$4:$E$500,Analysis!$Q47,'Unplanned Outputs'!$V$4:$V$500)</f>
        <v>0</v>
      </c>
      <c r="AA47" s="14"/>
      <c r="AB47" s="35">
        <f t="shared" ca="1" si="9"/>
        <v>0</v>
      </c>
      <c r="AC47" s="35">
        <f t="shared" si="10"/>
        <v>0</v>
      </c>
      <c r="AD47" s="51">
        <f t="shared" ca="1" si="11"/>
        <v>0</v>
      </c>
      <c r="AE47" s="61">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
+SUMIF(INDIRECT("'Output 9'!$H$5:$H$"&amp;$C$12),Analysis!$Q47,INDIRECT("'Output 9'!$F$5:$F$"&amp;$C$12))
+SUMIF(INDIRECT("'Output 10'!$H$5:$H$"&amp;$C$13),Analysis!$Q47,INDIRECT("'Output 10'!$F$5:$F$"&amp;$C$13))</f>
        <v>0</v>
      </c>
    </row>
    <row r="48" spans="6:31">
      <c r="Q48" s="29">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
+SUMIF(INDIRECT("'Output 9'!$H$4:$H$"&amp;$C$12),Analysis!Q48,INDIRECT("'Output 9'!$m$4:$m$"&amp;$C$12))
+SUMIF(INDIRECT("'Output 10'!$H$4:$H$"&amp;$C$13),Analysis!Q48,INDIRECT("'Output 10'!$m$4:$m$"&amp;$C$13))</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
+SUMIF(INDIRECT("'Output 9'!$H$4:$H$"&amp;$C$12),Analysis!Q48,INDIRECT("'Output 9'!$Q$4:$Q$"&amp;$C$12))
+SUMIF(INDIRECT("'Output 10'!$H$4:$H$"&amp;$C$13),Analysis!Q48,INDIRECT("'Output 10'!$Q$4:$Q$"&amp;$C$13))</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
+SUMIF(INDIRECT("'Output 9'!$H$4:$H$"&amp;$C$12),Analysis!Q48,INDIRECT("'Output 9'!$U$4:$U$"&amp;$C$12))
+SUMIF(INDIRECT("'Output 10'!$H$4:$H$"&amp;$C$13),Analysis!Q48,INDIRECT("'Output 10'!$U$4:$U$"&amp;$C$13))</f>
        <v>0</v>
      </c>
      <c r="U48" s="5">
        <f ca="1">SUMIF(INDIRECT("'Output 1'!$H$4:$H$"&amp;$C$4),Analysis!R48,INDIRECT("'Output 1'!$Y$4:$Y$"&amp;$C$4))
+SUMIF(INDIRECT("'Output 2'!$H$4:$H$"&amp;$C$5),Analysis!R48,INDIRECT("'Output 2'!$Y$4:$Y$"&amp;$C$5))
+SUMIF(INDIRECT("'Output 3'!$H$4:$H$"&amp;$C$6),Analysis!R48,INDIRECT("'Output 3'!$Y$4:$Y$"&amp;$C$6))
+SUMIF(INDIRECT("'Output 4'!$H$4:$H$"&amp;$C$7),Analysis!R48,INDIRECT("'Output 4'!$Y$4:$Y$"&amp;$C$7))
+SUMIF(INDIRECT("'Output 5'!$H$4:$H$"&amp;$C$8),Analysis!R48,INDIRECT("'Output 5'!$Y$4:$Y$"&amp;$C$8))
+SUMIF(INDIRECT("'Output 6'!$H$4:$H$"&amp;$C$9),Analysis!R48,INDIRECT("'Output 6'!$Y$4:$Y$"&amp;$C$9))
+SUMIF(INDIRECT("'Output 7'!$H$4:$H$"&amp;$C$10),Analysis!R48,INDIRECT("'Output 7'!$Y$4:$Y$"&amp;$C$10))
+SUMIF(INDIRECT("'Output 8'!$H$4:$H$"&amp;$C$11),Analysis!R48,INDIRECT("'Output 8'!$Y$4:$Y$"&amp;$C$11))
+SUMIF(INDIRECT("'Output 9'!$H$4:$H$"&amp;$C$12),Analysis!R48,INDIRECT("'Output 9'!$Y$4:$Y$"&amp;$C$12))
+SUMIF(INDIRECT("'Output 10'!$H$4:$H$"&amp;$C$13),Analysis!R48,INDIRECT("'Output 10'!$Y$4:$Y$"&amp;$C$13))</f>
        <v>0</v>
      </c>
      <c r="V48" s="29"/>
      <c r="W48" s="5">
        <f>SUMIF('Unplanned Outputs'!$E$4:$E$500,Analysis!Q48,'Unplanned Outputs'!$J$4:$J$500)</f>
        <v>0</v>
      </c>
      <c r="X48" s="5">
        <f>SUMIF('Unplanned Outputs'!$E$4:$E$500,Analysis!$Q48,'Unplanned Outputs'!$N$4:$N$500)</f>
        <v>0</v>
      </c>
      <c r="Y48" s="5">
        <f>SUMIF('Unplanned Outputs'!$E$4:$E$500,Analysis!$Q48,'Unplanned Outputs'!$R$4:$R$500)</f>
        <v>0</v>
      </c>
      <c r="Z48" s="5">
        <f>SUMIF('Unplanned Outputs'!$E$4:$E$500,Analysis!$Q48,'Unplanned Outputs'!$V$4:$V$500)</f>
        <v>0</v>
      </c>
      <c r="AA48" s="14"/>
      <c r="AB48" s="35">
        <f t="shared" ca="1" si="9"/>
        <v>0</v>
      </c>
      <c r="AC48" s="35">
        <f t="shared" si="10"/>
        <v>0</v>
      </c>
      <c r="AD48" s="51">
        <f t="shared" ca="1" si="11"/>
        <v>0</v>
      </c>
      <c r="AE48" s="61">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
+SUMIF(INDIRECT("'Output 9'!$H$5:$H$"&amp;$C$12),Analysis!$Q48,INDIRECT("'Output 9'!$F$5:$F$"&amp;$C$12))
+SUMIF(INDIRECT("'Output 10'!$H$5:$H$"&amp;$C$13),Analysis!$Q48,INDIRECT("'Output 10'!$F$5:$F$"&amp;$C$13))</f>
        <v>0</v>
      </c>
    </row>
    <row r="49" spans="17:31">
      <c r="Q49" s="29" t="s">
        <v>448</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
+SUMIF(INDIRECT("'Output 9'!$H$4:$H$"&amp;$C$12),Analysis!Q49,INDIRECT("'Output 9'!$m$4:$m$"&amp;$C$12))
+SUMIF(INDIRECT("'Output 10'!$H$4:$H$"&amp;$C$13),Analysis!Q49,INDIRECT("'Output 10'!$m$4:$m$"&amp;$C$13))</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
+SUMIF(INDIRECT("'Output 9'!$H$4:$H$"&amp;$C$12),Analysis!Q49,INDIRECT("'Output 9'!$Q$4:$Q$"&amp;$C$12))
+SUMIF(INDIRECT("'Output 10'!$H$4:$H$"&amp;$C$13),Analysis!Q49,INDIRECT("'Output 10'!$Q$4:$Q$"&amp;$C$13))</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
+SUMIF(INDIRECT("'Output 9'!$H$4:$H$"&amp;$C$12),Analysis!Q49,INDIRECT("'Output 9'!$U$4:$U$"&amp;$C$12))
+SUMIF(INDIRECT("'Output 10'!$H$4:$H$"&amp;$C$13),Analysis!Q49,INDIRECT("'Output 10'!$U$4:$U$"&amp;$C$13))</f>
        <v>0</v>
      </c>
      <c r="U49" s="5">
        <f ca="1">SUMIF(INDIRECT("'Output 1'!$H$4:$H$"&amp;$C$4),Analysis!R49,INDIRECT("'Output 1'!$Y$4:$Y$"&amp;$C$4))
+SUMIF(INDIRECT("'Output 2'!$H$4:$H$"&amp;$C$5),Analysis!R49,INDIRECT("'Output 2'!$Y$4:$Y$"&amp;$C$5))
+SUMIF(INDIRECT("'Output 3'!$H$4:$H$"&amp;$C$6),Analysis!R49,INDIRECT("'Output 3'!$Y$4:$Y$"&amp;$C$6))
+SUMIF(INDIRECT("'Output 4'!$H$4:$H$"&amp;$C$7),Analysis!R49,INDIRECT("'Output 4'!$Y$4:$Y$"&amp;$C$7))
+SUMIF(INDIRECT("'Output 5'!$H$4:$H$"&amp;$C$8),Analysis!R49,INDIRECT("'Output 5'!$Y$4:$Y$"&amp;$C$8))
+SUMIF(INDIRECT("'Output 6'!$H$4:$H$"&amp;$C$9),Analysis!R49,INDIRECT("'Output 6'!$Y$4:$Y$"&amp;$C$9))
+SUMIF(INDIRECT("'Output 7'!$H$4:$H$"&amp;$C$10),Analysis!R49,INDIRECT("'Output 7'!$Y$4:$Y$"&amp;$C$10))
+SUMIF(INDIRECT("'Output 8'!$H$4:$H$"&amp;$C$11),Analysis!R49,INDIRECT("'Output 8'!$Y$4:$Y$"&amp;$C$11))
+SUMIF(INDIRECT("'Output 9'!$H$4:$H$"&amp;$C$12),Analysis!R49,INDIRECT("'Output 9'!$Y$4:$Y$"&amp;$C$12))
+SUMIF(INDIRECT("'Output 10'!$H$4:$H$"&amp;$C$13),Analysis!R49,INDIRECT("'Output 10'!$Y$4:$Y$"&amp;$C$13))</f>
        <v>0</v>
      </c>
      <c r="V49" s="29"/>
      <c r="W49" s="5">
        <f>SUMIF('Unplanned Outputs'!$E$4:$E$500,Analysis!Q49,'Unplanned Outputs'!$J$4:$J$500)</f>
        <v>0</v>
      </c>
      <c r="X49" s="5">
        <f>SUMIF('Unplanned Outputs'!$E$4:$E$500,Analysis!$Q49,'Unplanned Outputs'!$N$4:$N$500)</f>
        <v>0</v>
      </c>
      <c r="Y49" s="5">
        <f>SUMIF('Unplanned Outputs'!$E$4:$E$500,Analysis!$Q49,'Unplanned Outputs'!$R$4:$R$500)</f>
        <v>0</v>
      </c>
      <c r="Z49" s="5">
        <f>SUMIF('Unplanned Outputs'!$E$4:$E$500,Analysis!$Q49,'Unplanned Outputs'!$V$4:$V$500)</f>
        <v>0</v>
      </c>
      <c r="AA49" s="14"/>
      <c r="AB49" s="35">
        <f t="shared" ca="1" si="9"/>
        <v>0</v>
      </c>
      <c r="AC49" s="35">
        <f t="shared" si="10"/>
        <v>0</v>
      </c>
      <c r="AD49" s="51">
        <f t="shared" ca="1" si="11"/>
        <v>0</v>
      </c>
      <c r="AE49" s="61">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
+SUMIF(INDIRECT("'Output 9'!$H$5:$H$"&amp;$C$12),Analysis!$Q49,INDIRECT("'Output 9'!$F$5:$F$"&amp;$C$12))
+SUMIF(INDIRECT("'Output 10'!$H$5:$H$"&amp;$C$13),Analysis!$Q49,INDIRECT("'Output 10'!$F$5:$F$"&amp;$C$13))</f>
        <v>0</v>
      </c>
    </row>
    <row r="50" spans="17:31">
      <c r="Q50" s="29" t="s">
        <v>449</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
+SUMIF(INDIRECT("'Output 9'!$H$4:$H$"&amp;$C$12),Analysis!Q50,INDIRECT("'Output 9'!$m$4:$m$"&amp;$C$12))
+SUMIF(INDIRECT("'Output 10'!$H$4:$H$"&amp;$C$13),Analysis!Q50,INDIRECT("'Output 10'!$m$4:$m$"&amp;$C$13))</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
+SUMIF(INDIRECT("'Output 9'!$H$4:$H$"&amp;$C$12),Analysis!Q50,INDIRECT("'Output 9'!$Q$4:$Q$"&amp;$C$12))
+SUMIF(INDIRECT("'Output 10'!$H$4:$H$"&amp;$C$13),Analysis!Q50,INDIRECT("'Output 10'!$Q$4:$Q$"&amp;$C$13))</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
+SUMIF(INDIRECT("'Output 9'!$H$4:$H$"&amp;$C$12),Analysis!Q50,INDIRECT("'Output 9'!$U$4:$U$"&amp;$C$12))
+SUMIF(INDIRECT("'Output 10'!$H$4:$H$"&amp;$C$13),Analysis!Q50,INDIRECT("'Output 10'!$U$4:$U$"&amp;$C$13))</f>
        <v>0</v>
      </c>
      <c r="U50" s="5">
        <f ca="1">SUMIF(INDIRECT("'Output 1'!$H$4:$H$"&amp;$C$4),Analysis!R50,INDIRECT("'Output 1'!$Y$4:$Y$"&amp;$C$4))
+SUMIF(INDIRECT("'Output 2'!$H$4:$H$"&amp;$C$5),Analysis!R50,INDIRECT("'Output 2'!$Y$4:$Y$"&amp;$C$5))
+SUMIF(INDIRECT("'Output 3'!$H$4:$H$"&amp;$C$6),Analysis!R50,INDIRECT("'Output 3'!$Y$4:$Y$"&amp;$C$6))
+SUMIF(INDIRECT("'Output 4'!$H$4:$H$"&amp;$C$7),Analysis!R50,INDIRECT("'Output 4'!$Y$4:$Y$"&amp;$C$7))
+SUMIF(INDIRECT("'Output 5'!$H$4:$H$"&amp;$C$8),Analysis!R50,INDIRECT("'Output 5'!$Y$4:$Y$"&amp;$C$8))
+SUMIF(INDIRECT("'Output 6'!$H$4:$H$"&amp;$C$9),Analysis!R50,INDIRECT("'Output 6'!$Y$4:$Y$"&amp;$C$9))
+SUMIF(INDIRECT("'Output 7'!$H$4:$H$"&amp;$C$10),Analysis!R50,INDIRECT("'Output 7'!$Y$4:$Y$"&amp;$C$10))
+SUMIF(INDIRECT("'Output 8'!$H$4:$H$"&amp;$C$11),Analysis!R50,INDIRECT("'Output 8'!$Y$4:$Y$"&amp;$C$11))
+SUMIF(INDIRECT("'Output 9'!$H$4:$H$"&amp;$C$12),Analysis!R50,INDIRECT("'Output 9'!$Y$4:$Y$"&amp;$C$12))
+SUMIF(INDIRECT("'Output 10'!$H$4:$H$"&amp;$C$13),Analysis!R50,INDIRECT("'Output 10'!$Y$4:$Y$"&amp;$C$13))</f>
        <v>0</v>
      </c>
      <c r="V50" s="29"/>
      <c r="W50" s="5">
        <f>SUMIF('Unplanned Outputs'!$E$4:$E$500,Analysis!Q50,'Unplanned Outputs'!$J$4:$J$500)</f>
        <v>0</v>
      </c>
      <c r="X50" s="5">
        <f>SUMIF('Unplanned Outputs'!$E$4:$E$500,Analysis!$Q50,'Unplanned Outputs'!$N$4:$N$500)</f>
        <v>0</v>
      </c>
      <c r="Y50" s="5">
        <f>SUMIF('Unplanned Outputs'!$E$4:$E$500,Analysis!$Q50,'Unplanned Outputs'!$R$4:$R$500)</f>
        <v>0</v>
      </c>
      <c r="Z50" s="5">
        <f>SUMIF('Unplanned Outputs'!$E$4:$E$500,Analysis!$Q50,'Unplanned Outputs'!$V$4:$V$500)</f>
        <v>0</v>
      </c>
      <c r="AA50" s="14"/>
      <c r="AB50" s="35">
        <f t="shared" ca="1" si="9"/>
        <v>0</v>
      </c>
      <c r="AC50" s="35">
        <f t="shared" si="10"/>
        <v>0</v>
      </c>
      <c r="AD50" s="51">
        <f t="shared" ca="1" si="11"/>
        <v>0</v>
      </c>
      <c r="AE50" s="61">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
+SUMIF(INDIRECT("'Output 9'!$H$5:$H$"&amp;$C$12),Analysis!$Q50,INDIRECT("'Output 9'!$F$5:$F$"&amp;$C$12))
+SUMIF(INDIRECT("'Output 10'!$H$5:$H$"&amp;$C$13),Analysis!$Q50,INDIRECT("'Output 10'!$F$5:$F$"&amp;$C$13))</f>
        <v>0</v>
      </c>
    </row>
    <row r="51" spans="17:31">
      <c r="Q51" s="29" t="s">
        <v>450</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
+SUMIF(INDIRECT("'Output 9'!$H$4:$H$"&amp;$C$12),Analysis!Q51,INDIRECT("'Output 9'!$m$4:$m$"&amp;$C$12))
+SUMIF(INDIRECT("'Output 10'!$H$4:$H$"&amp;$C$13),Analysis!Q51,INDIRECT("'Output 10'!$m$4:$m$"&amp;$C$13))</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
+SUMIF(INDIRECT("'Output 9'!$H$4:$H$"&amp;$C$12),Analysis!Q51,INDIRECT("'Output 9'!$Q$4:$Q$"&amp;$C$12))
+SUMIF(INDIRECT("'Output 10'!$H$4:$H$"&amp;$C$13),Analysis!Q51,INDIRECT("'Output 10'!$Q$4:$Q$"&amp;$C$13))</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
+SUMIF(INDIRECT("'Output 9'!$H$4:$H$"&amp;$C$12),Analysis!Q51,INDIRECT("'Output 9'!$U$4:$U$"&amp;$C$12))
+SUMIF(INDIRECT("'Output 10'!$H$4:$H$"&amp;$C$13),Analysis!Q51,INDIRECT("'Output 10'!$U$4:$U$"&amp;$C$13))</f>
        <v>0</v>
      </c>
      <c r="U51" s="5">
        <f ca="1">SUMIF(INDIRECT("'Output 1'!$H$4:$H$"&amp;$C$4),Analysis!R51,INDIRECT("'Output 1'!$Y$4:$Y$"&amp;$C$4))
+SUMIF(INDIRECT("'Output 2'!$H$4:$H$"&amp;$C$5),Analysis!R51,INDIRECT("'Output 2'!$Y$4:$Y$"&amp;$C$5))
+SUMIF(INDIRECT("'Output 3'!$H$4:$H$"&amp;$C$6),Analysis!R51,INDIRECT("'Output 3'!$Y$4:$Y$"&amp;$C$6))
+SUMIF(INDIRECT("'Output 4'!$H$4:$H$"&amp;$C$7),Analysis!R51,INDIRECT("'Output 4'!$Y$4:$Y$"&amp;$C$7))
+SUMIF(INDIRECT("'Output 5'!$H$4:$H$"&amp;$C$8),Analysis!R51,INDIRECT("'Output 5'!$Y$4:$Y$"&amp;$C$8))
+SUMIF(INDIRECT("'Output 6'!$H$4:$H$"&amp;$C$9),Analysis!R51,INDIRECT("'Output 6'!$Y$4:$Y$"&amp;$C$9))
+SUMIF(INDIRECT("'Output 7'!$H$4:$H$"&amp;$C$10),Analysis!R51,INDIRECT("'Output 7'!$Y$4:$Y$"&amp;$C$10))
+SUMIF(INDIRECT("'Output 8'!$H$4:$H$"&amp;$C$11),Analysis!R51,INDIRECT("'Output 8'!$Y$4:$Y$"&amp;$C$11))
+SUMIF(INDIRECT("'Output 9'!$H$4:$H$"&amp;$C$12),Analysis!R51,INDIRECT("'Output 9'!$Y$4:$Y$"&amp;$C$12))
+SUMIF(INDIRECT("'Output 10'!$H$4:$H$"&amp;$C$13),Analysis!R51,INDIRECT("'Output 10'!$Y$4:$Y$"&amp;$C$13))</f>
        <v>0</v>
      </c>
      <c r="V51" s="29"/>
      <c r="W51" s="5">
        <f>SUMIF('Unplanned Outputs'!$E$4:$E$500,Analysis!Q51,'Unplanned Outputs'!$J$4:$J$500)</f>
        <v>0</v>
      </c>
      <c r="X51" s="5">
        <f>SUMIF('Unplanned Outputs'!$E$4:$E$500,Analysis!$Q51,'Unplanned Outputs'!$N$4:$N$500)</f>
        <v>0</v>
      </c>
      <c r="Y51" s="5">
        <f>SUMIF('Unplanned Outputs'!$E$4:$E$500,Analysis!$Q51,'Unplanned Outputs'!$R$4:$R$500)</f>
        <v>0</v>
      </c>
      <c r="Z51" s="5">
        <f>SUMIF('Unplanned Outputs'!$E$4:$E$500,Analysis!$Q51,'Unplanned Outputs'!$V$4:$V$500)</f>
        <v>0</v>
      </c>
      <c r="AA51" s="14"/>
      <c r="AB51" s="35">
        <f t="shared" ca="1" si="9"/>
        <v>0</v>
      </c>
      <c r="AC51" s="35">
        <f t="shared" si="10"/>
        <v>0</v>
      </c>
      <c r="AD51" s="51">
        <f t="shared" ca="1" si="11"/>
        <v>0</v>
      </c>
      <c r="AE51" s="61">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
+SUMIF(INDIRECT("'Output 9'!$H$5:$H$"&amp;$C$12),Analysis!$Q51,INDIRECT("'Output 9'!$F$5:$F$"&amp;$C$12))
+SUMIF(INDIRECT("'Output 10'!$H$5:$H$"&amp;$C$13),Analysis!$Q51,INDIRECT("'Output 10'!$F$5:$F$"&amp;$C$13))</f>
        <v>0</v>
      </c>
    </row>
    <row r="52" spans="17:31">
      <c r="Q52" s="29">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
+SUMIF(INDIRECT("'Output 9'!$H$4:$H$"&amp;$C$12),Analysis!Q52,INDIRECT("'Output 9'!$m$4:$m$"&amp;$C$12))
+SUMIF(INDIRECT("'Output 10'!$H$4:$H$"&amp;$C$13),Analysis!Q52,INDIRECT("'Output 10'!$m$4:$m$"&amp;$C$13))</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
+SUMIF(INDIRECT("'Output 9'!$H$4:$H$"&amp;$C$12),Analysis!Q52,INDIRECT("'Output 9'!$Q$4:$Q$"&amp;$C$12))
+SUMIF(INDIRECT("'Output 10'!$H$4:$H$"&amp;$C$13),Analysis!Q52,INDIRECT("'Output 10'!$Q$4:$Q$"&amp;$C$13))</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
+SUMIF(INDIRECT("'Output 9'!$H$4:$H$"&amp;$C$12),Analysis!Q52,INDIRECT("'Output 9'!$U$4:$U$"&amp;$C$12))
+SUMIF(INDIRECT("'Output 10'!$H$4:$H$"&amp;$C$13),Analysis!Q52,INDIRECT("'Output 10'!$U$4:$U$"&amp;$C$13))</f>
        <v>0</v>
      </c>
      <c r="U52" s="5">
        <f ca="1">SUMIF(INDIRECT("'Output 1'!$H$4:$H$"&amp;$C$4),Analysis!R52,INDIRECT("'Output 1'!$Y$4:$Y$"&amp;$C$4))
+SUMIF(INDIRECT("'Output 2'!$H$4:$H$"&amp;$C$5),Analysis!R52,INDIRECT("'Output 2'!$Y$4:$Y$"&amp;$C$5))
+SUMIF(INDIRECT("'Output 3'!$H$4:$H$"&amp;$C$6),Analysis!R52,INDIRECT("'Output 3'!$Y$4:$Y$"&amp;$C$6))
+SUMIF(INDIRECT("'Output 4'!$H$4:$H$"&amp;$C$7),Analysis!R52,INDIRECT("'Output 4'!$Y$4:$Y$"&amp;$C$7))
+SUMIF(INDIRECT("'Output 5'!$H$4:$H$"&amp;$C$8),Analysis!R52,INDIRECT("'Output 5'!$Y$4:$Y$"&amp;$C$8))
+SUMIF(INDIRECT("'Output 6'!$H$4:$H$"&amp;$C$9),Analysis!R52,INDIRECT("'Output 6'!$Y$4:$Y$"&amp;$C$9))
+SUMIF(INDIRECT("'Output 7'!$H$4:$H$"&amp;$C$10),Analysis!R52,INDIRECT("'Output 7'!$Y$4:$Y$"&amp;$C$10))
+SUMIF(INDIRECT("'Output 8'!$H$4:$H$"&amp;$C$11),Analysis!R52,INDIRECT("'Output 8'!$Y$4:$Y$"&amp;$C$11))
+SUMIF(INDIRECT("'Output 9'!$H$4:$H$"&amp;$C$12),Analysis!R52,INDIRECT("'Output 9'!$Y$4:$Y$"&amp;$C$12))
+SUMIF(INDIRECT("'Output 10'!$H$4:$H$"&amp;$C$13),Analysis!R52,INDIRECT("'Output 10'!$Y$4:$Y$"&amp;$C$13))</f>
        <v>0</v>
      </c>
      <c r="V52" s="29"/>
      <c r="W52" s="5">
        <f>SUMIF('Unplanned Outputs'!$E$4:$E$500,Analysis!Q52,'Unplanned Outputs'!$J$4:$J$500)</f>
        <v>0</v>
      </c>
      <c r="X52" s="5">
        <f>SUMIF('Unplanned Outputs'!$E$4:$E$500,Analysis!$Q52,'Unplanned Outputs'!$N$4:$N$500)</f>
        <v>0</v>
      </c>
      <c r="Y52" s="5">
        <f>SUMIF('Unplanned Outputs'!$E$4:$E$500,Analysis!$Q52,'Unplanned Outputs'!$R$4:$R$500)</f>
        <v>0</v>
      </c>
      <c r="Z52" s="5">
        <f>SUMIF('Unplanned Outputs'!$E$4:$E$500,Analysis!$Q52,'Unplanned Outputs'!$V$4:$V$500)</f>
        <v>0</v>
      </c>
      <c r="AA52" s="14"/>
      <c r="AB52" s="35">
        <f t="shared" ca="1" si="9"/>
        <v>0</v>
      </c>
      <c r="AC52" s="35">
        <f t="shared" si="10"/>
        <v>0</v>
      </c>
      <c r="AD52" s="51">
        <f t="shared" ca="1" si="11"/>
        <v>0</v>
      </c>
      <c r="AE52" s="61">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
+SUMIF(INDIRECT("'Output 9'!$H$5:$H$"&amp;$C$12),Analysis!$Q52,INDIRECT("'Output 9'!$F$5:$F$"&amp;$C$12))
+SUMIF(INDIRECT("'Output 10'!$H$5:$H$"&amp;$C$13),Analysis!$Q52,INDIRECT("'Output 10'!$F$5:$F$"&amp;$C$13))</f>
        <v>0</v>
      </c>
    </row>
    <row r="53" spans="17:31">
      <c r="Q53" s="29" t="s">
        <v>451</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
+SUMIF(INDIRECT("'Output 9'!$H$4:$H$"&amp;$C$12),Analysis!Q53,INDIRECT("'Output 9'!$m$4:$m$"&amp;$C$12))
+SUMIF(INDIRECT("'Output 10'!$H$4:$H$"&amp;$C$13),Analysis!Q53,INDIRECT("'Output 10'!$m$4:$m$"&amp;$C$13))</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
+SUMIF(INDIRECT("'Output 9'!$H$4:$H$"&amp;$C$12),Analysis!Q53,INDIRECT("'Output 9'!$Q$4:$Q$"&amp;$C$12))
+SUMIF(INDIRECT("'Output 10'!$H$4:$H$"&amp;$C$13),Analysis!Q53,INDIRECT("'Output 10'!$Q$4:$Q$"&amp;$C$13))</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
+SUMIF(INDIRECT("'Output 9'!$H$4:$H$"&amp;$C$12),Analysis!Q53,INDIRECT("'Output 9'!$U$4:$U$"&amp;$C$12))
+SUMIF(INDIRECT("'Output 10'!$H$4:$H$"&amp;$C$13),Analysis!Q53,INDIRECT("'Output 10'!$U$4:$U$"&amp;$C$13))</f>
        <v>0</v>
      </c>
      <c r="U53" s="5">
        <f ca="1">SUMIF(INDIRECT("'Output 1'!$H$4:$H$"&amp;$C$4),Analysis!R53,INDIRECT("'Output 1'!$Y$4:$Y$"&amp;$C$4))
+SUMIF(INDIRECT("'Output 2'!$H$4:$H$"&amp;$C$5),Analysis!R53,INDIRECT("'Output 2'!$Y$4:$Y$"&amp;$C$5))
+SUMIF(INDIRECT("'Output 3'!$H$4:$H$"&amp;$C$6),Analysis!R53,INDIRECT("'Output 3'!$Y$4:$Y$"&amp;$C$6))
+SUMIF(INDIRECT("'Output 4'!$H$4:$H$"&amp;$C$7),Analysis!R53,INDIRECT("'Output 4'!$Y$4:$Y$"&amp;$C$7))
+SUMIF(INDIRECT("'Output 5'!$H$4:$H$"&amp;$C$8),Analysis!R53,INDIRECT("'Output 5'!$Y$4:$Y$"&amp;$C$8))
+SUMIF(INDIRECT("'Output 6'!$H$4:$H$"&amp;$C$9),Analysis!R53,INDIRECT("'Output 6'!$Y$4:$Y$"&amp;$C$9))
+SUMIF(INDIRECT("'Output 7'!$H$4:$H$"&amp;$C$10),Analysis!R53,INDIRECT("'Output 7'!$Y$4:$Y$"&amp;$C$10))
+SUMIF(INDIRECT("'Output 8'!$H$4:$H$"&amp;$C$11),Analysis!R53,INDIRECT("'Output 8'!$Y$4:$Y$"&amp;$C$11))
+SUMIF(INDIRECT("'Output 9'!$H$4:$H$"&amp;$C$12),Analysis!R53,INDIRECT("'Output 9'!$Y$4:$Y$"&amp;$C$12))
+SUMIF(INDIRECT("'Output 10'!$H$4:$H$"&amp;$C$13),Analysis!R53,INDIRECT("'Output 10'!$Y$4:$Y$"&amp;$C$13))</f>
        <v>0</v>
      </c>
      <c r="V53" s="29"/>
      <c r="W53" s="5">
        <f>SUMIF('Unplanned Outputs'!$E$4:$E$500,Analysis!Q53,'Unplanned Outputs'!$J$4:$J$500)</f>
        <v>0</v>
      </c>
      <c r="X53" s="5">
        <f>SUMIF('Unplanned Outputs'!$E$4:$E$500,Analysis!$Q53,'Unplanned Outputs'!$N$4:$N$500)</f>
        <v>0</v>
      </c>
      <c r="Y53" s="5">
        <f>SUMIF('Unplanned Outputs'!$E$4:$E$500,Analysis!$Q53,'Unplanned Outputs'!$R$4:$R$500)</f>
        <v>0</v>
      </c>
      <c r="Z53" s="5">
        <f>SUMIF('Unplanned Outputs'!$E$4:$E$500,Analysis!$Q53,'Unplanned Outputs'!$V$4:$V$500)</f>
        <v>0</v>
      </c>
      <c r="AA53" s="14"/>
      <c r="AB53" s="35">
        <f t="shared" ca="1" si="9"/>
        <v>0</v>
      </c>
      <c r="AC53" s="35">
        <f t="shared" si="10"/>
        <v>0</v>
      </c>
      <c r="AD53" s="51">
        <f t="shared" ca="1" si="11"/>
        <v>0</v>
      </c>
      <c r="AE53" s="61">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
+SUMIF(INDIRECT("'Output 9'!$H$5:$H$"&amp;$C$12),Analysis!$Q53,INDIRECT("'Output 9'!$F$5:$F$"&amp;$C$12))
+SUMIF(INDIRECT("'Output 10'!$H$5:$H$"&amp;$C$13),Analysis!$Q53,INDIRECT("'Output 10'!$F$5:$F$"&amp;$C$13))</f>
        <v>0</v>
      </c>
    </row>
    <row r="54" spans="17:31">
      <c r="Q54" s="29" t="s">
        <v>246</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
+SUMIF(INDIRECT("'Output 9'!$H$4:$H$"&amp;$C$12),Analysis!Q54,INDIRECT("'Output 9'!$m$4:$m$"&amp;$C$12))
+SUMIF(INDIRECT("'Output 10'!$H$4:$H$"&amp;$C$13),Analysis!Q54,INDIRECT("'Output 10'!$m$4:$m$"&amp;$C$13))</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
+SUMIF(INDIRECT("'Output 9'!$H$4:$H$"&amp;$C$12),Analysis!Q54,INDIRECT("'Output 9'!$Q$4:$Q$"&amp;$C$12))
+SUMIF(INDIRECT("'Output 10'!$H$4:$H$"&amp;$C$13),Analysis!Q54,INDIRECT("'Output 10'!$Q$4:$Q$"&amp;$C$13))</f>
        <v>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
+SUMIF(INDIRECT("'Output 9'!$H$4:$H$"&amp;$C$12),Analysis!Q54,INDIRECT("'Output 9'!$U$4:$U$"&amp;$C$12))
+SUMIF(INDIRECT("'Output 10'!$H$4:$H$"&amp;$C$13),Analysis!Q54,INDIRECT("'Output 10'!$U$4:$U$"&amp;$C$13))</f>
        <v>0</v>
      </c>
      <c r="U54" s="5">
        <f ca="1">SUMIF(INDIRECT("'Output 1'!$H$4:$H$"&amp;$C$4),Analysis!R54,INDIRECT("'Output 1'!$Y$4:$Y$"&amp;$C$4))
+SUMIF(INDIRECT("'Output 2'!$H$4:$H$"&amp;$C$5),Analysis!R54,INDIRECT("'Output 2'!$Y$4:$Y$"&amp;$C$5))
+SUMIF(INDIRECT("'Output 3'!$H$4:$H$"&amp;$C$6),Analysis!R54,INDIRECT("'Output 3'!$Y$4:$Y$"&amp;$C$6))
+SUMIF(INDIRECT("'Output 4'!$H$4:$H$"&amp;$C$7),Analysis!R54,INDIRECT("'Output 4'!$Y$4:$Y$"&amp;$C$7))
+SUMIF(INDIRECT("'Output 5'!$H$4:$H$"&amp;$C$8),Analysis!R54,INDIRECT("'Output 5'!$Y$4:$Y$"&amp;$C$8))
+SUMIF(INDIRECT("'Output 6'!$H$4:$H$"&amp;$C$9),Analysis!R54,INDIRECT("'Output 6'!$Y$4:$Y$"&amp;$C$9))
+SUMIF(INDIRECT("'Output 7'!$H$4:$H$"&amp;$C$10),Analysis!R54,INDIRECT("'Output 7'!$Y$4:$Y$"&amp;$C$10))
+SUMIF(INDIRECT("'Output 8'!$H$4:$H$"&amp;$C$11),Analysis!R54,INDIRECT("'Output 8'!$Y$4:$Y$"&amp;$C$11))
+SUMIF(INDIRECT("'Output 9'!$H$4:$H$"&amp;$C$12),Analysis!R54,INDIRECT("'Output 9'!$Y$4:$Y$"&amp;$C$12))
+SUMIF(INDIRECT("'Output 10'!$H$4:$H$"&amp;$C$13),Analysis!R54,INDIRECT("'Output 10'!$Y$4:$Y$"&amp;$C$13))</f>
        <v>0</v>
      </c>
      <c r="V54" s="29"/>
      <c r="W54" s="5">
        <f>SUMIF('Unplanned Outputs'!$E$4:$E$500,Analysis!Q54,'Unplanned Outputs'!$J$4:$J$500)</f>
        <v>0</v>
      </c>
      <c r="X54" s="5">
        <f>SUMIF('Unplanned Outputs'!$E$4:$E$500,Analysis!$Q54,'Unplanned Outputs'!$N$4:$N$500)</f>
        <v>0</v>
      </c>
      <c r="Y54" s="5">
        <f>SUMIF('Unplanned Outputs'!$E$4:$E$500,Analysis!$Q54,'Unplanned Outputs'!$R$4:$R$500)</f>
        <v>0</v>
      </c>
      <c r="Z54" s="5">
        <f>SUMIF('Unplanned Outputs'!$E$4:$E$500,Analysis!$Q54,'Unplanned Outputs'!$V$4:$V$500)</f>
        <v>0</v>
      </c>
      <c r="AA54" s="14"/>
      <c r="AB54" s="35">
        <f t="shared" ca="1" si="9"/>
        <v>0</v>
      </c>
      <c r="AC54" s="35">
        <f t="shared" si="10"/>
        <v>0</v>
      </c>
      <c r="AD54" s="51">
        <f t="shared" ca="1" si="11"/>
        <v>0</v>
      </c>
      <c r="AE54" s="61">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
+SUMIF(INDIRECT("'Output 9'!$H$5:$H$"&amp;$C$12),Analysis!$Q54,INDIRECT("'Output 9'!$F$5:$F$"&amp;$C$12))
+SUMIF(INDIRECT("'Output 10'!$H$5:$H$"&amp;$C$13),Analysis!$Q54,INDIRECT("'Output 10'!$F$5:$F$"&amp;$C$13))</f>
        <v>5</v>
      </c>
    </row>
    <row r="55" spans="17:31">
      <c r="Q55" s="29">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
+SUMIF(INDIRECT("'Output 9'!$H$4:$H$"&amp;$C$12),Analysis!Q55,INDIRECT("'Output 9'!$m$4:$m$"&amp;$C$12))
+SUMIF(INDIRECT("'Output 10'!$H$4:$H$"&amp;$C$13),Analysis!Q55,INDIRECT("'Output 10'!$m$4:$m$"&amp;$C$13))</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
+SUMIF(INDIRECT("'Output 9'!$H$4:$H$"&amp;$C$12),Analysis!Q55,INDIRECT("'Output 9'!$Q$4:$Q$"&amp;$C$12))
+SUMIF(INDIRECT("'Output 10'!$H$4:$H$"&amp;$C$13),Analysis!Q55,INDIRECT("'Output 10'!$Q$4:$Q$"&amp;$C$13))</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
+SUMIF(INDIRECT("'Output 9'!$H$4:$H$"&amp;$C$12),Analysis!Q55,INDIRECT("'Output 9'!$U$4:$U$"&amp;$C$12))
+SUMIF(INDIRECT("'Output 10'!$H$4:$H$"&amp;$C$13),Analysis!Q55,INDIRECT("'Output 10'!$U$4:$U$"&amp;$C$13))</f>
        <v>0</v>
      </c>
      <c r="U55" s="5">
        <f ca="1">SUMIF(INDIRECT("'Output 1'!$H$4:$H$"&amp;$C$4),Analysis!R55,INDIRECT("'Output 1'!$Y$4:$Y$"&amp;$C$4))
+SUMIF(INDIRECT("'Output 2'!$H$4:$H$"&amp;$C$5),Analysis!R55,INDIRECT("'Output 2'!$Y$4:$Y$"&amp;$C$5))
+SUMIF(INDIRECT("'Output 3'!$H$4:$H$"&amp;$C$6),Analysis!R55,INDIRECT("'Output 3'!$Y$4:$Y$"&amp;$C$6))
+SUMIF(INDIRECT("'Output 4'!$H$4:$H$"&amp;$C$7),Analysis!R55,INDIRECT("'Output 4'!$Y$4:$Y$"&amp;$C$7))
+SUMIF(INDIRECT("'Output 5'!$H$4:$H$"&amp;$C$8),Analysis!R55,INDIRECT("'Output 5'!$Y$4:$Y$"&amp;$C$8))
+SUMIF(INDIRECT("'Output 6'!$H$4:$H$"&amp;$C$9),Analysis!R55,INDIRECT("'Output 6'!$Y$4:$Y$"&amp;$C$9))
+SUMIF(INDIRECT("'Output 7'!$H$4:$H$"&amp;$C$10),Analysis!R55,INDIRECT("'Output 7'!$Y$4:$Y$"&amp;$C$10))
+SUMIF(INDIRECT("'Output 8'!$H$4:$H$"&amp;$C$11),Analysis!R55,INDIRECT("'Output 8'!$Y$4:$Y$"&amp;$C$11))
+SUMIF(INDIRECT("'Output 9'!$H$4:$H$"&amp;$C$12),Analysis!R55,INDIRECT("'Output 9'!$Y$4:$Y$"&amp;$C$12))
+SUMIF(INDIRECT("'Output 10'!$H$4:$H$"&amp;$C$13),Analysis!R55,INDIRECT("'Output 10'!$Y$4:$Y$"&amp;$C$13))</f>
        <v>0</v>
      </c>
      <c r="V55" s="29"/>
      <c r="W55" s="5">
        <f>SUMIF('Unplanned Outputs'!$E$4:$E$500,Analysis!Q55,'Unplanned Outputs'!$J$4:$J$500)</f>
        <v>0</v>
      </c>
      <c r="X55" s="5">
        <f>SUMIF('Unplanned Outputs'!$E$4:$E$500,Analysis!$Q55,'Unplanned Outputs'!$N$4:$N$500)</f>
        <v>0</v>
      </c>
      <c r="Y55" s="5">
        <f>SUMIF('Unplanned Outputs'!$E$4:$E$500,Analysis!$Q55,'Unplanned Outputs'!$R$4:$R$500)</f>
        <v>0</v>
      </c>
      <c r="Z55" s="5">
        <f>SUMIF('Unplanned Outputs'!$E$4:$E$500,Analysis!$Q55,'Unplanned Outputs'!$V$4:$V$500)</f>
        <v>0</v>
      </c>
      <c r="AA55" s="14"/>
      <c r="AB55" s="35">
        <f t="shared" ca="1" si="9"/>
        <v>0</v>
      </c>
      <c r="AC55" s="35">
        <f t="shared" si="10"/>
        <v>0</v>
      </c>
      <c r="AD55" s="51">
        <f t="shared" ca="1" si="11"/>
        <v>0</v>
      </c>
      <c r="AE55" s="61">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
+SUMIF(INDIRECT("'Output 9'!$H$5:$H$"&amp;$C$12),Analysis!$Q55,INDIRECT("'Output 9'!$F$5:$F$"&amp;$C$12))
+SUMIF(INDIRECT("'Output 10'!$H$5:$H$"&amp;$C$13),Analysis!$Q55,INDIRECT("'Output 10'!$F$5:$F$"&amp;$C$13))</f>
        <v>0</v>
      </c>
    </row>
    <row r="56" spans="17:31">
      <c r="Q56" s="29" t="s">
        <v>147</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
+SUMIF(INDIRECT("'Output 9'!$H$4:$H$"&amp;$C$12),Analysis!Q56,INDIRECT("'Output 9'!$m$4:$m$"&amp;$C$12))
+SUMIF(INDIRECT("'Output 10'!$H$4:$H$"&amp;$C$13),Analysis!Q56,INDIRECT("'Output 10'!$m$4:$m$"&amp;$C$13))</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
+SUMIF(INDIRECT("'Output 9'!$H$4:$H$"&amp;$C$12),Analysis!Q56,INDIRECT("'Output 9'!$Q$4:$Q$"&amp;$C$12))
+SUMIF(INDIRECT("'Output 10'!$H$4:$H$"&amp;$C$13),Analysis!Q56,INDIRECT("'Output 10'!$Q$4:$Q$"&amp;$C$13))</f>
        <v>3230</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
+SUMIF(INDIRECT("'Output 9'!$H$4:$H$"&amp;$C$12),Analysis!Q56,INDIRECT("'Output 9'!$U$4:$U$"&amp;$C$12))
+SUMIF(INDIRECT("'Output 10'!$H$4:$H$"&amp;$C$13),Analysis!Q56,INDIRECT("'Output 10'!$U$4:$U$"&amp;$C$13))</f>
        <v>250</v>
      </c>
      <c r="U56" s="5">
        <f ca="1">SUMIF(INDIRECT("'Output 1'!$H$4:$H$"&amp;$C$4),Analysis!R56,INDIRECT("'Output 1'!$Y$4:$Y$"&amp;$C$4))
+SUMIF(INDIRECT("'Output 2'!$H$4:$H$"&amp;$C$5),Analysis!R56,INDIRECT("'Output 2'!$Y$4:$Y$"&amp;$C$5))
+SUMIF(INDIRECT("'Output 3'!$H$4:$H$"&amp;$C$6),Analysis!R56,INDIRECT("'Output 3'!$Y$4:$Y$"&amp;$C$6))
+SUMIF(INDIRECT("'Output 4'!$H$4:$H$"&amp;$C$7),Analysis!R56,INDIRECT("'Output 4'!$Y$4:$Y$"&amp;$C$7))
+SUMIF(INDIRECT("'Output 5'!$H$4:$H$"&amp;$C$8),Analysis!R56,INDIRECT("'Output 5'!$Y$4:$Y$"&amp;$C$8))
+SUMIF(INDIRECT("'Output 6'!$H$4:$H$"&amp;$C$9),Analysis!R56,INDIRECT("'Output 6'!$Y$4:$Y$"&amp;$C$9))
+SUMIF(INDIRECT("'Output 7'!$H$4:$H$"&amp;$C$10),Analysis!R56,INDIRECT("'Output 7'!$Y$4:$Y$"&amp;$C$10))
+SUMIF(INDIRECT("'Output 8'!$H$4:$H$"&amp;$C$11),Analysis!R56,INDIRECT("'Output 8'!$Y$4:$Y$"&amp;$C$11))
+SUMIF(INDIRECT("'Output 9'!$H$4:$H$"&amp;$C$12),Analysis!R56,INDIRECT("'Output 9'!$Y$4:$Y$"&amp;$C$12))
+SUMIF(INDIRECT("'Output 10'!$H$4:$H$"&amp;$C$13),Analysis!R56,INDIRECT("'Output 10'!$Y$4:$Y$"&amp;$C$13))</f>
        <v>0</v>
      </c>
      <c r="V56" s="29"/>
      <c r="W56" s="5">
        <f>SUMIF('Unplanned Outputs'!$E$4:$E$500,Analysis!Q56,'Unplanned Outputs'!$J$4:$J$500)</f>
        <v>0</v>
      </c>
      <c r="X56" s="5">
        <f>SUMIF('Unplanned Outputs'!$E$4:$E$500,Analysis!$Q56,'Unplanned Outputs'!$N$4:$N$500)</f>
        <v>0</v>
      </c>
      <c r="Y56" s="5">
        <f>SUMIF('Unplanned Outputs'!$E$4:$E$500,Analysis!$Q56,'Unplanned Outputs'!$R$4:$R$500)</f>
        <v>500</v>
      </c>
      <c r="Z56" s="5">
        <f>SUMIF('Unplanned Outputs'!$E$4:$E$500,Analysis!$Q56,'Unplanned Outputs'!$V$4:$V$500)</f>
        <v>1700</v>
      </c>
      <c r="AA56" s="14"/>
      <c r="AB56" s="35">
        <f t="shared" ca="1" si="9"/>
        <v>3480</v>
      </c>
      <c r="AC56" s="35">
        <f t="shared" si="10"/>
        <v>500</v>
      </c>
      <c r="AD56" s="51">
        <f t="shared" ca="1" si="11"/>
        <v>3980</v>
      </c>
      <c r="AE56" s="61">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
+SUMIF(INDIRECT("'Output 9'!$H$5:$H$"&amp;$C$12),Analysis!$Q56,INDIRECT("'Output 9'!$F$5:$F$"&amp;$C$12))
+SUMIF(INDIRECT("'Output 10'!$H$5:$H$"&amp;$C$13),Analysis!$Q56,INDIRECT("'Output 10'!$F$5:$F$"&amp;$C$13))</f>
        <v>1000</v>
      </c>
    </row>
    <row r="57" spans="17:31">
      <c r="Q57" s="29" t="s">
        <v>238</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
+SUMIF(INDIRECT("'Output 9'!$H$4:$H$"&amp;$C$12),Analysis!Q57,INDIRECT("'Output 9'!$m$4:$m$"&amp;$C$12))
+SUMIF(INDIRECT("'Output 10'!$H$4:$H$"&amp;$C$13),Analysis!Q57,INDIRECT("'Output 10'!$m$4:$m$"&amp;$C$13))</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
+SUMIF(INDIRECT("'Output 9'!$H$4:$H$"&amp;$C$12),Analysis!Q57,INDIRECT("'Output 9'!$Q$4:$Q$"&amp;$C$12))
+SUMIF(INDIRECT("'Output 10'!$H$4:$H$"&amp;$C$13),Analysis!Q57,INDIRECT("'Output 10'!$Q$4:$Q$"&amp;$C$13))</f>
        <v>1</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
+SUMIF(INDIRECT("'Output 9'!$H$4:$H$"&amp;$C$12),Analysis!Q57,INDIRECT("'Output 9'!$U$4:$U$"&amp;$C$12))
+SUMIF(INDIRECT("'Output 10'!$H$4:$H$"&amp;$C$13),Analysis!Q57,INDIRECT("'Output 10'!$U$4:$U$"&amp;$C$13))</f>
        <v>5</v>
      </c>
      <c r="U57" s="5">
        <f ca="1">SUMIF(INDIRECT("'Output 1'!$H$4:$H$"&amp;$C$4),Analysis!R57,INDIRECT("'Output 1'!$Y$4:$Y$"&amp;$C$4))
+SUMIF(INDIRECT("'Output 2'!$H$4:$H$"&amp;$C$5),Analysis!R57,INDIRECT("'Output 2'!$Y$4:$Y$"&amp;$C$5))
+SUMIF(INDIRECT("'Output 3'!$H$4:$H$"&amp;$C$6),Analysis!R57,INDIRECT("'Output 3'!$Y$4:$Y$"&amp;$C$6))
+SUMIF(INDIRECT("'Output 4'!$H$4:$H$"&amp;$C$7),Analysis!R57,INDIRECT("'Output 4'!$Y$4:$Y$"&amp;$C$7))
+SUMIF(INDIRECT("'Output 5'!$H$4:$H$"&amp;$C$8),Analysis!R57,INDIRECT("'Output 5'!$Y$4:$Y$"&amp;$C$8))
+SUMIF(INDIRECT("'Output 6'!$H$4:$H$"&amp;$C$9),Analysis!R57,INDIRECT("'Output 6'!$Y$4:$Y$"&amp;$C$9))
+SUMIF(INDIRECT("'Output 7'!$H$4:$H$"&amp;$C$10),Analysis!R57,INDIRECT("'Output 7'!$Y$4:$Y$"&amp;$C$10))
+SUMIF(INDIRECT("'Output 8'!$H$4:$H$"&amp;$C$11),Analysis!R57,INDIRECT("'Output 8'!$Y$4:$Y$"&amp;$C$11))
+SUMIF(INDIRECT("'Output 9'!$H$4:$H$"&amp;$C$12),Analysis!R57,INDIRECT("'Output 9'!$Y$4:$Y$"&amp;$C$12))
+SUMIF(INDIRECT("'Output 10'!$H$4:$H$"&amp;$C$13),Analysis!R57,INDIRECT("'Output 10'!$Y$4:$Y$"&amp;$C$13))</f>
        <v>0</v>
      </c>
      <c r="V57" s="29"/>
      <c r="W57" s="5">
        <f>SUMIF('Unplanned Outputs'!$E$4:$E$500,Analysis!Q57,'Unplanned Outputs'!$J$4:$J$500)</f>
        <v>0</v>
      </c>
      <c r="X57" s="5">
        <f>SUMIF('Unplanned Outputs'!$E$4:$E$500,Analysis!$Q57,'Unplanned Outputs'!$N$4:$N$500)</f>
        <v>0</v>
      </c>
      <c r="Y57" s="5">
        <f>SUMIF('Unplanned Outputs'!$E$4:$E$500,Analysis!$Q57,'Unplanned Outputs'!$R$4:$R$500)</f>
        <v>7</v>
      </c>
      <c r="Z57" s="5">
        <f>SUMIF('Unplanned Outputs'!$E$4:$E$500,Analysis!$Q57,'Unplanned Outputs'!$V$4:$V$500)</f>
        <v>25</v>
      </c>
      <c r="AA57" s="14"/>
      <c r="AB57" s="35">
        <f t="shared" ca="1" si="9"/>
        <v>6</v>
      </c>
      <c r="AC57" s="35">
        <f t="shared" si="10"/>
        <v>7</v>
      </c>
      <c r="AD57" s="51">
        <f t="shared" ca="1" si="11"/>
        <v>13</v>
      </c>
      <c r="AE57" s="61">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
+SUMIF(INDIRECT("'Output 9'!$H$5:$H$"&amp;$C$12),Analysis!$Q57,INDIRECT("'Output 9'!$F$5:$F$"&amp;$C$12))
+SUMIF(INDIRECT("'Output 10'!$H$5:$H$"&amp;$C$13),Analysis!$Q57,INDIRECT("'Output 10'!$F$5:$F$"&amp;$C$13))</f>
        <v>17</v>
      </c>
    </row>
    <row r="58" spans="17:31">
      <c r="Q58" s="29" t="s">
        <v>452</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
+SUMIF(INDIRECT("'Output 9'!$H$4:$H$"&amp;$C$12),Analysis!Q58,INDIRECT("'Output 9'!$m$4:$m$"&amp;$C$12))
+SUMIF(INDIRECT("'Output 10'!$H$4:$H$"&amp;$C$13),Analysis!Q58,INDIRECT("'Output 10'!$m$4:$m$"&amp;$C$13))</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
+SUMIF(INDIRECT("'Output 9'!$H$4:$H$"&amp;$C$12),Analysis!Q58,INDIRECT("'Output 9'!$Q$4:$Q$"&amp;$C$12))
+SUMIF(INDIRECT("'Output 10'!$H$4:$H$"&amp;$C$13),Analysis!Q58,INDIRECT("'Output 10'!$Q$4:$Q$"&amp;$C$13))</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
+SUMIF(INDIRECT("'Output 9'!$H$4:$H$"&amp;$C$12),Analysis!Q58,INDIRECT("'Output 9'!$U$4:$U$"&amp;$C$12))
+SUMIF(INDIRECT("'Output 10'!$H$4:$H$"&amp;$C$13),Analysis!Q58,INDIRECT("'Output 10'!$U$4:$U$"&amp;$C$13))</f>
        <v>0</v>
      </c>
      <c r="U58" s="5">
        <f ca="1">SUMIF(INDIRECT("'Output 1'!$H$4:$H$"&amp;$C$4),Analysis!R58,INDIRECT("'Output 1'!$Y$4:$Y$"&amp;$C$4))
+SUMIF(INDIRECT("'Output 2'!$H$4:$H$"&amp;$C$5),Analysis!R58,INDIRECT("'Output 2'!$Y$4:$Y$"&amp;$C$5))
+SUMIF(INDIRECT("'Output 3'!$H$4:$H$"&amp;$C$6),Analysis!R58,INDIRECT("'Output 3'!$Y$4:$Y$"&amp;$C$6))
+SUMIF(INDIRECT("'Output 4'!$H$4:$H$"&amp;$C$7),Analysis!R58,INDIRECT("'Output 4'!$Y$4:$Y$"&amp;$C$7))
+SUMIF(INDIRECT("'Output 5'!$H$4:$H$"&amp;$C$8),Analysis!R58,INDIRECT("'Output 5'!$Y$4:$Y$"&amp;$C$8))
+SUMIF(INDIRECT("'Output 6'!$H$4:$H$"&amp;$C$9),Analysis!R58,INDIRECT("'Output 6'!$Y$4:$Y$"&amp;$C$9))
+SUMIF(INDIRECT("'Output 7'!$H$4:$H$"&amp;$C$10),Analysis!R58,INDIRECT("'Output 7'!$Y$4:$Y$"&amp;$C$10))
+SUMIF(INDIRECT("'Output 8'!$H$4:$H$"&amp;$C$11),Analysis!R58,INDIRECT("'Output 8'!$Y$4:$Y$"&amp;$C$11))
+SUMIF(INDIRECT("'Output 9'!$H$4:$H$"&amp;$C$12),Analysis!R58,INDIRECT("'Output 9'!$Y$4:$Y$"&amp;$C$12))
+SUMIF(INDIRECT("'Output 10'!$H$4:$H$"&amp;$C$13),Analysis!R58,INDIRECT("'Output 10'!$Y$4:$Y$"&amp;$C$13))</f>
        <v>0</v>
      </c>
      <c r="V58" s="29"/>
      <c r="W58" s="5">
        <f>SUMIF('Unplanned Outputs'!$E$4:$E$500,Analysis!Q58,'Unplanned Outputs'!$J$4:$J$500)</f>
        <v>0</v>
      </c>
      <c r="X58" s="5">
        <f>SUMIF('Unplanned Outputs'!$E$4:$E$500,Analysis!$Q58,'Unplanned Outputs'!$N$4:$N$500)</f>
        <v>0</v>
      </c>
      <c r="Y58" s="5">
        <f>SUMIF('Unplanned Outputs'!$E$4:$E$500,Analysis!$Q58,'Unplanned Outputs'!$R$4:$R$500)</f>
        <v>0</v>
      </c>
      <c r="Z58" s="5">
        <f>SUMIF('Unplanned Outputs'!$E$4:$E$500,Analysis!$Q58,'Unplanned Outputs'!$V$4:$V$500)</f>
        <v>0</v>
      </c>
      <c r="AA58" s="14"/>
      <c r="AB58" s="35">
        <f t="shared" ca="1" si="9"/>
        <v>0</v>
      </c>
      <c r="AC58" s="35">
        <f t="shared" si="10"/>
        <v>0</v>
      </c>
      <c r="AD58" s="51">
        <f t="shared" ca="1" si="11"/>
        <v>0</v>
      </c>
      <c r="AE58" s="61">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
+SUMIF(INDIRECT("'Output 9'!$H$5:$H$"&amp;$C$12),Analysis!$Q58,INDIRECT("'Output 9'!$F$5:$F$"&amp;$C$12))
+SUMIF(INDIRECT("'Output 10'!$H$5:$H$"&amp;$C$13),Analysis!$Q58,INDIRECT("'Output 10'!$F$5:$F$"&amp;$C$13))</f>
        <v>0</v>
      </c>
    </row>
    <row r="59" spans="17:31">
      <c r="Q59" s="29">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
+SUMIF(INDIRECT("'Output 9'!$H$4:$H$"&amp;$C$12),Analysis!Q59,INDIRECT("'Output 9'!$m$4:$m$"&amp;$C$12))
+SUMIF(INDIRECT("'Output 10'!$H$4:$H$"&amp;$C$13),Analysis!Q59,INDIRECT("'Output 10'!$m$4:$m$"&amp;$C$13))</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
+SUMIF(INDIRECT("'Output 9'!$H$4:$H$"&amp;$C$12),Analysis!Q59,INDIRECT("'Output 9'!$Q$4:$Q$"&amp;$C$12))
+SUMIF(INDIRECT("'Output 10'!$H$4:$H$"&amp;$C$13),Analysis!Q59,INDIRECT("'Output 10'!$Q$4:$Q$"&amp;$C$13))</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
+SUMIF(INDIRECT("'Output 9'!$H$4:$H$"&amp;$C$12),Analysis!Q59,INDIRECT("'Output 9'!$U$4:$U$"&amp;$C$12))
+SUMIF(INDIRECT("'Output 10'!$H$4:$H$"&amp;$C$13),Analysis!Q59,INDIRECT("'Output 10'!$U$4:$U$"&amp;$C$13))</f>
        <v>0</v>
      </c>
      <c r="U59" s="5">
        <f ca="1">SUMIF(INDIRECT("'Output 1'!$H$4:$H$"&amp;$C$4),Analysis!R59,INDIRECT("'Output 1'!$Y$4:$Y$"&amp;$C$4))
+SUMIF(INDIRECT("'Output 2'!$H$4:$H$"&amp;$C$5),Analysis!R59,INDIRECT("'Output 2'!$Y$4:$Y$"&amp;$C$5))
+SUMIF(INDIRECT("'Output 3'!$H$4:$H$"&amp;$C$6),Analysis!R59,INDIRECT("'Output 3'!$Y$4:$Y$"&amp;$C$6))
+SUMIF(INDIRECT("'Output 4'!$H$4:$H$"&amp;$C$7),Analysis!R59,INDIRECT("'Output 4'!$Y$4:$Y$"&amp;$C$7))
+SUMIF(INDIRECT("'Output 5'!$H$4:$H$"&amp;$C$8),Analysis!R59,INDIRECT("'Output 5'!$Y$4:$Y$"&amp;$C$8))
+SUMIF(INDIRECT("'Output 6'!$H$4:$H$"&amp;$C$9),Analysis!R59,INDIRECT("'Output 6'!$Y$4:$Y$"&amp;$C$9))
+SUMIF(INDIRECT("'Output 7'!$H$4:$H$"&amp;$C$10),Analysis!R59,INDIRECT("'Output 7'!$Y$4:$Y$"&amp;$C$10))
+SUMIF(INDIRECT("'Output 8'!$H$4:$H$"&amp;$C$11),Analysis!R59,INDIRECT("'Output 8'!$Y$4:$Y$"&amp;$C$11))
+SUMIF(INDIRECT("'Output 9'!$H$4:$H$"&amp;$C$12),Analysis!R59,INDIRECT("'Output 9'!$Y$4:$Y$"&amp;$C$12))
+SUMIF(INDIRECT("'Output 10'!$H$4:$H$"&amp;$C$13),Analysis!R59,INDIRECT("'Output 10'!$Y$4:$Y$"&amp;$C$13))</f>
        <v>0</v>
      </c>
      <c r="V59" s="29"/>
      <c r="W59" s="5">
        <f>SUMIF('Unplanned Outputs'!$E$4:$E$500,Analysis!Q59,'Unplanned Outputs'!$J$4:$J$500)</f>
        <v>0</v>
      </c>
      <c r="X59" s="5">
        <f>SUMIF('Unplanned Outputs'!$E$4:$E$500,Analysis!$Q59,'Unplanned Outputs'!$N$4:$N$500)</f>
        <v>0</v>
      </c>
      <c r="Y59" s="5">
        <f>SUMIF('Unplanned Outputs'!$E$4:$E$500,Analysis!$Q59,'Unplanned Outputs'!$R$4:$R$500)</f>
        <v>0</v>
      </c>
      <c r="Z59" s="5">
        <f>SUMIF('Unplanned Outputs'!$E$4:$E$500,Analysis!$Q59,'Unplanned Outputs'!$V$4:$V$500)</f>
        <v>0</v>
      </c>
      <c r="AA59" s="14"/>
      <c r="AB59" s="35">
        <f t="shared" ca="1" si="9"/>
        <v>0</v>
      </c>
      <c r="AC59" s="35">
        <f t="shared" si="10"/>
        <v>0</v>
      </c>
      <c r="AD59" s="51">
        <f t="shared" ca="1" si="11"/>
        <v>0</v>
      </c>
      <c r="AE59" s="61">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
+SUMIF(INDIRECT("'Output 9'!$H$5:$H$"&amp;$C$12),Analysis!$Q59,INDIRECT("'Output 9'!$F$5:$F$"&amp;$C$12))
+SUMIF(INDIRECT("'Output 10'!$H$5:$H$"&amp;$C$13),Analysis!$Q59,INDIRECT("'Output 10'!$F$5:$F$"&amp;$C$13))</f>
        <v>0</v>
      </c>
    </row>
    <row r="60" spans="17:31">
      <c r="Q60" s="29" t="s">
        <v>106</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
+SUMIF(INDIRECT("'Output 9'!$H$4:$H$"&amp;$C$12),Analysis!Q60,INDIRECT("'Output 9'!$m$4:$m$"&amp;$C$12))
+SUMIF(INDIRECT("'Output 10'!$H$4:$H$"&amp;$C$13),Analysis!Q60,INDIRECT("'Output 10'!$m$4:$m$"&amp;$C$13))</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
+SUMIF(INDIRECT("'Output 9'!$H$4:$H$"&amp;$C$12),Analysis!Q60,INDIRECT("'Output 9'!$Q$4:$Q$"&amp;$C$12))
+SUMIF(INDIRECT("'Output 10'!$H$4:$H$"&amp;$C$13),Analysis!Q60,INDIRECT("'Output 10'!$Q$4:$Q$"&amp;$C$13))</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
+SUMIF(INDIRECT("'Output 9'!$H$4:$H$"&amp;$C$12),Analysis!Q60,INDIRECT("'Output 9'!$U$4:$U$"&amp;$C$12))
+SUMIF(INDIRECT("'Output 10'!$H$4:$H$"&amp;$C$13),Analysis!Q60,INDIRECT("'Output 10'!$U$4:$U$"&amp;$C$13))</f>
        <v>0</v>
      </c>
      <c r="U60" s="5">
        <f ca="1">SUMIF(INDIRECT("'Output 1'!$H$4:$H$"&amp;$C$4),Analysis!R60,INDIRECT("'Output 1'!$Y$4:$Y$"&amp;$C$4))
+SUMIF(INDIRECT("'Output 2'!$H$4:$H$"&amp;$C$5),Analysis!R60,INDIRECT("'Output 2'!$Y$4:$Y$"&amp;$C$5))
+SUMIF(INDIRECT("'Output 3'!$H$4:$H$"&amp;$C$6),Analysis!R60,INDIRECT("'Output 3'!$Y$4:$Y$"&amp;$C$6))
+SUMIF(INDIRECT("'Output 4'!$H$4:$H$"&amp;$C$7),Analysis!R60,INDIRECT("'Output 4'!$Y$4:$Y$"&amp;$C$7))
+SUMIF(INDIRECT("'Output 5'!$H$4:$H$"&amp;$C$8),Analysis!R60,INDIRECT("'Output 5'!$Y$4:$Y$"&amp;$C$8))
+SUMIF(INDIRECT("'Output 6'!$H$4:$H$"&amp;$C$9),Analysis!R60,INDIRECT("'Output 6'!$Y$4:$Y$"&amp;$C$9))
+SUMIF(INDIRECT("'Output 7'!$H$4:$H$"&amp;$C$10),Analysis!R60,INDIRECT("'Output 7'!$Y$4:$Y$"&amp;$C$10))
+SUMIF(INDIRECT("'Output 8'!$H$4:$H$"&amp;$C$11),Analysis!R60,INDIRECT("'Output 8'!$Y$4:$Y$"&amp;$C$11))
+SUMIF(INDIRECT("'Output 9'!$H$4:$H$"&amp;$C$12),Analysis!R60,INDIRECT("'Output 9'!$Y$4:$Y$"&amp;$C$12))
+SUMIF(INDIRECT("'Output 10'!$H$4:$H$"&amp;$C$13),Analysis!R60,INDIRECT("'Output 10'!$Y$4:$Y$"&amp;$C$13))</f>
        <v>0</v>
      </c>
      <c r="V60" s="29"/>
      <c r="W60" s="5">
        <f>SUMIF('Unplanned Outputs'!$E$4:$E$500,Analysis!Q60,'Unplanned Outputs'!$J$4:$J$500)</f>
        <v>0</v>
      </c>
      <c r="X60" s="5">
        <f>SUMIF('Unplanned Outputs'!$E$4:$E$500,Analysis!$Q60,'Unplanned Outputs'!$N$4:$N$500)</f>
        <v>0</v>
      </c>
      <c r="Y60" s="5">
        <f>SUMIF('Unplanned Outputs'!$E$4:$E$500,Analysis!$Q60,'Unplanned Outputs'!$R$4:$R$500)</f>
        <v>0</v>
      </c>
      <c r="Z60" s="5">
        <f>SUMIF('Unplanned Outputs'!$E$4:$E$500,Analysis!$Q60,'Unplanned Outputs'!$V$4:$V$500)</f>
        <v>0</v>
      </c>
      <c r="AA60" s="14"/>
      <c r="AB60" s="35">
        <f t="shared" ca="1" si="9"/>
        <v>0</v>
      </c>
      <c r="AC60" s="35">
        <f t="shared" si="10"/>
        <v>0</v>
      </c>
      <c r="AD60" s="51">
        <f t="shared" ca="1" si="11"/>
        <v>0</v>
      </c>
      <c r="AE60" s="61">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
+SUMIF(INDIRECT("'Output 9'!$H$5:$H$"&amp;$C$12),Analysis!$Q60,INDIRECT("'Output 9'!$F$5:$F$"&amp;$C$12))
+SUMIF(INDIRECT("'Output 10'!$H$5:$H$"&amp;$C$13),Analysis!$Q60,INDIRECT("'Output 10'!$F$5:$F$"&amp;$C$13))</f>
        <v>0</v>
      </c>
    </row>
    <row r="61" spans="17:31">
      <c r="Q61" s="29">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
+SUMIF(INDIRECT("'Output 9'!$H$4:$H$"&amp;$C$12),Analysis!Q61,INDIRECT("'Output 9'!$m$4:$m$"&amp;$C$12))
+SUMIF(INDIRECT("'Output 10'!$H$4:$H$"&amp;$C$13),Analysis!Q61,INDIRECT("'Output 10'!$m$4:$m$"&amp;$C$13))</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
+SUMIF(INDIRECT("'Output 9'!$H$4:$H$"&amp;$C$12),Analysis!Q61,INDIRECT("'Output 9'!$Q$4:$Q$"&amp;$C$12))
+SUMIF(INDIRECT("'Output 10'!$H$4:$H$"&amp;$C$13),Analysis!Q61,INDIRECT("'Output 10'!$Q$4:$Q$"&amp;$C$13))</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
+SUMIF(INDIRECT("'Output 9'!$H$4:$H$"&amp;$C$12),Analysis!Q61,INDIRECT("'Output 9'!$U$4:$U$"&amp;$C$12))
+SUMIF(INDIRECT("'Output 10'!$H$4:$H$"&amp;$C$13),Analysis!Q61,INDIRECT("'Output 10'!$U$4:$U$"&amp;$C$13))</f>
        <v>0</v>
      </c>
      <c r="U61" s="5">
        <f ca="1">SUMIF(INDIRECT("'Output 1'!$H$4:$H$"&amp;$C$4),Analysis!R61,INDIRECT("'Output 1'!$Y$4:$Y$"&amp;$C$4))
+SUMIF(INDIRECT("'Output 2'!$H$4:$H$"&amp;$C$5),Analysis!R61,INDIRECT("'Output 2'!$Y$4:$Y$"&amp;$C$5))
+SUMIF(INDIRECT("'Output 3'!$H$4:$H$"&amp;$C$6),Analysis!R61,INDIRECT("'Output 3'!$Y$4:$Y$"&amp;$C$6))
+SUMIF(INDIRECT("'Output 4'!$H$4:$H$"&amp;$C$7),Analysis!R61,INDIRECT("'Output 4'!$Y$4:$Y$"&amp;$C$7))
+SUMIF(INDIRECT("'Output 5'!$H$4:$H$"&amp;$C$8),Analysis!R61,INDIRECT("'Output 5'!$Y$4:$Y$"&amp;$C$8))
+SUMIF(INDIRECT("'Output 6'!$H$4:$H$"&amp;$C$9),Analysis!R61,INDIRECT("'Output 6'!$Y$4:$Y$"&amp;$C$9))
+SUMIF(INDIRECT("'Output 7'!$H$4:$H$"&amp;$C$10),Analysis!R61,INDIRECT("'Output 7'!$Y$4:$Y$"&amp;$C$10))
+SUMIF(INDIRECT("'Output 8'!$H$4:$H$"&amp;$C$11),Analysis!R61,INDIRECT("'Output 8'!$Y$4:$Y$"&amp;$C$11))
+SUMIF(INDIRECT("'Output 9'!$H$4:$H$"&amp;$C$12),Analysis!R61,INDIRECT("'Output 9'!$Y$4:$Y$"&amp;$C$12))
+SUMIF(INDIRECT("'Output 10'!$H$4:$H$"&amp;$C$13),Analysis!R61,INDIRECT("'Output 10'!$Y$4:$Y$"&amp;$C$13))</f>
        <v>0</v>
      </c>
      <c r="V61" s="29"/>
      <c r="W61" s="5">
        <f>SUMIF('Unplanned Outputs'!$E$4:$E$500,Analysis!Q61,'Unplanned Outputs'!$J$4:$J$500)</f>
        <v>0</v>
      </c>
      <c r="X61" s="5">
        <f>SUMIF('Unplanned Outputs'!$E$4:$E$500,Analysis!$Q61,'Unplanned Outputs'!$N$4:$N$500)</f>
        <v>0</v>
      </c>
      <c r="Y61" s="5">
        <f>SUMIF('Unplanned Outputs'!$E$4:$E$500,Analysis!$Q61,'Unplanned Outputs'!$R$4:$R$500)</f>
        <v>0</v>
      </c>
      <c r="Z61" s="5">
        <f>SUMIF('Unplanned Outputs'!$E$4:$E$500,Analysis!$Q61,'Unplanned Outputs'!$V$4:$V$500)</f>
        <v>0</v>
      </c>
      <c r="AA61" s="14"/>
      <c r="AB61" s="35">
        <f t="shared" ca="1" si="9"/>
        <v>0</v>
      </c>
      <c r="AC61" s="35">
        <f t="shared" si="10"/>
        <v>0</v>
      </c>
      <c r="AD61" s="51">
        <f t="shared" ca="1" si="11"/>
        <v>0</v>
      </c>
      <c r="AE61" s="61">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
+SUMIF(INDIRECT("'Output 9'!$H$5:$H$"&amp;$C$12),Analysis!$Q61,INDIRECT("'Output 9'!$F$5:$F$"&amp;$C$12))
+SUMIF(INDIRECT("'Output 10'!$H$5:$H$"&amp;$C$13),Analysis!$Q61,INDIRECT("'Output 10'!$F$5:$F$"&amp;$C$13))</f>
        <v>0</v>
      </c>
    </row>
    <row r="62" spans="17:31">
      <c r="Q62" s="29" t="s">
        <v>114</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
+SUMIF(INDIRECT("'Output 9'!$H$4:$H$"&amp;$C$12),Analysis!Q62,INDIRECT("'Output 9'!$m$4:$m$"&amp;$C$12))
+SUMIF(INDIRECT("'Output 10'!$H$4:$H$"&amp;$C$13),Analysis!Q62,INDIRECT("'Output 10'!$m$4:$m$"&amp;$C$13))</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
+SUMIF(INDIRECT("'Output 9'!$H$4:$H$"&amp;$C$12),Analysis!Q62,INDIRECT("'Output 9'!$Q$4:$Q$"&amp;$C$12))
+SUMIF(INDIRECT("'Output 10'!$H$4:$H$"&amp;$C$13),Analysis!Q62,INDIRECT("'Output 10'!$Q$4:$Q$"&amp;$C$13))</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
+SUMIF(INDIRECT("'Output 9'!$H$4:$H$"&amp;$C$12),Analysis!Q62,INDIRECT("'Output 9'!$U$4:$U$"&amp;$C$12))
+SUMIF(INDIRECT("'Output 10'!$H$4:$H$"&amp;$C$13),Analysis!Q62,INDIRECT("'Output 10'!$U$4:$U$"&amp;$C$13))</f>
        <v>0</v>
      </c>
      <c r="U62" s="5">
        <f ca="1">SUMIF(INDIRECT("'Output 1'!$H$4:$H$"&amp;$C$4),Analysis!R62,INDIRECT("'Output 1'!$Y$4:$Y$"&amp;$C$4))
+SUMIF(INDIRECT("'Output 2'!$H$4:$H$"&amp;$C$5),Analysis!R62,INDIRECT("'Output 2'!$Y$4:$Y$"&amp;$C$5))
+SUMIF(INDIRECT("'Output 3'!$H$4:$H$"&amp;$C$6),Analysis!R62,INDIRECT("'Output 3'!$Y$4:$Y$"&amp;$C$6))
+SUMIF(INDIRECT("'Output 4'!$H$4:$H$"&amp;$C$7),Analysis!R62,INDIRECT("'Output 4'!$Y$4:$Y$"&amp;$C$7))
+SUMIF(INDIRECT("'Output 5'!$H$4:$H$"&amp;$C$8),Analysis!R62,INDIRECT("'Output 5'!$Y$4:$Y$"&amp;$C$8))
+SUMIF(INDIRECT("'Output 6'!$H$4:$H$"&amp;$C$9),Analysis!R62,INDIRECT("'Output 6'!$Y$4:$Y$"&amp;$C$9))
+SUMIF(INDIRECT("'Output 7'!$H$4:$H$"&amp;$C$10),Analysis!R62,INDIRECT("'Output 7'!$Y$4:$Y$"&amp;$C$10))
+SUMIF(INDIRECT("'Output 8'!$H$4:$H$"&amp;$C$11),Analysis!R62,INDIRECT("'Output 8'!$Y$4:$Y$"&amp;$C$11))
+SUMIF(INDIRECT("'Output 9'!$H$4:$H$"&amp;$C$12),Analysis!R62,INDIRECT("'Output 9'!$Y$4:$Y$"&amp;$C$12))
+SUMIF(INDIRECT("'Output 10'!$H$4:$H$"&amp;$C$13),Analysis!R62,INDIRECT("'Output 10'!$Y$4:$Y$"&amp;$C$13))</f>
        <v>0</v>
      </c>
      <c r="V62" s="29"/>
      <c r="W62" s="5">
        <f>SUMIF('Unplanned Outputs'!$E$4:$E$500,Analysis!Q62,'Unplanned Outputs'!$J$4:$J$500)</f>
        <v>0</v>
      </c>
      <c r="X62" s="5">
        <f>SUMIF('Unplanned Outputs'!$E$4:$E$500,Analysis!$Q62,'Unplanned Outputs'!$N$4:$N$500)</f>
        <v>0</v>
      </c>
      <c r="Y62" s="5">
        <f>SUMIF('Unplanned Outputs'!$E$4:$E$500,Analysis!$Q62,'Unplanned Outputs'!$R$4:$R$500)</f>
        <v>0</v>
      </c>
      <c r="Z62" s="5">
        <f>SUMIF('Unplanned Outputs'!$E$4:$E$500,Analysis!$Q62,'Unplanned Outputs'!$V$4:$V$500)</f>
        <v>0</v>
      </c>
      <c r="AA62" s="14"/>
      <c r="AB62" s="35">
        <f t="shared" ca="1" si="9"/>
        <v>0</v>
      </c>
      <c r="AC62" s="35">
        <f t="shared" si="10"/>
        <v>0</v>
      </c>
      <c r="AD62" s="51">
        <f t="shared" ca="1" si="11"/>
        <v>0</v>
      </c>
      <c r="AE62" s="61">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
+SUMIF(INDIRECT("'Output 9'!$H$5:$H$"&amp;$C$12),Analysis!$Q62,INDIRECT("'Output 9'!$F$5:$F$"&amp;$C$12))
+SUMIF(INDIRECT("'Output 10'!$H$5:$H$"&amp;$C$13),Analysis!$Q62,INDIRECT("'Output 10'!$F$5:$F$"&amp;$C$13))</f>
        <v>12</v>
      </c>
    </row>
    <row r="63" spans="17:31">
      <c r="Q63" s="29" t="s">
        <v>453</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
+SUMIF(INDIRECT("'Output 9'!$H$4:$H$"&amp;$C$12),Analysis!Q63,INDIRECT("'Output 9'!$m$4:$m$"&amp;$C$12))
+SUMIF(INDIRECT("'Output 10'!$H$4:$H$"&amp;$C$13),Analysis!Q63,INDIRECT("'Output 10'!$m$4:$m$"&amp;$C$13))</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
+SUMIF(INDIRECT("'Output 9'!$H$4:$H$"&amp;$C$12),Analysis!Q63,INDIRECT("'Output 9'!$Q$4:$Q$"&amp;$C$12))
+SUMIF(INDIRECT("'Output 10'!$H$4:$H$"&amp;$C$13),Analysis!Q63,INDIRECT("'Output 10'!$Q$4:$Q$"&amp;$C$13))</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
+SUMIF(INDIRECT("'Output 9'!$H$4:$H$"&amp;$C$12),Analysis!Q63,INDIRECT("'Output 9'!$U$4:$U$"&amp;$C$12))
+SUMIF(INDIRECT("'Output 10'!$H$4:$H$"&amp;$C$13),Analysis!Q63,INDIRECT("'Output 10'!$U$4:$U$"&amp;$C$13))</f>
        <v>0</v>
      </c>
      <c r="U63" s="5">
        <f ca="1">SUMIF(INDIRECT("'Output 1'!$H$4:$H$"&amp;$C$4),Analysis!R63,INDIRECT("'Output 1'!$Y$4:$Y$"&amp;$C$4))
+SUMIF(INDIRECT("'Output 2'!$H$4:$H$"&amp;$C$5),Analysis!R63,INDIRECT("'Output 2'!$Y$4:$Y$"&amp;$C$5))
+SUMIF(INDIRECT("'Output 3'!$H$4:$H$"&amp;$C$6),Analysis!R63,INDIRECT("'Output 3'!$Y$4:$Y$"&amp;$C$6))
+SUMIF(INDIRECT("'Output 4'!$H$4:$H$"&amp;$C$7),Analysis!R63,INDIRECT("'Output 4'!$Y$4:$Y$"&amp;$C$7))
+SUMIF(INDIRECT("'Output 5'!$H$4:$H$"&amp;$C$8),Analysis!R63,INDIRECT("'Output 5'!$Y$4:$Y$"&amp;$C$8))
+SUMIF(INDIRECT("'Output 6'!$H$4:$H$"&amp;$C$9),Analysis!R63,INDIRECT("'Output 6'!$Y$4:$Y$"&amp;$C$9))
+SUMIF(INDIRECT("'Output 7'!$H$4:$H$"&amp;$C$10),Analysis!R63,INDIRECT("'Output 7'!$Y$4:$Y$"&amp;$C$10))
+SUMIF(INDIRECT("'Output 8'!$H$4:$H$"&amp;$C$11),Analysis!R63,INDIRECT("'Output 8'!$Y$4:$Y$"&amp;$C$11))
+SUMIF(INDIRECT("'Output 9'!$H$4:$H$"&amp;$C$12),Analysis!R63,INDIRECT("'Output 9'!$Y$4:$Y$"&amp;$C$12))
+SUMIF(INDIRECT("'Output 10'!$H$4:$H$"&amp;$C$13),Analysis!R63,INDIRECT("'Output 10'!$Y$4:$Y$"&amp;$C$13))</f>
        <v>0</v>
      </c>
      <c r="V63" s="29"/>
      <c r="W63" s="5">
        <f>SUMIF('Unplanned Outputs'!$E$4:$E$500,Analysis!Q63,'Unplanned Outputs'!$J$4:$J$500)</f>
        <v>0</v>
      </c>
      <c r="X63" s="5">
        <f>SUMIF('Unplanned Outputs'!$E$4:$E$500,Analysis!$Q63,'Unplanned Outputs'!$N$4:$N$500)</f>
        <v>0</v>
      </c>
      <c r="Y63" s="5">
        <f>SUMIF('Unplanned Outputs'!$E$4:$E$500,Analysis!$Q63,'Unplanned Outputs'!$R$4:$R$500)</f>
        <v>0</v>
      </c>
      <c r="Z63" s="5">
        <f>SUMIF('Unplanned Outputs'!$E$4:$E$500,Analysis!$Q63,'Unplanned Outputs'!$V$4:$V$500)</f>
        <v>0</v>
      </c>
      <c r="AA63" s="14"/>
      <c r="AB63" s="35">
        <f t="shared" ca="1" si="9"/>
        <v>0</v>
      </c>
      <c r="AC63" s="35">
        <f t="shared" si="10"/>
        <v>0</v>
      </c>
      <c r="AD63" s="51">
        <f t="shared" ca="1" si="11"/>
        <v>0</v>
      </c>
      <c r="AE63" s="61">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
+SUMIF(INDIRECT("'Output 9'!$H$5:$H$"&amp;$C$12),Analysis!$Q63,INDIRECT("'Output 9'!$F$5:$F$"&amp;$C$12))
+SUMIF(INDIRECT("'Output 10'!$H$5:$H$"&amp;$C$13),Analysis!$Q63,INDIRECT("'Output 10'!$F$5:$F$"&amp;$C$13))</f>
        <v>0</v>
      </c>
    </row>
    <row r="64" spans="17:31">
      <c r="Q64" s="29" t="s">
        <v>177</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
+SUMIF(INDIRECT("'Output 9'!$H$4:$H$"&amp;$C$12),Analysis!Q64,INDIRECT("'Output 9'!$m$4:$m$"&amp;$C$12))
+SUMIF(INDIRECT("'Output 10'!$H$4:$H$"&amp;$C$13),Analysis!Q64,INDIRECT("'Output 10'!$m$4:$m$"&amp;$C$13))</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
+SUMIF(INDIRECT("'Output 9'!$H$4:$H$"&amp;$C$12),Analysis!Q64,INDIRECT("'Output 9'!$Q$4:$Q$"&amp;$C$12))
+SUMIF(INDIRECT("'Output 10'!$H$4:$H$"&amp;$C$13),Analysis!Q64,INDIRECT("'Output 10'!$Q$4:$Q$"&amp;$C$13))</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
+SUMIF(INDIRECT("'Output 9'!$H$4:$H$"&amp;$C$12),Analysis!Q64,INDIRECT("'Output 9'!$U$4:$U$"&amp;$C$12))
+SUMIF(INDIRECT("'Output 10'!$H$4:$H$"&amp;$C$13),Analysis!Q64,INDIRECT("'Output 10'!$U$4:$U$"&amp;$C$13))</f>
        <v>0</v>
      </c>
      <c r="U64" s="5">
        <f ca="1">SUMIF(INDIRECT("'Output 1'!$H$4:$H$"&amp;$C$4),Analysis!R64,INDIRECT("'Output 1'!$Y$4:$Y$"&amp;$C$4))
+SUMIF(INDIRECT("'Output 2'!$H$4:$H$"&amp;$C$5),Analysis!R64,INDIRECT("'Output 2'!$Y$4:$Y$"&amp;$C$5))
+SUMIF(INDIRECT("'Output 3'!$H$4:$H$"&amp;$C$6),Analysis!R64,INDIRECT("'Output 3'!$Y$4:$Y$"&amp;$C$6))
+SUMIF(INDIRECT("'Output 4'!$H$4:$H$"&amp;$C$7),Analysis!R64,INDIRECT("'Output 4'!$Y$4:$Y$"&amp;$C$7))
+SUMIF(INDIRECT("'Output 5'!$H$4:$H$"&amp;$C$8),Analysis!R64,INDIRECT("'Output 5'!$Y$4:$Y$"&amp;$C$8))
+SUMIF(INDIRECT("'Output 6'!$H$4:$H$"&amp;$C$9),Analysis!R64,INDIRECT("'Output 6'!$Y$4:$Y$"&amp;$C$9))
+SUMIF(INDIRECT("'Output 7'!$H$4:$H$"&amp;$C$10),Analysis!R64,INDIRECT("'Output 7'!$Y$4:$Y$"&amp;$C$10))
+SUMIF(INDIRECT("'Output 8'!$H$4:$H$"&amp;$C$11),Analysis!R64,INDIRECT("'Output 8'!$Y$4:$Y$"&amp;$C$11))
+SUMIF(INDIRECT("'Output 9'!$H$4:$H$"&amp;$C$12),Analysis!R64,INDIRECT("'Output 9'!$Y$4:$Y$"&amp;$C$12))
+SUMIF(INDIRECT("'Output 10'!$H$4:$H$"&amp;$C$13),Analysis!R64,INDIRECT("'Output 10'!$Y$4:$Y$"&amp;$C$13))</f>
        <v>0</v>
      </c>
      <c r="V64" s="29"/>
      <c r="W64" s="5">
        <f>SUMIF('Unplanned Outputs'!$E$4:$E$500,Analysis!Q64,'Unplanned Outputs'!$J$4:$J$500)</f>
        <v>0</v>
      </c>
      <c r="X64" s="5">
        <f>SUMIF('Unplanned Outputs'!$E$4:$E$500,Analysis!$Q64,'Unplanned Outputs'!$N$4:$N$500)</f>
        <v>0</v>
      </c>
      <c r="Y64" s="5">
        <f>SUMIF('Unplanned Outputs'!$E$4:$E$500,Analysis!$Q64,'Unplanned Outputs'!$R$4:$R$500)</f>
        <v>0</v>
      </c>
      <c r="Z64" s="5">
        <f>SUMIF('Unplanned Outputs'!$E$4:$E$500,Analysis!$Q64,'Unplanned Outputs'!$V$4:$V$500)</f>
        <v>0</v>
      </c>
      <c r="AA64" s="14"/>
      <c r="AB64" s="35">
        <f t="shared" ca="1" si="9"/>
        <v>0</v>
      </c>
      <c r="AC64" s="35">
        <f t="shared" si="10"/>
        <v>0</v>
      </c>
      <c r="AD64" s="51">
        <f t="shared" ca="1" si="11"/>
        <v>0</v>
      </c>
      <c r="AE64" s="61">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
+SUMIF(INDIRECT("'Output 9'!$H$5:$H$"&amp;$C$12),Analysis!$Q64,INDIRECT("'Output 9'!$F$5:$F$"&amp;$C$12))
+SUMIF(INDIRECT("'Output 10'!$H$5:$H$"&amp;$C$13),Analysis!$Q64,INDIRECT("'Output 10'!$F$5:$F$"&amp;$C$13))</f>
        <v>2</v>
      </c>
    </row>
    <row r="65" spans="17:31">
      <c r="Q65" s="29">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
+SUMIF(INDIRECT("'Output 9'!$H$4:$H$"&amp;$C$12),Analysis!Q65,INDIRECT("'Output 9'!$m$4:$m$"&amp;$C$12))
+SUMIF(INDIRECT("'Output 10'!$H$4:$H$"&amp;$C$13),Analysis!Q65,INDIRECT("'Output 10'!$m$4:$m$"&amp;$C$13))</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
+SUMIF(INDIRECT("'Output 9'!$H$4:$H$"&amp;$C$12),Analysis!Q65,INDIRECT("'Output 9'!$Q$4:$Q$"&amp;$C$12))
+SUMIF(INDIRECT("'Output 10'!$H$4:$H$"&amp;$C$13),Analysis!Q65,INDIRECT("'Output 10'!$Q$4:$Q$"&amp;$C$13))</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
+SUMIF(INDIRECT("'Output 9'!$H$4:$H$"&amp;$C$12),Analysis!Q65,INDIRECT("'Output 9'!$U$4:$U$"&amp;$C$12))
+SUMIF(INDIRECT("'Output 10'!$H$4:$H$"&amp;$C$13),Analysis!Q65,INDIRECT("'Output 10'!$U$4:$U$"&amp;$C$13))</f>
        <v>0</v>
      </c>
      <c r="U65" s="5">
        <f ca="1">SUMIF(INDIRECT("'Output 1'!$H$4:$H$"&amp;$C$4),Analysis!R65,INDIRECT("'Output 1'!$Y$4:$Y$"&amp;$C$4))
+SUMIF(INDIRECT("'Output 2'!$H$4:$H$"&amp;$C$5),Analysis!R65,INDIRECT("'Output 2'!$Y$4:$Y$"&amp;$C$5))
+SUMIF(INDIRECT("'Output 3'!$H$4:$H$"&amp;$C$6),Analysis!R65,INDIRECT("'Output 3'!$Y$4:$Y$"&amp;$C$6))
+SUMIF(INDIRECT("'Output 4'!$H$4:$H$"&amp;$C$7),Analysis!R65,INDIRECT("'Output 4'!$Y$4:$Y$"&amp;$C$7))
+SUMIF(INDIRECT("'Output 5'!$H$4:$H$"&amp;$C$8),Analysis!R65,INDIRECT("'Output 5'!$Y$4:$Y$"&amp;$C$8))
+SUMIF(INDIRECT("'Output 6'!$H$4:$H$"&amp;$C$9),Analysis!R65,INDIRECT("'Output 6'!$Y$4:$Y$"&amp;$C$9))
+SUMIF(INDIRECT("'Output 7'!$H$4:$H$"&amp;$C$10),Analysis!R65,INDIRECT("'Output 7'!$Y$4:$Y$"&amp;$C$10))
+SUMIF(INDIRECT("'Output 8'!$H$4:$H$"&amp;$C$11),Analysis!R65,INDIRECT("'Output 8'!$Y$4:$Y$"&amp;$C$11))
+SUMIF(INDIRECT("'Output 9'!$H$4:$H$"&amp;$C$12),Analysis!R65,INDIRECT("'Output 9'!$Y$4:$Y$"&amp;$C$12))
+SUMIF(INDIRECT("'Output 10'!$H$4:$H$"&amp;$C$13),Analysis!R65,INDIRECT("'Output 10'!$Y$4:$Y$"&amp;$C$13))</f>
        <v>0</v>
      </c>
      <c r="V65" s="29"/>
      <c r="W65" s="5">
        <f>SUMIF('Unplanned Outputs'!$E$4:$E$500,Analysis!Q65,'Unplanned Outputs'!$J$4:$J$500)</f>
        <v>0</v>
      </c>
      <c r="X65" s="5">
        <f>SUMIF('Unplanned Outputs'!$E$4:$E$500,Analysis!$Q65,'Unplanned Outputs'!$N$4:$N$500)</f>
        <v>0</v>
      </c>
      <c r="Y65" s="5">
        <f>SUMIF('Unplanned Outputs'!$E$4:$E$500,Analysis!$Q65,'Unplanned Outputs'!$R$4:$R$500)</f>
        <v>0</v>
      </c>
      <c r="Z65" s="5">
        <f>SUMIF('Unplanned Outputs'!$E$4:$E$500,Analysis!$Q65,'Unplanned Outputs'!$V$4:$V$500)</f>
        <v>0</v>
      </c>
      <c r="AA65" s="14"/>
      <c r="AB65" s="35">
        <f t="shared" ca="1" si="9"/>
        <v>0</v>
      </c>
      <c r="AC65" s="35">
        <f t="shared" si="10"/>
        <v>0</v>
      </c>
      <c r="AD65" s="51">
        <f t="shared" ca="1" si="11"/>
        <v>0</v>
      </c>
      <c r="AE65" s="61">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
+SUMIF(INDIRECT("'Output 9'!$H$5:$H$"&amp;$C$12),Analysis!$Q65,INDIRECT("'Output 9'!$F$5:$F$"&amp;$C$12))
+SUMIF(INDIRECT("'Output 10'!$H$5:$H$"&amp;$C$13),Analysis!$Q65,INDIRECT("'Output 10'!$F$5:$F$"&amp;$C$13))</f>
        <v>0</v>
      </c>
    </row>
    <row r="66" spans="17:31">
      <c r="Q66" s="29" t="s">
        <v>454</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
+SUMIF(INDIRECT("'Output 9'!$H$4:$H$"&amp;$C$12),Analysis!Q66,INDIRECT("'Output 9'!$m$4:$m$"&amp;$C$12))
+SUMIF(INDIRECT("'Output 10'!$H$4:$H$"&amp;$C$13),Analysis!Q66,INDIRECT("'Output 10'!$m$4:$m$"&amp;$C$13))</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
+SUMIF(INDIRECT("'Output 9'!$H$4:$H$"&amp;$C$12),Analysis!Q66,INDIRECT("'Output 9'!$Q$4:$Q$"&amp;$C$12))
+SUMIF(INDIRECT("'Output 10'!$H$4:$H$"&amp;$C$13),Analysis!Q66,INDIRECT("'Output 10'!$Q$4:$Q$"&amp;$C$13))</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
+SUMIF(INDIRECT("'Output 9'!$H$4:$H$"&amp;$C$12),Analysis!Q66,INDIRECT("'Output 9'!$U$4:$U$"&amp;$C$12))
+SUMIF(INDIRECT("'Output 10'!$H$4:$H$"&amp;$C$13),Analysis!Q66,INDIRECT("'Output 10'!$U$4:$U$"&amp;$C$13))</f>
        <v>0</v>
      </c>
      <c r="U66" s="5">
        <f ca="1">SUMIF(INDIRECT("'Output 1'!$H$4:$H$"&amp;$C$4),Analysis!R66,INDIRECT("'Output 1'!$Y$4:$Y$"&amp;$C$4))
+SUMIF(INDIRECT("'Output 2'!$H$4:$H$"&amp;$C$5),Analysis!R66,INDIRECT("'Output 2'!$Y$4:$Y$"&amp;$C$5))
+SUMIF(INDIRECT("'Output 3'!$H$4:$H$"&amp;$C$6),Analysis!R66,INDIRECT("'Output 3'!$Y$4:$Y$"&amp;$C$6))
+SUMIF(INDIRECT("'Output 4'!$H$4:$H$"&amp;$C$7),Analysis!R66,INDIRECT("'Output 4'!$Y$4:$Y$"&amp;$C$7))
+SUMIF(INDIRECT("'Output 5'!$H$4:$H$"&amp;$C$8),Analysis!R66,INDIRECT("'Output 5'!$Y$4:$Y$"&amp;$C$8))
+SUMIF(INDIRECT("'Output 6'!$H$4:$H$"&amp;$C$9),Analysis!R66,INDIRECT("'Output 6'!$Y$4:$Y$"&amp;$C$9))
+SUMIF(INDIRECT("'Output 7'!$H$4:$H$"&amp;$C$10),Analysis!R66,INDIRECT("'Output 7'!$Y$4:$Y$"&amp;$C$10))
+SUMIF(INDIRECT("'Output 8'!$H$4:$H$"&amp;$C$11),Analysis!R66,INDIRECT("'Output 8'!$Y$4:$Y$"&amp;$C$11))
+SUMIF(INDIRECT("'Output 9'!$H$4:$H$"&amp;$C$12),Analysis!R66,INDIRECT("'Output 9'!$Y$4:$Y$"&amp;$C$12))
+SUMIF(INDIRECT("'Output 10'!$H$4:$H$"&amp;$C$13),Analysis!R66,INDIRECT("'Output 10'!$Y$4:$Y$"&amp;$C$13))</f>
        <v>0</v>
      </c>
      <c r="V66" s="29"/>
      <c r="W66" s="5">
        <f>SUMIF('Unplanned Outputs'!$E$4:$E$500,Analysis!Q66,'Unplanned Outputs'!$J$4:$J$500)</f>
        <v>0</v>
      </c>
      <c r="X66" s="5">
        <f>SUMIF('Unplanned Outputs'!$E$4:$E$500,Analysis!$Q66,'Unplanned Outputs'!$N$4:$N$500)</f>
        <v>0</v>
      </c>
      <c r="Y66" s="5">
        <f>SUMIF('Unplanned Outputs'!$E$4:$E$500,Analysis!$Q66,'Unplanned Outputs'!$R$4:$R$500)</f>
        <v>0</v>
      </c>
      <c r="Z66" s="5">
        <f>SUMIF('Unplanned Outputs'!$E$4:$E$500,Analysis!$Q66,'Unplanned Outputs'!$V$4:$V$500)</f>
        <v>0</v>
      </c>
      <c r="AA66" s="14"/>
      <c r="AB66" s="35">
        <f t="shared" ca="1" si="9"/>
        <v>0</v>
      </c>
      <c r="AC66" s="35">
        <f t="shared" si="10"/>
        <v>0</v>
      </c>
      <c r="AD66" s="51">
        <f t="shared" ca="1" si="11"/>
        <v>0</v>
      </c>
      <c r="AE66" s="61">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
+SUMIF(INDIRECT("'Output 9'!$H$5:$H$"&amp;$C$12),Analysis!$Q66,INDIRECT("'Output 9'!$F$5:$F$"&amp;$C$12))
+SUMIF(INDIRECT("'Output 10'!$H$5:$H$"&amp;$C$13),Analysis!$Q66,INDIRECT("'Output 10'!$F$5:$F$"&amp;$C$13))</f>
        <v>0</v>
      </c>
    </row>
    <row r="67" spans="17:31">
      <c r="Q67" s="29" t="s">
        <v>455</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
+SUMIF(INDIRECT("'Output 9'!$H$4:$H$"&amp;$C$12),Analysis!Q67,INDIRECT("'Output 9'!$m$4:$m$"&amp;$C$12))
+SUMIF(INDIRECT("'Output 10'!$H$4:$H$"&amp;$C$13),Analysis!Q67,INDIRECT("'Output 10'!$m$4:$m$"&amp;$C$13))</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
+SUMIF(INDIRECT("'Output 9'!$H$4:$H$"&amp;$C$12),Analysis!Q67,INDIRECT("'Output 9'!$Q$4:$Q$"&amp;$C$12))
+SUMIF(INDIRECT("'Output 10'!$H$4:$H$"&amp;$C$13),Analysis!Q67,INDIRECT("'Output 10'!$Q$4:$Q$"&amp;$C$13))</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
+SUMIF(INDIRECT("'Output 9'!$H$4:$H$"&amp;$C$12),Analysis!Q67,INDIRECT("'Output 9'!$U$4:$U$"&amp;$C$12))
+SUMIF(INDIRECT("'Output 10'!$H$4:$H$"&amp;$C$13),Analysis!Q67,INDIRECT("'Output 10'!$U$4:$U$"&amp;$C$13))</f>
        <v>0</v>
      </c>
      <c r="U67" s="5">
        <f ca="1">SUMIF(INDIRECT("'Output 1'!$H$4:$H$"&amp;$C$4),Analysis!R67,INDIRECT("'Output 1'!$Y$4:$Y$"&amp;$C$4))
+SUMIF(INDIRECT("'Output 2'!$H$4:$H$"&amp;$C$5),Analysis!R67,INDIRECT("'Output 2'!$Y$4:$Y$"&amp;$C$5))
+SUMIF(INDIRECT("'Output 3'!$H$4:$H$"&amp;$C$6),Analysis!R67,INDIRECT("'Output 3'!$Y$4:$Y$"&amp;$C$6))
+SUMIF(INDIRECT("'Output 4'!$H$4:$H$"&amp;$C$7),Analysis!R67,INDIRECT("'Output 4'!$Y$4:$Y$"&amp;$C$7))
+SUMIF(INDIRECT("'Output 5'!$H$4:$H$"&amp;$C$8),Analysis!R67,INDIRECT("'Output 5'!$Y$4:$Y$"&amp;$C$8))
+SUMIF(INDIRECT("'Output 6'!$H$4:$H$"&amp;$C$9),Analysis!R67,INDIRECT("'Output 6'!$Y$4:$Y$"&amp;$C$9))
+SUMIF(INDIRECT("'Output 7'!$H$4:$H$"&amp;$C$10),Analysis!R67,INDIRECT("'Output 7'!$Y$4:$Y$"&amp;$C$10))
+SUMIF(INDIRECT("'Output 8'!$H$4:$H$"&amp;$C$11),Analysis!R67,INDIRECT("'Output 8'!$Y$4:$Y$"&amp;$C$11))
+SUMIF(INDIRECT("'Output 9'!$H$4:$H$"&amp;$C$12),Analysis!R67,INDIRECT("'Output 9'!$Y$4:$Y$"&amp;$C$12))
+SUMIF(INDIRECT("'Output 10'!$H$4:$H$"&amp;$C$13),Analysis!R67,INDIRECT("'Output 10'!$Y$4:$Y$"&amp;$C$13))</f>
        <v>0</v>
      </c>
      <c r="V67" s="29"/>
      <c r="W67" s="5">
        <f>SUMIF('Unplanned Outputs'!$E$4:$E$500,Analysis!Q67,'Unplanned Outputs'!$J$4:$J$500)</f>
        <v>0</v>
      </c>
      <c r="X67" s="5">
        <f>SUMIF('Unplanned Outputs'!$E$4:$E$500,Analysis!$Q67,'Unplanned Outputs'!$N$4:$N$500)</f>
        <v>0</v>
      </c>
      <c r="Y67" s="5">
        <f>SUMIF('Unplanned Outputs'!$E$4:$E$500,Analysis!$Q67,'Unplanned Outputs'!$R$4:$R$500)</f>
        <v>0</v>
      </c>
      <c r="Z67" s="5">
        <f>SUMIF('Unplanned Outputs'!$E$4:$E$500,Analysis!$Q67,'Unplanned Outputs'!$V$4:$V$500)</f>
        <v>0</v>
      </c>
      <c r="AA67" s="14"/>
      <c r="AB67" s="35">
        <f t="shared" ca="1" si="9"/>
        <v>0</v>
      </c>
      <c r="AC67" s="35">
        <f t="shared" si="10"/>
        <v>0</v>
      </c>
      <c r="AD67" s="51">
        <f t="shared" ca="1" si="11"/>
        <v>0</v>
      </c>
      <c r="AE67" s="61">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
+SUMIF(INDIRECT("'Output 9'!$H$5:$H$"&amp;$C$12),Analysis!$Q67,INDIRECT("'Output 9'!$F$5:$F$"&amp;$C$12))
+SUMIF(INDIRECT("'Output 10'!$H$5:$H$"&amp;$C$13),Analysis!$Q67,INDIRECT("'Output 10'!$F$5:$F$"&amp;$C$13))</f>
        <v>0</v>
      </c>
    </row>
    <row r="68" spans="17:31">
      <c r="Q68" s="29">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
+SUMIF(INDIRECT("'Output 9'!$H$4:$H$"&amp;$C$12),Analysis!Q68,INDIRECT("'Output 9'!$m$4:$m$"&amp;$C$12))
+SUMIF(INDIRECT("'Output 10'!$H$4:$H$"&amp;$C$13),Analysis!Q68,INDIRECT("'Output 10'!$m$4:$m$"&amp;$C$13))</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
+SUMIF(INDIRECT("'Output 9'!$H$4:$H$"&amp;$C$12),Analysis!Q68,INDIRECT("'Output 9'!$Q$4:$Q$"&amp;$C$12))
+SUMIF(INDIRECT("'Output 10'!$H$4:$H$"&amp;$C$13),Analysis!Q68,INDIRECT("'Output 10'!$Q$4:$Q$"&amp;$C$13))</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
+SUMIF(INDIRECT("'Output 9'!$H$4:$H$"&amp;$C$12),Analysis!Q68,INDIRECT("'Output 9'!$U$4:$U$"&amp;$C$12))
+SUMIF(INDIRECT("'Output 10'!$H$4:$H$"&amp;$C$13),Analysis!Q68,INDIRECT("'Output 10'!$U$4:$U$"&amp;$C$13))</f>
        <v>0</v>
      </c>
      <c r="U68" s="5">
        <f ca="1">SUMIF(INDIRECT("'Output 1'!$H$4:$H$"&amp;$C$4),Analysis!R68,INDIRECT("'Output 1'!$Y$4:$Y$"&amp;$C$4))
+SUMIF(INDIRECT("'Output 2'!$H$4:$H$"&amp;$C$5),Analysis!R68,INDIRECT("'Output 2'!$Y$4:$Y$"&amp;$C$5))
+SUMIF(INDIRECT("'Output 3'!$H$4:$H$"&amp;$C$6),Analysis!R68,INDIRECT("'Output 3'!$Y$4:$Y$"&amp;$C$6))
+SUMIF(INDIRECT("'Output 4'!$H$4:$H$"&amp;$C$7),Analysis!R68,INDIRECT("'Output 4'!$Y$4:$Y$"&amp;$C$7))
+SUMIF(INDIRECT("'Output 5'!$H$4:$H$"&amp;$C$8),Analysis!R68,INDIRECT("'Output 5'!$Y$4:$Y$"&amp;$C$8))
+SUMIF(INDIRECT("'Output 6'!$H$4:$H$"&amp;$C$9),Analysis!R68,INDIRECT("'Output 6'!$Y$4:$Y$"&amp;$C$9))
+SUMIF(INDIRECT("'Output 7'!$H$4:$H$"&amp;$C$10),Analysis!R68,INDIRECT("'Output 7'!$Y$4:$Y$"&amp;$C$10))
+SUMIF(INDIRECT("'Output 8'!$H$4:$H$"&amp;$C$11),Analysis!R68,INDIRECT("'Output 8'!$Y$4:$Y$"&amp;$C$11))
+SUMIF(INDIRECT("'Output 9'!$H$4:$H$"&amp;$C$12),Analysis!R68,INDIRECT("'Output 9'!$Y$4:$Y$"&amp;$C$12))
+SUMIF(INDIRECT("'Output 10'!$H$4:$H$"&amp;$C$13),Analysis!R68,INDIRECT("'Output 10'!$Y$4:$Y$"&amp;$C$13))</f>
        <v>0</v>
      </c>
      <c r="V68" s="29"/>
      <c r="W68" s="5">
        <f>SUMIF('Unplanned Outputs'!$E$4:$E$500,Analysis!Q68,'Unplanned Outputs'!$J$4:$J$500)</f>
        <v>0</v>
      </c>
      <c r="X68" s="5">
        <f>SUMIF('Unplanned Outputs'!$E$4:$E$500,Analysis!$Q68,'Unplanned Outputs'!$N$4:$N$500)</f>
        <v>0</v>
      </c>
      <c r="Y68" s="5">
        <f>SUMIF('Unplanned Outputs'!$E$4:$E$500,Analysis!$Q68,'Unplanned Outputs'!$R$4:$R$500)</f>
        <v>0</v>
      </c>
      <c r="Z68" s="5">
        <f>SUMIF('Unplanned Outputs'!$E$4:$E$500,Analysis!$Q68,'Unplanned Outputs'!$V$4:$V$500)</f>
        <v>0</v>
      </c>
      <c r="AA68" s="14"/>
      <c r="AB68" s="35">
        <f t="shared" ref="AB68:AB80" ca="1" si="12">SUM(R68:T68)</f>
        <v>0</v>
      </c>
      <c r="AC68" s="35">
        <f t="shared" ref="AC68:AC80" si="13">SUM(W68:Y68)</f>
        <v>0</v>
      </c>
      <c r="AD68" s="51">
        <f t="shared" ref="AD68:AD80" ca="1" si="14">AC68+AB68</f>
        <v>0</v>
      </c>
      <c r="AE68" s="61">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
+SUMIF(INDIRECT("'Output 9'!$H$5:$H$"&amp;$C$12),Analysis!$Q68,INDIRECT("'Output 9'!$F$5:$F$"&amp;$C$12))
+SUMIF(INDIRECT("'Output 10'!$H$5:$H$"&amp;$C$13),Analysis!$Q68,INDIRECT("'Output 10'!$F$5:$F$"&amp;$C$13))</f>
        <v>0</v>
      </c>
    </row>
    <row r="69" spans="17:31">
      <c r="Q69" s="29" t="s">
        <v>456</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
+SUMIF(INDIRECT("'Output 9'!$H$4:$H$"&amp;$C$12),Analysis!Q69,INDIRECT("'Output 9'!$m$4:$m$"&amp;$C$12))
+SUMIF(INDIRECT("'Output 10'!$H$4:$H$"&amp;$C$13),Analysis!Q69,INDIRECT("'Output 10'!$m$4:$m$"&amp;$C$13))</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
+SUMIF(INDIRECT("'Output 9'!$H$4:$H$"&amp;$C$12),Analysis!Q69,INDIRECT("'Output 9'!$Q$4:$Q$"&amp;$C$12))
+SUMIF(INDIRECT("'Output 10'!$H$4:$H$"&amp;$C$13),Analysis!Q69,INDIRECT("'Output 10'!$Q$4:$Q$"&amp;$C$13))</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
+SUMIF(INDIRECT("'Output 9'!$H$4:$H$"&amp;$C$12),Analysis!Q69,INDIRECT("'Output 9'!$U$4:$U$"&amp;$C$12))
+SUMIF(INDIRECT("'Output 10'!$H$4:$H$"&amp;$C$13),Analysis!Q69,INDIRECT("'Output 10'!$U$4:$U$"&amp;$C$13))</f>
        <v>0</v>
      </c>
      <c r="U69" s="5">
        <f ca="1">SUMIF(INDIRECT("'Output 1'!$H$4:$H$"&amp;$C$4),Analysis!R69,INDIRECT("'Output 1'!$Y$4:$Y$"&amp;$C$4))
+SUMIF(INDIRECT("'Output 2'!$H$4:$H$"&amp;$C$5),Analysis!R69,INDIRECT("'Output 2'!$Y$4:$Y$"&amp;$C$5))
+SUMIF(INDIRECT("'Output 3'!$H$4:$H$"&amp;$C$6),Analysis!R69,INDIRECT("'Output 3'!$Y$4:$Y$"&amp;$C$6))
+SUMIF(INDIRECT("'Output 4'!$H$4:$H$"&amp;$C$7),Analysis!R69,INDIRECT("'Output 4'!$Y$4:$Y$"&amp;$C$7))
+SUMIF(INDIRECT("'Output 5'!$H$4:$H$"&amp;$C$8),Analysis!R69,INDIRECT("'Output 5'!$Y$4:$Y$"&amp;$C$8))
+SUMIF(INDIRECT("'Output 6'!$H$4:$H$"&amp;$C$9),Analysis!R69,INDIRECT("'Output 6'!$Y$4:$Y$"&amp;$C$9))
+SUMIF(INDIRECT("'Output 7'!$H$4:$H$"&amp;$C$10),Analysis!R69,INDIRECT("'Output 7'!$Y$4:$Y$"&amp;$C$10))
+SUMIF(INDIRECT("'Output 8'!$H$4:$H$"&amp;$C$11),Analysis!R69,INDIRECT("'Output 8'!$Y$4:$Y$"&amp;$C$11))
+SUMIF(INDIRECT("'Output 9'!$H$4:$H$"&amp;$C$12),Analysis!R69,INDIRECT("'Output 9'!$Y$4:$Y$"&amp;$C$12))
+SUMIF(INDIRECT("'Output 10'!$H$4:$H$"&amp;$C$13),Analysis!R69,INDIRECT("'Output 10'!$Y$4:$Y$"&amp;$C$13))</f>
        <v>0</v>
      </c>
      <c r="V69" s="29"/>
      <c r="W69" s="5">
        <f>SUMIF('Unplanned Outputs'!$E$4:$E$500,Analysis!Q69,'Unplanned Outputs'!$J$4:$J$500)</f>
        <v>0</v>
      </c>
      <c r="X69" s="5">
        <f>SUMIF('Unplanned Outputs'!$E$4:$E$500,Analysis!$Q69,'Unplanned Outputs'!$N$4:$N$500)</f>
        <v>0</v>
      </c>
      <c r="Y69" s="5">
        <f>SUMIF('Unplanned Outputs'!$E$4:$E$500,Analysis!$Q69,'Unplanned Outputs'!$R$4:$R$500)</f>
        <v>0</v>
      </c>
      <c r="Z69" s="5">
        <f>SUMIF('Unplanned Outputs'!$E$4:$E$500,Analysis!$Q69,'Unplanned Outputs'!$V$4:$V$500)</f>
        <v>0</v>
      </c>
      <c r="AA69" s="14"/>
      <c r="AB69" s="35">
        <f t="shared" ca="1" si="12"/>
        <v>0</v>
      </c>
      <c r="AC69" s="35">
        <f t="shared" si="13"/>
        <v>0</v>
      </c>
      <c r="AD69" s="51">
        <f t="shared" ca="1" si="14"/>
        <v>0</v>
      </c>
      <c r="AE69" s="61">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
+SUMIF(INDIRECT("'Output 9'!$H$5:$H$"&amp;$C$12),Analysis!$Q69,INDIRECT("'Output 9'!$F$5:$F$"&amp;$C$12))
+SUMIF(INDIRECT("'Output 10'!$H$5:$H$"&amp;$C$13),Analysis!$Q69,INDIRECT("'Output 10'!$F$5:$F$"&amp;$C$13))</f>
        <v>0</v>
      </c>
    </row>
    <row r="70" spans="17:31">
      <c r="Q70" s="29" t="s">
        <v>457</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
+SUMIF(INDIRECT("'Output 9'!$H$4:$H$"&amp;$C$12),Analysis!Q70,INDIRECT("'Output 9'!$m$4:$m$"&amp;$C$12))
+SUMIF(INDIRECT("'Output 10'!$H$4:$H$"&amp;$C$13),Analysis!Q70,INDIRECT("'Output 10'!$m$4:$m$"&amp;$C$13))</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
+SUMIF(INDIRECT("'Output 9'!$H$4:$H$"&amp;$C$12),Analysis!Q70,INDIRECT("'Output 9'!$Q$4:$Q$"&amp;$C$12))
+SUMIF(INDIRECT("'Output 10'!$H$4:$H$"&amp;$C$13),Analysis!Q70,INDIRECT("'Output 10'!$Q$4:$Q$"&amp;$C$13))</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
+SUMIF(INDIRECT("'Output 9'!$H$4:$H$"&amp;$C$12),Analysis!Q70,INDIRECT("'Output 9'!$U$4:$U$"&amp;$C$12))
+SUMIF(INDIRECT("'Output 10'!$H$4:$H$"&amp;$C$13),Analysis!Q70,INDIRECT("'Output 10'!$U$4:$U$"&amp;$C$13))</f>
        <v>0</v>
      </c>
      <c r="U70" s="5">
        <f ca="1">SUMIF(INDIRECT("'Output 1'!$H$4:$H$"&amp;$C$4),Analysis!R70,INDIRECT("'Output 1'!$Y$4:$Y$"&amp;$C$4))
+SUMIF(INDIRECT("'Output 2'!$H$4:$H$"&amp;$C$5),Analysis!R70,INDIRECT("'Output 2'!$Y$4:$Y$"&amp;$C$5))
+SUMIF(INDIRECT("'Output 3'!$H$4:$H$"&amp;$C$6),Analysis!R70,INDIRECT("'Output 3'!$Y$4:$Y$"&amp;$C$6))
+SUMIF(INDIRECT("'Output 4'!$H$4:$H$"&amp;$C$7),Analysis!R70,INDIRECT("'Output 4'!$Y$4:$Y$"&amp;$C$7))
+SUMIF(INDIRECT("'Output 5'!$H$4:$H$"&amp;$C$8),Analysis!R70,INDIRECT("'Output 5'!$Y$4:$Y$"&amp;$C$8))
+SUMIF(INDIRECT("'Output 6'!$H$4:$H$"&amp;$C$9),Analysis!R70,INDIRECT("'Output 6'!$Y$4:$Y$"&amp;$C$9))
+SUMIF(INDIRECT("'Output 7'!$H$4:$H$"&amp;$C$10),Analysis!R70,INDIRECT("'Output 7'!$Y$4:$Y$"&amp;$C$10))
+SUMIF(INDIRECT("'Output 8'!$H$4:$H$"&amp;$C$11),Analysis!R70,INDIRECT("'Output 8'!$Y$4:$Y$"&amp;$C$11))
+SUMIF(INDIRECT("'Output 9'!$H$4:$H$"&amp;$C$12),Analysis!R70,INDIRECT("'Output 9'!$Y$4:$Y$"&amp;$C$12))
+SUMIF(INDIRECT("'Output 10'!$H$4:$H$"&amp;$C$13),Analysis!R70,INDIRECT("'Output 10'!$Y$4:$Y$"&amp;$C$13))</f>
        <v>0</v>
      </c>
      <c r="V70" s="29"/>
      <c r="W70" s="5">
        <f>SUMIF('Unplanned Outputs'!$E$4:$E$500,Analysis!Q70,'Unplanned Outputs'!$J$4:$J$500)</f>
        <v>0</v>
      </c>
      <c r="X70" s="5">
        <f>SUMIF('Unplanned Outputs'!$E$4:$E$500,Analysis!$Q70,'Unplanned Outputs'!$N$4:$N$500)</f>
        <v>0</v>
      </c>
      <c r="Y70" s="5">
        <f>SUMIF('Unplanned Outputs'!$E$4:$E$500,Analysis!$Q70,'Unplanned Outputs'!$R$4:$R$500)</f>
        <v>0</v>
      </c>
      <c r="Z70" s="5">
        <f>SUMIF('Unplanned Outputs'!$E$4:$E$500,Analysis!$Q70,'Unplanned Outputs'!$V$4:$V$500)</f>
        <v>0</v>
      </c>
      <c r="AA70" s="14"/>
      <c r="AB70" s="35">
        <f t="shared" ca="1" si="12"/>
        <v>0</v>
      </c>
      <c r="AC70" s="35">
        <f t="shared" si="13"/>
        <v>0</v>
      </c>
      <c r="AD70" s="51">
        <f t="shared" ca="1" si="14"/>
        <v>0</v>
      </c>
      <c r="AE70" s="61">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
+SUMIF(INDIRECT("'Output 9'!$H$5:$H$"&amp;$C$12),Analysis!$Q70,INDIRECT("'Output 9'!$F$5:$F$"&amp;$C$12))
+SUMIF(INDIRECT("'Output 10'!$H$5:$H$"&amp;$C$13),Analysis!$Q70,INDIRECT("'Output 10'!$F$5:$F$"&amp;$C$13))</f>
        <v>0</v>
      </c>
    </row>
    <row r="71" spans="17:31">
      <c r="Q71" s="29" t="s">
        <v>458</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
+SUMIF(INDIRECT("'Output 9'!$H$4:$H$"&amp;$C$12),Analysis!Q71,INDIRECT("'Output 9'!$m$4:$m$"&amp;$C$12))
+SUMIF(INDIRECT("'Output 10'!$H$4:$H$"&amp;$C$13),Analysis!Q71,INDIRECT("'Output 10'!$m$4:$m$"&amp;$C$13))</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
+SUMIF(INDIRECT("'Output 9'!$H$4:$H$"&amp;$C$12),Analysis!Q71,INDIRECT("'Output 9'!$Q$4:$Q$"&amp;$C$12))
+SUMIF(INDIRECT("'Output 10'!$H$4:$H$"&amp;$C$13),Analysis!Q71,INDIRECT("'Output 10'!$Q$4:$Q$"&amp;$C$13))</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
+SUMIF(INDIRECT("'Output 9'!$H$4:$H$"&amp;$C$12),Analysis!Q71,INDIRECT("'Output 9'!$U$4:$U$"&amp;$C$12))
+SUMIF(INDIRECT("'Output 10'!$H$4:$H$"&amp;$C$13),Analysis!Q71,INDIRECT("'Output 10'!$U$4:$U$"&amp;$C$13))</f>
        <v>0</v>
      </c>
      <c r="U71" s="5">
        <f ca="1">SUMIF(INDIRECT("'Output 1'!$H$4:$H$"&amp;$C$4),Analysis!R71,INDIRECT("'Output 1'!$Y$4:$Y$"&amp;$C$4))
+SUMIF(INDIRECT("'Output 2'!$H$4:$H$"&amp;$C$5),Analysis!R71,INDIRECT("'Output 2'!$Y$4:$Y$"&amp;$C$5))
+SUMIF(INDIRECT("'Output 3'!$H$4:$H$"&amp;$C$6),Analysis!R71,INDIRECT("'Output 3'!$Y$4:$Y$"&amp;$C$6))
+SUMIF(INDIRECT("'Output 4'!$H$4:$H$"&amp;$C$7),Analysis!R71,INDIRECT("'Output 4'!$Y$4:$Y$"&amp;$C$7))
+SUMIF(INDIRECT("'Output 5'!$H$4:$H$"&amp;$C$8),Analysis!R71,INDIRECT("'Output 5'!$Y$4:$Y$"&amp;$C$8))
+SUMIF(INDIRECT("'Output 6'!$H$4:$H$"&amp;$C$9),Analysis!R71,INDIRECT("'Output 6'!$Y$4:$Y$"&amp;$C$9))
+SUMIF(INDIRECT("'Output 7'!$H$4:$H$"&amp;$C$10),Analysis!R71,INDIRECT("'Output 7'!$Y$4:$Y$"&amp;$C$10))
+SUMIF(INDIRECT("'Output 8'!$H$4:$H$"&amp;$C$11),Analysis!R71,INDIRECT("'Output 8'!$Y$4:$Y$"&amp;$C$11))
+SUMIF(INDIRECT("'Output 9'!$H$4:$H$"&amp;$C$12),Analysis!R71,INDIRECT("'Output 9'!$Y$4:$Y$"&amp;$C$12))
+SUMIF(INDIRECT("'Output 10'!$H$4:$H$"&amp;$C$13),Analysis!R71,INDIRECT("'Output 10'!$Y$4:$Y$"&amp;$C$13))</f>
        <v>0</v>
      </c>
      <c r="V71" s="29"/>
      <c r="W71" s="5">
        <f>SUMIF('Unplanned Outputs'!$E$4:$E$500,Analysis!Q71,'Unplanned Outputs'!$J$4:$J$500)</f>
        <v>0</v>
      </c>
      <c r="X71" s="5">
        <f>SUMIF('Unplanned Outputs'!$E$4:$E$500,Analysis!$Q71,'Unplanned Outputs'!$N$4:$N$500)</f>
        <v>0</v>
      </c>
      <c r="Y71" s="5">
        <f>SUMIF('Unplanned Outputs'!$E$4:$E$500,Analysis!$Q71,'Unplanned Outputs'!$R$4:$R$500)</f>
        <v>0</v>
      </c>
      <c r="Z71" s="5">
        <f>SUMIF('Unplanned Outputs'!$E$4:$E$500,Analysis!$Q71,'Unplanned Outputs'!$V$4:$V$500)</f>
        <v>0</v>
      </c>
      <c r="AA71" s="14"/>
      <c r="AB71" s="35">
        <f t="shared" ca="1" si="12"/>
        <v>0</v>
      </c>
      <c r="AC71" s="35">
        <f t="shared" si="13"/>
        <v>0</v>
      </c>
      <c r="AD71" s="51">
        <f t="shared" ca="1" si="14"/>
        <v>0</v>
      </c>
      <c r="AE71" s="61">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
+SUMIF(INDIRECT("'Output 9'!$H$5:$H$"&amp;$C$12),Analysis!$Q71,INDIRECT("'Output 9'!$F$5:$F$"&amp;$C$12))
+SUMIF(INDIRECT("'Output 10'!$H$5:$H$"&amp;$C$13),Analysis!$Q71,INDIRECT("'Output 10'!$F$5:$F$"&amp;$C$13))</f>
        <v>0</v>
      </c>
    </row>
    <row r="72" spans="17:31">
      <c r="Q72" s="29">
        <v>5.4</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
+SUMIF(INDIRECT("'Output 9'!$H$4:$H$"&amp;$C$12),Analysis!Q72,INDIRECT("'Output 9'!$m$4:$m$"&amp;$C$12))
+SUMIF(INDIRECT("'Output 10'!$H$4:$H$"&amp;$C$13),Analysis!Q72,INDIRECT("'Output 10'!$m$4:$m$"&amp;$C$13))</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
+SUMIF(INDIRECT("'Output 9'!$H$4:$H$"&amp;$C$12),Analysis!Q72,INDIRECT("'Output 9'!$Q$4:$Q$"&amp;$C$12))
+SUMIF(INDIRECT("'Output 10'!$H$4:$H$"&amp;$C$13),Analysis!Q72,INDIRECT("'Output 10'!$Q$4:$Q$"&amp;$C$13))</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
+SUMIF(INDIRECT("'Output 9'!$H$4:$H$"&amp;$C$12),Analysis!Q72,INDIRECT("'Output 9'!$U$4:$U$"&amp;$C$12))
+SUMIF(INDIRECT("'Output 10'!$H$4:$H$"&amp;$C$13),Analysis!Q72,INDIRECT("'Output 10'!$U$4:$U$"&amp;$C$13))</f>
        <v>0</v>
      </c>
      <c r="U72" s="5">
        <f ca="1">SUMIF(INDIRECT("'Output 1'!$H$4:$H$"&amp;$C$4),Analysis!R72,INDIRECT("'Output 1'!$Y$4:$Y$"&amp;$C$4))
+SUMIF(INDIRECT("'Output 2'!$H$4:$H$"&amp;$C$5),Analysis!R72,INDIRECT("'Output 2'!$Y$4:$Y$"&amp;$C$5))
+SUMIF(INDIRECT("'Output 3'!$H$4:$H$"&amp;$C$6),Analysis!R72,INDIRECT("'Output 3'!$Y$4:$Y$"&amp;$C$6))
+SUMIF(INDIRECT("'Output 4'!$H$4:$H$"&amp;$C$7),Analysis!R72,INDIRECT("'Output 4'!$Y$4:$Y$"&amp;$C$7))
+SUMIF(INDIRECT("'Output 5'!$H$4:$H$"&amp;$C$8),Analysis!R72,INDIRECT("'Output 5'!$Y$4:$Y$"&amp;$C$8))
+SUMIF(INDIRECT("'Output 6'!$H$4:$H$"&amp;$C$9),Analysis!R72,INDIRECT("'Output 6'!$Y$4:$Y$"&amp;$C$9))
+SUMIF(INDIRECT("'Output 7'!$H$4:$H$"&amp;$C$10),Analysis!R72,INDIRECT("'Output 7'!$Y$4:$Y$"&amp;$C$10))
+SUMIF(INDIRECT("'Output 8'!$H$4:$H$"&amp;$C$11),Analysis!R72,INDIRECT("'Output 8'!$Y$4:$Y$"&amp;$C$11))
+SUMIF(INDIRECT("'Output 9'!$H$4:$H$"&amp;$C$12),Analysis!R72,INDIRECT("'Output 9'!$Y$4:$Y$"&amp;$C$12))
+SUMIF(INDIRECT("'Output 10'!$H$4:$H$"&amp;$C$13),Analysis!R72,INDIRECT("'Output 10'!$Y$4:$Y$"&amp;$C$13))</f>
        <v>0</v>
      </c>
      <c r="V72" s="29"/>
      <c r="W72" s="5">
        <f>SUMIF('Unplanned Outputs'!$E$4:$E$500,Analysis!Q72,'Unplanned Outputs'!$J$4:$J$500)</f>
        <v>0</v>
      </c>
      <c r="X72" s="5">
        <f>SUMIF('Unplanned Outputs'!$E$4:$E$500,Analysis!$Q72,'Unplanned Outputs'!$N$4:$N$500)</f>
        <v>0</v>
      </c>
      <c r="Y72" s="5">
        <f>SUMIF('Unplanned Outputs'!$E$4:$E$500,Analysis!$Q72,'Unplanned Outputs'!$R$4:$R$500)</f>
        <v>0</v>
      </c>
      <c r="Z72" s="5">
        <f>SUMIF('Unplanned Outputs'!$E$4:$E$500,Analysis!$Q72,'Unplanned Outputs'!$V$4:$V$500)</f>
        <v>0</v>
      </c>
      <c r="AA72" s="14"/>
      <c r="AB72" s="35">
        <f t="shared" ref="AB72:AB75" ca="1" si="15">SUM(R72:T72)</f>
        <v>0</v>
      </c>
      <c r="AC72" s="35">
        <f t="shared" ref="AC72:AC75" si="16">SUM(W72:Y72)</f>
        <v>0</v>
      </c>
      <c r="AD72" s="51">
        <f t="shared" ref="AD72:AD75" ca="1" si="17">AC72+AB72</f>
        <v>0</v>
      </c>
      <c r="AE72" s="61">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
+SUMIF(INDIRECT("'Output 9'!$H$5:$H$"&amp;$C$12),Analysis!$Q72,INDIRECT("'Output 9'!$F$5:$F$"&amp;$C$12))
+SUMIF(INDIRECT("'Output 10'!$H$5:$H$"&amp;$C$13),Analysis!$Q72,INDIRECT("'Output 10'!$F$5:$F$"&amp;$C$13))</f>
        <v>0</v>
      </c>
    </row>
    <row r="73" spans="17:31">
      <c r="Q73" s="29" t="s">
        <v>378</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
+SUMIF(INDIRECT("'Output 9'!$H$4:$H$"&amp;$C$12),Analysis!Q73,INDIRECT("'Output 9'!$m$4:$m$"&amp;$C$12))
+SUMIF(INDIRECT("'Output 10'!$H$4:$H$"&amp;$C$13),Analysis!Q73,INDIRECT("'Output 10'!$m$4:$m$"&amp;$C$13))</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
+SUMIF(INDIRECT("'Output 9'!$H$4:$H$"&amp;$C$12),Analysis!Q73,INDIRECT("'Output 9'!$Q$4:$Q$"&amp;$C$12))
+SUMIF(INDIRECT("'Output 10'!$H$4:$H$"&amp;$C$13),Analysis!Q73,INDIRECT("'Output 10'!$Q$4:$Q$"&amp;$C$13))</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
+SUMIF(INDIRECT("'Output 9'!$H$4:$H$"&amp;$C$12),Analysis!Q73,INDIRECT("'Output 9'!$U$4:$U$"&amp;$C$12))
+SUMIF(INDIRECT("'Output 10'!$H$4:$H$"&amp;$C$13),Analysis!Q73,INDIRECT("'Output 10'!$U$4:$U$"&amp;$C$13))</f>
        <v>0</v>
      </c>
      <c r="U73" s="5">
        <f ca="1">SUMIF(INDIRECT("'Output 1'!$H$4:$H$"&amp;$C$4),Analysis!R73,INDIRECT("'Output 1'!$Y$4:$Y$"&amp;$C$4))
+SUMIF(INDIRECT("'Output 2'!$H$4:$H$"&amp;$C$5),Analysis!R73,INDIRECT("'Output 2'!$Y$4:$Y$"&amp;$C$5))
+SUMIF(INDIRECT("'Output 3'!$H$4:$H$"&amp;$C$6),Analysis!R73,INDIRECT("'Output 3'!$Y$4:$Y$"&amp;$C$6))
+SUMIF(INDIRECT("'Output 4'!$H$4:$H$"&amp;$C$7),Analysis!R73,INDIRECT("'Output 4'!$Y$4:$Y$"&amp;$C$7))
+SUMIF(INDIRECT("'Output 5'!$H$4:$H$"&amp;$C$8),Analysis!R73,INDIRECT("'Output 5'!$Y$4:$Y$"&amp;$C$8))
+SUMIF(INDIRECT("'Output 6'!$H$4:$H$"&amp;$C$9),Analysis!R73,INDIRECT("'Output 6'!$Y$4:$Y$"&amp;$C$9))
+SUMIF(INDIRECT("'Output 7'!$H$4:$H$"&amp;$C$10),Analysis!R73,INDIRECT("'Output 7'!$Y$4:$Y$"&amp;$C$10))
+SUMIF(INDIRECT("'Output 8'!$H$4:$H$"&amp;$C$11),Analysis!R73,INDIRECT("'Output 8'!$Y$4:$Y$"&amp;$C$11))
+SUMIF(INDIRECT("'Output 9'!$H$4:$H$"&amp;$C$12),Analysis!R73,INDIRECT("'Output 9'!$Y$4:$Y$"&amp;$C$12))
+SUMIF(INDIRECT("'Output 10'!$H$4:$H$"&amp;$C$13),Analysis!R73,INDIRECT("'Output 10'!$Y$4:$Y$"&amp;$C$13))</f>
        <v>0</v>
      </c>
      <c r="V73" s="29"/>
      <c r="W73" s="5">
        <f>SUMIF('Unplanned Outputs'!$E$4:$E$500,Analysis!Q73,'Unplanned Outputs'!$J$4:$J$500)</f>
        <v>0</v>
      </c>
      <c r="X73" s="5">
        <f>SUMIF('Unplanned Outputs'!$E$4:$E$500,Analysis!$Q73,'Unplanned Outputs'!$N$4:$N$500)</f>
        <v>0</v>
      </c>
      <c r="Y73" s="5">
        <f>SUMIF('Unplanned Outputs'!$E$4:$E$500,Analysis!$Q73,'Unplanned Outputs'!$R$4:$R$500)</f>
        <v>1</v>
      </c>
      <c r="Z73" s="5">
        <f>SUMIF('Unplanned Outputs'!$E$4:$E$500,Analysis!$Q73,'Unplanned Outputs'!$V$4:$V$500)</f>
        <v>2</v>
      </c>
      <c r="AA73" s="14"/>
      <c r="AB73" s="35">
        <f t="shared" ca="1" si="15"/>
        <v>0</v>
      </c>
      <c r="AC73" s="35">
        <f t="shared" si="16"/>
        <v>1</v>
      </c>
      <c r="AD73" s="51">
        <f t="shared" ca="1" si="17"/>
        <v>1</v>
      </c>
      <c r="AE73" s="61">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
+SUMIF(INDIRECT("'Output 9'!$H$5:$H$"&amp;$C$12),Analysis!$Q73,INDIRECT("'Output 9'!$F$5:$F$"&amp;$C$12))
+SUMIF(INDIRECT("'Output 10'!$H$5:$H$"&amp;$C$13),Analysis!$Q73,INDIRECT("'Output 10'!$F$5:$F$"&amp;$C$13))</f>
        <v>0</v>
      </c>
    </row>
    <row r="74" spans="17:31">
      <c r="Q74" s="29" t="s">
        <v>197</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
+SUMIF(INDIRECT("'Output 9'!$H$4:$H$"&amp;$C$12),Analysis!Q74,INDIRECT("'Output 9'!$m$4:$m$"&amp;$C$12))
+SUMIF(INDIRECT("'Output 10'!$H$4:$H$"&amp;$C$13),Analysis!Q74,INDIRECT("'Output 10'!$m$4:$m$"&amp;$C$13))</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
+SUMIF(INDIRECT("'Output 9'!$H$4:$H$"&amp;$C$12),Analysis!Q74,INDIRECT("'Output 9'!$Q$4:$Q$"&amp;$C$12))
+SUMIF(INDIRECT("'Output 10'!$H$4:$H$"&amp;$C$13),Analysis!Q74,INDIRECT("'Output 10'!$Q$4:$Q$"&amp;$C$13))</f>
        <v>1</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
+SUMIF(INDIRECT("'Output 9'!$H$4:$H$"&amp;$C$12),Analysis!Q74,INDIRECT("'Output 9'!$U$4:$U$"&amp;$C$12))
+SUMIF(INDIRECT("'Output 10'!$H$4:$H$"&amp;$C$13),Analysis!Q74,INDIRECT("'Output 10'!$U$4:$U$"&amp;$C$13))</f>
        <v>0</v>
      </c>
      <c r="U74" s="5">
        <f ca="1">SUMIF(INDIRECT("'Output 1'!$H$4:$H$"&amp;$C$4),Analysis!R74,INDIRECT("'Output 1'!$Y$4:$Y$"&amp;$C$4))
+SUMIF(INDIRECT("'Output 2'!$H$4:$H$"&amp;$C$5),Analysis!R74,INDIRECT("'Output 2'!$Y$4:$Y$"&amp;$C$5))
+SUMIF(INDIRECT("'Output 3'!$H$4:$H$"&amp;$C$6),Analysis!R74,INDIRECT("'Output 3'!$Y$4:$Y$"&amp;$C$6))
+SUMIF(INDIRECT("'Output 4'!$H$4:$H$"&amp;$C$7),Analysis!R74,INDIRECT("'Output 4'!$Y$4:$Y$"&amp;$C$7))
+SUMIF(INDIRECT("'Output 5'!$H$4:$H$"&amp;$C$8),Analysis!R74,INDIRECT("'Output 5'!$Y$4:$Y$"&amp;$C$8))
+SUMIF(INDIRECT("'Output 6'!$H$4:$H$"&amp;$C$9),Analysis!R74,INDIRECT("'Output 6'!$Y$4:$Y$"&amp;$C$9))
+SUMIF(INDIRECT("'Output 7'!$H$4:$H$"&amp;$C$10),Analysis!R74,INDIRECT("'Output 7'!$Y$4:$Y$"&amp;$C$10))
+SUMIF(INDIRECT("'Output 8'!$H$4:$H$"&amp;$C$11),Analysis!R74,INDIRECT("'Output 8'!$Y$4:$Y$"&amp;$C$11))
+SUMIF(INDIRECT("'Output 9'!$H$4:$H$"&amp;$C$12),Analysis!R74,INDIRECT("'Output 9'!$Y$4:$Y$"&amp;$C$12))
+SUMIF(INDIRECT("'Output 10'!$H$4:$H$"&amp;$C$13),Analysis!R74,INDIRECT("'Output 10'!$Y$4:$Y$"&amp;$C$13))</f>
        <v>0</v>
      </c>
      <c r="V74" s="29"/>
      <c r="W74" s="5">
        <f>SUMIF('Unplanned Outputs'!$E$4:$E$500,Analysis!Q74,'Unplanned Outputs'!$J$4:$J$500)</f>
        <v>0</v>
      </c>
      <c r="X74" s="5">
        <f>SUMIF('Unplanned Outputs'!$E$4:$E$500,Analysis!$Q74,'Unplanned Outputs'!$N$4:$N$500)</f>
        <v>0</v>
      </c>
      <c r="Y74" s="5">
        <f>SUMIF('Unplanned Outputs'!$E$4:$E$500,Analysis!$Q74,'Unplanned Outputs'!$R$4:$R$500)</f>
        <v>0</v>
      </c>
      <c r="Z74" s="5">
        <f>SUMIF('Unplanned Outputs'!$E$4:$E$500,Analysis!$Q74,'Unplanned Outputs'!$V$4:$V$500)</f>
        <v>0</v>
      </c>
      <c r="AA74" s="14"/>
      <c r="AB74" s="35">
        <f t="shared" ca="1" si="15"/>
        <v>1</v>
      </c>
      <c r="AC74" s="35">
        <f t="shared" si="16"/>
        <v>0</v>
      </c>
      <c r="AD74" s="51">
        <f t="shared" ca="1" si="17"/>
        <v>1</v>
      </c>
      <c r="AE74" s="61">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
+SUMIF(INDIRECT("'Output 9'!$H$5:$H$"&amp;$C$12),Analysis!$Q74,INDIRECT("'Output 9'!$F$5:$F$"&amp;$C$12))
+SUMIF(INDIRECT("'Output 10'!$H$5:$H$"&amp;$C$13),Analysis!$Q74,INDIRECT("'Output 10'!$F$5:$F$"&amp;$C$13))</f>
        <v>0</v>
      </c>
    </row>
    <row r="75" spans="17:31">
      <c r="Q75" s="29" t="s">
        <v>204</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
+SUMIF(INDIRECT("'Output 9'!$H$4:$H$"&amp;$C$12),Analysis!Q75,INDIRECT("'Output 9'!$m$4:$m$"&amp;$C$12))
+SUMIF(INDIRECT("'Output 10'!$H$4:$H$"&amp;$C$13),Analysis!Q75,INDIRECT("'Output 10'!$m$4:$m$"&amp;$C$13))</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
+SUMIF(INDIRECT("'Output 9'!$H$4:$H$"&amp;$C$12),Analysis!Q75,INDIRECT("'Output 9'!$Q$4:$Q$"&amp;$C$12))
+SUMIF(INDIRECT("'Output 10'!$H$4:$H$"&amp;$C$13),Analysis!Q75,INDIRECT("'Output 10'!$Q$4:$Q$"&amp;$C$13))</f>
        <v>5</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
+SUMIF(INDIRECT("'Output 9'!$H$4:$H$"&amp;$C$12),Analysis!Q75,INDIRECT("'Output 9'!$U$4:$U$"&amp;$C$12))
+SUMIF(INDIRECT("'Output 10'!$H$4:$H$"&amp;$C$13),Analysis!Q75,INDIRECT("'Output 10'!$U$4:$U$"&amp;$C$13))</f>
        <v>0</v>
      </c>
      <c r="U75" s="5">
        <f ca="1">SUMIF(INDIRECT("'Output 1'!$H$4:$H$"&amp;$C$4),Analysis!R75,INDIRECT("'Output 1'!$Y$4:$Y$"&amp;$C$4))
+SUMIF(INDIRECT("'Output 2'!$H$4:$H$"&amp;$C$5),Analysis!R75,INDIRECT("'Output 2'!$Y$4:$Y$"&amp;$C$5))
+SUMIF(INDIRECT("'Output 3'!$H$4:$H$"&amp;$C$6),Analysis!R75,INDIRECT("'Output 3'!$Y$4:$Y$"&amp;$C$6))
+SUMIF(INDIRECT("'Output 4'!$H$4:$H$"&amp;$C$7),Analysis!R75,INDIRECT("'Output 4'!$Y$4:$Y$"&amp;$C$7))
+SUMIF(INDIRECT("'Output 5'!$H$4:$H$"&amp;$C$8),Analysis!R75,INDIRECT("'Output 5'!$Y$4:$Y$"&amp;$C$8))
+SUMIF(INDIRECT("'Output 6'!$H$4:$H$"&amp;$C$9),Analysis!R75,INDIRECT("'Output 6'!$Y$4:$Y$"&amp;$C$9))
+SUMIF(INDIRECT("'Output 7'!$H$4:$H$"&amp;$C$10),Analysis!R75,INDIRECT("'Output 7'!$Y$4:$Y$"&amp;$C$10))
+SUMIF(INDIRECT("'Output 8'!$H$4:$H$"&amp;$C$11),Analysis!R75,INDIRECT("'Output 8'!$Y$4:$Y$"&amp;$C$11))
+SUMIF(INDIRECT("'Output 9'!$H$4:$H$"&amp;$C$12),Analysis!R75,INDIRECT("'Output 9'!$Y$4:$Y$"&amp;$C$12))
+SUMIF(INDIRECT("'Output 10'!$H$4:$H$"&amp;$C$13),Analysis!R75,INDIRECT("'Output 10'!$Y$4:$Y$"&amp;$C$13))</f>
        <v>0</v>
      </c>
      <c r="V75" s="29"/>
      <c r="W75" s="5">
        <f>SUMIF('Unplanned Outputs'!$E$4:$E$500,Analysis!Q75,'Unplanned Outputs'!$J$4:$J$500)</f>
        <v>0</v>
      </c>
      <c r="X75" s="5">
        <f>SUMIF('Unplanned Outputs'!$E$4:$E$500,Analysis!$Q75,'Unplanned Outputs'!$N$4:$N$500)</f>
        <v>0</v>
      </c>
      <c r="Y75" s="5">
        <f>SUMIF('Unplanned Outputs'!$E$4:$E$500,Analysis!$Q75,'Unplanned Outputs'!$R$4:$R$500)</f>
        <v>0</v>
      </c>
      <c r="Z75" s="5">
        <f>SUMIF('Unplanned Outputs'!$E$4:$E$500,Analysis!$Q75,'Unplanned Outputs'!$V$4:$V$500)</f>
        <v>0</v>
      </c>
      <c r="AA75" s="14"/>
      <c r="AB75" s="35">
        <f t="shared" ca="1" si="15"/>
        <v>5</v>
      </c>
      <c r="AC75" s="35">
        <f t="shared" si="16"/>
        <v>0</v>
      </c>
      <c r="AD75" s="51">
        <f t="shared" ca="1" si="17"/>
        <v>5</v>
      </c>
      <c r="AE75" s="61">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
+SUMIF(INDIRECT("'Output 9'!$H$5:$H$"&amp;$C$12),Analysis!$Q75,INDIRECT("'Output 9'!$F$5:$F$"&amp;$C$12))
+SUMIF(INDIRECT("'Output 10'!$H$5:$H$"&amp;$C$13),Analysis!$Q75,INDIRECT("'Output 10'!$F$5:$F$"&amp;$C$13))</f>
        <v>10</v>
      </c>
    </row>
    <row r="76" spans="17:31">
      <c r="Q76" s="29">
        <v>6.1</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
+SUMIF(INDIRECT("'Output 9'!$H$4:$H$"&amp;$C$12),Analysis!Q76,INDIRECT("'Output 9'!$m$4:$m$"&amp;$C$12))
+SUMIF(INDIRECT("'Output 10'!$H$4:$H$"&amp;$C$13),Analysis!Q76,INDIRECT("'Output 10'!$m$4:$m$"&amp;$C$13))</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
+SUMIF(INDIRECT("'Output 9'!$H$4:$H$"&amp;$C$12),Analysis!Q76,INDIRECT("'Output 9'!$Q$4:$Q$"&amp;$C$12))
+SUMIF(INDIRECT("'Output 10'!$H$4:$H$"&amp;$C$13),Analysis!Q76,INDIRECT("'Output 10'!$Q$4:$Q$"&amp;$C$13))</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
+SUMIF(INDIRECT("'Output 9'!$H$4:$H$"&amp;$C$12),Analysis!Q76,INDIRECT("'Output 9'!$U$4:$U$"&amp;$C$12))
+SUMIF(INDIRECT("'Output 10'!$H$4:$H$"&amp;$C$13),Analysis!Q76,INDIRECT("'Output 10'!$U$4:$U$"&amp;$C$13))</f>
        <v>0</v>
      </c>
      <c r="U76" s="5">
        <f ca="1">SUMIF(INDIRECT("'Output 1'!$H$4:$H$"&amp;$C$4),Analysis!R76,INDIRECT("'Output 1'!$Y$4:$Y$"&amp;$C$4))
+SUMIF(INDIRECT("'Output 2'!$H$4:$H$"&amp;$C$5),Analysis!R76,INDIRECT("'Output 2'!$Y$4:$Y$"&amp;$C$5))
+SUMIF(INDIRECT("'Output 3'!$H$4:$H$"&amp;$C$6),Analysis!R76,INDIRECT("'Output 3'!$Y$4:$Y$"&amp;$C$6))
+SUMIF(INDIRECT("'Output 4'!$H$4:$H$"&amp;$C$7),Analysis!R76,INDIRECT("'Output 4'!$Y$4:$Y$"&amp;$C$7))
+SUMIF(INDIRECT("'Output 5'!$H$4:$H$"&amp;$C$8),Analysis!R76,INDIRECT("'Output 5'!$Y$4:$Y$"&amp;$C$8))
+SUMIF(INDIRECT("'Output 6'!$H$4:$H$"&amp;$C$9),Analysis!R76,INDIRECT("'Output 6'!$Y$4:$Y$"&amp;$C$9))
+SUMIF(INDIRECT("'Output 7'!$H$4:$H$"&amp;$C$10),Analysis!R76,INDIRECT("'Output 7'!$Y$4:$Y$"&amp;$C$10))
+SUMIF(INDIRECT("'Output 8'!$H$4:$H$"&amp;$C$11),Analysis!R76,INDIRECT("'Output 8'!$Y$4:$Y$"&amp;$C$11))
+SUMIF(INDIRECT("'Output 9'!$H$4:$H$"&amp;$C$12),Analysis!R76,INDIRECT("'Output 9'!$Y$4:$Y$"&amp;$C$12))
+SUMIF(INDIRECT("'Output 10'!$H$4:$H$"&amp;$C$13),Analysis!R76,INDIRECT("'Output 10'!$Y$4:$Y$"&amp;$C$13))</f>
        <v>0</v>
      </c>
      <c r="V76" s="29"/>
      <c r="W76" s="5">
        <f>SUMIF('Unplanned Outputs'!$E$4:$E$500,Analysis!Q76,'Unplanned Outputs'!$J$4:$J$500)</f>
        <v>0</v>
      </c>
      <c r="X76" s="5">
        <f>SUMIF('Unplanned Outputs'!$E$4:$E$500,Analysis!$Q76,'Unplanned Outputs'!$N$4:$N$500)</f>
        <v>0</v>
      </c>
      <c r="Y76" s="5">
        <f>SUMIF('Unplanned Outputs'!$E$4:$E$500,Analysis!$Q76,'Unplanned Outputs'!$R$4:$R$500)</f>
        <v>0</v>
      </c>
      <c r="Z76" s="5">
        <f>SUMIF('Unplanned Outputs'!$E$4:$E$500,Analysis!$Q76,'Unplanned Outputs'!$V$4:$V$500)</f>
        <v>0</v>
      </c>
      <c r="AA76" s="14"/>
      <c r="AB76" s="35">
        <f t="shared" ca="1" si="12"/>
        <v>0</v>
      </c>
      <c r="AC76" s="35">
        <f t="shared" si="13"/>
        <v>0</v>
      </c>
      <c r="AD76" s="51">
        <f t="shared" ca="1" si="14"/>
        <v>0</v>
      </c>
      <c r="AE76" s="61">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
+SUMIF(INDIRECT("'Output 9'!$H$5:$H$"&amp;$C$12),Analysis!$Q76,INDIRECT("'Output 9'!$F$5:$F$"&amp;$C$12))
+SUMIF(INDIRECT("'Output 10'!$H$5:$H$"&amp;$C$13),Analysis!$Q76,INDIRECT("'Output 10'!$F$5:$F$"&amp;$C$13))</f>
        <v>0</v>
      </c>
    </row>
    <row r="77" spans="17:31">
      <c r="Q77" s="29" t="s">
        <v>459</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
+SUMIF(INDIRECT("'Output 9'!$H$4:$H$"&amp;$C$12),Analysis!Q77,INDIRECT("'Output 9'!$m$4:$m$"&amp;$C$12))
+SUMIF(INDIRECT("'Output 10'!$H$4:$H$"&amp;$C$13),Analysis!Q77,INDIRECT("'Output 10'!$m$4:$m$"&amp;$C$13))</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
+SUMIF(INDIRECT("'Output 9'!$H$4:$H$"&amp;$C$12),Analysis!Q77,INDIRECT("'Output 9'!$Q$4:$Q$"&amp;$C$12))
+SUMIF(INDIRECT("'Output 10'!$H$4:$H$"&amp;$C$13),Analysis!Q77,INDIRECT("'Output 10'!$Q$4:$Q$"&amp;$C$13))</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
+SUMIF(INDIRECT("'Output 9'!$H$4:$H$"&amp;$C$12),Analysis!Q77,INDIRECT("'Output 9'!$U$4:$U$"&amp;$C$12))
+SUMIF(INDIRECT("'Output 10'!$H$4:$H$"&amp;$C$13),Analysis!Q77,INDIRECT("'Output 10'!$U$4:$U$"&amp;$C$13))</f>
        <v>0</v>
      </c>
      <c r="U77" s="5">
        <f ca="1">SUMIF(INDIRECT("'Output 1'!$H$4:$H$"&amp;$C$4),Analysis!R77,INDIRECT("'Output 1'!$Y$4:$Y$"&amp;$C$4))
+SUMIF(INDIRECT("'Output 2'!$H$4:$H$"&amp;$C$5),Analysis!R77,INDIRECT("'Output 2'!$Y$4:$Y$"&amp;$C$5))
+SUMIF(INDIRECT("'Output 3'!$H$4:$H$"&amp;$C$6),Analysis!R77,INDIRECT("'Output 3'!$Y$4:$Y$"&amp;$C$6))
+SUMIF(INDIRECT("'Output 4'!$H$4:$H$"&amp;$C$7),Analysis!R77,INDIRECT("'Output 4'!$Y$4:$Y$"&amp;$C$7))
+SUMIF(INDIRECT("'Output 5'!$H$4:$H$"&amp;$C$8),Analysis!R77,INDIRECT("'Output 5'!$Y$4:$Y$"&amp;$C$8))
+SUMIF(INDIRECT("'Output 6'!$H$4:$H$"&amp;$C$9),Analysis!R77,INDIRECT("'Output 6'!$Y$4:$Y$"&amp;$C$9))
+SUMIF(INDIRECT("'Output 7'!$H$4:$H$"&amp;$C$10),Analysis!R77,INDIRECT("'Output 7'!$Y$4:$Y$"&amp;$C$10))
+SUMIF(INDIRECT("'Output 8'!$H$4:$H$"&amp;$C$11),Analysis!R77,INDIRECT("'Output 8'!$Y$4:$Y$"&amp;$C$11))
+SUMIF(INDIRECT("'Output 9'!$H$4:$H$"&amp;$C$12),Analysis!R77,INDIRECT("'Output 9'!$Y$4:$Y$"&amp;$C$12))
+SUMIF(INDIRECT("'Output 10'!$H$4:$H$"&amp;$C$13),Analysis!R77,INDIRECT("'Output 10'!$Y$4:$Y$"&amp;$C$13))</f>
        <v>0</v>
      </c>
      <c r="V77" s="29"/>
      <c r="W77" s="5">
        <f>SUMIF('Unplanned Outputs'!$E$4:$E$500,Analysis!Q77,'Unplanned Outputs'!$J$4:$J$500)</f>
        <v>0</v>
      </c>
      <c r="X77" s="5">
        <f>SUMIF('Unplanned Outputs'!$E$4:$E$500,Analysis!$Q77,'Unplanned Outputs'!$N$4:$N$500)</f>
        <v>0</v>
      </c>
      <c r="Y77" s="5">
        <f>SUMIF('Unplanned Outputs'!$E$4:$E$500,Analysis!$Q77,'Unplanned Outputs'!$R$4:$R$500)</f>
        <v>0</v>
      </c>
      <c r="Z77" s="5">
        <f>SUMIF('Unplanned Outputs'!$E$4:$E$500,Analysis!$Q77,'Unplanned Outputs'!$V$4:$V$500)</f>
        <v>0</v>
      </c>
      <c r="AA77" s="14"/>
      <c r="AB77" s="35">
        <f t="shared" ca="1" si="12"/>
        <v>0</v>
      </c>
      <c r="AC77" s="35">
        <f t="shared" si="13"/>
        <v>0</v>
      </c>
      <c r="AD77" s="51">
        <f t="shared" ca="1" si="14"/>
        <v>0</v>
      </c>
      <c r="AE77" s="61">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
+SUMIF(INDIRECT("'Output 8'!$H$5:$H$"&amp;$C$11),Analysis!$Q77,INDIRECT("'Output 8'!$F$5:$F$"&amp;$C$11))
+SUMIF(INDIRECT("'Output 9'!$H$5:$H$"&amp;$C$12),Analysis!$Q77,INDIRECT("'Output 9'!$F$5:$F$"&amp;$C$12))
+SUMIF(INDIRECT("'Output 10'!$H$5:$H$"&amp;$C$13),Analysis!$Q77,INDIRECT("'Output 10'!$F$5:$F$"&amp;$C$13))</f>
        <v>0</v>
      </c>
    </row>
    <row r="78" spans="17:31">
      <c r="Q78" s="29" t="s">
        <v>460</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
+SUMIF(INDIRECT("'Output 9'!$H$4:$H$"&amp;$C$12),Analysis!Q78,INDIRECT("'Output 9'!$m$4:$m$"&amp;$C$12))
+SUMIF(INDIRECT("'Output 10'!$H$4:$H$"&amp;$C$13),Analysis!Q78,INDIRECT("'Output 10'!$m$4:$m$"&amp;$C$13))</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
+SUMIF(INDIRECT("'Output 9'!$H$4:$H$"&amp;$C$12),Analysis!Q78,INDIRECT("'Output 9'!$Q$4:$Q$"&amp;$C$12))
+SUMIF(INDIRECT("'Output 10'!$H$4:$H$"&amp;$C$13),Analysis!Q78,INDIRECT("'Output 10'!$Q$4:$Q$"&amp;$C$13))</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
+SUMIF(INDIRECT("'Output 9'!$H$4:$H$"&amp;$C$12),Analysis!Q78,INDIRECT("'Output 9'!$U$4:$U$"&amp;$C$12))
+SUMIF(INDIRECT("'Output 10'!$H$4:$H$"&amp;$C$13),Analysis!Q78,INDIRECT("'Output 10'!$U$4:$U$"&amp;$C$13))</f>
        <v>0</v>
      </c>
      <c r="U78" s="5">
        <f ca="1">SUMIF(INDIRECT("'Output 1'!$H$4:$H$"&amp;$C$4),Analysis!R78,INDIRECT("'Output 1'!$Y$4:$Y$"&amp;$C$4))
+SUMIF(INDIRECT("'Output 2'!$H$4:$H$"&amp;$C$5),Analysis!R78,INDIRECT("'Output 2'!$Y$4:$Y$"&amp;$C$5))
+SUMIF(INDIRECT("'Output 3'!$H$4:$H$"&amp;$C$6),Analysis!R78,INDIRECT("'Output 3'!$Y$4:$Y$"&amp;$C$6))
+SUMIF(INDIRECT("'Output 4'!$H$4:$H$"&amp;$C$7),Analysis!R78,INDIRECT("'Output 4'!$Y$4:$Y$"&amp;$C$7))
+SUMIF(INDIRECT("'Output 5'!$H$4:$H$"&amp;$C$8),Analysis!R78,INDIRECT("'Output 5'!$Y$4:$Y$"&amp;$C$8))
+SUMIF(INDIRECT("'Output 6'!$H$4:$H$"&amp;$C$9),Analysis!R78,INDIRECT("'Output 6'!$Y$4:$Y$"&amp;$C$9))
+SUMIF(INDIRECT("'Output 7'!$H$4:$H$"&amp;$C$10),Analysis!R78,INDIRECT("'Output 7'!$Y$4:$Y$"&amp;$C$10))
+SUMIF(INDIRECT("'Output 8'!$H$4:$H$"&amp;$C$11),Analysis!R78,INDIRECT("'Output 8'!$Y$4:$Y$"&amp;$C$11))
+SUMIF(INDIRECT("'Output 9'!$H$4:$H$"&amp;$C$12),Analysis!R78,INDIRECT("'Output 9'!$Y$4:$Y$"&amp;$C$12))
+SUMIF(INDIRECT("'Output 10'!$H$4:$H$"&amp;$C$13),Analysis!R78,INDIRECT("'Output 10'!$Y$4:$Y$"&amp;$C$13))</f>
        <v>0</v>
      </c>
      <c r="V78" s="29"/>
      <c r="W78" s="5">
        <f>SUMIF('Unplanned Outputs'!$E$4:$E$500,Analysis!Q78,'Unplanned Outputs'!$J$4:$J$500)</f>
        <v>0</v>
      </c>
      <c r="X78" s="5">
        <f>SUMIF('Unplanned Outputs'!$E$4:$E$500,Analysis!$Q78,'Unplanned Outputs'!$N$4:$N$500)</f>
        <v>0</v>
      </c>
      <c r="Y78" s="5">
        <f>SUMIF('Unplanned Outputs'!$E$4:$E$500,Analysis!$Q78,'Unplanned Outputs'!$R$4:$R$500)</f>
        <v>0</v>
      </c>
      <c r="Z78" s="5">
        <f>SUMIF('Unplanned Outputs'!$E$4:$E$500,Analysis!$Q78,'Unplanned Outputs'!$V$4:$V$500)</f>
        <v>0</v>
      </c>
      <c r="AA78" s="14"/>
      <c r="AB78" s="35">
        <f t="shared" ca="1" si="12"/>
        <v>0</v>
      </c>
      <c r="AC78" s="35">
        <f t="shared" si="13"/>
        <v>0</v>
      </c>
      <c r="AD78" s="51">
        <f t="shared" ca="1" si="14"/>
        <v>0</v>
      </c>
      <c r="AE78" s="61">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
+SUMIF(INDIRECT("'Output 8'!$H$5:$H$"&amp;$C$11),Analysis!$Q78,INDIRECT("'Output 8'!$F$5:$F$"&amp;$C$11))
+SUMIF(INDIRECT("'Output 9'!$H$5:$H$"&amp;$C$12),Analysis!$Q78,INDIRECT("'Output 9'!$F$5:$F$"&amp;$C$12))
+SUMIF(INDIRECT("'Output 10'!$H$5:$H$"&amp;$C$13),Analysis!$Q78,INDIRECT("'Output 10'!$F$5:$F$"&amp;$C$13))</f>
        <v>0</v>
      </c>
    </row>
    <row r="79" spans="17:31">
      <c r="Q79" s="29" t="s">
        <v>461</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
+SUMIF(INDIRECT("'Output 9'!$H$4:$H$"&amp;$C$12),Analysis!Q79,INDIRECT("'Output 9'!$m$4:$m$"&amp;$C$12))
+SUMIF(INDIRECT("'Output 10'!$H$4:$H$"&amp;$C$13),Analysis!Q79,INDIRECT("'Output 10'!$m$4:$m$"&amp;$C$13))</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
+SUMIF(INDIRECT("'Output 9'!$H$4:$H$"&amp;$C$12),Analysis!Q79,INDIRECT("'Output 9'!$Q$4:$Q$"&amp;$C$12))
+SUMIF(INDIRECT("'Output 10'!$H$4:$H$"&amp;$C$13),Analysis!Q79,INDIRECT("'Output 10'!$Q$4:$Q$"&amp;$C$13))</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
+SUMIF(INDIRECT("'Output 9'!$H$4:$H$"&amp;$C$12),Analysis!Q79,INDIRECT("'Output 9'!$U$4:$U$"&amp;$C$12))
+SUMIF(INDIRECT("'Output 10'!$H$4:$H$"&amp;$C$13),Analysis!Q79,INDIRECT("'Output 10'!$U$4:$U$"&amp;$C$13))</f>
        <v>0</v>
      </c>
      <c r="U79" s="5">
        <f ca="1">SUMIF(INDIRECT("'Output 1'!$H$4:$H$"&amp;$C$4),Analysis!R79,INDIRECT("'Output 1'!$Y$4:$Y$"&amp;$C$4))
+SUMIF(INDIRECT("'Output 2'!$H$4:$H$"&amp;$C$5),Analysis!R79,INDIRECT("'Output 2'!$Y$4:$Y$"&amp;$C$5))
+SUMIF(INDIRECT("'Output 3'!$H$4:$H$"&amp;$C$6),Analysis!R79,INDIRECT("'Output 3'!$Y$4:$Y$"&amp;$C$6))
+SUMIF(INDIRECT("'Output 4'!$H$4:$H$"&amp;$C$7),Analysis!R79,INDIRECT("'Output 4'!$Y$4:$Y$"&amp;$C$7))
+SUMIF(INDIRECT("'Output 5'!$H$4:$H$"&amp;$C$8),Analysis!R79,INDIRECT("'Output 5'!$Y$4:$Y$"&amp;$C$8))
+SUMIF(INDIRECT("'Output 6'!$H$4:$H$"&amp;$C$9),Analysis!R79,INDIRECT("'Output 6'!$Y$4:$Y$"&amp;$C$9))
+SUMIF(INDIRECT("'Output 7'!$H$4:$H$"&amp;$C$10),Analysis!R79,INDIRECT("'Output 7'!$Y$4:$Y$"&amp;$C$10))
+SUMIF(INDIRECT("'Output 8'!$H$4:$H$"&amp;$C$11),Analysis!R79,INDIRECT("'Output 8'!$Y$4:$Y$"&amp;$C$11))
+SUMIF(INDIRECT("'Output 9'!$H$4:$H$"&amp;$C$12),Analysis!R79,INDIRECT("'Output 9'!$Y$4:$Y$"&amp;$C$12))
+SUMIF(INDIRECT("'Output 10'!$H$4:$H$"&amp;$C$13),Analysis!R79,INDIRECT("'Output 10'!$Y$4:$Y$"&amp;$C$13))</f>
        <v>0</v>
      </c>
      <c r="V79" s="29"/>
      <c r="W79" s="5">
        <f>SUMIF('Unplanned Outputs'!$E$4:$E$500,Analysis!Q79,'Unplanned Outputs'!$J$4:$J$500)</f>
        <v>0</v>
      </c>
      <c r="X79" s="5">
        <f>SUMIF('Unplanned Outputs'!$E$4:$E$500,Analysis!$Q79,'Unplanned Outputs'!$N$4:$N$500)</f>
        <v>0</v>
      </c>
      <c r="Y79" s="5">
        <f>SUMIF('Unplanned Outputs'!$E$4:$E$500,Analysis!$Q79,'Unplanned Outputs'!$R$4:$R$500)</f>
        <v>0</v>
      </c>
      <c r="Z79" s="5">
        <f>SUMIF('Unplanned Outputs'!$E$4:$E$500,Analysis!$Q79,'Unplanned Outputs'!$V$4:$V$500)</f>
        <v>0</v>
      </c>
      <c r="AA79" s="14"/>
      <c r="AB79" s="35">
        <f t="shared" ca="1" si="12"/>
        <v>0</v>
      </c>
      <c r="AC79" s="35">
        <f t="shared" si="13"/>
        <v>0</v>
      </c>
      <c r="AD79" s="51">
        <f t="shared" ca="1" si="14"/>
        <v>0</v>
      </c>
      <c r="AE79" s="61">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
+SUMIF(INDIRECT("'Output 8'!$H$5:$H$"&amp;$C$11),Analysis!$Q79,INDIRECT("'Output 8'!$F$5:$F$"&amp;$C$11))
+SUMIF(INDIRECT("'Output 9'!$H$5:$H$"&amp;$C$12),Analysis!$Q79,INDIRECT("'Output 9'!$F$5:$F$"&amp;$C$12))
+SUMIF(INDIRECT("'Output 10'!$H$5:$H$"&amp;$C$13),Analysis!$Q79,INDIRECT("'Output 10'!$F$5:$F$"&amp;$C$13))</f>
        <v>0</v>
      </c>
    </row>
    <row r="80" spans="17:31">
      <c r="Q80" s="29" t="s">
        <v>462</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
+SUMIF(INDIRECT("'Output 9'!$H$4:$H$"&amp;$C$12),Analysis!Q80,INDIRECT("'Output 9'!$m$4:$m$"&amp;$C$12))
+SUMIF(INDIRECT("'Output 10'!$H$4:$H$"&amp;$C$13),Analysis!Q80,INDIRECT("'Output 10'!$m$4:$m$"&amp;$C$13))</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
+SUMIF(INDIRECT("'Output 9'!$H$4:$H$"&amp;$C$12),Analysis!Q80,INDIRECT("'Output 9'!$Q$4:$Q$"&amp;$C$12))
+SUMIF(INDIRECT("'Output 10'!$H$4:$H$"&amp;$C$13),Analysis!Q80,INDIRECT("'Output 10'!$Q$4:$Q$"&amp;$C$13))</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
+SUMIF(INDIRECT("'Output 9'!$H$4:$H$"&amp;$C$12),Analysis!Q80,INDIRECT("'Output 9'!$U$4:$U$"&amp;$C$12))
+SUMIF(INDIRECT("'Output 10'!$H$4:$H$"&amp;$C$13),Analysis!Q80,INDIRECT("'Output 10'!$U$4:$U$"&amp;$C$13))</f>
        <v>0</v>
      </c>
      <c r="U80" s="5">
        <f ca="1">SUMIF(INDIRECT("'Output 1'!$H$4:$H$"&amp;$C$4),Analysis!R80,INDIRECT("'Output 1'!$Y$4:$Y$"&amp;$C$4))
+SUMIF(INDIRECT("'Output 2'!$H$4:$H$"&amp;$C$5),Analysis!R80,INDIRECT("'Output 2'!$Y$4:$Y$"&amp;$C$5))
+SUMIF(INDIRECT("'Output 3'!$H$4:$H$"&amp;$C$6),Analysis!R80,INDIRECT("'Output 3'!$Y$4:$Y$"&amp;$C$6))
+SUMIF(INDIRECT("'Output 4'!$H$4:$H$"&amp;$C$7),Analysis!R80,INDIRECT("'Output 4'!$Y$4:$Y$"&amp;$C$7))
+SUMIF(INDIRECT("'Output 5'!$H$4:$H$"&amp;$C$8),Analysis!R80,INDIRECT("'Output 5'!$Y$4:$Y$"&amp;$C$8))
+SUMIF(INDIRECT("'Output 6'!$H$4:$H$"&amp;$C$9),Analysis!R80,INDIRECT("'Output 6'!$Y$4:$Y$"&amp;$C$9))
+SUMIF(INDIRECT("'Output 7'!$H$4:$H$"&amp;$C$10),Analysis!R80,INDIRECT("'Output 7'!$Y$4:$Y$"&amp;$C$10))
+SUMIF(INDIRECT("'Output 8'!$H$4:$H$"&amp;$C$11),Analysis!R80,INDIRECT("'Output 8'!$Y$4:$Y$"&amp;$C$11))
+SUMIF(INDIRECT("'Output 9'!$H$4:$H$"&amp;$C$12),Analysis!R80,INDIRECT("'Output 9'!$Y$4:$Y$"&amp;$C$12))
+SUMIF(INDIRECT("'Output 10'!$H$4:$H$"&amp;$C$13),Analysis!R80,INDIRECT("'Output 10'!$Y$4:$Y$"&amp;$C$13))</f>
        <v>0</v>
      </c>
      <c r="V80" s="29"/>
      <c r="W80" s="5">
        <f>SUMIF('Unplanned Outputs'!$E$4:$E$500,Analysis!Q80,'Unplanned Outputs'!$J$4:$J$500)</f>
        <v>0</v>
      </c>
      <c r="X80" s="5">
        <f>SUMIF('Unplanned Outputs'!$E$4:$E$500,Analysis!$Q80,'Unplanned Outputs'!$N$4:$N$500)</f>
        <v>0</v>
      </c>
      <c r="Y80" s="5">
        <f>SUMIF('Unplanned Outputs'!$E$4:$E$500,Analysis!$Q80,'Unplanned Outputs'!$R$4:$R$500)</f>
        <v>0</v>
      </c>
      <c r="Z80" s="5">
        <f>SUMIF('Unplanned Outputs'!$E$4:$E$500,Analysis!$Q80,'Unplanned Outputs'!$V$4:$V$500)</f>
        <v>0</v>
      </c>
      <c r="AA80" s="14"/>
      <c r="AB80" s="35">
        <f t="shared" ca="1" si="12"/>
        <v>0</v>
      </c>
      <c r="AC80" s="35">
        <f t="shared" si="13"/>
        <v>0</v>
      </c>
      <c r="AD80" s="51">
        <f t="shared" ca="1" si="14"/>
        <v>0</v>
      </c>
      <c r="AE80" s="62">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
+SUMIF(INDIRECT("'Output 8'!$H$5:$H$"&amp;$C$11),Analysis!$Q80,INDIRECT("'Output 8'!$F$5:$F$"&amp;$C$11))
+SUMIF(INDIRECT("'Output 9'!$H$5:$H$"&amp;$C$12),Analysis!$Q80,INDIRECT("'Output 9'!$F$5:$F$"&amp;$C$12))
+SUMIF(INDIRECT("'Output 10'!$H$5:$H$"&amp;$C$13),Analysis!$Q80,INDIRECT("'Output 10'!$F$5:$F$"&amp;$C$13))</f>
        <v>0</v>
      </c>
    </row>
    <row r="81" spans="21:26">
      <c r="U81" s="5"/>
      <c r="Z81" s="5"/>
    </row>
  </sheetData>
  <mergeCells count="6">
    <mergeCell ref="A1:C2"/>
    <mergeCell ref="E1:O2"/>
    <mergeCell ref="W2:Y2"/>
    <mergeCell ref="R2:T2"/>
    <mergeCell ref="AB2:AE2"/>
    <mergeCell ref="R1:AE1"/>
  </mergeCells>
  <phoneticPr fontId="15" type="noConversion"/>
  <conditionalFormatting sqref="F4:F35">
    <cfRule type="notContainsText" dxfId="3" priority="4" operator="notContains" text="O.">
      <formula>ISERROR(SEARCH("O.",F4))</formula>
    </cfRule>
  </conditionalFormatting>
  <conditionalFormatting sqref="F4:O4 F5:K34 L5:O25 L26:L34 M26:O40">
    <cfRule type="containsErrors" dxfId="2" priority="7">
      <formula>ISERROR(F4)</formula>
    </cfRule>
  </conditionalFormatting>
  <conditionalFormatting sqref="G4:O4 L5:O25 G5:K34 L26:L34 M26:O40">
    <cfRule type="cellIs" dxfId="1" priority="2" operator="greaterThanOrEqual">
      <formula>1</formula>
    </cfRule>
  </conditionalFormatting>
  <conditionalFormatting sqref="R4:Z4 AB4:AE80 R5:T80 V5:Y80 U5:U81 Z5:Z81">
    <cfRule type="cellIs" dxfId="0" priority="6"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K25"/>
  <sheetViews>
    <sheetView zoomScale="87" workbookViewId="0">
      <selection activeCell="B2" sqref="B2"/>
    </sheetView>
  </sheetViews>
  <sheetFormatPr defaultRowHeight="14.45"/>
  <cols>
    <col min="2" max="2" width="73.42578125" customWidth="1"/>
    <col min="3" max="3" width="72.5703125" customWidth="1"/>
    <col min="6" max="6" width="12.42578125" customWidth="1"/>
    <col min="7" max="7" width="22.140625" customWidth="1"/>
    <col min="8" max="8" width="20.85546875" customWidth="1"/>
    <col min="9" max="9" width="19.42578125" customWidth="1"/>
  </cols>
  <sheetData>
    <row r="1" spans="1:11" ht="14.45" customHeight="1">
      <c r="A1" s="41" t="s">
        <v>5</v>
      </c>
      <c r="B1" s="42" t="s">
        <v>6</v>
      </c>
      <c r="C1" s="42" t="s">
        <v>7</v>
      </c>
      <c r="F1" s="65" t="s">
        <v>5</v>
      </c>
      <c r="G1" s="65" t="s">
        <v>8</v>
      </c>
      <c r="H1" s="65" t="s">
        <v>9</v>
      </c>
      <c r="I1" s="69" t="s">
        <v>10</v>
      </c>
      <c r="J1" s="98" t="s">
        <v>11</v>
      </c>
      <c r="K1" s="98"/>
    </row>
    <row r="2" spans="1:11" ht="14.45" customHeight="1">
      <c r="A2" s="43">
        <v>44470</v>
      </c>
      <c r="B2" s="44"/>
      <c r="C2" s="44"/>
      <c r="F2" s="99" t="s">
        <v>12</v>
      </c>
      <c r="G2" s="66" t="s">
        <v>13</v>
      </c>
      <c r="H2" s="66" t="s">
        <v>14</v>
      </c>
      <c r="I2" s="70" t="s">
        <v>15</v>
      </c>
      <c r="J2" s="103"/>
      <c r="K2" s="103"/>
    </row>
    <row r="3" spans="1:11" ht="14.45" customHeight="1">
      <c r="A3" s="43">
        <v>44501</v>
      </c>
      <c r="B3" s="44"/>
      <c r="C3" s="45"/>
      <c r="F3" s="100"/>
      <c r="G3" s="67" t="s">
        <v>16</v>
      </c>
      <c r="H3" s="67" t="s">
        <v>17</v>
      </c>
      <c r="I3" s="71" t="s">
        <v>18</v>
      </c>
      <c r="J3" s="98" t="s">
        <v>19</v>
      </c>
      <c r="K3" s="98"/>
    </row>
    <row r="4" spans="1:11" ht="14.45" customHeight="1">
      <c r="A4" s="43">
        <v>44531</v>
      </c>
      <c r="B4" s="44"/>
      <c r="C4" s="45"/>
      <c r="F4" s="68" t="s">
        <v>20</v>
      </c>
      <c r="G4" s="68"/>
      <c r="H4" s="68" t="s">
        <v>21</v>
      </c>
      <c r="I4" s="72" t="s">
        <v>22</v>
      </c>
      <c r="J4" s="98" t="s">
        <v>23</v>
      </c>
      <c r="K4" s="98"/>
    </row>
    <row r="5" spans="1:11" ht="15" customHeight="1">
      <c r="A5" s="43">
        <v>44562</v>
      </c>
      <c r="B5" s="46"/>
      <c r="C5" s="45"/>
      <c r="F5" s="68" t="s">
        <v>24</v>
      </c>
      <c r="G5" s="68" t="s">
        <v>25</v>
      </c>
      <c r="H5" s="68"/>
      <c r="I5" s="72"/>
      <c r="J5" s="98" t="s">
        <v>26</v>
      </c>
      <c r="K5" s="98"/>
    </row>
    <row r="6" spans="1:11" ht="14.45" customHeight="1">
      <c r="A6" s="43">
        <v>44593</v>
      </c>
      <c r="B6" s="46"/>
      <c r="C6" s="45"/>
      <c r="F6" s="101" t="s">
        <v>27</v>
      </c>
      <c r="G6" s="68" t="s">
        <v>13</v>
      </c>
      <c r="H6" s="68" t="s">
        <v>28</v>
      </c>
      <c r="I6" s="72" t="s">
        <v>29</v>
      </c>
      <c r="J6" s="98" t="s">
        <v>30</v>
      </c>
      <c r="K6" s="98"/>
    </row>
    <row r="7" spans="1:11" ht="14.45" customHeight="1">
      <c r="A7" s="43">
        <v>44621</v>
      </c>
      <c r="B7" s="44"/>
      <c r="C7" s="48"/>
      <c r="F7" s="102"/>
      <c r="G7" s="68" t="s">
        <v>16</v>
      </c>
      <c r="H7" s="68"/>
      <c r="I7" s="72"/>
      <c r="J7" s="98" t="s">
        <v>31</v>
      </c>
      <c r="K7" s="98"/>
    </row>
    <row r="8" spans="1:11" ht="14.45" customHeight="1">
      <c r="A8" s="43">
        <v>44652</v>
      </c>
      <c r="B8" s="44"/>
      <c r="C8" s="44"/>
      <c r="F8" s="99" t="s">
        <v>32</v>
      </c>
      <c r="G8" s="66" t="s">
        <v>25</v>
      </c>
      <c r="H8" s="66" t="s">
        <v>33</v>
      </c>
      <c r="I8" s="70" t="s">
        <v>34</v>
      </c>
      <c r="J8" s="98" t="s">
        <v>35</v>
      </c>
      <c r="K8" s="98"/>
    </row>
    <row r="9" spans="1:11" ht="14.45" customHeight="1">
      <c r="A9" s="43">
        <v>44682</v>
      </c>
      <c r="B9" s="46"/>
      <c r="C9" s="44"/>
      <c r="F9" s="100"/>
      <c r="G9" s="67"/>
      <c r="H9" s="67" t="s">
        <v>36</v>
      </c>
      <c r="I9" s="71" t="s">
        <v>37</v>
      </c>
      <c r="J9" s="98" t="s">
        <v>38</v>
      </c>
      <c r="K9" s="98"/>
    </row>
    <row r="10" spans="1:11" ht="14.45" customHeight="1">
      <c r="A10" s="43">
        <v>44713</v>
      </c>
      <c r="B10" s="44"/>
      <c r="C10" s="47"/>
      <c r="F10" s="68" t="s">
        <v>39</v>
      </c>
      <c r="G10" s="68" t="s">
        <v>40</v>
      </c>
      <c r="H10" s="68"/>
      <c r="I10" s="72" t="s">
        <v>41</v>
      </c>
      <c r="J10" s="98"/>
      <c r="K10" s="98"/>
    </row>
    <row r="11" spans="1:11" ht="14.45" customHeight="1">
      <c r="A11" s="43">
        <v>44743</v>
      </c>
      <c r="B11" s="44"/>
      <c r="C11" s="44"/>
      <c r="F11" s="99" t="s">
        <v>42</v>
      </c>
      <c r="G11" s="66" t="s">
        <v>43</v>
      </c>
      <c r="H11" s="66" t="s">
        <v>44</v>
      </c>
      <c r="I11" s="70" t="s">
        <v>45</v>
      </c>
      <c r="J11" s="98"/>
      <c r="K11" s="98"/>
    </row>
    <row r="12" spans="1:11" ht="14.45" customHeight="1">
      <c r="A12" s="43">
        <v>44774</v>
      </c>
      <c r="B12" s="44"/>
      <c r="C12" s="44"/>
      <c r="F12" s="100"/>
      <c r="G12" s="67" t="s">
        <v>46</v>
      </c>
      <c r="H12" s="67" t="s">
        <v>47</v>
      </c>
      <c r="I12" s="71" t="s">
        <v>48</v>
      </c>
      <c r="J12" s="98"/>
      <c r="K12" s="98"/>
    </row>
    <row r="13" spans="1:11" ht="14.45" customHeight="1">
      <c r="A13" s="43">
        <v>44805</v>
      </c>
      <c r="B13" s="44"/>
      <c r="C13" s="44"/>
      <c r="F13" s="68" t="s">
        <v>49</v>
      </c>
      <c r="G13" s="68"/>
      <c r="H13" s="68" t="s">
        <v>50</v>
      </c>
      <c r="I13" s="72" t="s">
        <v>51</v>
      </c>
      <c r="J13" s="98"/>
      <c r="K13" s="98"/>
    </row>
    <row r="14" spans="1:11" ht="14.45" customHeight="1">
      <c r="A14" s="43">
        <v>44835</v>
      </c>
      <c r="B14" s="44"/>
      <c r="C14" s="44"/>
      <c r="F14" s="68" t="s">
        <v>52</v>
      </c>
      <c r="G14" s="68"/>
      <c r="H14" s="68"/>
      <c r="I14" s="72"/>
      <c r="J14" s="98"/>
      <c r="K14" s="98"/>
    </row>
    <row r="15" spans="1:11" ht="14.45" customHeight="1">
      <c r="A15" s="43">
        <v>44866</v>
      </c>
      <c r="B15" s="44"/>
      <c r="C15" s="44"/>
      <c r="F15" s="101" t="s">
        <v>53</v>
      </c>
      <c r="G15" s="68" t="s">
        <v>13</v>
      </c>
      <c r="H15" s="68" t="s">
        <v>54</v>
      </c>
      <c r="I15" s="72" t="s">
        <v>55</v>
      </c>
      <c r="J15" s="73"/>
      <c r="K15" s="73"/>
    </row>
    <row r="16" spans="1:11" ht="14.45" customHeight="1">
      <c r="A16" s="43">
        <v>44896</v>
      </c>
      <c r="B16" s="44"/>
      <c r="C16" s="44"/>
      <c r="F16" s="102"/>
      <c r="G16" s="68" t="s">
        <v>16</v>
      </c>
      <c r="H16" s="68"/>
      <c r="I16" s="72"/>
      <c r="J16" s="98"/>
      <c r="K16" s="98"/>
    </row>
    <row r="17" spans="1:11" ht="14.45" customHeight="1">
      <c r="A17" s="43">
        <v>44927</v>
      </c>
      <c r="B17" s="44"/>
      <c r="C17" s="44"/>
      <c r="F17" s="68" t="s">
        <v>56</v>
      </c>
      <c r="G17" s="68"/>
      <c r="H17" s="68" t="s">
        <v>57</v>
      </c>
      <c r="I17" s="72" t="s">
        <v>58</v>
      </c>
      <c r="J17" s="98"/>
      <c r="K17" s="98"/>
    </row>
    <row r="18" spans="1:11">
      <c r="A18" s="43">
        <v>44958</v>
      </c>
      <c r="B18" s="44"/>
      <c r="C18" s="44"/>
      <c r="F18" s="99" t="s">
        <v>59</v>
      </c>
      <c r="G18" s="66" t="s">
        <v>60</v>
      </c>
      <c r="H18" s="99" t="s">
        <v>61</v>
      </c>
      <c r="I18" s="70" t="s">
        <v>15</v>
      </c>
      <c r="J18" s="98"/>
      <c r="K18" s="98"/>
    </row>
    <row r="19" spans="1:11">
      <c r="A19" s="43">
        <v>44986</v>
      </c>
      <c r="B19" s="44"/>
      <c r="C19" s="44"/>
      <c r="F19" s="100"/>
      <c r="G19" s="67" t="s">
        <v>25</v>
      </c>
      <c r="H19" s="100"/>
      <c r="I19" s="71" t="s">
        <v>62</v>
      </c>
    </row>
    <row r="20" spans="1:11">
      <c r="A20" s="43">
        <v>45017</v>
      </c>
      <c r="B20" s="44"/>
      <c r="C20" s="44"/>
    </row>
    <row r="21" spans="1:11">
      <c r="A21" s="43">
        <v>45047</v>
      </c>
      <c r="B21" s="44"/>
      <c r="C21" s="44"/>
    </row>
    <row r="22" spans="1:11">
      <c r="A22" s="43">
        <v>45078</v>
      </c>
      <c r="B22" s="44"/>
      <c r="C22" s="44"/>
    </row>
    <row r="23" spans="1:11">
      <c r="A23" s="43">
        <v>45108</v>
      </c>
      <c r="B23" s="44"/>
      <c r="C23" s="44"/>
    </row>
    <row r="24" spans="1:11">
      <c r="A24" s="43">
        <v>45139</v>
      </c>
      <c r="B24" s="44"/>
      <c r="C24" s="44"/>
    </row>
    <row r="25" spans="1:11">
      <c r="A25" s="43">
        <v>45170</v>
      </c>
      <c r="B25" s="44"/>
      <c r="C25" s="44"/>
    </row>
  </sheetData>
  <mergeCells count="24">
    <mergeCell ref="J6:K6"/>
    <mergeCell ref="F15:F16"/>
    <mergeCell ref="F6:F7"/>
    <mergeCell ref="J1:K1"/>
    <mergeCell ref="J2:K2"/>
    <mergeCell ref="J3:K3"/>
    <mergeCell ref="J4:K4"/>
    <mergeCell ref="J5:K5"/>
    <mergeCell ref="J7:K7"/>
    <mergeCell ref="J8:K8"/>
    <mergeCell ref="J9:K9"/>
    <mergeCell ref="J10:K10"/>
    <mergeCell ref="J11:K11"/>
    <mergeCell ref="F2:F3"/>
    <mergeCell ref="F8:F9"/>
    <mergeCell ref="F11:F12"/>
    <mergeCell ref="J12:K12"/>
    <mergeCell ref="F18:F19"/>
    <mergeCell ref="H18:H19"/>
    <mergeCell ref="J13:K13"/>
    <mergeCell ref="J14:K14"/>
    <mergeCell ref="J16:K16"/>
    <mergeCell ref="J17:K17"/>
    <mergeCell ref="J18:K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zoomScale="85" zoomScaleNormal="85" workbookViewId="0">
      <selection activeCell="F5" sqref="F5:I5"/>
    </sheetView>
  </sheetViews>
  <sheetFormatPr defaultColWidth="8.85546875" defaultRowHeight="14.45"/>
  <cols>
    <col min="1" max="1" width="16" style="2" customWidth="1"/>
    <col min="2" max="2" width="9.140625" style="2" customWidth="1"/>
    <col min="3" max="3" width="29.85546875" style="3" customWidth="1"/>
    <col min="4" max="4" width="11.5703125" style="3" customWidth="1"/>
    <col min="5" max="5" width="52.42578125" style="3" customWidth="1"/>
    <col min="6" max="6" width="11.140625" style="3" customWidth="1"/>
    <col min="7" max="8" width="15.140625" style="3" customWidth="1"/>
    <col min="9" max="9" width="67.42578125" style="3" customWidth="1"/>
    <col min="10" max="10" width="44.5703125" style="3" customWidth="1"/>
    <col min="11" max="11" width="18.5703125" customWidth="1"/>
    <col min="12" max="12" width="35.140625" customWidth="1"/>
    <col min="13" max="13" width="15.5703125" customWidth="1"/>
    <col min="14" max="14" width="47.42578125" customWidth="1"/>
    <col min="15" max="16384" width="8.85546875" style="3"/>
  </cols>
  <sheetData>
    <row r="1" spans="1:10" ht="15.75" customHeight="1">
      <c r="A1" s="106" t="s">
        <v>63</v>
      </c>
      <c r="B1" s="107" t="s">
        <v>64</v>
      </c>
      <c r="C1" s="107"/>
      <c r="D1" s="107"/>
      <c r="E1" s="107"/>
      <c r="F1" s="107"/>
      <c r="G1" s="107"/>
      <c r="H1" s="107"/>
      <c r="I1" s="107"/>
      <c r="J1" s="107"/>
    </row>
    <row r="2" spans="1:10" ht="15.75" customHeight="1">
      <c r="A2" s="106"/>
      <c r="B2" s="107"/>
      <c r="C2" s="107"/>
      <c r="D2" s="107"/>
      <c r="E2" s="107"/>
      <c r="F2" s="107"/>
      <c r="G2" s="107"/>
      <c r="H2" s="107"/>
      <c r="I2" s="107"/>
      <c r="J2" s="107"/>
    </row>
    <row r="3" spans="1:10" ht="27.75" customHeight="1">
      <c r="A3" s="104" t="s">
        <v>65</v>
      </c>
      <c r="B3" s="104"/>
      <c r="C3" s="104"/>
      <c r="D3" s="105" t="s">
        <v>66</v>
      </c>
      <c r="E3" s="105"/>
      <c r="F3" s="105"/>
      <c r="G3" s="105"/>
      <c r="H3" s="105"/>
      <c r="I3" s="105"/>
      <c r="J3" s="105"/>
    </row>
    <row r="4" spans="1:10" ht="27.75" customHeight="1">
      <c r="A4" s="12"/>
      <c r="B4" s="12" t="s">
        <v>67</v>
      </c>
      <c r="C4" s="12" t="s">
        <v>68</v>
      </c>
      <c r="D4" s="12" t="s">
        <v>69</v>
      </c>
      <c r="E4" s="12" t="s">
        <v>70</v>
      </c>
      <c r="F4" s="12" t="s">
        <v>71</v>
      </c>
      <c r="G4" s="12" t="s">
        <v>72</v>
      </c>
      <c r="H4" s="12" t="s">
        <v>73</v>
      </c>
      <c r="I4" s="12" t="s">
        <v>74</v>
      </c>
      <c r="J4" s="12" t="s">
        <v>75</v>
      </c>
    </row>
    <row r="5" spans="1:10">
      <c r="A5" s="106" t="s">
        <v>65</v>
      </c>
      <c r="B5" s="108" t="s">
        <v>76</v>
      </c>
      <c r="C5" s="108"/>
      <c r="D5" s="22" t="s">
        <v>77</v>
      </c>
      <c r="E5" s="1"/>
      <c r="F5" s="2"/>
      <c r="G5" s="2"/>
      <c r="H5" s="2"/>
      <c r="I5" s="1"/>
      <c r="J5" s="109"/>
    </row>
    <row r="6" spans="1:10">
      <c r="A6" s="106"/>
      <c r="B6" s="108"/>
      <c r="C6" s="108"/>
      <c r="D6" s="17" t="s">
        <v>78</v>
      </c>
      <c r="E6" s="1"/>
      <c r="F6" s="2"/>
      <c r="G6" s="2"/>
      <c r="H6" s="2"/>
      <c r="I6" s="1"/>
      <c r="J6" s="110"/>
    </row>
    <row r="7" spans="1:10">
      <c r="A7" s="106"/>
      <c r="B7" s="108"/>
      <c r="C7" s="108"/>
      <c r="D7" s="17" t="s">
        <v>79</v>
      </c>
      <c r="E7" s="1"/>
      <c r="F7" s="2"/>
      <c r="G7" s="2"/>
      <c r="H7" s="2"/>
      <c r="I7" s="1"/>
      <c r="J7" s="110"/>
    </row>
    <row r="8" spans="1:10">
      <c r="F8"/>
      <c r="G8"/>
      <c r="H8"/>
      <c r="I8" s="59"/>
    </row>
    <row r="9" spans="1:10">
      <c r="F9"/>
      <c r="G9"/>
      <c r="H9"/>
      <c r="I9" s="59"/>
    </row>
    <row r="10" spans="1:10">
      <c r="F10"/>
      <c r="G10"/>
      <c r="H10"/>
      <c r="I10" s="59"/>
    </row>
    <row r="11" spans="1:10">
      <c r="F11"/>
      <c r="G11"/>
      <c r="H11"/>
      <c r="I11" s="59"/>
    </row>
    <row r="12" spans="1:10">
      <c r="F12"/>
      <c r="G12"/>
      <c r="H12"/>
      <c r="I12" s="59"/>
    </row>
    <row r="13" spans="1:10">
      <c r="F13"/>
      <c r="G13"/>
      <c r="H13"/>
      <c r="I13" s="59"/>
    </row>
    <row r="14" spans="1:10">
      <c r="F14"/>
      <c r="G14"/>
      <c r="H14"/>
      <c r="I14" s="59"/>
    </row>
    <row r="15" spans="1:10">
      <c r="F15"/>
      <c r="G15"/>
      <c r="H15"/>
      <c r="I15" s="59"/>
    </row>
    <row r="16" spans="1:10">
      <c r="F16"/>
      <c r="G16"/>
      <c r="H16"/>
    </row>
    <row r="17" spans="6:8">
      <c r="F17"/>
      <c r="G17" s="7"/>
      <c r="H17"/>
    </row>
    <row r="18" spans="6:8">
      <c r="F18"/>
      <c r="G18" s="49"/>
      <c r="H18"/>
    </row>
    <row r="19" spans="6:8">
      <c r="F19"/>
      <c r="G19" s="7"/>
      <c r="H19"/>
    </row>
    <row r="20" spans="6:8">
      <c r="F20"/>
      <c r="G20" s="7"/>
    </row>
    <row r="21" spans="6:8">
      <c r="F21"/>
      <c r="G21" s="7"/>
      <c r="H21"/>
    </row>
    <row r="22" spans="6:8">
      <c r="F22"/>
      <c r="G22" s="7"/>
      <c r="H22"/>
    </row>
    <row r="23" spans="6:8">
      <c r="G23"/>
      <c r="H23"/>
    </row>
    <row r="24" spans="6:8">
      <c r="G24"/>
      <c r="H24"/>
    </row>
    <row r="25" spans="6:8">
      <c r="G25"/>
      <c r="H25"/>
    </row>
    <row r="26" spans="6:8">
      <c r="G26" s="7"/>
      <c r="H26"/>
    </row>
    <row r="27" spans="6:8">
      <c r="G27"/>
    </row>
    <row r="28" spans="6:8">
      <c r="G28"/>
    </row>
    <row r="29" spans="6:8">
      <c r="G29"/>
    </row>
    <row r="30" spans="6:8">
      <c r="G30"/>
    </row>
    <row r="31" spans="6:8">
      <c r="G31"/>
    </row>
    <row r="32" spans="6:8">
      <c r="G32"/>
    </row>
    <row r="33" spans="7:7">
      <c r="G33"/>
    </row>
  </sheetData>
  <mergeCells count="8">
    <mergeCell ref="A3:C3"/>
    <mergeCell ref="D3:J3"/>
    <mergeCell ref="A1:A2"/>
    <mergeCell ref="B1:J2"/>
    <mergeCell ref="A5:A7"/>
    <mergeCell ref="C5:C7"/>
    <mergeCell ref="J5:J7"/>
    <mergeCell ref="B5:B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AP15"/>
  <sheetViews>
    <sheetView topLeftCell="V1" zoomScale="70" zoomScaleNormal="70" workbookViewId="0">
      <selection activeCell="AA2" sqref="AA2:AD3"/>
    </sheetView>
  </sheetViews>
  <sheetFormatPr defaultColWidth="8.5703125" defaultRowHeight="15" customHeight="1"/>
  <cols>
    <col min="1" max="1" width="16.42578125" style="14" customWidth="1"/>
    <col min="2" max="2" width="10.85546875" style="14" customWidth="1"/>
    <col min="3" max="3" width="32" style="14" customWidth="1"/>
    <col min="4" max="4" width="12" style="14" customWidth="1"/>
    <col min="5" max="5" width="52.42578125" style="14" customWidth="1"/>
    <col min="6" max="6" width="12.42578125" style="14" customWidth="1"/>
    <col min="7" max="7" width="15" style="14" customWidth="1"/>
    <col min="8" max="8" width="11.5703125" style="14" customWidth="1"/>
    <col min="9" max="9" width="67" style="14" customWidth="1"/>
    <col min="10" max="10" width="44.5703125" style="14" customWidth="1"/>
    <col min="11" max="11" width="9.85546875" style="15" customWidth="1"/>
    <col min="12" max="12" width="55" style="14" customWidth="1"/>
    <col min="13" max="13" width="9.85546875" style="15" customWidth="1"/>
    <col min="14" max="14" width="55.5703125" style="14" customWidth="1"/>
    <col min="15" max="15" width="9.85546875" style="15" customWidth="1"/>
    <col min="16" max="16" width="55.42578125" style="14" customWidth="1"/>
    <col min="17" max="17" width="10" style="15" customWidth="1"/>
    <col min="18" max="18" width="55.42578125" style="14" customWidth="1"/>
    <col min="19" max="19" width="10.140625" style="14" customWidth="1"/>
    <col min="20" max="20" width="56" style="14" customWidth="1"/>
    <col min="21" max="21" width="10.140625" style="15" customWidth="1"/>
    <col min="22" max="22" width="55.42578125" style="14" customWidth="1"/>
    <col min="23" max="23" width="11.140625" style="14" customWidth="1"/>
    <col min="24" max="25" width="8.5703125" style="14"/>
    <col min="26" max="26" width="37.85546875" style="14" customWidth="1"/>
    <col min="27" max="27" width="11.5703125" style="14" customWidth="1"/>
    <col min="28" max="28" width="42.42578125" style="14" customWidth="1"/>
    <col min="29" max="29" width="8.140625" style="14" customWidth="1"/>
    <col min="30" max="30" width="40.42578125" style="14" customWidth="1"/>
    <col min="31" max="16384" width="8.5703125" style="14"/>
  </cols>
  <sheetData>
    <row r="1" spans="1:42" ht="30" customHeight="1">
      <c r="A1" s="104" t="s">
        <v>80</v>
      </c>
      <c r="B1" s="104"/>
      <c r="C1" s="104"/>
      <c r="D1" s="105" t="s">
        <v>66</v>
      </c>
      <c r="E1" s="105"/>
      <c r="F1" s="105"/>
      <c r="G1" s="105"/>
      <c r="H1" s="105"/>
      <c r="I1" s="105"/>
      <c r="J1" s="105"/>
      <c r="K1" s="113" t="s">
        <v>81</v>
      </c>
      <c r="L1" s="113"/>
      <c r="M1" s="113"/>
      <c r="N1" s="113"/>
      <c r="O1" s="113"/>
      <c r="P1" s="113"/>
      <c r="Q1" s="113"/>
      <c r="R1" s="113"/>
      <c r="S1" s="113"/>
      <c r="T1" s="113"/>
      <c r="U1" s="113"/>
      <c r="V1" s="113"/>
      <c r="W1" s="113"/>
      <c r="X1" s="113"/>
      <c r="Y1" s="113"/>
      <c r="Z1" s="113"/>
      <c r="AA1" s="84"/>
      <c r="AB1" s="113" t="s">
        <v>81</v>
      </c>
      <c r="AC1" s="113"/>
      <c r="AD1" s="113"/>
      <c r="AE1" s="113"/>
      <c r="AF1" s="113"/>
      <c r="AG1" s="113"/>
      <c r="AH1" s="113"/>
      <c r="AI1" s="113"/>
      <c r="AJ1" s="113"/>
      <c r="AK1" s="113"/>
      <c r="AL1" s="113"/>
      <c r="AM1" s="113"/>
      <c r="AN1" s="113"/>
      <c r="AO1" s="113"/>
      <c r="AP1" s="113"/>
    </row>
    <row r="2" spans="1:42" ht="23.25" customHeight="1">
      <c r="A2" s="18" t="s">
        <v>82</v>
      </c>
      <c r="B2" s="106" t="s">
        <v>83</v>
      </c>
      <c r="C2" s="106" t="s">
        <v>68</v>
      </c>
      <c r="D2" s="106" t="s">
        <v>84</v>
      </c>
      <c r="E2" s="106" t="s">
        <v>70</v>
      </c>
      <c r="F2" s="106" t="s">
        <v>85</v>
      </c>
      <c r="G2" s="106" t="s">
        <v>86</v>
      </c>
      <c r="H2" s="106" t="s">
        <v>87</v>
      </c>
      <c r="I2" s="106" t="s">
        <v>74</v>
      </c>
      <c r="J2" s="108" t="s">
        <v>88</v>
      </c>
      <c r="K2" s="106" t="s">
        <v>89</v>
      </c>
      <c r="L2" s="106"/>
      <c r="M2" s="108" t="s">
        <v>90</v>
      </c>
      <c r="N2" s="108"/>
      <c r="O2" s="106" t="s">
        <v>91</v>
      </c>
      <c r="P2" s="106"/>
      <c r="Q2" s="108" t="s">
        <v>92</v>
      </c>
      <c r="R2" s="108"/>
      <c r="S2" s="106" t="s">
        <v>93</v>
      </c>
      <c r="T2" s="106"/>
      <c r="U2" s="108" t="s">
        <v>94</v>
      </c>
      <c r="V2" s="108"/>
      <c r="W2" s="106" t="s">
        <v>95</v>
      </c>
      <c r="X2" s="106"/>
      <c r="Y2" s="108" t="s">
        <v>96</v>
      </c>
      <c r="Z2" s="108"/>
      <c r="AA2" s="9"/>
      <c r="AB2" s="9" t="s">
        <v>97</v>
      </c>
      <c r="AC2" s="9"/>
      <c r="AD2" s="9" t="s">
        <v>98</v>
      </c>
    </row>
    <row r="3" spans="1:42" ht="30.75">
      <c r="A3" s="18">
        <f>COUNTIF(D4:D6,"&lt;&gt;")</f>
        <v>2</v>
      </c>
      <c r="B3" s="106"/>
      <c r="C3" s="106"/>
      <c r="D3" s="106"/>
      <c r="E3" s="106"/>
      <c r="F3" s="106"/>
      <c r="G3" s="106"/>
      <c r="H3" s="106"/>
      <c r="I3" s="106"/>
      <c r="J3" s="108"/>
      <c r="K3" s="12" t="s">
        <v>99</v>
      </c>
      <c r="L3" s="12" t="s">
        <v>68</v>
      </c>
      <c r="M3" s="9" t="s">
        <v>99</v>
      </c>
      <c r="N3" s="9" t="s">
        <v>68</v>
      </c>
      <c r="O3" s="12" t="s">
        <v>99</v>
      </c>
      <c r="P3" s="12" t="s">
        <v>68</v>
      </c>
      <c r="Q3" s="9" t="s">
        <v>99</v>
      </c>
      <c r="R3" s="9" t="s">
        <v>68</v>
      </c>
      <c r="S3" s="12" t="s">
        <v>99</v>
      </c>
      <c r="T3" s="12" t="s">
        <v>68</v>
      </c>
      <c r="U3" s="9" t="s">
        <v>99</v>
      </c>
      <c r="V3" s="9" t="s">
        <v>68</v>
      </c>
      <c r="W3" s="12" t="s">
        <v>99</v>
      </c>
      <c r="X3" s="12" t="s">
        <v>68</v>
      </c>
      <c r="Y3" s="9" t="s">
        <v>99</v>
      </c>
      <c r="Z3" s="9" t="s">
        <v>68</v>
      </c>
      <c r="AA3" s="9" t="s">
        <v>99</v>
      </c>
      <c r="AB3" s="9" t="s">
        <v>68</v>
      </c>
      <c r="AC3" s="9" t="s">
        <v>99</v>
      </c>
      <c r="AD3" s="9" t="s">
        <v>68</v>
      </c>
    </row>
    <row r="4" spans="1:42" s="15" customFormat="1" ht="29.1" customHeight="1">
      <c r="A4" s="106" t="s">
        <v>100</v>
      </c>
      <c r="B4" s="108" t="s">
        <v>101</v>
      </c>
      <c r="C4" s="112" t="s">
        <v>102</v>
      </c>
      <c r="D4" s="22" t="s">
        <v>103</v>
      </c>
      <c r="E4" s="26" t="s">
        <v>104</v>
      </c>
      <c r="F4" s="7">
        <v>20</v>
      </c>
      <c r="G4" s="27" t="s">
        <v>105</v>
      </c>
      <c r="H4" s="7" t="s">
        <v>106</v>
      </c>
      <c r="I4" s="24" t="s">
        <v>107</v>
      </c>
      <c r="J4" s="109"/>
      <c r="K4" s="114" t="s">
        <v>108</v>
      </c>
      <c r="L4" s="114"/>
      <c r="M4" s="114"/>
      <c r="N4" s="114"/>
      <c r="O4" s="114"/>
      <c r="P4" s="114"/>
      <c r="Q4" s="114"/>
      <c r="R4" s="114"/>
      <c r="S4" s="114"/>
      <c r="T4" s="114"/>
      <c r="U4" s="114"/>
      <c r="V4" s="114"/>
      <c r="W4" s="114"/>
      <c r="X4" s="114"/>
      <c r="Y4" s="27">
        <v>0</v>
      </c>
      <c r="Z4" s="24" t="s">
        <v>109</v>
      </c>
      <c r="AA4" s="27">
        <v>0</v>
      </c>
      <c r="AB4" s="24" t="s">
        <v>110</v>
      </c>
      <c r="AC4" s="7">
        <v>0</v>
      </c>
      <c r="AD4" s="7"/>
    </row>
    <row r="5" spans="1:42" ht="28.5" customHeight="1">
      <c r="A5" s="106"/>
      <c r="B5" s="108"/>
      <c r="C5" s="112"/>
      <c r="D5" s="17" t="s">
        <v>111</v>
      </c>
      <c r="E5" s="26" t="s">
        <v>112</v>
      </c>
      <c r="F5" s="2">
        <v>5</v>
      </c>
      <c r="G5" s="2" t="s">
        <v>113</v>
      </c>
      <c r="H5" s="2" t="s">
        <v>114</v>
      </c>
      <c r="I5" s="26" t="s">
        <v>115</v>
      </c>
      <c r="J5" s="110"/>
      <c r="K5" s="114"/>
      <c r="L5" s="114"/>
      <c r="M5" s="114"/>
      <c r="N5" s="114"/>
      <c r="O5" s="114"/>
      <c r="P5" s="114"/>
      <c r="Q5" s="114"/>
      <c r="R5" s="114"/>
      <c r="S5" s="114"/>
      <c r="T5" s="114"/>
      <c r="U5" s="114"/>
      <c r="V5" s="114"/>
      <c r="W5" s="114"/>
      <c r="X5" s="114"/>
      <c r="Y5" s="27">
        <v>0</v>
      </c>
      <c r="Z5" s="24" t="s">
        <v>116</v>
      </c>
      <c r="AA5" s="27">
        <v>0</v>
      </c>
      <c r="AB5" s="24" t="s">
        <v>110</v>
      </c>
      <c r="AC5" s="27">
        <v>0</v>
      </c>
      <c r="AD5"/>
    </row>
    <row r="6" spans="1:42" ht="26.45" customHeight="1">
      <c r="A6" s="106"/>
      <c r="B6" s="108"/>
      <c r="C6" s="112"/>
      <c r="D6" s="17"/>
      <c r="E6" s="26"/>
      <c r="F6" s="2"/>
      <c r="G6" s="2"/>
      <c r="H6" s="2"/>
      <c r="I6" s="26"/>
      <c r="J6" s="110"/>
      <c r="K6" s="114"/>
      <c r="L6" s="114"/>
      <c r="M6" s="114"/>
      <c r="N6" s="114"/>
      <c r="O6" s="114"/>
      <c r="P6" s="114"/>
      <c r="Q6" s="114"/>
      <c r="R6" s="114"/>
      <c r="S6" s="114"/>
      <c r="T6" s="114"/>
      <c r="U6" s="114"/>
      <c r="V6" s="114"/>
      <c r="W6" s="114"/>
      <c r="X6" s="114"/>
      <c r="Y6" s="27"/>
      <c r="Z6" s="24"/>
      <c r="AA6" s="24"/>
      <c r="AB6"/>
      <c r="AC6"/>
      <c r="AD6"/>
    </row>
    <row r="7" spans="1:42" ht="30.75" customHeight="1">
      <c r="A7" s="111" t="s">
        <v>6</v>
      </c>
      <c r="B7" s="111"/>
      <c r="C7" s="111"/>
      <c r="D7" s="111"/>
      <c r="E7" s="111"/>
      <c r="F7" s="111"/>
      <c r="G7" s="111"/>
      <c r="H7" s="111"/>
      <c r="I7" s="111"/>
      <c r="J7" s="57"/>
      <c r="K7" s="14"/>
      <c r="M7" s="13"/>
      <c r="Q7" s="10"/>
      <c r="U7" s="10"/>
    </row>
    <row r="8" spans="1:42" ht="30.75" customHeight="1">
      <c r="A8" s="12"/>
      <c r="B8" s="12" t="s">
        <v>117</v>
      </c>
      <c r="C8" s="19"/>
      <c r="D8" s="12" t="s">
        <v>118</v>
      </c>
      <c r="E8" s="12" t="s">
        <v>68</v>
      </c>
      <c r="F8" s="12"/>
      <c r="G8" s="12"/>
      <c r="H8" s="12" t="s">
        <v>119</v>
      </c>
      <c r="I8" s="12" t="s">
        <v>120</v>
      </c>
      <c r="J8" s="11"/>
      <c r="K8" s="14"/>
      <c r="Q8" s="16"/>
      <c r="U8" s="16"/>
    </row>
    <row r="9" spans="1:42" ht="47.25" customHeight="1">
      <c r="A9" s="106" t="s">
        <v>121</v>
      </c>
      <c r="B9" s="108" t="s">
        <v>122</v>
      </c>
      <c r="C9" s="112"/>
      <c r="D9" s="17" t="s">
        <v>123</v>
      </c>
      <c r="E9" s="109"/>
      <c r="F9" s="109"/>
      <c r="G9" s="109"/>
      <c r="H9" s="1"/>
      <c r="I9" s="1"/>
      <c r="J9" s="36"/>
      <c r="K9" s="14"/>
    </row>
    <row r="10" spans="1:42">
      <c r="A10" s="106"/>
      <c r="B10" s="108"/>
      <c r="C10" s="112"/>
      <c r="D10" s="22" t="s">
        <v>124</v>
      </c>
      <c r="E10" s="109"/>
      <c r="F10" s="109"/>
      <c r="G10" s="109"/>
      <c r="H10" s="1"/>
      <c r="I10" s="1"/>
      <c r="J10" s="36"/>
      <c r="K10" s="14"/>
      <c r="M10" s="10"/>
    </row>
    <row r="11" spans="1:42">
      <c r="A11" s="106"/>
      <c r="B11" s="108"/>
      <c r="C11" s="112"/>
      <c r="D11" s="22" t="s">
        <v>125</v>
      </c>
      <c r="E11" s="109"/>
      <c r="F11" s="109"/>
      <c r="G11" s="109"/>
      <c r="H11" s="1"/>
      <c r="I11" s="1"/>
      <c r="J11" s="36"/>
      <c r="K11" s="14"/>
      <c r="M11" s="10"/>
    </row>
    <row r="12" spans="1:42">
      <c r="A12" s="106"/>
      <c r="B12" s="108"/>
      <c r="C12" s="112"/>
      <c r="D12" s="22" t="s">
        <v>126</v>
      </c>
      <c r="E12" s="109"/>
      <c r="F12" s="109"/>
      <c r="G12" s="109"/>
      <c r="H12" s="1"/>
      <c r="I12" s="1"/>
      <c r="J12" s="36"/>
      <c r="K12" s="10"/>
      <c r="M12" s="10"/>
    </row>
    <row r="13" spans="1:42">
      <c r="A13" s="106"/>
      <c r="B13" s="108"/>
      <c r="C13" s="112"/>
      <c r="D13" s="22" t="s">
        <v>127</v>
      </c>
      <c r="E13" s="109"/>
      <c r="F13" s="109"/>
      <c r="G13" s="109"/>
      <c r="H13" s="1"/>
      <c r="I13" s="1"/>
      <c r="J13" s="36"/>
      <c r="K13" s="10"/>
      <c r="M13" s="10"/>
    </row>
    <row r="14" spans="1:42">
      <c r="A14" s="106"/>
      <c r="B14" s="108"/>
      <c r="C14" s="112"/>
      <c r="D14" s="22" t="s">
        <v>128</v>
      </c>
      <c r="E14" s="109"/>
      <c r="F14" s="109"/>
      <c r="G14" s="109"/>
      <c r="H14" s="1"/>
      <c r="I14" s="1"/>
      <c r="J14" s="36"/>
      <c r="K14" s="10"/>
      <c r="M14" s="10"/>
    </row>
    <row r="15" spans="1:42">
      <c r="A15" s="14" t="s">
        <v>129</v>
      </c>
    </row>
  </sheetData>
  <sheetProtection formatCells="0"/>
  <mergeCells count="36">
    <mergeCell ref="AB1:AP1"/>
    <mergeCell ref="W2:X2"/>
    <mergeCell ref="Y2:Z2"/>
    <mergeCell ref="K1:Z1"/>
    <mergeCell ref="K4:X6"/>
    <mergeCell ref="E10:G10"/>
    <mergeCell ref="E11:G11"/>
    <mergeCell ref="U2:V2"/>
    <mergeCell ref="A7:I7"/>
    <mergeCell ref="E9:G9"/>
    <mergeCell ref="A4:A6"/>
    <mergeCell ref="B4:B6"/>
    <mergeCell ref="C4:C6"/>
    <mergeCell ref="J4:J6"/>
    <mergeCell ref="A9:A14"/>
    <mergeCell ref="B9:B14"/>
    <mergeCell ref="C9:C14"/>
    <mergeCell ref="E13:G13"/>
    <mergeCell ref="E14:G14"/>
    <mergeCell ref="E12:G12"/>
    <mergeCell ref="A1:C1"/>
    <mergeCell ref="I2:I3"/>
    <mergeCell ref="J2:J3"/>
    <mergeCell ref="Q2:R2"/>
    <mergeCell ref="S2:T2"/>
    <mergeCell ref="K2:L2"/>
    <mergeCell ref="M2:N2"/>
    <mergeCell ref="O2:P2"/>
    <mergeCell ref="B2:B3"/>
    <mergeCell ref="H2:H3"/>
    <mergeCell ref="C2:C3"/>
    <mergeCell ref="D2:D3"/>
    <mergeCell ref="E2:E3"/>
    <mergeCell ref="F2:F3"/>
    <mergeCell ref="G2:G3"/>
    <mergeCell ref="D1:J1"/>
  </mergeCells>
  <conditionalFormatting sqref="H9:H14">
    <cfRule type="containsText" dxfId="33" priority="1" operator="containsText" text="Not Started">
      <formula>NOT(ISERROR(SEARCH("Not Started",H9)))</formula>
    </cfRule>
    <cfRule type="containsText" dxfId="32" priority="2" operator="containsText" text="In Progress">
      <formula>NOT(ISERROR(SEARCH("In Progress",H9)))</formula>
    </cfRule>
    <cfRule type="containsText" dxfId="31" priority="3" operator="containsText" text="Complete">
      <formula>NOT(ISERROR(SEARCH("Complete",H9)))</formula>
    </cfRule>
  </conditionalFormatting>
  <dataValidations disablePrompts="1" count="1">
    <dataValidation type="list" allowBlank="1" showInputMessage="1" showErrorMessage="1" sqref="H9:H14" xr:uid="{F9681C49-391B-4C25-B958-6BC2116CB758}">
      <formula1>"Not started, In Progress, Complete"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AP14"/>
  <sheetViews>
    <sheetView topLeftCell="B1" zoomScale="70" zoomScaleNormal="70" workbookViewId="0">
      <pane xSplit="7" ySplit="3" topLeftCell="AA4" activePane="bottomRight" state="frozen"/>
      <selection pane="bottomRight" activeCell="AF4" sqref="AF4:AH4"/>
      <selection pane="bottomLeft" activeCell="B4" sqref="B4"/>
      <selection pane="topRight" activeCell="I1" sqref="I1"/>
    </sheetView>
  </sheetViews>
  <sheetFormatPr defaultColWidth="8.5703125" defaultRowHeight="14.45"/>
  <cols>
    <col min="1" max="1" width="16.42578125" style="14" customWidth="1"/>
    <col min="2" max="2" width="10.85546875" style="14" customWidth="1"/>
    <col min="3" max="3" width="23.42578125" style="14" customWidth="1"/>
    <col min="4" max="4" width="12" style="14" customWidth="1"/>
    <col min="5" max="5" width="52.42578125" style="14" customWidth="1"/>
    <col min="6" max="6" width="10.42578125" style="14" customWidth="1"/>
    <col min="7" max="7" width="15" style="14" customWidth="1"/>
    <col min="8" max="8" width="11.5703125" style="14" customWidth="1"/>
    <col min="9" max="9" width="67" style="14" customWidth="1"/>
    <col min="10" max="10" width="44.5703125" style="14" customWidth="1"/>
    <col min="11" max="11" width="9.85546875" style="14" customWidth="1"/>
    <col min="12" max="12" width="55" style="14" customWidth="1"/>
    <col min="13" max="13" width="9.85546875" style="14" customWidth="1"/>
    <col min="14" max="14" width="55.5703125" style="14" customWidth="1"/>
    <col min="15" max="15" width="9.85546875" style="14" customWidth="1"/>
    <col min="16" max="16" width="55.42578125" style="14" customWidth="1"/>
    <col min="17" max="17" width="10" style="14" customWidth="1"/>
    <col min="18" max="18" width="55.42578125" style="14" customWidth="1"/>
    <col min="19" max="19" width="10.140625" style="14" customWidth="1"/>
    <col min="20" max="20" width="56" style="14" customWidth="1"/>
    <col min="21" max="21" width="10.140625" style="14" customWidth="1"/>
    <col min="22" max="22" width="55.42578125" style="14" customWidth="1"/>
    <col min="23" max="23" width="8.5703125" style="14"/>
    <col min="24" max="24" width="25.42578125" style="14" customWidth="1"/>
    <col min="25" max="25" width="8.5703125" style="14"/>
    <col min="26" max="26" width="27.85546875" style="14" customWidth="1"/>
    <col min="27" max="16384" width="8.5703125" style="14"/>
  </cols>
  <sheetData>
    <row r="1" spans="1:42" ht="30" customHeight="1">
      <c r="A1" s="104" t="s">
        <v>80</v>
      </c>
      <c r="B1" s="104"/>
      <c r="C1" s="104"/>
      <c r="D1" s="105" t="s">
        <v>66</v>
      </c>
      <c r="E1" s="105"/>
      <c r="F1" s="105"/>
      <c r="G1" s="105"/>
      <c r="H1" s="105"/>
      <c r="I1" s="105"/>
      <c r="J1" s="105"/>
      <c r="K1" s="113" t="s">
        <v>81</v>
      </c>
      <c r="L1" s="113"/>
      <c r="M1" s="113"/>
      <c r="N1" s="113"/>
      <c r="O1" s="113"/>
      <c r="P1" s="113"/>
      <c r="Q1" s="113"/>
      <c r="R1" s="113"/>
      <c r="S1" s="113"/>
      <c r="T1" s="113"/>
      <c r="U1" s="113"/>
      <c r="V1" s="113"/>
      <c r="W1" s="113"/>
      <c r="X1" s="113"/>
      <c r="Y1" s="113"/>
      <c r="Z1" s="113"/>
      <c r="AA1" s="113" t="s">
        <v>81</v>
      </c>
      <c r="AB1" s="113"/>
      <c r="AC1" s="113"/>
      <c r="AD1" s="113"/>
      <c r="AE1" s="113"/>
      <c r="AF1" s="113"/>
      <c r="AG1" s="113"/>
      <c r="AH1" s="113"/>
      <c r="AI1" s="113"/>
      <c r="AJ1" s="113"/>
      <c r="AK1" s="113"/>
      <c r="AL1" s="113"/>
      <c r="AM1" s="113"/>
      <c r="AN1" s="113"/>
      <c r="AO1" s="113"/>
      <c r="AP1" s="113"/>
    </row>
    <row r="2" spans="1:42" ht="15" customHeight="1">
      <c r="A2" s="18" t="s">
        <v>82</v>
      </c>
      <c r="B2" s="106" t="s">
        <v>83</v>
      </c>
      <c r="C2" s="106" t="s">
        <v>68</v>
      </c>
      <c r="D2" s="106" t="s">
        <v>84</v>
      </c>
      <c r="E2" s="108" t="s">
        <v>70</v>
      </c>
      <c r="F2" s="108" t="s">
        <v>85</v>
      </c>
      <c r="G2" s="108" t="s">
        <v>86</v>
      </c>
      <c r="H2" s="108" t="s">
        <v>87</v>
      </c>
      <c r="I2" s="108" t="s">
        <v>74</v>
      </c>
      <c r="J2" s="108" t="s">
        <v>88</v>
      </c>
      <c r="K2" s="106" t="s">
        <v>89</v>
      </c>
      <c r="L2" s="106"/>
      <c r="M2" s="108" t="s">
        <v>90</v>
      </c>
      <c r="N2" s="108"/>
      <c r="O2" s="106" t="s">
        <v>91</v>
      </c>
      <c r="P2" s="106"/>
      <c r="Q2" s="108" t="s">
        <v>92</v>
      </c>
      <c r="R2" s="108"/>
      <c r="S2" s="106" t="s">
        <v>93</v>
      </c>
      <c r="T2" s="106"/>
      <c r="U2" s="108" t="s">
        <v>94</v>
      </c>
      <c r="V2" s="108"/>
      <c r="W2" s="106" t="s">
        <v>95</v>
      </c>
      <c r="X2" s="106"/>
      <c r="Y2" s="108" t="s">
        <v>96</v>
      </c>
      <c r="Z2" s="108"/>
      <c r="AA2" s="108" t="s">
        <v>97</v>
      </c>
      <c r="AB2" s="108"/>
      <c r="AC2" s="108"/>
      <c r="AD2" s="108"/>
      <c r="AE2" s="116" t="s">
        <v>130</v>
      </c>
      <c r="AF2" s="116"/>
      <c r="AG2" s="116"/>
      <c r="AH2" s="116"/>
    </row>
    <row r="3" spans="1:42" ht="15">
      <c r="A3" s="18">
        <f>COUNTIF(D4:D7,"&lt;&gt;")</f>
        <v>2</v>
      </c>
      <c r="B3" s="106"/>
      <c r="C3" s="106"/>
      <c r="D3" s="106"/>
      <c r="E3" s="108"/>
      <c r="F3" s="108"/>
      <c r="G3" s="108"/>
      <c r="H3" s="108"/>
      <c r="I3" s="108"/>
      <c r="J3" s="108"/>
      <c r="K3" s="12" t="s">
        <v>99</v>
      </c>
      <c r="L3" s="12" t="s">
        <v>68</v>
      </c>
      <c r="M3" s="9" t="s">
        <v>99</v>
      </c>
      <c r="N3" s="9" t="s">
        <v>68</v>
      </c>
      <c r="O3" s="12" t="s">
        <v>99</v>
      </c>
      <c r="P3" s="12" t="s">
        <v>68</v>
      </c>
      <c r="Q3" s="9" t="s">
        <v>99</v>
      </c>
      <c r="R3" s="9" t="s">
        <v>68</v>
      </c>
      <c r="S3" s="12" t="s">
        <v>99</v>
      </c>
      <c r="T3" s="12" t="s">
        <v>68</v>
      </c>
      <c r="U3" s="9" t="s">
        <v>99</v>
      </c>
      <c r="V3" s="9" t="s">
        <v>68</v>
      </c>
      <c r="W3" s="12" t="s">
        <v>99</v>
      </c>
      <c r="X3" s="12" t="s">
        <v>68</v>
      </c>
      <c r="Y3" s="9" t="s">
        <v>99</v>
      </c>
      <c r="Z3" s="9" t="s">
        <v>68</v>
      </c>
      <c r="AA3" s="86" t="s">
        <v>131</v>
      </c>
      <c r="AB3" s="116" t="s">
        <v>68</v>
      </c>
      <c r="AC3" s="116"/>
      <c r="AD3" s="116"/>
      <c r="AE3" s="85" t="s">
        <v>99</v>
      </c>
      <c r="AF3" s="116" t="s">
        <v>68</v>
      </c>
      <c r="AG3" s="116"/>
      <c r="AH3" s="116"/>
    </row>
    <row r="4" spans="1:42" s="15" customFormat="1" ht="60.75" customHeight="1">
      <c r="A4" s="106" t="s">
        <v>132</v>
      </c>
      <c r="B4" s="108" t="s">
        <v>133</v>
      </c>
      <c r="C4" s="112" t="s">
        <v>134</v>
      </c>
      <c r="D4" s="22" t="s">
        <v>135</v>
      </c>
      <c r="E4" s="26" t="s">
        <v>136</v>
      </c>
      <c r="F4" s="7">
        <v>4</v>
      </c>
      <c r="G4" s="27" t="s">
        <v>137</v>
      </c>
      <c r="H4" s="7" t="s">
        <v>114</v>
      </c>
      <c r="I4" s="25" t="s">
        <v>138</v>
      </c>
      <c r="J4" s="115"/>
      <c r="K4" s="77"/>
      <c r="L4" s="78"/>
      <c r="M4" s="77"/>
      <c r="N4" s="78"/>
      <c r="O4" s="77"/>
      <c r="P4" s="78"/>
      <c r="Q4" s="77"/>
      <c r="R4" s="79"/>
      <c r="S4" s="80"/>
      <c r="T4" s="80" t="s">
        <v>139</v>
      </c>
      <c r="U4" s="80"/>
      <c r="V4" s="80"/>
      <c r="W4" s="27">
        <v>2</v>
      </c>
      <c r="X4" s="23" t="s">
        <v>140</v>
      </c>
      <c r="Y4" s="27">
        <v>0</v>
      </c>
      <c r="Z4" s="24" t="s">
        <v>141</v>
      </c>
      <c r="AA4" s="7">
        <v>4</v>
      </c>
      <c r="AB4" s="97" t="s">
        <v>142</v>
      </c>
      <c r="AC4" s="97"/>
      <c r="AD4" s="97"/>
      <c r="AE4" s="7">
        <v>1</v>
      </c>
      <c r="AF4" s="117" t="s">
        <v>143</v>
      </c>
      <c r="AG4" s="117"/>
      <c r="AH4" s="117"/>
    </row>
    <row r="5" spans="1:42" s="15" customFormat="1" ht="51" customHeight="1">
      <c r="A5" s="106"/>
      <c r="B5" s="108"/>
      <c r="C5" s="112"/>
      <c r="D5" s="22" t="s">
        <v>144</v>
      </c>
      <c r="E5" s="26" t="s">
        <v>145</v>
      </c>
      <c r="F5" s="7">
        <v>1000</v>
      </c>
      <c r="G5" s="7" t="s">
        <v>146</v>
      </c>
      <c r="H5" s="7" t="s">
        <v>147</v>
      </c>
      <c r="I5" s="25"/>
      <c r="J5" s="115"/>
      <c r="K5" s="77"/>
      <c r="L5" s="78"/>
      <c r="M5" s="77"/>
      <c r="N5" s="78"/>
      <c r="O5" s="77"/>
      <c r="P5" s="78"/>
      <c r="Q5" s="77"/>
      <c r="R5" s="80"/>
      <c r="S5" s="80"/>
      <c r="T5" s="80" t="s">
        <v>139</v>
      </c>
      <c r="U5" s="80"/>
      <c r="V5" s="80"/>
      <c r="W5" s="27">
        <v>100</v>
      </c>
      <c r="X5" s="23" t="s">
        <v>148</v>
      </c>
      <c r="Y5" s="27">
        <v>0</v>
      </c>
      <c r="Z5" s="24" t="s">
        <v>149</v>
      </c>
      <c r="AA5" s="7">
        <v>200</v>
      </c>
      <c r="AB5" s="97" t="s">
        <v>150</v>
      </c>
      <c r="AC5" s="97"/>
      <c r="AD5" s="97"/>
      <c r="AE5" s="7">
        <v>50</v>
      </c>
      <c r="AF5" s="97" t="s">
        <v>151</v>
      </c>
      <c r="AG5" s="97"/>
      <c r="AH5" s="97"/>
    </row>
    <row r="6" spans="1:42" s="15" customFormat="1" ht="37.5" customHeight="1">
      <c r="A6" s="106"/>
      <c r="B6" s="108"/>
      <c r="C6" s="112"/>
      <c r="D6" s="22"/>
      <c r="E6" s="26"/>
      <c r="F6" s="7"/>
      <c r="G6" s="7"/>
      <c r="H6" s="7"/>
      <c r="I6" s="25"/>
      <c r="J6" s="115"/>
      <c r="K6" s="27"/>
      <c r="L6" s="24"/>
      <c r="M6" s="27"/>
      <c r="N6" s="24"/>
      <c r="O6" s="27"/>
      <c r="P6" s="24"/>
      <c r="Q6" s="27"/>
      <c r="R6" s="24"/>
      <c r="S6" s="27"/>
      <c r="T6" s="24"/>
      <c r="U6" s="27"/>
      <c r="V6" s="24"/>
      <c r="W6" s="27"/>
      <c r="X6" s="23"/>
      <c r="Y6" s="27"/>
      <c r="Z6" s="24"/>
      <c r="AA6" s="7"/>
      <c r="AB6" s="115"/>
      <c r="AC6" s="115"/>
      <c r="AD6" s="115"/>
      <c r="AE6" s="7"/>
      <c r="AF6" s="115"/>
      <c r="AG6" s="115"/>
      <c r="AH6" s="115"/>
    </row>
    <row r="7" spans="1:42" ht="30.75" customHeight="1">
      <c r="A7" s="111" t="s">
        <v>6</v>
      </c>
      <c r="B7" s="111"/>
      <c r="C7" s="111"/>
      <c r="D7" s="111"/>
      <c r="E7" s="111"/>
      <c r="F7" s="111"/>
      <c r="G7" s="111"/>
      <c r="H7" s="111"/>
      <c r="I7" s="111"/>
      <c r="J7" s="38"/>
      <c r="K7" s="10"/>
      <c r="L7" s="15"/>
      <c r="M7" s="15"/>
      <c r="N7" s="15"/>
      <c r="O7" s="15"/>
      <c r="P7" s="15"/>
      <c r="Q7" s="15"/>
      <c r="R7" s="15"/>
      <c r="S7" s="15"/>
      <c r="T7" s="15"/>
      <c r="U7" s="15"/>
      <c r="V7" s="15"/>
    </row>
    <row r="8" spans="1:42" ht="30.75" customHeight="1">
      <c r="A8" s="12"/>
      <c r="B8" s="12" t="s">
        <v>117</v>
      </c>
      <c r="C8" s="19"/>
      <c r="D8" s="12" t="s">
        <v>118</v>
      </c>
      <c r="E8" s="12" t="s">
        <v>68</v>
      </c>
      <c r="F8" s="12"/>
      <c r="G8" s="12"/>
      <c r="H8" s="12" t="s">
        <v>119</v>
      </c>
      <c r="I8" s="12" t="s">
        <v>120</v>
      </c>
      <c r="J8" s="33"/>
      <c r="K8" s="33"/>
    </row>
    <row r="9" spans="1:42" ht="15" customHeight="1">
      <c r="A9" s="106" t="s">
        <v>152</v>
      </c>
      <c r="B9" s="108" t="s">
        <v>153</v>
      </c>
      <c r="C9" s="112"/>
      <c r="D9" s="17" t="s">
        <v>154</v>
      </c>
      <c r="E9" s="109"/>
      <c r="F9" s="109"/>
      <c r="G9" s="109"/>
      <c r="H9" s="1"/>
      <c r="I9" s="1"/>
      <c r="J9" s="34"/>
      <c r="K9" s="34"/>
    </row>
    <row r="10" spans="1:42" ht="15" customHeight="1">
      <c r="A10" s="106"/>
      <c r="B10" s="108"/>
      <c r="C10" s="112"/>
      <c r="D10" s="22" t="s">
        <v>155</v>
      </c>
      <c r="E10" s="109"/>
      <c r="F10" s="109"/>
      <c r="G10" s="109"/>
      <c r="H10" s="1"/>
      <c r="I10" s="1"/>
      <c r="J10" s="34"/>
      <c r="K10" s="34"/>
    </row>
    <row r="11" spans="1:42">
      <c r="A11" s="36"/>
      <c r="B11" s="17"/>
      <c r="C11" s="37"/>
      <c r="D11" s="36"/>
      <c r="E11" s="38"/>
      <c r="I11" s="38"/>
    </row>
    <row r="12" spans="1:42">
      <c r="A12" s="13"/>
      <c r="B12" s="9"/>
      <c r="C12" s="22"/>
      <c r="D12" s="17"/>
      <c r="E12" s="39"/>
      <c r="F12" s="39"/>
      <c r="G12" s="39"/>
      <c r="H12" s="39"/>
      <c r="I12" s="39"/>
    </row>
    <row r="13" spans="1:42">
      <c r="F13" s="34"/>
      <c r="G13" s="34"/>
      <c r="H13" s="34"/>
      <c r="I13" s="34"/>
    </row>
    <row r="14" spans="1:42">
      <c r="F14" s="34"/>
      <c r="G14" s="34"/>
      <c r="H14" s="34"/>
      <c r="I14" s="34"/>
    </row>
  </sheetData>
  <mergeCells count="41">
    <mergeCell ref="AB4:AD4"/>
    <mergeCell ref="AB5:AD5"/>
    <mergeCell ref="AB6:AD6"/>
    <mergeCell ref="AF3:AH3"/>
    <mergeCell ref="AF4:AH4"/>
    <mergeCell ref="AF5:AH5"/>
    <mergeCell ref="AF6:AH6"/>
    <mergeCell ref="AA1:AP1"/>
    <mergeCell ref="AA2:AD2"/>
    <mergeCell ref="AB3:AD3"/>
    <mergeCell ref="AE2:AH2"/>
    <mergeCell ref="W2:X2"/>
    <mergeCell ref="Y2:Z2"/>
    <mergeCell ref="K1:Z1"/>
    <mergeCell ref="A9:A10"/>
    <mergeCell ref="B9:B10"/>
    <mergeCell ref="C9:C10"/>
    <mergeCell ref="E9:G9"/>
    <mergeCell ref="E10:G10"/>
    <mergeCell ref="A7:I7"/>
    <mergeCell ref="O2:P2"/>
    <mergeCell ref="Q2:R2"/>
    <mergeCell ref="S2:T2"/>
    <mergeCell ref="U2:V2"/>
    <mergeCell ref="C4:C6"/>
    <mergeCell ref="B4:B6"/>
    <mergeCell ref="A4:A6"/>
    <mergeCell ref="K2:L2"/>
    <mergeCell ref="M2:N2"/>
    <mergeCell ref="D1:J1"/>
    <mergeCell ref="J4:J6"/>
    <mergeCell ref="A1:C1"/>
    <mergeCell ref="B2:B3"/>
    <mergeCell ref="C2:C3"/>
    <mergeCell ref="D2:D3"/>
    <mergeCell ref="E2:E3"/>
    <mergeCell ref="F2:F3"/>
    <mergeCell ref="G2:G3"/>
    <mergeCell ref="H2:H3"/>
    <mergeCell ref="I2:I3"/>
    <mergeCell ref="J2:J3"/>
  </mergeCells>
  <conditionalFormatting sqref="H9:H10">
    <cfRule type="containsText" dxfId="30" priority="1" operator="containsText" text="Not Started">
      <formula>NOT(ISERROR(SEARCH("Not Started",H9)))</formula>
    </cfRule>
    <cfRule type="containsText" dxfId="29" priority="2" operator="containsText" text="In Progress">
      <formula>NOT(ISERROR(SEARCH("In Progress",H9)))</formula>
    </cfRule>
    <cfRule type="containsText" dxfId="28" priority="3" operator="containsText" text="Complete">
      <formula>NOT(ISERROR(SEARCH("Complete",H9)))</formula>
    </cfRule>
  </conditionalFormatting>
  <dataValidations count="1">
    <dataValidation type="list" allowBlank="1" showInputMessage="1" showErrorMessage="1" sqref="H9:H10" xr:uid="{57672F3F-8675-4E0E-94CA-9ACD66F34E0C}">
      <formula1>"Not started, In Progress, Complete"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AP26"/>
  <sheetViews>
    <sheetView zoomScale="70" zoomScaleNormal="70" workbookViewId="0">
      <pane xSplit="8" ySplit="3" topLeftCell="Z4" activePane="bottomRight" state="frozen"/>
      <selection pane="bottomRight" activeCell="AB5" sqref="AB5"/>
      <selection pane="bottomLeft" activeCell="A4" sqref="A4"/>
      <selection pane="topRight" activeCell="I1" sqref="I1"/>
    </sheetView>
  </sheetViews>
  <sheetFormatPr defaultColWidth="8.5703125" defaultRowHeight="14.45"/>
  <cols>
    <col min="1" max="1" width="16.42578125" style="14" customWidth="1"/>
    <col min="2" max="2" width="10.85546875" style="14" customWidth="1"/>
    <col min="3" max="3" width="23.42578125" style="14" customWidth="1"/>
    <col min="4" max="4" width="12" style="14" customWidth="1"/>
    <col min="5" max="5" width="52.42578125" style="14" customWidth="1"/>
    <col min="6" max="6" width="10.42578125" style="14" customWidth="1"/>
    <col min="7" max="7" width="15" style="14" customWidth="1"/>
    <col min="8" max="8" width="11.5703125" style="14" customWidth="1"/>
    <col min="9" max="9" width="67" style="14" customWidth="1"/>
    <col min="10" max="10" width="44.5703125" style="14" customWidth="1"/>
    <col min="11" max="11" width="9.85546875" style="14" hidden="1" customWidth="1"/>
    <col min="12" max="12" width="55" style="14" hidden="1" customWidth="1"/>
    <col min="13" max="13" width="9.85546875" style="14" hidden="1" customWidth="1"/>
    <col min="14" max="14" width="55.5703125" style="14" hidden="1" customWidth="1"/>
    <col min="15" max="15" width="9.85546875" style="14" hidden="1" customWidth="1"/>
    <col min="16" max="16" width="55.42578125" style="14" hidden="1" customWidth="1"/>
    <col min="17" max="17" width="10" style="14" hidden="1" customWidth="1"/>
    <col min="18" max="18" width="55.42578125" style="14" hidden="1" customWidth="1"/>
    <col min="19" max="19" width="10.140625" style="14" customWidth="1"/>
    <col min="20" max="20" width="56" style="14" customWidth="1"/>
    <col min="21" max="21" width="10.140625" style="14" customWidth="1"/>
    <col min="22" max="22" width="55.42578125" style="14" customWidth="1"/>
    <col min="23" max="23" width="8.5703125" style="14"/>
    <col min="24" max="24" width="42.5703125" style="14" customWidth="1"/>
    <col min="25" max="25" width="8.5703125" style="14"/>
    <col min="26" max="26" width="58" style="14" customWidth="1"/>
    <col min="27" max="27" width="8.5703125" style="14"/>
    <col min="28" max="28" width="33.42578125" style="14" customWidth="1"/>
    <col min="29" max="29" width="8.5703125" style="14"/>
    <col min="30" max="30" width="33.42578125" style="14" customWidth="1"/>
    <col min="31" max="16384" width="8.5703125" style="14"/>
  </cols>
  <sheetData>
    <row r="1" spans="1:42" ht="30" customHeight="1">
      <c r="A1" s="104" t="s">
        <v>80</v>
      </c>
      <c r="B1" s="104"/>
      <c r="C1" s="104"/>
      <c r="D1" s="105" t="s">
        <v>66</v>
      </c>
      <c r="E1" s="105"/>
      <c r="F1" s="105"/>
      <c r="G1" s="105"/>
      <c r="H1" s="105"/>
      <c r="I1" s="105"/>
      <c r="J1" s="105"/>
      <c r="K1" s="113" t="s">
        <v>81</v>
      </c>
      <c r="L1" s="113"/>
      <c r="M1" s="113"/>
      <c r="N1" s="113"/>
      <c r="O1" s="113"/>
      <c r="P1" s="113"/>
      <c r="Q1" s="113"/>
      <c r="R1" s="113"/>
      <c r="S1" s="113"/>
      <c r="T1" s="113"/>
      <c r="U1" s="113"/>
      <c r="V1" s="113"/>
      <c r="W1" s="113"/>
      <c r="X1" s="113"/>
      <c r="Y1" s="113"/>
      <c r="Z1" s="113"/>
      <c r="AA1" s="113" t="s">
        <v>81</v>
      </c>
      <c r="AB1" s="113"/>
      <c r="AC1" s="113"/>
      <c r="AD1" s="113"/>
      <c r="AE1" s="113"/>
      <c r="AF1" s="113"/>
      <c r="AG1" s="113"/>
      <c r="AH1" s="113"/>
      <c r="AI1" s="113"/>
      <c r="AJ1" s="113"/>
      <c r="AK1" s="113"/>
      <c r="AL1" s="113"/>
      <c r="AM1" s="113"/>
      <c r="AN1" s="113"/>
      <c r="AO1" s="113"/>
      <c r="AP1" s="113"/>
    </row>
    <row r="2" spans="1:42" ht="15" customHeight="1">
      <c r="A2" s="18" t="s">
        <v>82</v>
      </c>
      <c r="B2" s="106" t="s">
        <v>83</v>
      </c>
      <c r="C2" s="106" t="s">
        <v>68</v>
      </c>
      <c r="D2" s="106" t="s">
        <v>84</v>
      </c>
      <c r="E2" s="108" t="s">
        <v>70</v>
      </c>
      <c r="F2" s="108" t="s">
        <v>85</v>
      </c>
      <c r="G2" s="108" t="s">
        <v>86</v>
      </c>
      <c r="H2" s="108" t="s">
        <v>87</v>
      </c>
      <c r="I2" s="108" t="s">
        <v>74</v>
      </c>
      <c r="J2" s="108" t="s">
        <v>88</v>
      </c>
      <c r="K2" s="106" t="s">
        <v>89</v>
      </c>
      <c r="L2" s="106"/>
      <c r="M2" s="108" t="s">
        <v>90</v>
      </c>
      <c r="N2" s="108"/>
      <c r="O2" s="106" t="s">
        <v>91</v>
      </c>
      <c r="P2" s="106"/>
      <c r="Q2" s="108" t="s">
        <v>92</v>
      </c>
      <c r="R2" s="108"/>
      <c r="S2" s="106" t="s">
        <v>93</v>
      </c>
      <c r="T2" s="106"/>
      <c r="U2" s="108" t="s">
        <v>94</v>
      </c>
      <c r="V2" s="108"/>
      <c r="W2" s="106" t="s">
        <v>95</v>
      </c>
      <c r="X2" s="106"/>
      <c r="Y2" s="108" t="s">
        <v>96</v>
      </c>
      <c r="Z2" s="108"/>
      <c r="AA2" s="87"/>
      <c r="AB2" s="87" t="s">
        <v>97</v>
      </c>
      <c r="AC2" s="9"/>
      <c r="AD2" s="9" t="s">
        <v>98</v>
      </c>
    </row>
    <row r="3" spans="1:42" ht="30.75">
      <c r="A3" s="18">
        <f>COUNTIF(D4:D9,"&lt;&gt;")</f>
        <v>3</v>
      </c>
      <c r="B3" s="106"/>
      <c r="C3" s="106"/>
      <c r="D3" s="106"/>
      <c r="E3" s="108"/>
      <c r="F3" s="108"/>
      <c r="G3" s="108"/>
      <c r="H3" s="108"/>
      <c r="I3" s="108"/>
      <c r="J3" s="108"/>
      <c r="K3" s="12" t="s">
        <v>99</v>
      </c>
      <c r="L3" s="12" t="s">
        <v>68</v>
      </c>
      <c r="M3" s="9" t="s">
        <v>99</v>
      </c>
      <c r="N3" s="9" t="s">
        <v>68</v>
      </c>
      <c r="O3" s="12" t="s">
        <v>99</v>
      </c>
      <c r="P3" s="12" t="s">
        <v>68</v>
      </c>
      <c r="Q3" s="9" t="s">
        <v>99</v>
      </c>
      <c r="R3" s="9" t="s">
        <v>68</v>
      </c>
      <c r="S3" s="12" t="s">
        <v>99</v>
      </c>
      <c r="T3" s="12" t="s">
        <v>68</v>
      </c>
      <c r="U3" s="9" t="s">
        <v>99</v>
      </c>
      <c r="V3" s="9" t="s">
        <v>68</v>
      </c>
      <c r="W3" s="12" t="s">
        <v>99</v>
      </c>
      <c r="X3" s="12" t="s">
        <v>68</v>
      </c>
      <c r="Y3" s="9" t="s">
        <v>99</v>
      </c>
      <c r="Z3" s="9" t="s">
        <v>68</v>
      </c>
      <c r="AA3" s="87" t="s">
        <v>99</v>
      </c>
      <c r="AB3" s="87" t="s">
        <v>68</v>
      </c>
      <c r="AC3" s="9" t="s">
        <v>99</v>
      </c>
      <c r="AD3" s="9" t="s">
        <v>68</v>
      </c>
    </row>
    <row r="4" spans="1:42" s="15" customFormat="1" ht="103.9" customHeight="1">
      <c r="A4" s="106" t="s">
        <v>156</v>
      </c>
      <c r="B4" s="108" t="s">
        <v>157</v>
      </c>
      <c r="C4" s="108" t="s">
        <v>158</v>
      </c>
      <c r="D4" s="22" t="s">
        <v>159</v>
      </c>
      <c r="E4" s="82" t="s">
        <v>160</v>
      </c>
      <c r="F4" s="7">
        <v>5</v>
      </c>
      <c r="G4" s="83" t="s">
        <v>161</v>
      </c>
      <c r="H4" s="2" t="s">
        <v>162</v>
      </c>
      <c r="I4" s="25"/>
      <c r="J4" s="115"/>
      <c r="K4" s="27"/>
      <c r="L4" s="24"/>
      <c r="M4" s="27"/>
      <c r="N4" s="24"/>
      <c r="O4" s="27"/>
      <c r="P4" s="24"/>
      <c r="Q4" s="27"/>
      <c r="R4" s="24"/>
      <c r="S4" s="27">
        <v>0</v>
      </c>
      <c r="T4" s="118" t="s">
        <v>163</v>
      </c>
      <c r="U4" s="27">
        <v>0</v>
      </c>
      <c r="V4" s="24" t="s">
        <v>164</v>
      </c>
      <c r="W4" s="27">
        <v>2</v>
      </c>
      <c r="X4" s="23" t="s">
        <v>165</v>
      </c>
      <c r="Y4" s="27">
        <v>2</v>
      </c>
      <c r="Z4" s="24" t="s">
        <v>166</v>
      </c>
      <c r="AA4" s="7">
        <v>1</v>
      </c>
      <c r="AB4" s="24" t="s">
        <v>167</v>
      </c>
      <c r="AC4" s="7"/>
      <c r="AD4" s="7"/>
    </row>
    <row r="5" spans="1:42" ht="45.75">
      <c r="A5" s="106"/>
      <c r="B5" s="108"/>
      <c r="C5" s="108"/>
      <c r="D5" s="17" t="s">
        <v>168</v>
      </c>
      <c r="E5" s="24" t="s">
        <v>169</v>
      </c>
      <c r="F5" s="7">
        <v>3</v>
      </c>
      <c r="G5" s="7" t="s">
        <v>67</v>
      </c>
      <c r="H5" s="7" t="s">
        <v>114</v>
      </c>
      <c r="I5" s="25"/>
      <c r="J5" s="115"/>
      <c r="K5" s="27"/>
      <c r="L5" s="24"/>
      <c r="M5" s="27"/>
      <c r="N5" s="24"/>
      <c r="O5"/>
      <c r="P5" s="24"/>
      <c r="Q5" s="27"/>
      <c r="R5" s="24"/>
      <c r="S5" s="27">
        <v>0</v>
      </c>
      <c r="T5" s="118"/>
      <c r="U5" s="27">
        <v>0</v>
      </c>
      <c r="V5" s="24" t="s">
        <v>170</v>
      </c>
      <c r="W5" s="27">
        <v>0</v>
      </c>
      <c r="X5" s="23" t="s">
        <v>171</v>
      </c>
      <c r="Y5" s="27">
        <v>0</v>
      </c>
      <c r="Z5" s="24" t="s">
        <v>172</v>
      </c>
      <c r="AA5" s="7">
        <v>0</v>
      </c>
      <c r="AB5" s="63" t="s">
        <v>173</v>
      </c>
      <c r="AC5"/>
      <c r="AD5"/>
    </row>
    <row r="6" spans="1:42" ht="45.75" customHeight="1">
      <c r="A6" s="106"/>
      <c r="B6" s="108"/>
      <c r="C6" s="108"/>
      <c r="D6" s="17" t="s">
        <v>174</v>
      </c>
      <c r="E6" s="24" t="s">
        <v>175</v>
      </c>
      <c r="F6" s="7">
        <v>2</v>
      </c>
      <c r="G6" s="7" t="s">
        <v>176</v>
      </c>
      <c r="H6" s="7" t="s">
        <v>177</v>
      </c>
      <c r="I6" s="25"/>
      <c r="J6" s="115"/>
      <c r="K6" s="27"/>
      <c r="L6" s="24"/>
      <c r="M6" s="27"/>
      <c r="N6" s="24"/>
      <c r="O6" s="27"/>
      <c r="P6" s="24"/>
      <c r="Q6" s="27"/>
      <c r="R6" s="24"/>
      <c r="S6" s="27">
        <v>0</v>
      </c>
      <c r="T6" s="118"/>
      <c r="U6" s="27">
        <v>0</v>
      </c>
      <c r="V6" s="24" t="s">
        <v>178</v>
      </c>
      <c r="W6" s="27">
        <v>0</v>
      </c>
      <c r="X6" s="23" t="s">
        <v>179</v>
      </c>
      <c r="Y6" s="27">
        <v>0</v>
      </c>
      <c r="Z6" s="24" t="s">
        <v>180</v>
      </c>
      <c r="AA6" s="7">
        <v>0</v>
      </c>
      <c r="AB6" s="63"/>
      <c r="AC6"/>
      <c r="AD6"/>
    </row>
    <row r="7" spans="1:42">
      <c r="A7" s="12"/>
      <c r="B7" s="9"/>
      <c r="C7" s="108"/>
      <c r="D7" s="22"/>
      <c r="E7" s="24"/>
      <c r="F7" s="7"/>
      <c r="G7" s="7"/>
      <c r="H7" s="7"/>
      <c r="I7" s="25"/>
      <c r="J7" s="115"/>
      <c r="K7" s="27"/>
      <c r="L7" s="24"/>
      <c r="M7" s="27"/>
      <c r="N7" s="24"/>
      <c r="O7" s="27"/>
      <c r="P7" s="24"/>
      <c r="Q7" s="27"/>
      <c r="R7" s="24"/>
      <c r="S7" s="27"/>
      <c r="T7" s="24"/>
      <c r="U7" s="27"/>
      <c r="V7" s="24"/>
      <c r="W7" s="27"/>
      <c r="X7" s="24"/>
      <c r="Y7" s="27"/>
      <c r="Z7" s="24"/>
    </row>
    <row r="8" spans="1:42">
      <c r="A8" s="12"/>
      <c r="B8" s="9"/>
      <c r="C8" s="108"/>
      <c r="D8" s="22"/>
      <c r="E8" s="24"/>
      <c r="F8" s="7"/>
      <c r="G8" s="7"/>
      <c r="H8" s="7"/>
      <c r="I8" s="25"/>
      <c r="J8" s="115"/>
      <c r="K8" s="27"/>
      <c r="L8" s="24"/>
      <c r="M8" s="27"/>
      <c r="N8" s="24"/>
      <c r="O8" s="27"/>
      <c r="P8" s="24"/>
      <c r="Q8" s="27"/>
      <c r="R8" s="24"/>
      <c r="S8" s="27"/>
      <c r="T8" s="24"/>
      <c r="U8" s="27"/>
      <c r="V8" s="24"/>
      <c r="W8" s="27"/>
      <c r="X8" s="24"/>
      <c r="Y8" s="27"/>
      <c r="Z8" s="24"/>
    </row>
    <row r="9" spans="1:42" ht="30.75" customHeight="1">
      <c r="A9" s="111" t="s">
        <v>6</v>
      </c>
      <c r="B9" s="111"/>
      <c r="C9" s="111"/>
      <c r="D9" s="111"/>
      <c r="E9" s="111"/>
      <c r="F9" s="111"/>
      <c r="G9" s="111"/>
      <c r="H9" s="111"/>
      <c r="I9" s="111"/>
      <c r="K9" s="15"/>
      <c r="L9" s="15"/>
      <c r="M9" s="15"/>
      <c r="N9" s="15"/>
      <c r="O9" s="15"/>
      <c r="P9" s="15"/>
      <c r="Q9" s="15"/>
      <c r="R9" s="15"/>
      <c r="S9" s="15"/>
      <c r="T9" s="15"/>
      <c r="U9" s="15"/>
      <c r="V9" s="15"/>
    </row>
    <row r="10" spans="1:42" ht="30.75" customHeight="1">
      <c r="A10" s="12"/>
      <c r="B10" s="9" t="s">
        <v>117</v>
      </c>
      <c r="C10" s="22"/>
      <c r="D10" s="9" t="s">
        <v>118</v>
      </c>
      <c r="E10" s="12" t="s">
        <v>68</v>
      </c>
      <c r="F10" s="12"/>
      <c r="G10" s="12"/>
      <c r="H10" s="12" t="s">
        <v>119</v>
      </c>
      <c r="I10" s="12" t="s">
        <v>120</v>
      </c>
    </row>
    <row r="11" spans="1:42" ht="29.25" customHeight="1">
      <c r="A11" s="106" t="s">
        <v>181</v>
      </c>
      <c r="B11" s="108" t="s">
        <v>182</v>
      </c>
      <c r="C11" s="108"/>
      <c r="D11" s="17" t="s">
        <v>183</v>
      </c>
      <c r="E11" s="109" t="s">
        <v>184</v>
      </c>
      <c r="F11" s="109"/>
      <c r="G11" s="109"/>
      <c r="H11" s="1" t="s">
        <v>185</v>
      </c>
      <c r="I11" s="1"/>
    </row>
    <row r="12" spans="1:42" ht="30.75" customHeight="1">
      <c r="A12" s="106"/>
      <c r="B12" s="108"/>
      <c r="C12" s="108"/>
      <c r="D12" s="22" t="s">
        <v>186</v>
      </c>
      <c r="E12" s="109"/>
      <c r="F12" s="109"/>
      <c r="G12" s="109"/>
      <c r="H12" s="1"/>
      <c r="I12" s="1"/>
    </row>
    <row r="13" spans="1:42">
      <c r="A13" s="106"/>
      <c r="B13" s="108"/>
      <c r="C13" s="108"/>
      <c r="D13" s="22" t="s">
        <v>187</v>
      </c>
      <c r="E13" s="109"/>
      <c r="F13" s="109"/>
      <c r="G13" s="109"/>
      <c r="H13" s="1"/>
      <c r="I13"/>
    </row>
    <row r="14" spans="1:42">
      <c r="A14" s="106"/>
      <c r="B14" s="108"/>
      <c r="C14" s="108"/>
      <c r="D14" s="22" t="s">
        <v>188</v>
      </c>
      <c r="E14" s="109"/>
      <c r="F14" s="109"/>
      <c r="G14" s="109"/>
      <c r="H14" s="1"/>
      <c r="I14"/>
    </row>
    <row r="15" spans="1:42" ht="14.45" customHeight="1">
      <c r="A15" s="106"/>
      <c r="B15" s="108"/>
      <c r="C15" s="108"/>
      <c r="D15" s="22" t="s">
        <v>189</v>
      </c>
      <c r="E15" s="109"/>
      <c r="F15" s="109"/>
      <c r="G15" s="109"/>
      <c r="H15" s="1"/>
      <c r="I15"/>
    </row>
    <row r="16" spans="1:42" ht="14.45" customHeight="1">
      <c r="A16" s="106"/>
      <c r="B16" s="108"/>
      <c r="C16" s="108"/>
      <c r="D16" s="22" t="s">
        <v>190</v>
      </c>
      <c r="E16" s="109"/>
      <c r="F16" s="109"/>
      <c r="G16" s="109"/>
      <c r="H16" s="1"/>
      <c r="I16"/>
    </row>
    <row r="17" spans="1:17">
      <c r="A17" s="13"/>
    </row>
    <row r="18" spans="1:17">
      <c r="A18" s="13"/>
    </row>
    <row r="19" spans="1:17">
      <c r="A19" s="36"/>
    </row>
    <row r="20" spans="1:17">
      <c r="A20" s="13"/>
    </row>
    <row r="25" spans="1:17">
      <c r="E25" s="40"/>
      <c r="F25" s="15"/>
      <c r="G25" s="15"/>
      <c r="H25" s="15"/>
    </row>
    <row r="26" spans="1:17">
      <c r="I26" s="15"/>
      <c r="J26" s="15"/>
      <c r="K26" s="40"/>
      <c r="L26" s="40"/>
      <c r="M26" s="40"/>
      <c r="N26" s="40"/>
      <c r="O26" s="40"/>
      <c r="P26" s="40"/>
      <c r="Q26" s="40"/>
    </row>
  </sheetData>
  <mergeCells count="36">
    <mergeCell ref="A9:I9"/>
    <mergeCell ref="E11:G11"/>
    <mergeCell ref="A4:A6"/>
    <mergeCell ref="B4:B6"/>
    <mergeCell ref="C11:C16"/>
    <mergeCell ref="B11:B16"/>
    <mergeCell ref="A11:A16"/>
    <mergeCell ref="E13:G13"/>
    <mergeCell ref="E14:G14"/>
    <mergeCell ref="E15:G15"/>
    <mergeCell ref="E16:G16"/>
    <mergeCell ref="E12:G12"/>
    <mergeCell ref="C4:C8"/>
    <mergeCell ref="A1:C1"/>
    <mergeCell ref="B2:B3"/>
    <mergeCell ref="C2:C3"/>
    <mergeCell ref="D2:D3"/>
    <mergeCell ref="E2:E3"/>
    <mergeCell ref="D1:J1"/>
    <mergeCell ref="F2:F3"/>
    <mergeCell ref="G2:G3"/>
    <mergeCell ref="H2:H3"/>
    <mergeCell ref="I2:I3"/>
    <mergeCell ref="J2:J3"/>
    <mergeCell ref="AA1:AP1"/>
    <mergeCell ref="J4:J8"/>
    <mergeCell ref="W2:X2"/>
    <mergeCell ref="Y2:Z2"/>
    <mergeCell ref="K1:Z1"/>
    <mergeCell ref="U2:V2"/>
    <mergeCell ref="K2:L2"/>
    <mergeCell ref="M2:N2"/>
    <mergeCell ref="O2:P2"/>
    <mergeCell ref="Q2:R2"/>
    <mergeCell ref="T4:T6"/>
    <mergeCell ref="S2:T2"/>
  </mergeCells>
  <conditionalFormatting sqref="H11:H16">
    <cfRule type="containsText" dxfId="27" priority="4" operator="containsText" text="Not Started">
      <formula>NOT(ISERROR(SEARCH("Not Started",H11)))</formula>
    </cfRule>
    <cfRule type="containsText" dxfId="26" priority="5" operator="containsText" text="In Progress">
      <formula>NOT(ISERROR(SEARCH("In Progress",H11)))</formula>
    </cfRule>
    <cfRule type="containsText" dxfId="25" priority="6" operator="containsText" text="Complete">
      <formula>NOT(ISERROR(SEARCH("Complete",H11)))</formula>
    </cfRule>
  </conditionalFormatting>
  <dataValidations count="1">
    <dataValidation type="list" allowBlank="1" showInputMessage="1" showErrorMessage="1" sqref="H11:H16"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AP11"/>
  <sheetViews>
    <sheetView zoomScale="70" zoomScaleNormal="70" workbookViewId="0">
      <pane xSplit="8" ySplit="3" topLeftCell="Z4" activePane="bottomRight" state="frozen"/>
      <selection pane="bottomRight" activeCell="AB9" sqref="AB9"/>
      <selection pane="bottomLeft" activeCell="A4" sqref="A4"/>
      <selection pane="topRight" activeCell="I1" sqref="I1"/>
    </sheetView>
  </sheetViews>
  <sheetFormatPr defaultColWidth="8.5703125" defaultRowHeight="14.45"/>
  <cols>
    <col min="1" max="1" width="16.42578125" style="14" customWidth="1"/>
    <col min="2" max="2" width="10.85546875" style="14" customWidth="1"/>
    <col min="3" max="3" width="23.42578125" style="14" customWidth="1"/>
    <col min="4" max="4" width="12" style="14" customWidth="1"/>
    <col min="5" max="5" width="52.42578125" style="14" customWidth="1"/>
    <col min="6" max="6" width="10.42578125" style="14" customWidth="1"/>
    <col min="7" max="7" width="15" style="14" customWidth="1"/>
    <col min="8" max="8" width="11.5703125" style="14" customWidth="1"/>
    <col min="9" max="9" width="67" style="14" customWidth="1"/>
    <col min="10" max="10" width="44.5703125" style="14" customWidth="1"/>
    <col min="11" max="11" width="9.85546875" style="14" hidden="1" customWidth="1"/>
    <col min="12" max="12" width="55" style="14" hidden="1" customWidth="1"/>
    <col min="13" max="13" width="9.85546875" style="14" hidden="1" customWidth="1"/>
    <col min="14" max="14" width="55.5703125" style="14" hidden="1" customWidth="1"/>
    <col min="15" max="15" width="9.85546875" style="14" customWidth="1"/>
    <col min="16" max="16" width="55.42578125" style="14" customWidth="1"/>
    <col min="17" max="17" width="10" style="14" customWidth="1"/>
    <col min="18" max="18" width="55.42578125" style="14" customWidth="1"/>
    <col min="19" max="19" width="10.140625" style="14" customWidth="1"/>
    <col min="20" max="20" width="56" style="14" customWidth="1"/>
    <col min="21" max="21" width="10.140625" style="14" customWidth="1"/>
    <col min="22" max="22" width="55.42578125" style="14" customWidth="1"/>
    <col min="23" max="23" width="8.5703125" style="14"/>
    <col min="24" max="24" width="31.42578125" style="14" customWidth="1"/>
    <col min="25" max="25" width="8.5703125" style="14"/>
    <col min="26" max="26" width="31.42578125" style="14" customWidth="1"/>
    <col min="27" max="27" width="8.5703125" style="14"/>
    <col min="28" max="28" width="37.85546875" style="14" customWidth="1"/>
    <col min="29" max="29" width="8.5703125" style="14"/>
    <col min="30" max="30" width="42.85546875" style="14" customWidth="1"/>
    <col min="31" max="16384" width="8.5703125" style="14"/>
  </cols>
  <sheetData>
    <row r="1" spans="1:42" ht="30" customHeight="1">
      <c r="A1" s="104" t="s">
        <v>80</v>
      </c>
      <c r="B1" s="104"/>
      <c r="C1" s="104"/>
      <c r="D1" s="105" t="s">
        <v>66</v>
      </c>
      <c r="E1" s="105"/>
      <c r="F1" s="105"/>
      <c r="G1" s="105"/>
      <c r="H1" s="105"/>
      <c r="I1" s="105"/>
      <c r="J1" s="105"/>
      <c r="K1" s="113" t="s">
        <v>81</v>
      </c>
      <c r="L1" s="113"/>
      <c r="M1" s="113"/>
      <c r="N1" s="113"/>
      <c r="O1" s="113"/>
      <c r="P1" s="113"/>
      <c r="Q1" s="113"/>
      <c r="R1" s="113"/>
      <c r="S1" s="113"/>
      <c r="T1" s="113"/>
      <c r="U1" s="113"/>
      <c r="V1" s="113"/>
      <c r="W1" s="113"/>
      <c r="X1" s="113"/>
      <c r="Y1" s="113"/>
      <c r="Z1" s="113"/>
      <c r="AA1" s="113" t="s">
        <v>81</v>
      </c>
      <c r="AB1" s="113"/>
      <c r="AC1" s="113"/>
      <c r="AD1" s="113"/>
      <c r="AE1" s="113"/>
      <c r="AF1" s="113"/>
      <c r="AG1" s="113"/>
      <c r="AH1" s="113"/>
      <c r="AI1" s="113"/>
      <c r="AJ1" s="113"/>
      <c r="AK1" s="113"/>
      <c r="AL1" s="113"/>
      <c r="AM1" s="113"/>
      <c r="AN1" s="113"/>
      <c r="AO1" s="113"/>
      <c r="AP1" s="113"/>
    </row>
    <row r="2" spans="1:42" ht="15" customHeight="1">
      <c r="A2" s="18" t="s">
        <v>82</v>
      </c>
      <c r="B2" s="106" t="s">
        <v>83</v>
      </c>
      <c r="C2" s="106" t="s">
        <v>68</v>
      </c>
      <c r="D2" s="106" t="s">
        <v>84</v>
      </c>
      <c r="E2" s="108" t="s">
        <v>70</v>
      </c>
      <c r="F2" s="108" t="s">
        <v>85</v>
      </c>
      <c r="G2" s="108" t="s">
        <v>86</v>
      </c>
      <c r="H2" s="108" t="s">
        <v>87</v>
      </c>
      <c r="I2" s="108" t="s">
        <v>74</v>
      </c>
      <c r="J2" s="108" t="s">
        <v>88</v>
      </c>
      <c r="K2" s="106" t="s">
        <v>89</v>
      </c>
      <c r="L2" s="106"/>
      <c r="M2" s="108" t="s">
        <v>90</v>
      </c>
      <c r="N2" s="108"/>
      <c r="O2" s="106" t="s">
        <v>91</v>
      </c>
      <c r="P2" s="106"/>
      <c r="Q2" s="108" t="s">
        <v>92</v>
      </c>
      <c r="R2" s="108"/>
      <c r="S2" s="106" t="s">
        <v>93</v>
      </c>
      <c r="T2" s="106"/>
      <c r="U2" s="108" t="s">
        <v>94</v>
      </c>
      <c r="V2" s="108"/>
      <c r="W2" s="106" t="s">
        <v>95</v>
      </c>
      <c r="X2" s="106"/>
      <c r="Y2" s="108" t="s">
        <v>96</v>
      </c>
      <c r="Z2" s="108"/>
      <c r="AA2" s="119" t="s">
        <v>97</v>
      </c>
      <c r="AB2" s="119"/>
      <c r="AC2" s="108" t="s">
        <v>98</v>
      </c>
      <c r="AD2" s="108"/>
    </row>
    <row r="3" spans="1:42" ht="15">
      <c r="A3" s="18">
        <f>COUNTIF(D4:D7,"&lt;&gt;")</f>
        <v>3</v>
      </c>
      <c r="B3" s="106"/>
      <c r="C3" s="106"/>
      <c r="D3" s="106"/>
      <c r="E3" s="108"/>
      <c r="F3" s="108"/>
      <c r="G3" s="108"/>
      <c r="H3" s="108"/>
      <c r="I3" s="108"/>
      <c r="J3" s="108"/>
      <c r="K3" s="12" t="s">
        <v>99</v>
      </c>
      <c r="L3" s="12" t="s">
        <v>68</v>
      </c>
      <c r="M3" s="9" t="s">
        <v>99</v>
      </c>
      <c r="N3" s="9" t="s">
        <v>68</v>
      </c>
      <c r="O3" s="12" t="s">
        <v>99</v>
      </c>
      <c r="P3" s="12" t="s">
        <v>68</v>
      </c>
      <c r="Q3" s="9" t="s">
        <v>99</v>
      </c>
      <c r="R3" s="9" t="s">
        <v>68</v>
      </c>
      <c r="S3" s="12" t="s">
        <v>99</v>
      </c>
      <c r="T3" s="12" t="s">
        <v>68</v>
      </c>
      <c r="U3" s="9" t="s">
        <v>99</v>
      </c>
      <c r="V3" s="9" t="s">
        <v>68</v>
      </c>
      <c r="W3" s="12" t="s">
        <v>99</v>
      </c>
      <c r="X3" s="12" t="s">
        <v>68</v>
      </c>
      <c r="Y3" s="9" t="s">
        <v>99</v>
      </c>
      <c r="Z3" s="9" t="s">
        <v>68</v>
      </c>
      <c r="AA3" s="87" t="s">
        <v>99</v>
      </c>
      <c r="AB3" s="87" t="s">
        <v>68</v>
      </c>
      <c r="AC3" s="9" t="s">
        <v>99</v>
      </c>
      <c r="AD3" s="9" t="s">
        <v>68</v>
      </c>
    </row>
    <row r="4" spans="1:42" s="15" customFormat="1" ht="30.75">
      <c r="A4" s="106" t="s">
        <v>191</v>
      </c>
      <c r="B4" s="108" t="s">
        <v>192</v>
      </c>
      <c r="C4" s="112" t="s">
        <v>193</v>
      </c>
      <c r="D4" s="22" t="s">
        <v>194</v>
      </c>
      <c r="E4" s="24" t="s">
        <v>195</v>
      </c>
      <c r="F4" s="27">
        <v>1</v>
      </c>
      <c r="G4" s="27" t="s">
        <v>196</v>
      </c>
      <c r="H4" s="27" t="s">
        <v>197</v>
      </c>
      <c r="I4" s="25"/>
      <c r="J4" s="115"/>
      <c r="K4" s="27"/>
      <c r="L4" s="24"/>
      <c r="M4" s="2"/>
      <c r="N4" s="26"/>
      <c r="O4" s="2">
        <v>1</v>
      </c>
      <c r="P4" s="26" t="s">
        <v>198</v>
      </c>
      <c r="Q4" s="2">
        <v>1</v>
      </c>
      <c r="R4" s="26" t="s">
        <v>199</v>
      </c>
      <c r="S4" s="2">
        <v>0</v>
      </c>
      <c r="T4" s="26" t="s">
        <v>200</v>
      </c>
      <c r="U4" s="27">
        <v>0</v>
      </c>
      <c r="V4" s="24" t="s">
        <v>200</v>
      </c>
      <c r="W4" s="88"/>
      <c r="X4" s="89"/>
      <c r="Y4" s="90"/>
      <c r="Z4" s="91"/>
      <c r="AA4" s="92"/>
      <c r="AB4" s="92"/>
      <c r="AC4" s="92"/>
      <c r="AD4" s="92"/>
    </row>
    <row r="5" spans="1:42" ht="28.9">
      <c r="A5" s="106"/>
      <c r="B5" s="108"/>
      <c r="C5" s="112"/>
      <c r="D5" s="17" t="s">
        <v>201</v>
      </c>
      <c r="E5" s="24" t="s">
        <v>202</v>
      </c>
      <c r="F5" s="27">
        <v>5</v>
      </c>
      <c r="G5" s="27" t="s">
        <v>203</v>
      </c>
      <c r="H5" s="27" t="s">
        <v>204</v>
      </c>
      <c r="I5" s="24"/>
      <c r="J5" s="115"/>
      <c r="K5" s="27"/>
      <c r="L5" s="24"/>
      <c r="M5" s="27"/>
      <c r="N5" s="24"/>
      <c r="O5" s="27"/>
      <c r="P5" s="24"/>
      <c r="Q5" s="2">
        <v>5</v>
      </c>
      <c r="R5" s="26" t="s">
        <v>205</v>
      </c>
      <c r="S5" s="2">
        <v>0</v>
      </c>
      <c r="T5" s="26" t="s">
        <v>200</v>
      </c>
      <c r="U5" s="27">
        <v>0</v>
      </c>
      <c r="V5" s="24" t="s">
        <v>200</v>
      </c>
      <c r="W5" s="88"/>
      <c r="X5" s="89"/>
      <c r="Y5" s="90"/>
      <c r="Z5" s="91"/>
      <c r="AA5" s="93"/>
      <c r="AB5" s="93"/>
      <c r="AC5" s="93"/>
      <c r="AD5" s="93"/>
    </row>
    <row r="6" spans="1:42" ht="77.45" customHeight="1">
      <c r="A6" s="106"/>
      <c r="B6" s="108"/>
      <c r="C6" s="112"/>
      <c r="D6" s="17" t="s">
        <v>206</v>
      </c>
      <c r="E6" s="25" t="s">
        <v>207</v>
      </c>
      <c r="F6" s="27">
        <v>2</v>
      </c>
      <c r="G6" s="27" t="s">
        <v>208</v>
      </c>
      <c r="H6" s="27" t="s">
        <v>114</v>
      </c>
      <c r="I6" s="24"/>
      <c r="J6" s="115"/>
      <c r="K6" s="27"/>
      <c r="L6" s="24"/>
      <c r="M6" s="27"/>
      <c r="N6" s="24"/>
      <c r="O6" s="27">
        <v>0</v>
      </c>
      <c r="P6" s="24"/>
      <c r="Q6" s="27">
        <v>0</v>
      </c>
      <c r="R6" s="24"/>
      <c r="S6" s="27">
        <v>0</v>
      </c>
      <c r="T6" s="24" t="s">
        <v>209</v>
      </c>
      <c r="U6" s="27">
        <v>0</v>
      </c>
      <c r="V6" s="24" t="s">
        <v>210</v>
      </c>
      <c r="W6" s="27">
        <v>1</v>
      </c>
      <c r="X6" s="24" t="s">
        <v>211</v>
      </c>
      <c r="Y6" s="27">
        <v>0</v>
      </c>
      <c r="Z6" s="24" t="s">
        <v>212</v>
      </c>
      <c r="AA6" s="7">
        <v>0</v>
      </c>
      <c r="AB6" s="25" t="s">
        <v>213</v>
      </c>
      <c r="AC6" s="93"/>
      <c r="AD6" s="93"/>
    </row>
    <row r="7" spans="1:42" ht="30.75" customHeight="1">
      <c r="A7" s="111" t="s">
        <v>6</v>
      </c>
      <c r="B7" s="111"/>
      <c r="C7" s="111"/>
      <c r="D7" s="111"/>
      <c r="E7" s="111"/>
      <c r="F7" s="111"/>
      <c r="G7" s="111"/>
      <c r="H7" s="111"/>
      <c r="I7" s="111"/>
      <c r="K7" s="15"/>
      <c r="L7" s="15"/>
      <c r="M7" s="15"/>
      <c r="N7" s="15"/>
      <c r="O7" s="15"/>
      <c r="P7" s="15"/>
      <c r="Q7" s="15"/>
      <c r="R7" s="15"/>
      <c r="S7" s="15"/>
      <c r="T7" s="15"/>
      <c r="U7" s="15"/>
      <c r="V7" s="15"/>
    </row>
    <row r="8" spans="1:42" ht="30.75" customHeight="1">
      <c r="A8" s="12"/>
      <c r="B8" s="12" t="s">
        <v>117</v>
      </c>
      <c r="C8" s="19"/>
      <c r="D8" s="12" t="s">
        <v>118</v>
      </c>
      <c r="E8" s="12" t="s">
        <v>68</v>
      </c>
      <c r="F8" s="12"/>
      <c r="G8" s="12"/>
      <c r="H8" s="12" t="s">
        <v>119</v>
      </c>
      <c r="I8" s="12" t="s">
        <v>120</v>
      </c>
    </row>
    <row r="9" spans="1:42">
      <c r="A9" s="106" t="s">
        <v>214</v>
      </c>
      <c r="B9" s="108" t="s">
        <v>215</v>
      </c>
      <c r="C9" s="112"/>
      <c r="D9" s="17" t="s">
        <v>216</v>
      </c>
      <c r="E9" s="109"/>
      <c r="F9" s="109"/>
      <c r="G9" s="109"/>
      <c r="H9" s="1"/>
      <c r="I9" s="1"/>
    </row>
    <row r="10" spans="1:42" ht="30" customHeight="1">
      <c r="A10" s="106"/>
      <c r="B10" s="108"/>
      <c r="C10" s="112"/>
      <c r="D10" s="22" t="s">
        <v>217</v>
      </c>
      <c r="E10" s="109"/>
      <c r="F10" s="109"/>
      <c r="G10" s="109"/>
      <c r="H10" s="1"/>
      <c r="I10" s="1"/>
    </row>
    <row r="11" spans="1:42">
      <c r="A11" s="106"/>
      <c r="B11" s="108"/>
      <c r="C11" s="112"/>
      <c r="D11" s="22" t="s">
        <v>218</v>
      </c>
      <c r="E11" s="109"/>
      <c r="F11" s="109"/>
      <c r="G11" s="109"/>
      <c r="H11" s="1"/>
      <c r="I11" s="1"/>
    </row>
  </sheetData>
  <mergeCells count="34">
    <mergeCell ref="B4:B6"/>
    <mergeCell ref="C4:C6"/>
    <mergeCell ref="K2:L2"/>
    <mergeCell ref="D1:J1"/>
    <mergeCell ref="A9:A11"/>
    <mergeCell ref="B9:B11"/>
    <mergeCell ref="C9:C11"/>
    <mergeCell ref="E9:G9"/>
    <mergeCell ref="E10:G10"/>
    <mergeCell ref="E11:G11"/>
    <mergeCell ref="A7:I7"/>
    <mergeCell ref="A4:A6"/>
    <mergeCell ref="A1:C1"/>
    <mergeCell ref="B2:B3"/>
    <mergeCell ref="C2:C3"/>
    <mergeCell ref="D2:D3"/>
    <mergeCell ref="E2:E3"/>
    <mergeCell ref="F2:F3"/>
    <mergeCell ref="G2:G3"/>
    <mergeCell ref="H2:H3"/>
    <mergeCell ref="I2:I3"/>
    <mergeCell ref="J2:J3"/>
    <mergeCell ref="M2:N2"/>
    <mergeCell ref="O2:P2"/>
    <mergeCell ref="Q2:R2"/>
    <mergeCell ref="J4:J6"/>
    <mergeCell ref="AA2:AB2"/>
    <mergeCell ref="AA1:AP1"/>
    <mergeCell ref="AC2:AD2"/>
    <mergeCell ref="W2:X2"/>
    <mergeCell ref="Y2:Z2"/>
    <mergeCell ref="K1:Z1"/>
    <mergeCell ref="S2:T2"/>
    <mergeCell ref="U2:V2"/>
  </mergeCells>
  <conditionalFormatting sqref="H9:H11">
    <cfRule type="containsText" dxfId="24" priority="1" operator="containsText" text="Not Started">
      <formula>NOT(ISERROR(SEARCH("Not Started",H9)))</formula>
    </cfRule>
    <cfRule type="containsText" dxfId="23" priority="2" operator="containsText" text="In Progress">
      <formula>NOT(ISERROR(SEARCH("In Progress",H9)))</formula>
    </cfRule>
    <cfRule type="containsText" dxfId="22" priority="3" operator="containsText" text="Complete">
      <formula>NOT(ISERROR(SEARCH("Complete",H9)))</formula>
    </cfRule>
  </conditionalFormatting>
  <dataValidations count="1">
    <dataValidation type="list" allowBlank="1" showInputMessage="1" showErrorMessage="1" sqref="H9:H11" xr:uid="{3B5B5387-DA82-4611-9B40-A6E88CD61C9F}">
      <formula1>"Not started, In Progress, Complete"</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AP21"/>
  <sheetViews>
    <sheetView topLeftCell="X1" zoomScale="70" zoomScaleNormal="70" workbookViewId="0">
      <selection activeCell="AD4" sqref="AD4"/>
    </sheetView>
  </sheetViews>
  <sheetFormatPr defaultColWidth="8.5703125" defaultRowHeight="15"/>
  <cols>
    <col min="1" max="1" width="16.42578125" style="14" customWidth="1"/>
    <col min="2" max="2" width="10.85546875" style="14" customWidth="1"/>
    <col min="3" max="3" width="23.42578125" style="14" customWidth="1"/>
    <col min="4" max="4" width="12" style="14" customWidth="1"/>
    <col min="5" max="5" width="52.42578125" style="14" customWidth="1"/>
    <col min="6" max="6" width="10.42578125" style="14" customWidth="1"/>
    <col min="7" max="7" width="15" style="14" customWidth="1"/>
    <col min="8" max="8" width="11.5703125" style="14" customWidth="1"/>
    <col min="9" max="9" width="67" style="14" customWidth="1"/>
    <col min="10" max="10" width="44.5703125" style="14" customWidth="1"/>
    <col min="11" max="11" width="9.85546875" style="14" customWidth="1"/>
    <col min="12" max="12" width="55" style="14" customWidth="1"/>
    <col min="13" max="13" width="9.85546875" style="14" customWidth="1"/>
    <col min="14" max="14" width="55.5703125" style="14" customWidth="1"/>
    <col min="15" max="15" width="9.85546875" style="14" customWidth="1"/>
    <col min="16" max="16" width="55.42578125" style="14" customWidth="1"/>
    <col min="17" max="17" width="10" style="14" customWidth="1"/>
    <col min="18" max="18" width="55.42578125" style="14" customWidth="1"/>
    <col min="19" max="19" width="10.140625" style="14" customWidth="1"/>
    <col min="20" max="20" width="56" style="14" customWidth="1"/>
    <col min="21" max="21" width="10.140625" style="14" customWidth="1"/>
    <col min="22" max="22" width="55.42578125" style="14" customWidth="1"/>
    <col min="23" max="23" width="8.5703125" style="14"/>
    <col min="24" max="24" width="39.140625" style="14" customWidth="1"/>
    <col min="25" max="25" width="8.5703125" style="14"/>
    <col min="26" max="26" width="41.28515625" style="14" customWidth="1"/>
    <col min="27" max="27" width="8.5703125" style="95"/>
    <col min="28" max="28" width="41.85546875" style="14" customWidth="1"/>
    <col min="29" max="29" width="8.5703125" style="14"/>
    <col min="30" max="30" width="45.42578125" style="14" customWidth="1"/>
    <col min="31" max="16384" width="8.5703125" style="14"/>
  </cols>
  <sheetData>
    <row r="1" spans="1:42" ht="30" customHeight="1">
      <c r="A1" s="104" t="s">
        <v>80</v>
      </c>
      <c r="B1" s="104"/>
      <c r="C1" s="104"/>
      <c r="D1" s="105" t="s">
        <v>66</v>
      </c>
      <c r="E1" s="105"/>
      <c r="F1" s="105"/>
      <c r="G1" s="105"/>
      <c r="H1" s="105"/>
      <c r="I1" s="105"/>
      <c r="J1" s="105"/>
      <c r="K1" s="113" t="s">
        <v>81</v>
      </c>
      <c r="L1" s="113"/>
      <c r="M1" s="113"/>
      <c r="N1" s="113"/>
      <c r="O1" s="113"/>
      <c r="P1" s="113"/>
      <c r="Q1" s="113"/>
      <c r="R1" s="113"/>
      <c r="S1" s="113"/>
      <c r="T1" s="113"/>
      <c r="U1" s="113"/>
      <c r="V1" s="113"/>
      <c r="W1" s="113"/>
      <c r="X1" s="113"/>
      <c r="Y1" s="113"/>
      <c r="Z1" s="113"/>
      <c r="AA1" s="113" t="s">
        <v>81</v>
      </c>
      <c r="AB1" s="113"/>
      <c r="AC1" s="113"/>
      <c r="AD1" s="113"/>
      <c r="AE1" s="113"/>
      <c r="AF1" s="113"/>
      <c r="AG1" s="113"/>
      <c r="AH1" s="113"/>
      <c r="AI1" s="113"/>
      <c r="AJ1" s="113"/>
      <c r="AK1" s="113"/>
      <c r="AL1" s="113"/>
      <c r="AM1" s="113"/>
      <c r="AN1" s="113"/>
      <c r="AO1" s="113"/>
      <c r="AP1" s="113"/>
    </row>
    <row r="2" spans="1:42" ht="15" customHeight="1">
      <c r="A2" s="18" t="s">
        <v>82</v>
      </c>
      <c r="B2" s="106" t="s">
        <v>83</v>
      </c>
      <c r="C2" s="106" t="s">
        <v>68</v>
      </c>
      <c r="D2" s="106" t="s">
        <v>84</v>
      </c>
      <c r="E2" s="108" t="s">
        <v>70</v>
      </c>
      <c r="F2" s="108" t="s">
        <v>85</v>
      </c>
      <c r="G2" s="108" t="s">
        <v>86</v>
      </c>
      <c r="H2" s="108" t="s">
        <v>87</v>
      </c>
      <c r="I2" s="108" t="s">
        <v>74</v>
      </c>
      <c r="J2" s="108" t="s">
        <v>88</v>
      </c>
      <c r="K2" s="106" t="s">
        <v>89</v>
      </c>
      <c r="L2" s="106"/>
      <c r="M2" s="108" t="s">
        <v>90</v>
      </c>
      <c r="N2" s="108"/>
      <c r="O2" s="106" t="s">
        <v>91</v>
      </c>
      <c r="P2" s="106"/>
      <c r="Q2" s="108" t="s">
        <v>92</v>
      </c>
      <c r="R2" s="108"/>
      <c r="S2" s="106" t="s">
        <v>93</v>
      </c>
      <c r="T2" s="106"/>
      <c r="U2" s="108" t="s">
        <v>94</v>
      </c>
      <c r="V2" s="108"/>
      <c r="W2" s="106" t="s">
        <v>95</v>
      </c>
      <c r="X2" s="106"/>
      <c r="Y2" s="108" t="s">
        <v>96</v>
      </c>
      <c r="Z2" s="108"/>
      <c r="AA2" s="94"/>
      <c r="AB2" s="87" t="s">
        <v>97</v>
      </c>
      <c r="AC2" s="17"/>
      <c r="AD2" s="9" t="s">
        <v>98</v>
      </c>
    </row>
    <row r="3" spans="1:42">
      <c r="A3" s="18">
        <f>COUNTIF(D4:D9,"&lt;&gt;")</f>
        <v>5</v>
      </c>
      <c r="B3" s="106"/>
      <c r="C3" s="106"/>
      <c r="D3" s="106"/>
      <c r="E3" s="108"/>
      <c r="F3" s="108"/>
      <c r="G3" s="108"/>
      <c r="H3" s="108"/>
      <c r="I3" s="108"/>
      <c r="J3" s="108"/>
      <c r="K3" s="12" t="s">
        <v>99</v>
      </c>
      <c r="L3" s="12" t="s">
        <v>68</v>
      </c>
      <c r="M3" s="9" t="s">
        <v>99</v>
      </c>
      <c r="N3" s="9" t="s">
        <v>68</v>
      </c>
      <c r="O3" s="12" t="s">
        <v>99</v>
      </c>
      <c r="P3" s="12" t="s">
        <v>68</v>
      </c>
      <c r="Q3" s="9" t="s">
        <v>99</v>
      </c>
      <c r="R3" s="9" t="s">
        <v>68</v>
      </c>
      <c r="S3" s="12" t="s">
        <v>99</v>
      </c>
      <c r="T3" s="12" t="s">
        <v>68</v>
      </c>
      <c r="U3" s="9" t="s">
        <v>99</v>
      </c>
      <c r="V3" s="9" t="s">
        <v>68</v>
      </c>
      <c r="W3" s="12" t="s">
        <v>99</v>
      </c>
      <c r="X3" s="12" t="s">
        <v>68</v>
      </c>
      <c r="Y3" s="9" t="s">
        <v>99</v>
      </c>
      <c r="Z3" s="9" t="s">
        <v>68</v>
      </c>
      <c r="AA3" s="94" t="s">
        <v>99</v>
      </c>
      <c r="AB3" s="87" t="s">
        <v>68</v>
      </c>
      <c r="AC3" s="9" t="s">
        <v>99</v>
      </c>
      <c r="AD3" s="9" t="s">
        <v>68</v>
      </c>
    </row>
    <row r="4" spans="1:42" s="15" customFormat="1" ht="60.75">
      <c r="A4" s="106" t="s">
        <v>219</v>
      </c>
      <c r="B4" s="108" t="s">
        <v>220</v>
      </c>
      <c r="C4" s="112" t="s">
        <v>221</v>
      </c>
      <c r="D4" s="22" t="s">
        <v>222</v>
      </c>
      <c r="E4" s="26" t="s">
        <v>223</v>
      </c>
      <c r="F4" s="7">
        <v>2</v>
      </c>
      <c r="G4" s="27" t="s">
        <v>105</v>
      </c>
      <c r="H4" s="7" t="s">
        <v>106</v>
      </c>
      <c r="I4" s="24" t="s">
        <v>107</v>
      </c>
      <c r="J4" s="115"/>
      <c r="K4" s="27"/>
      <c r="L4" s="24"/>
      <c r="M4" s="27"/>
      <c r="N4" s="24"/>
      <c r="O4" s="27"/>
      <c r="P4" s="24"/>
      <c r="Q4" s="2"/>
      <c r="R4" s="26"/>
      <c r="S4" s="2">
        <v>2</v>
      </c>
      <c r="T4" s="26" t="s">
        <v>224</v>
      </c>
      <c r="U4" s="27">
        <v>0</v>
      </c>
      <c r="V4" s="24" t="s">
        <v>225</v>
      </c>
      <c r="W4" s="2">
        <v>0</v>
      </c>
      <c r="X4" s="26" t="s">
        <v>225</v>
      </c>
      <c r="Y4" s="27">
        <v>0</v>
      </c>
      <c r="Z4" s="24"/>
      <c r="AA4" s="7">
        <v>0</v>
      </c>
      <c r="AB4" s="27" t="s">
        <v>226</v>
      </c>
      <c r="AC4" s="7"/>
      <c r="AD4" s="7"/>
    </row>
    <row r="5" spans="1:42" ht="30.75">
      <c r="A5" s="106"/>
      <c r="B5" s="108"/>
      <c r="C5" s="112"/>
      <c r="D5" s="17" t="s">
        <v>227</v>
      </c>
      <c r="E5" s="26" t="s">
        <v>112</v>
      </c>
      <c r="F5" s="2">
        <v>2</v>
      </c>
      <c r="G5" s="2" t="s">
        <v>113</v>
      </c>
      <c r="H5" s="2" t="s">
        <v>114</v>
      </c>
      <c r="I5" s="26" t="s">
        <v>115</v>
      </c>
      <c r="J5" s="115"/>
      <c r="K5" s="27"/>
      <c r="L5" s="24"/>
      <c r="M5" s="27"/>
      <c r="N5" s="24"/>
      <c r="O5" s="27"/>
      <c r="P5" s="24"/>
      <c r="Q5" s="2"/>
      <c r="R5" s="26"/>
      <c r="S5" s="2">
        <v>0</v>
      </c>
      <c r="T5" s="26"/>
      <c r="U5" s="27">
        <v>0</v>
      </c>
      <c r="V5" s="24" t="s">
        <v>228</v>
      </c>
      <c r="W5" s="2">
        <v>1</v>
      </c>
      <c r="X5" s="26" t="s">
        <v>229</v>
      </c>
      <c r="Y5" s="27">
        <v>0</v>
      </c>
      <c r="Z5" s="24"/>
      <c r="AA5" s="7">
        <v>0</v>
      </c>
      <c r="AB5" s="93"/>
      <c r="AC5" s="5"/>
      <c r="AD5"/>
    </row>
    <row r="6" spans="1:42" ht="30.75">
      <c r="A6" s="106"/>
      <c r="B6" s="108"/>
      <c r="C6" s="112"/>
      <c r="D6" s="17" t="s">
        <v>230</v>
      </c>
      <c r="E6" s="24" t="s">
        <v>231</v>
      </c>
      <c r="F6" s="7">
        <v>5</v>
      </c>
      <c r="G6" s="27" t="s">
        <v>232</v>
      </c>
      <c r="H6" s="7" t="s">
        <v>204</v>
      </c>
      <c r="I6" s="24" t="s">
        <v>107</v>
      </c>
      <c r="J6" s="115"/>
      <c r="K6" s="27"/>
      <c r="L6" s="24"/>
      <c r="M6" s="27"/>
      <c r="N6" s="24"/>
      <c r="O6" s="27"/>
      <c r="P6" s="24"/>
      <c r="Q6" s="27"/>
      <c r="R6" s="24"/>
      <c r="S6" s="27">
        <v>0</v>
      </c>
      <c r="T6" s="24"/>
      <c r="U6" s="27">
        <v>0</v>
      </c>
      <c r="V6" s="24" t="s">
        <v>228</v>
      </c>
      <c r="W6" s="27">
        <v>5</v>
      </c>
      <c r="X6" s="24" t="s">
        <v>233</v>
      </c>
      <c r="Y6" s="27">
        <v>1</v>
      </c>
      <c r="Z6" s="24" t="s">
        <v>234</v>
      </c>
      <c r="AA6" s="7">
        <v>0</v>
      </c>
      <c r="AB6" s="93"/>
      <c r="AC6" s="5"/>
      <c r="AD6"/>
    </row>
    <row r="7" spans="1:42" ht="30.75">
      <c r="A7" s="12"/>
      <c r="B7" s="9"/>
      <c r="C7" s="22"/>
      <c r="D7" s="17" t="s">
        <v>235</v>
      </c>
      <c r="E7" s="74" t="s">
        <v>236</v>
      </c>
      <c r="F7" s="7">
        <v>2</v>
      </c>
      <c r="G7" s="27" t="s">
        <v>237</v>
      </c>
      <c r="H7" s="7" t="s">
        <v>238</v>
      </c>
      <c r="I7" s="24" t="s">
        <v>239</v>
      </c>
      <c r="J7" s="115"/>
      <c r="K7" s="27"/>
      <c r="L7" s="24"/>
      <c r="M7" s="27"/>
      <c r="N7" s="24"/>
      <c r="O7" s="27"/>
      <c r="P7" s="24"/>
      <c r="Q7" s="27"/>
      <c r="R7" s="24"/>
      <c r="S7" s="27">
        <v>0</v>
      </c>
      <c r="T7" s="24"/>
      <c r="U7" s="27">
        <v>0</v>
      </c>
      <c r="V7" s="24" t="s">
        <v>240</v>
      </c>
      <c r="W7" s="27">
        <v>1</v>
      </c>
      <c r="X7" s="24" t="s">
        <v>241</v>
      </c>
      <c r="Y7" s="27">
        <v>2</v>
      </c>
      <c r="Z7" s="24" t="s">
        <v>242</v>
      </c>
      <c r="AA7" s="7">
        <v>0</v>
      </c>
      <c r="AB7" s="93"/>
      <c r="AC7" s="5"/>
      <c r="AD7"/>
    </row>
    <row r="8" spans="1:42" ht="45.75">
      <c r="A8" s="12"/>
      <c r="B8" s="9"/>
      <c r="C8" s="22"/>
      <c r="D8" s="17" t="s">
        <v>243</v>
      </c>
      <c r="E8" s="74" t="s">
        <v>244</v>
      </c>
      <c r="F8" s="7">
        <v>5</v>
      </c>
      <c r="G8" s="27" t="s">
        <v>245</v>
      </c>
      <c r="H8" s="7" t="s">
        <v>246</v>
      </c>
      <c r="I8" s="24" t="s">
        <v>247</v>
      </c>
      <c r="J8" s="115"/>
      <c r="K8" s="27"/>
      <c r="L8" s="24"/>
      <c r="M8" s="27"/>
      <c r="N8" s="24"/>
      <c r="O8" s="27"/>
      <c r="P8" s="24"/>
      <c r="Q8" s="27"/>
      <c r="R8" s="24"/>
      <c r="S8" s="27">
        <v>0</v>
      </c>
      <c r="T8" s="24"/>
      <c r="U8" s="27">
        <v>0</v>
      </c>
      <c r="V8" s="24" t="s">
        <v>248</v>
      </c>
      <c r="W8" s="27">
        <v>0</v>
      </c>
      <c r="X8" s="24" t="s">
        <v>249</v>
      </c>
      <c r="Y8" s="27">
        <v>0</v>
      </c>
      <c r="Z8" s="24" t="s">
        <v>250</v>
      </c>
      <c r="AA8" s="7">
        <v>0</v>
      </c>
      <c r="AB8" s="93"/>
      <c r="AC8" s="5"/>
      <c r="AD8"/>
    </row>
    <row r="9" spans="1:42" ht="30.75" customHeight="1">
      <c r="A9" s="111" t="s">
        <v>6</v>
      </c>
      <c r="B9" s="111"/>
      <c r="C9" s="111"/>
      <c r="D9" s="111"/>
      <c r="E9" s="111"/>
      <c r="F9" s="111"/>
      <c r="G9" s="111"/>
      <c r="H9" s="111"/>
      <c r="I9" s="111"/>
      <c r="K9" s="15"/>
      <c r="L9" s="15"/>
      <c r="M9" s="15"/>
      <c r="N9" s="15"/>
      <c r="O9" s="15"/>
      <c r="P9" s="15"/>
      <c r="Q9" s="15"/>
      <c r="R9" s="15"/>
      <c r="S9" s="15"/>
      <c r="T9" s="15"/>
      <c r="U9" s="15"/>
      <c r="V9" s="15"/>
    </row>
    <row r="10" spans="1:42" ht="30.75" customHeight="1">
      <c r="A10" s="12"/>
      <c r="B10" s="12" t="s">
        <v>117</v>
      </c>
      <c r="C10" s="19"/>
      <c r="D10" s="12" t="s">
        <v>118</v>
      </c>
      <c r="E10" s="12" t="s">
        <v>68</v>
      </c>
      <c r="F10" s="12"/>
      <c r="G10" s="12"/>
      <c r="H10" s="12" t="s">
        <v>119</v>
      </c>
      <c r="I10" s="12" t="s">
        <v>120</v>
      </c>
    </row>
    <row r="11" spans="1:42" ht="14.45" customHeight="1">
      <c r="A11" s="106" t="s">
        <v>251</v>
      </c>
      <c r="B11" s="108" t="s">
        <v>252</v>
      </c>
      <c r="C11" s="108"/>
      <c r="D11" s="17" t="s">
        <v>253</v>
      </c>
      <c r="E11" s="109"/>
      <c r="F11" s="109"/>
      <c r="G11" s="109"/>
      <c r="H11" s="1"/>
      <c r="I11" s="1"/>
    </row>
    <row r="12" spans="1:42">
      <c r="A12" s="106"/>
      <c r="B12" s="108"/>
      <c r="C12" s="108"/>
      <c r="D12" s="22" t="s">
        <v>254</v>
      </c>
      <c r="E12" s="109"/>
      <c r="F12" s="109"/>
      <c r="G12" s="109"/>
      <c r="H12" s="1"/>
      <c r="I12" s="1"/>
    </row>
    <row r="13" spans="1:42">
      <c r="A13" s="106"/>
      <c r="B13" s="108"/>
      <c r="C13" s="108"/>
      <c r="D13" s="22" t="s">
        <v>255</v>
      </c>
      <c r="E13" s="109"/>
      <c r="F13" s="109"/>
      <c r="G13" s="109"/>
      <c r="H13" s="1"/>
      <c r="I13" s="1"/>
    </row>
    <row r="14" spans="1:42">
      <c r="A14" s="106"/>
      <c r="B14" s="108"/>
      <c r="C14" s="108"/>
      <c r="D14" s="22" t="s">
        <v>256</v>
      </c>
      <c r="E14" s="109"/>
      <c r="F14" s="109"/>
      <c r="G14" s="109"/>
      <c r="H14" s="1"/>
      <c r="I14" s="1"/>
    </row>
    <row r="15" spans="1:42">
      <c r="A15" s="106"/>
      <c r="B15" s="108"/>
      <c r="C15" s="108"/>
      <c r="D15" s="22" t="s">
        <v>257</v>
      </c>
      <c r="E15" s="109"/>
      <c r="F15" s="109"/>
      <c r="G15" s="109"/>
      <c r="H15" s="1"/>
      <c r="I15"/>
    </row>
    <row r="16" spans="1:42">
      <c r="A16" s="106"/>
      <c r="B16" s="108"/>
      <c r="C16" s="108"/>
      <c r="D16" s="22" t="s">
        <v>258</v>
      </c>
      <c r="E16" s="109"/>
      <c r="F16" s="109"/>
      <c r="G16" s="109"/>
      <c r="H16" s="1"/>
      <c r="I16"/>
    </row>
    <row r="17" spans="1:9" ht="30" customHeight="1">
      <c r="A17" s="106"/>
      <c r="B17" s="108"/>
      <c r="C17" s="108"/>
      <c r="D17" s="22" t="s">
        <v>259</v>
      </c>
      <c r="E17" s="109"/>
      <c r="F17" s="109"/>
      <c r="G17" s="109"/>
      <c r="H17" s="1"/>
      <c r="I17"/>
    </row>
    <row r="18" spans="1:9">
      <c r="A18" s="106"/>
      <c r="B18" s="108"/>
      <c r="C18" s="108"/>
      <c r="D18" s="22" t="s">
        <v>260</v>
      </c>
      <c r="E18" s="109"/>
      <c r="F18" s="109"/>
      <c r="G18" s="109"/>
      <c r="H18" s="1"/>
      <c r="I18"/>
    </row>
    <row r="19" spans="1:9" ht="116.1" customHeight="1">
      <c r="B19" s="9"/>
      <c r="C19" s="9"/>
      <c r="D19" s="22"/>
      <c r="E19" s="58"/>
    </row>
    <row r="20" spans="1:9">
      <c r="B20" s="9"/>
      <c r="C20" s="9"/>
      <c r="D20" s="22"/>
      <c r="E20" s="58"/>
    </row>
    <row r="21" spans="1:9">
      <c r="B21" s="9"/>
      <c r="C21" s="9"/>
      <c r="D21" s="22"/>
      <c r="E21" s="58"/>
    </row>
  </sheetData>
  <mergeCells count="37">
    <mergeCell ref="B11:B18"/>
    <mergeCell ref="A11:A18"/>
    <mergeCell ref="C4:C6"/>
    <mergeCell ref="B4:B6"/>
    <mergeCell ref="A4:A6"/>
    <mergeCell ref="A9:I9"/>
    <mergeCell ref="E11:G11"/>
    <mergeCell ref="E12:G12"/>
    <mergeCell ref="E14:G14"/>
    <mergeCell ref="E15:G15"/>
    <mergeCell ref="E16:G16"/>
    <mergeCell ref="E17:G17"/>
    <mergeCell ref="E18:G18"/>
    <mergeCell ref="C11:C18"/>
    <mergeCell ref="E13:G13"/>
    <mergeCell ref="O2:P2"/>
    <mergeCell ref="A1:C1"/>
    <mergeCell ref="B2:B3"/>
    <mergeCell ref="C2:C3"/>
    <mergeCell ref="D2:D3"/>
    <mergeCell ref="E2:E3"/>
    <mergeCell ref="AA1:AP1"/>
    <mergeCell ref="W2:X2"/>
    <mergeCell ref="Y2:Z2"/>
    <mergeCell ref="K1:Z1"/>
    <mergeCell ref="J4:J8"/>
    <mergeCell ref="D1:J1"/>
    <mergeCell ref="U2:V2"/>
    <mergeCell ref="K2:L2"/>
    <mergeCell ref="S2:T2"/>
    <mergeCell ref="Q2:R2"/>
    <mergeCell ref="F2:F3"/>
    <mergeCell ref="G2:G3"/>
    <mergeCell ref="H2:H3"/>
    <mergeCell ref="I2:I3"/>
    <mergeCell ref="J2:J3"/>
    <mergeCell ref="M2:N2"/>
  </mergeCells>
  <conditionalFormatting sqref="H11:H18">
    <cfRule type="containsText" dxfId="21" priority="1" operator="containsText" text="Not Started">
      <formula>NOT(ISERROR(SEARCH("Not Started",H11)))</formula>
    </cfRule>
    <cfRule type="containsText" dxfId="20" priority="2" operator="containsText" text="In Progress">
      <formula>NOT(ISERROR(SEARCH("In Progress",H11)))</formula>
    </cfRule>
    <cfRule type="containsText" dxfId="19" priority="3" operator="containsText" text="Complete">
      <formula>NOT(ISERROR(SEARCH("Complete",H11)))</formula>
    </cfRule>
  </conditionalFormatting>
  <dataValidations count="1">
    <dataValidation type="list" allowBlank="1" showInputMessage="1" showErrorMessage="1" sqref="H11:H18" xr:uid="{EFB6218D-781F-4E83-B0BF-30EFFF903B66}">
      <formula1>"Not started, In Progress, Complete"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AP11"/>
  <sheetViews>
    <sheetView topLeftCell="X4" zoomScale="70" zoomScaleNormal="70" workbookViewId="0">
      <selection activeCell="AD5" sqref="AD5"/>
    </sheetView>
  </sheetViews>
  <sheetFormatPr defaultColWidth="8.5703125" defaultRowHeight="14.45"/>
  <cols>
    <col min="1" max="1" width="16.42578125" style="14" customWidth="1"/>
    <col min="2" max="2" width="10.85546875" style="14" customWidth="1"/>
    <col min="3" max="3" width="23.42578125" style="14" customWidth="1"/>
    <col min="4" max="4" width="12" style="14" customWidth="1"/>
    <col min="5" max="5" width="52.42578125" style="14" customWidth="1"/>
    <col min="6" max="6" width="10.42578125" style="14" customWidth="1"/>
    <col min="7" max="7" width="15" style="14" customWidth="1"/>
    <col min="8" max="8" width="11.5703125" style="14" customWidth="1"/>
    <col min="9" max="9" width="67" style="14" customWidth="1"/>
    <col min="10" max="10" width="44.5703125" style="14" customWidth="1"/>
    <col min="11" max="11" width="9.85546875" style="14" hidden="1" customWidth="1"/>
    <col min="12" max="12" width="55" style="14" hidden="1" customWidth="1"/>
    <col min="13" max="13" width="9.85546875" style="14" hidden="1" customWidth="1"/>
    <col min="14" max="14" width="55.5703125" style="14" hidden="1" customWidth="1"/>
    <col min="15" max="15" width="9.85546875" style="14" customWidth="1"/>
    <col min="16" max="16" width="55.42578125" style="14" customWidth="1"/>
    <col min="17" max="17" width="10" style="14" customWidth="1"/>
    <col min="18" max="18" width="55.42578125" style="14" customWidth="1"/>
    <col min="19" max="19" width="10.140625" style="14" customWidth="1"/>
    <col min="20" max="20" width="56" style="14" customWidth="1"/>
    <col min="21" max="21" width="10.140625" style="14" customWidth="1"/>
    <col min="22" max="22" width="55.42578125" style="14" customWidth="1"/>
    <col min="23" max="23" width="8.5703125" style="14"/>
    <col min="24" max="24" width="34.42578125" style="14" customWidth="1"/>
    <col min="25" max="25" width="8.5703125" style="14"/>
    <col min="26" max="26" width="52.85546875" style="14" customWidth="1"/>
    <col min="27" max="27" width="8.5703125" style="14"/>
    <col min="28" max="28" width="51.85546875" style="14" customWidth="1"/>
    <col min="29" max="29" width="8.5703125" style="14"/>
    <col min="30" max="30" width="47" style="14" customWidth="1"/>
    <col min="31" max="16384" width="8.5703125" style="14"/>
  </cols>
  <sheetData>
    <row r="1" spans="1:42" ht="30" customHeight="1">
      <c r="A1" s="104" t="s">
        <v>80</v>
      </c>
      <c r="B1" s="104"/>
      <c r="C1" s="104"/>
      <c r="D1" s="105" t="s">
        <v>66</v>
      </c>
      <c r="E1" s="105"/>
      <c r="F1" s="105"/>
      <c r="G1" s="105"/>
      <c r="H1" s="105"/>
      <c r="I1" s="105"/>
      <c r="J1" s="105"/>
      <c r="K1" s="113" t="s">
        <v>81</v>
      </c>
      <c r="L1" s="113"/>
      <c r="M1" s="113"/>
      <c r="N1" s="113"/>
      <c r="O1" s="113"/>
      <c r="P1" s="113"/>
      <c r="Q1" s="113"/>
      <c r="R1" s="113"/>
      <c r="S1" s="113"/>
      <c r="T1" s="113"/>
      <c r="U1" s="113"/>
      <c r="V1" s="113"/>
      <c r="W1" s="113"/>
      <c r="X1" s="113"/>
      <c r="Y1" s="113"/>
      <c r="Z1" s="113"/>
      <c r="AA1" s="113" t="s">
        <v>81</v>
      </c>
      <c r="AB1" s="113"/>
      <c r="AC1" s="113"/>
      <c r="AD1" s="113"/>
      <c r="AE1" s="113"/>
      <c r="AF1" s="113"/>
      <c r="AG1" s="113"/>
      <c r="AH1" s="113"/>
      <c r="AI1" s="113"/>
      <c r="AJ1" s="113"/>
      <c r="AK1" s="113"/>
      <c r="AL1" s="113"/>
      <c r="AM1" s="113"/>
      <c r="AN1" s="113"/>
      <c r="AO1" s="113"/>
      <c r="AP1" s="113"/>
    </row>
    <row r="2" spans="1:42" ht="60.75">
      <c r="A2" s="18" t="s">
        <v>82</v>
      </c>
      <c r="B2" s="106" t="s">
        <v>83</v>
      </c>
      <c r="C2" s="106" t="s">
        <v>68</v>
      </c>
      <c r="D2" s="106" t="s">
        <v>84</v>
      </c>
      <c r="E2" s="108" t="s">
        <v>70</v>
      </c>
      <c r="F2" s="108" t="s">
        <v>85</v>
      </c>
      <c r="G2" s="108" t="s">
        <v>86</v>
      </c>
      <c r="H2" s="108" t="s">
        <v>87</v>
      </c>
      <c r="I2" s="108" t="s">
        <v>74</v>
      </c>
      <c r="J2" s="108" t="s">
        <v>88</v>
      </c>
      <c r="K2" s="106" t="s">
        <v>89</v>
      </c>
      <c r="L2" s="106"/>
      <c r="M2" s="108" t="s">
        <v>90</v>
      </c>
      <c r="N2" s="108"/>
      <c r="O2" s="106" t="s">
        <v>91</v>
      </c>
      <c r="P2" s="106"/>
      <c r="Q2" s="108" t="s">
        <v>92</v>
      </c>
      <c r="R2" s="108"/>
      <c r="S2" s="106" t="s">
        <v>93</v>
      </c>
      <c r="T2" s="106"/>
      <c r="U2" s="108" t="s">
        <v>94</v>
      </c>
      <c r="V2" s="108"/>
      <c r="W2" s="106" t="s">
        <v>95</v>
      </c>
      <c r="X2" s="106"/>
      <c r="Y2" s="108" t="s">
        <v>96</v>
      </c>
      <c r="Z2" s="108"/>
      <c r="AA2" s="87"/>
      <c r="AB2" s="87" t="s">
        <v>97</v>
      </c>
      <c r="AC2" s="9"/>
      <c r="AD2" s="9" t="s">
        <v>98</v>
      </c>
    </row>
    <row r="3" spans="1:42" ht="30.75">
      <c r="A3" s="18">
        <f>COUNTIF(D4:D7,"&lt;&gt;")</f>
        <v>2</v>
      </c>
      <c r="B3" s="106"/>
      <c r="C3" s="106"/>
      <c r="D3" s="106"/>
      <c r="E3" s="108"/>
      <c r="F3" s="108"/>
      <c r="G3" s="108"/>
      <c r="H3" s="108"/>
      <c r="I3" s="108"/>
      <c r="J3" s="108"/>
      <c r="K3" s="12" t="s">
        <v>99</v>
      </c>
      <c r="L3" s="12" t="s">
        <v>68</v>
      </c>
      <c r="M3" s="9" t="s">
        <v>99</v>
      </c>
      <c r="N3" s="9" t="s">
        <v>68</v>
      </c>
      <c r="O3" s="12" t="s">
        <v>99</v>
      </c>
      <c r="P3" s="12" t="s">
        <v>68</v>
      </c>
      <c r="Q3" s="9" t="s">
        <v>99</v>
      </c>
      <c r="R3" s="9" t="s">
        <v>68</v>
      </c>
      <c r="S3" s="12" t="s">
        <v>99</v>
      </c>
      <c r="T3" s="12" t="s">
        <v>68</v>
      </c>
      <c r="U3" s="9" t="s">
        <v>99</v>
      </c>
      <c r="V3" s="9" t="s">
        <v>68</v>
      </c>
      <c r="W3" s="12" t="s">
        <v>99</v>
      </c>
      <c r="X3" s="12" t="s">
        <v>68</v>
      </c>
      <c r="Y3" s="9" t="s">
        <v>99</v>
      </c>
      <c r="Z3" s="9" t="s">
        <v>68</v>
      </c>
      <c r="AA3" s="87" t="s">
        <v>99</v>
      </c>
      <c r="AB3" s="87" t="s">
        <v>68</v>
      </c>
      <c r="AC3" s="9" t="s">
        <v>99</v>
      </c>
      <c r="AD3" s="9" t="s">
        <v>68</v>
      </c>
    </row>
    <row r="4" spans="1:42" s="15" customFormat="1" ht="128.25" customHeight="1">
      <c r="A4" s="106" t="s">
        <v>261</v>
      </c>
      <c r="B4" s="108" t="s">
        <v>262</v>
      </c>
      <c r="C4" s="112" t="s">
        <v>263</v>
      </c>
      <c r="D4" s="22" t="s">
        <v>264</v>
      </c>
      <c r="E4" s="24" t="s">
        <v>265</v>
      </c>
      <c r="F4" s="27">
        <v>20000</v>
      </c>
      <c r="G4" s="27" t="s">
        <v>146</v>
      </c>
      <c r="H4" s="27" t="s">
        <v>147</v>
      </c>
      <c r="I4" s="25"/>
      <c r="J4" s="115"/>
      <c r="K4" s="27"/>
      <c r="L4" s="24"/>
      <c r="M4" s="27"/>
      <c r="N4" s="24"/>
      <c r="O4" s="27">
        <v>100</v>
      </c>
      <c r="P4" s="24" t="s">
        <v>266</v>
      </c>
      <c r="Q4" s="27">
        <v>3230</v>
      </c>
      <c r="R4" s="24" t="s">
        <v>267</v>
      </c>
      <c r="S4" s="27">
        <v>100</v>
      </c>
      <c r="T4" s="24" t="s">
        <v>268</v>
      </c>
      <c r="U4" s="27">
        <v>250</v>
      </c>
      <c r="V4" s="24" t="s">
        <v>269</v>
      </c>
      <c r="W4" s="27">
        <v>300</v>
      </c>
      <c r="X4" s="24" t="s">
        <v>270</v>
      </c>
      <c r="Y4" s="27">
        <v>289</v>
      </c>
      <c r="Z4" s="24" t="s">
        <v>271</v>
      </c>
      <c r="AA4" s="7">
        <v>400</v>
      </c>
      <c r="AB4" s="27" t="s">
        <v>272</v>
      </c>
      <c r="AC4" s="7">
        <v>45</v>
      </c>
      <c r="AD4" s="7" t="s">
        <v>273</v>
      </c>
    </row>
    <row r="5" spans="1:42" ht="167.25">
      <c r="A5" s="106"/>
      <c r="B5" s="108"/>
      <c r="C5" s="112"/>
      <c r="D5" s="17" t="s">
        <v>274</v>
      </c>
      <c r="E5" s="24" t="s">
        <v>275</v>
      </c>
      <c r="F5" s="27">
        <v>15</v>
      </c>
      <c r="G5" s="27" t="s">
        <v>276</v>
      </c>
      <c r="H5" s="27" t="s">
        <v>238</v>
      </c>
      <c r="I5" s="25"/>
      <c r="J5" s="115"/>
      <c r="K5" s="27"/>
      <c r="L5" s="24"/>
      <c r="M5" s="27"/>
      <c r="N5" s="24"/>
      <c r="O5" s="27">
        <v>1</v>
      </c>
      <c r="P5" s="24" t="s">
        <v>277</v>
      </c>
      <c r="Q5" s="27">
        <v>1</v>
      </c>
      <c r="R5" s="24" t="s">
        <v>278</v>
      </c>
      <c r="S5" s="27">
        <v>2</v>
      </c>
      <c r="T5" s="24" t="s">
        <v>279</v>
      </c>
      <c r="U5" s="27">
        <v>5</v>
      </c>
      <c r="V5" s="24" t="s">
        <v>280</v>
      </c>
      <c r="W5" s="27">
        <v>5</v>
      </c>
      <c r="X5" s="24" t="s">
        <v>281</v>
      </c>
      <c r="Y5" s="27">
        <v>12</v>
      </c>
      <c r="Z5" s="24" t="s">
        <v>282</v>
      </c>
      <c r="AA5"/>
      <c r="AB5" s="27" t="s">
        <v>283</v>
      </c>
      <c r="AC5"/>
      <c r="AD5"/>
    </row>
    <row r="6" spans="1:42" ht="42.6" customHeight="1">
      <c r="A6" s="106"/>
      <c r="B6" s="108"/>
      <c r="C6" s="112"/>
      <c r="D6" s="17"/>
      <c r="E6" s="24"/>
      <c r="F6" s="27"/>
      <c r="G6" s="27"/>
      <c r="H6" s="27"/>
      <c r="I6" s="25"/>
      <c r="J6" s="115"/>
      <c r="K6" s="27"/>
      <c r="L6" s="24"/>
      <c r="M6" s="27"/>
      <c r="N6" s="24"/>
      <c r="O6" s="27"/>
      <c r="P6" s="24"/>
      <c r="Q6" s="27"/>
      <c r="R6" s="24"/>
      <c r="S6" s="27"/>
      <c r="T6" s="24"/>
      <c r="U6" s="27"/>
      <c r="V6" s="24"/>
      <c r="W6" s="27"/>
      <c r="X6" s="24"/>
      <c r="Y6" s="27"/>
      <c r="Z6" s="24"/>
    </row>
    <row r="7" spans="1:42" ht="30.75" customHeight="1">
      <c r="A7" s="111" t="s">
        <v>6</v>
      </c>
      <c r="B7" s="111"/>
      <c r="C7" s="111"/>
      <c r="D7" s="111"/>
      <c r="E7" s="111"/>
      <c r="F7" s="111"/>
      <c r="G7" s="111"/>
      <c r="H7" s="111"/>
      <c r="I7" s="111"/>
      <c r="K7" s="15"/>
      <c r="L7" s="15"/>
      <c r="M7" s="15"/>
      <c r="N7" s="15"/>
      <c r="O7" s="15"/>
      <c r="P7" s="15"/>
      <c r="Q7" s="15"/>
      <c r="R7" s="15"/>
      <c r="S7" s="15"/>
      <c r="T7" s="15"/>
      <c r="U7" s="15"/>
      <c r="V7" s="15"/>
    </row>
    <row r="8" spans="1:42" ht="30.75" customHeight="1">
      <c r="A8" s="12"/>
      <c r="B8" s="12" t="s">
        <v>117</v>
      </c>
      <c r="C8" s="19"/>
      <c r="D8" s="12" t="s">
        <v>118</v>
      </c>
      <c r="E8" s="12" t="s">
        <v>68</v>
      </c>
      <c r="F8" s="12"/>
      <c r="G8" s="12"/>
      <c r="H8" s="12" t="s">
        <v>119</v>
      </c>
      <c r="I8" s="12" t="s">
        <v>120</v>
      </c>
    </row>
    <row r="9" spans="1:42">
      <c r="A9" s="106" t="s">
        <v>284</v>
      </c>
      <c r="B9" s="108" t="s">
        <v>285</v>
      </c>
      <c r="C9" s="112"/>
      <c r="D9" s="17" t="s">
        <v>286</v>
      </c>
      <c r="E9" s="109"/>
      <c r="F9" s="109"/>
      <c r="G9" s="109"/>
      <c r="H9" s="1"/>
      <c r="I9" s="1"/>
    </row>
    <row r="10" spans="1:42" ht="45" customHeight="1">
      <c r="A10" s="106"/>
      <c r="B10" s="108"/>
      <c r="C10" s="112"/>
      <c r="D10" s="22" t="s">
        <v>287</v>
      </c>
      <c r="E10" s="109"/>
      <c r="F10" s="109"/>
      <c r="G10" s="109"/>
      <c r="H10" s="1"/>
      <c r="I10" s="1"/>
    </row>
    <row r="11" spans="1:42" ht="35.1" customHeight="1">
      <c r="A11" s="106"/>
      <c r="B11" s="108"/>
      <c r="C11" s="112"/>
      <c r="D11" s="22" t="s">
        <v>288</v>
      </c>
      <c r="E11" s="109"/>
      <c r="F11" s="109"/>
      <c r="G11" s="109"/>
      <c r="H11" s="1"/>
      <c r="I11" s="1"/>
    </row>
  </sheetData>
  <mergeCells count="32">
    <mergeCell ref="A1:C1"/>
    <mergeCell ref="B2:B3"/>
    <mergeCell ref="E11:G11"/>
    <mergeCell ref="Q2:R2"/>
    <mergeCell ref="A7:I7"/>
    <mergeCell ref="K2:L2"/>
    <mergeCell ref="C4:C6"/>
    <mergeCell ref="A4:A6"/>
    <mergeCell ref="B4:B6"/>
    <mergeCell ref="A9:A11"/>
    <mergeCell ref="B9:B11"/>
    <mergeCell ref="C9:C11"/>
    <mergeCell ref="E9:G9"/>
    <mergeCell ref="E10:G10"/>
    <mergeCell ref="C2:C3"/>
    <mergeCell ref="D2:D3"/>
    <mergeCell ref="AA1:AP1"/>
    <mergeCell ref="K1:Z1"/>
    <mergeCell ref="J4:J6"/>
    <mergeCell ref="S2:T2"/>
    <mergeCell ref="U2:V2"/>
    <mergeCell ref="D1:J1"/>
    <mergeCell ref="J2:J3"/>
    <mergeCell ref="M2:N2"/>
    <mergeCell ref="O2:P2"/>
    <mergeCell ref="W2:X2"/>
    <mergeCell ref="Y2:Z2"/>
    <mergeCell ref="E2:E3"/>
    <mergeCell ref="F2:F3"/>
    <mergeCell ref="G2:G3"/>
    <mergeCell ref="H2:H3"/>
    <mergeCell ref="I2:I3"/>
  </mergeCells>
  <conditionalFormatting sqref="H9:H11">
    <cfRule type="containsText" dxfId="18" priority="1" operator="containsText" text="Not Started">
      <formula>NOT(ISERROR(SEARCH("Not Started",H9)))</formula>
    </cfRule>
    <cfRule type="containsText" dxfId="17" priority="2" operator="containsText" text="In Progress">
      <formula>NOT(ISERROR(SEARCH("In Progress",H9)))</formula>
    </cfRule>
    <cfRule type="containsText" dxfId="16"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6E895C-CA89-447F-8A0E-EA0B6D133B1C}"/>
</file>

<file path=customXml/itemProps2.xml><?xml version="1.0" encoding="utf-8"?>
<ds:datastoreItem xmlns:ds="http://schemas.openxmlformats.org/officeDocument/2006/customXml" ds:itemID="{06F92855-799D-409F-8C3C-3B393732C1D9}"/>
</file>

<file path=customXml/itemProps3.xml><?xml version="1.0" encoding="utf-8"?>
<ds:datastoreItem xmlns:ds="http://schemas.openxmlformats.org/officeDocument/2006/customXml" ds:itemID="{F480C301-D875-4452-B2F7-49B75028AF2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James Morris</cp:lastModifiedBy>
  <cp:revision/>
  <dcterms:created xsi:type="dcterms:W3CDTF">2021-04-13T20:59:38Z</dcterms:created>
  <dcterms:modified xsi:type="dcterms:W3CDTF">2024-03-26T10:04:50Z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