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ocumenttasks/documenttask1.xml" ContentType="application/vnd.ms-excel.documenttasks+xml"/>
  <Override PartName="/xl/comments3.xml" ContentType="application/vnd.openxmlformats-officedocument.spreadsheetml.comments+xml"/>
  <Override PartName="/xl/threadedComments/threadedComment3.xml" ContentType="application/vnd.ms-excel.threadedcomments+xml"/>
  <Override PartName="/xl/documenttasks/documenttask2.xml" ContentType="application/vnd.ms-excel.documenttasks+xml"/>
  <Override PartName="/xl/comments4.xml" ContentType="application/vnd.openxmlformats-officedocument.spreadsheetml.comments+xml"/>
  <Override PartName="/xl/comments5.xml" ContentType="application/vnd.openxmlformats-officedocument.spreadsheetml.comments+xml"/>
  <Override PartName="/xl/threadedComments/threadedComment4.xml" ContentType="application/vnd.ms-excel.threadedcomments+xml"/>
  <Override PartName="/xl/comments6.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https://bluemarinefoundation.sharepoint.com/sites/Projects/General Documents/Project Monitoring and Evaluation (M&amp;E)/Logframes/OtherProjects/"/>
    </mc:Choice>
  </mc:AlternateContent>
  <xr:revisionPtr revIDLastSave="794" documentId="8_{E5F27E7E-BDBC-4F80-B4DA-24530AA403E1}" xr6:coauthVersionLast="47" xr6:coauthVersionMax="47" xr10:uidLastSave="{AEFEBE80-7C98-4578-A67A-388864418336}"/>
  <bookViews>
    <workbookView xWindow="28680" yWindow="1545" windowWidth="29040" windowHeight="15840" firstSheet="3" activeTab="13" xr2:uid="{3B8CBFA0-BC2C-4622-A94D-96CD50B7B52A}"/>
  </bookViews>
  <sheets>
    <sheet name="Instructions" sheetId="22" r:id="rId1"/>
    <sheet name="Key Updates" sheetId="24" r:id="rId2"/>
    <sheet name="Impact and Outcome" sheetId="1" r:id="rId3"/>
    <sheet name="Output 1" sheetId="8" r:id="rId4"/>
    <sheet name="Output 2" sheetId="9" r:id="rId5"/>
    <sheet name="Output 3" sheetId="10" r:id="rId6"/>
    <sheet name="Output 4" sheetId="11" r:id="rId7"/>
    <sheet name="Output 5" sheetId="12" r:id="rId8"/>
    <sheet name="Output 6" sheetId="13" r:id="rId9"/>
    <sheet name="Output 7" sheetId="14" state="hidden" r:id="rId10"/>
    <sheet name="Output 8" sheetId="16" state="hidden" r:id="rId11"/>
    <sheet name="Output 9" sheetId="17" state="hidden" r:id="rId12"/>
    <sheet name="Output 10" sheetId="19" state="hidden" r:id="rId13"/>
    <sheet name="Unplanned Outputs" sheetId="23" r:id="rId14"/>
    <sheet name="Analysis" sheetId="21" r:id="rId1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5" i="10" l="1"/>
  <c r="J10" i="23"/>
  <c r="Q10" i="10"/>
  <c r="X3" i="21" l="1"/>
  <c r="W3" i="21"/>
  <c r="V3" i="21"/>
  <c r="T3" i="21"/>
  <c r="S3" i="21"/>
  <c r="R3" i="21"/>
  <c r="X75" i="21"/>
  <c r="W75" i="21"/>
  <c r="V75" i="21"/>
  <c r="X74" i="21"/>
  <c r="W74" i="21"/>
  <c r="V74" i="21"/>
  <c r="X73" i="21"/>
  <c r="W73" i="21"/>
  <c r="V73" i="21"/>
  <c r="X72" i="21"/>
  <c r="W72" i="21"/>
  <c r="V72" i="21"/>
  <c r="K5" i="21"/>
  <c r="K6" i="21"/>
  <c r="K7" i="21"/>
  <c r="K8" i="21"/>
  <c r="K9" i="21"/>
  <c r="K10" i="21"/>
  <c r="K11" i="21"/>
  <c r="K12" i="21"/>
  <c r="K13" i="21"/>
  <c r="K14" i="21"/>
  <c r="K15" i="21"/>
  <c r="K16" i="21"/>
  <c r="K17" i="21"/>
  <c r="K18" i="21"/>
  <c r="K19" i="21"/>
  <c r="K20" i="21"/>
  <c r="K21" i="21"/>
  <c r="K22" i="21"/>
  <c r="K23" i="21"/>
  <c r="K24" i="21"/>
  <c r="K25" i="21"/>
  <c r="K26" i="21"/>
  <c r="K27" i="21"/>
  <c r="K28" i="21"/>
  <c r="K29" i="21"/>
  <c r="K30" i="21"/>
  <c r="K31" i="21"/>
  <c r="K32" i="21"/>
  <c r="K33" i="21"/>
  <c r="K34" i="21"/>
  <c r="K4" i="21"/>
  <c r="J15" i="21"/>
  <c r="B11" i="21"/>
  <c r="A3" i="9"/>
  <c r="B5" i="21" s="1"/>
  <c r="A3" i="10"/>
  <c r="B6" i="21" s="1"/>
  <c r="A3" i="11"/>
  <c r="B7" i="21" s="1"/>
  <c r="A3" i="12"/>
  <c r="B8" i="21" s="1"/>
  <c r="A3" i="13"/>
  <c r="B9" i="21" s="1"/>
  <c r="A3" i="14"/>
  <c r="B10" i="21" s="1"/>
  <c r="A3" i="16"/>
  <c r="A3" i="17"/>
  <c r="B12" i="21" s="1"/>
  <c r="A3" i="8"/>
  <c r="B4" i="21" s="1"/>
  <c r="A3" i="19"/>
  <c r="B13" i="21" s="1"/>
  <c r="X5" i="21"/>
  <c r="X6" i="21"/>
  <c r="X7" i="21"/>
  <c r="X8" i="21"/>
  <c r="X9" i="21"/>
  <c r="X10" i="21"/>
  <c r="X11" i="21"/>
  <c r="X12" i="21"/>
  <c r="X13" i="21"/>
  <c r="X14" i="21"/>
  <c r="X15" i="21"/>
  <c r="X16" i="21"/>
  <c r="X17" i="21"/>
  <c r="X18" i="21"/>
  <c r="X19" i="21"/>
  <c r="X20" i="21"/>
  <c r="X21" i="21"/>
  <c r="X22" i="21"/>
  <c r="X23" i="21"/>
  <c r="X24" i="21"/>
  <c r="X25" i="21"/>
  <c r="X26" i="21"/>
  <c r="X27" i="21"/>
  <c r="X28" i="21"/>
  <c r="X29" i="21"/>
  <c r="X30" i="21"/>
  <c r="X31" i="21"/>
  <c r="X32" i="21"/>
  <c r="X33" i="21"/>
  <c r="X34" i="21"/>
  <c r="X35" i="21"/>
  <c r="X36" i="21"/>
  <c r="X37" i="21"/>
  <c r="X38" i="21"/>
  <c r="X39" i="21"/>
  <c r="X40" i="21"/>
  <c r="X41" i="21"/>
  <c r="X42" i="21"/>
  <c r="X43" i="21"/>
  <c r="X44" i="21"/>
  <c r="X45" i="21"/>
  <c r="X46" i="21"/>
  <c r="X47" i="21"/>
  <c r="X48" i="21"/>
  <c r="X49" i="21"/>
  <c r="X50" i="21"/>
  <c r="X51" i="21"/>
  <c r="X52" i="21"/>
  <c r="X53" i="21"/>
  <c r="X54" i="21"/>
  <c r="X55" i="21"/>
  <c r="X56" i="21"/>
  <c r="X57" i="21"/>
  <c r="X58" i="21"/>
  <c r="X59" i="21"/>
  <c r="X60" i="21"/>
  <c r="X61" i="21"/>
  <c r="X62" i="21"/>
  <c r="X63" i="21"/>
  <c r="X64" i="21"/>
  <c r="X65" i="21"/>
  <c r="X66" i="21"/>
  <c r="X67" i="21"/>
  <c r="X68" i="21"/>
  <c r="X69" i="21"/>
  <c r="X70" i="21"/>
  <c r="X71" i="21"/>
  <c r="X76" i="21"/>
  <c r="X77" i="21"/>
  <c r="X78" i="21"/>
  <c r="X79" i="21"/>
  <c r="X80" i="21"/>
  <c r="X4" i="21"/>
  <c r="V5" i="21"/>
  <c r="W5" i="21"/>
  <c r="V6" i="21"/>
  <c r="W6" i="21"/>
  <c r="V7" i="21"/>
  <c r="W7" i="21"/>
  <c r="V8" i="21"/>
  <c r="W8" i="21"/>
  <c r="V9" i="21"/>
  <c r="W9" i="21"/>
  <c r="V10" i="21"/>
  <c r="W10" i="21"/>
  <c r="V11" i="21"/>
  <c r="W11" i="21"/>
  <c r="V12" i="21"/>
  <c r="W12" i="21"/>
  <c r="V13" i="21"/>
  <c r="W13" i="21"/>
  <c r="V14" i="21"/>
  <c r="W14" i="21"/>
  <c r="V15" i="21"/>
  <c r="W15" i="21"/>
  <c r="V16" i="21"/>
  <c r="W16" i="21"/>
  <c r="V17" i="21"/>
  <c r="W17" i="21"/>
  <c r="V18" i="21"/>
  <c r="W18" i="21"/>
  <c r="V19" i="21"/>
  <c r="W19" i="21"/>
  <c r="V20" i="21"/>
  <c r="W20" i="21"/>
  <c r="V21" i="21"/>
  <c r="W21" i="21"/>
  <c r="V22" i="21"/>
  <c r="W22" i="21"/>
  <c r="V23" i="21"/>
  <c r="W23" i="21"/>
  <c r="V24" i="21"/>
  <c r="W24" i="21"/>
  <c r="V25" i="21"/>
  <c r="W25" i="21"/>
  <c r="V26" i="21"/>
  <c r="W26" i="21"/>
  <c r="V27" i="21"/>
  <c r="W27" i="21"/>
  <c r="V28" i="21"/>
  <c r="W28" i="21"/>
  <c r="V29" i="21"/>
  <c r="W29" i="21"/>
  <c r="V30" i="21"/>
  <c r="W30" i="21"/>
  <c r="V31" i="21"/>
  <c r="W31" i="21"/>
  <c r="V32" i="21"/>
  <c r="W32" i="21"/>
  <c r="V33" i="21"/>
  <c r="W33" i="21"/>
  <c r="V34" i="21"/>
  <c r="W34" i="21"/>
  <c r="V35" i="21"/>
  <c r="W35" i="21"/>
  <c r="V36" i="21"/>
  <c r="W36" i="21"/>
  <c r="V37" i="21"/>
  <c r="W37" i="21"/>
  <c r="V38" i="21"/>
  <c r="W38" i="21"/>
  <c r="V39" i="21"/>
  <c r="W39" i="21"/>
  <c r="V40" i="21"/>
  <c r="W40" i="21"/>
  <c r="V41" i="21"/>
  <c r="W41" i="21"/>
  <c r="V42" i="21"/>
  <c r="W42" i="21"/>
  <c r="V43" i="21"/>
  <c r="W43" i="21"/>
  <c r="V44" i="21"/>
  <c r="W44" i="21"/>
  <c r="V45" i="21"/>
  <c r="W45" i="21"/>
  <c r="V46" i="21"/>
  <c r="W46" i="21"/>
  <c r="V47" i="21"/>
  <c r="W47" i="21"/>
  <c r="V48" i="21"/>
  <c r="W48" i="21"/>
  <c r="V49" i="21"/>
  <c r="W49" i="21"/>
  <c r="V50" i="21"/>
  <c r="W50" i="21"/>
  <c r="V51" i="21"/>
  <c r="W51" i="21"/>
  <c r="V52" i="21"/>
  <c r="W52" i="21"/>
  <c r="V53" i="21"/>
  <c r="W53" i="21"/>
  <c r="V54" i="21"/>
  <c r="W54" i="21"/>
  <c r="V55" i="21"/>
  <c r="W55" i="21"/>
  <c r="V56" i="21"/>
  <c r="W56" i="21"/>
  <c r="V57" i="21"/>
  <c r="W57" i="21"/>
  <c r="V58" i="21"/>
  <c r="W58" i="21"/>
  <c r="V59" i="21"/>
  <c r="W59" i="21"/>
  <c r="V60" i="21"/>
  <c r="W60" i="21"/>
  <c r="V61" i="21"/>
  <c r="W61" i="21"/>
  <c r="V62" i="21"/>
  <c r="W62" i="21"/>
  <c r="V63" i="21"/>
  <c r="W63" i="21"/>
  <c r="V64" i="21"/>
  <c r="W64" i="21"/>
  <c r="V65" i="21"/>
  <c r="W65" i="21"/>
  <c r="V66" i="21"/>
  <c r="W66" i="21"/>
  <c r="V67" i="21"/>
  <c r="W67" i="21"/>
  <c r="V68" i="21"/>
  <c r="W68" i="21"/>
  <c r="V69" i="21"/>
  <c r="W69" i="21"/>
  <c r="V70" i="21"/>
  <c r="W70" i="21"/>
  <c r="V71" i="21"/>
  <c r="W71" i="21"/>
  <c r="V76" i="21"/>
  <c r="W76" i="21"/>
  <c r="V77" i="21"/>
  <c r="W77" i="21"/>
  <c r="V78" i="21"/>
  <c r="W78" i="21"/>
  <c r="V79" i="21"/>
  <c r="W79" i="21"/>
  <c r="V80" i="21"/>
  <c r="W80" i="21"/>
  <c r="W4" i="21"/>
  <c r="V4" i="21"/>
  <c r="H4" i="21"/>
  <c r="J4" i="21"/>
  <c r="J12" i="21"/>
  <c r="AA74" i="21" l="1"/>
  <c r="AA73" i="21"/>
  <c r="AA75" i="21"/>
  <c r="AA72" i="21"/>
  <c r="B20" i="21"/>
  <c r="AA76" i="21"/>
  <c r="AA68" i="21"/>
  <c r="AA64" i="21"/>
  <c r="AA60" i="21"/>
  <c r="AA56" i="21"/>
  <c r="AA52" i="21"/>
  <c r="AA48" i="21"/>
  <c r="AA44" i="21"/>
  <c r="AA40" i="21"/>
  <c r="AA36" i="21"/>
  <c r="AA32" i="21"/>
  <c r="AA28" i="21"/>
  <c r="AA24" i="21"/>
  <c r="AA20" i="21"/>
  <c r="AA16" i="21"/>
  <c r="AA12" i="21"/>
  <c r="AA8" i="21"/>
  <c r="AA77" i="21"/>
  <c r="AA69" i="21"/>
  <c r="AA65" i="21"/>
  <c r="AA67" i="21"/>
  <c r="AA63" i="21"/>
  <c r="AA51" i="21"/>
  <c r="AA47" i="21"/>
  <c r="AA43" i="21"/>
  <c r="AA39" i="21"/>
  <c r="AA35" i="21"/>
  <c r="AA31" i="21"/>
  <c r="AA27" i="21"/>
  <c r="AA23" i="21"/>
  <c r="AA19" i="21"/>
  <c r="AA15" i="21"/>
  <c r="AA11" i="21"/>
  <c r="AA7" i="21"/>
  <c r="AA55" i="21"/>
  <c r="AA59" i="21"/>
  <c r="AA61" i="21"/>
  <c r="AA57" i="21"/>
  <c r="AA53" i="21"/>
  <c r="AA49" i="21"/>
  <c r="AA45" i="21"/>
  <c r="AA41" i="21"/>
  <c r="AA37" i="21"/>
  <c r="AA33" i="21"/>
  <c r="AA29" i="21"/>
  <c r="AA25" i="21"/>
  <c r="AA21" i="21"/>
  <c r="AA17" i="21"/>
  <c r="AA13" i="21"/>
  <c r="AA9" i="21"/>
  <c r="AA5" i="21"/>
  <c r="AA78" i="21"/>
  <c r="AA80" i="21"/>
  <c r="AA79" i="21"/>
  <c r="AA71" i="21"/>
  <c r="AA70" i="21"/>
  <c r="AA66" i="21"/>
  <c r="AA62" i="21"/>
  <c r="AA58" i="21"/>
  <c r="AA54" i="21"/>
  <c r="AA50" i="21"/>
  <c r="AA46" i="21"/>
  <c r="AA42" i="21"/>
  <c r="AA38" i="21"/>
  <c r="AA34" i="21"/>
  <c r="AA30" i="21"/>
  <c r="AA26" i="21"/>
  <c r="AA22" i="21"/>
  <c r="AA18" i="21"/>
  <c r="AA14" i="21"/>
  <c r="AA10" i="21"/>
  <c r="AA6" i="21"/>
  <c r="AA4" i="21"/>
  <c r="N40" i="21"/>
  <c r="M40" i="21"/>
  <c r="J34" i="21"/>
  <c r="I34" i="21"/>
  <c r="H34" i="21"/>
  <c r="G34" i="21"/>
  <c r="N39" i="21"/>
  <c r="M39" i="21"/>
  <c r="J33" i="21"/>
  <c r="I33" i="21"/>
  <c r="H33" i="21"/>
  <c r="G33" i="21"/>
  <c r="N38" i="21"/>
  <c r="M38" i="21"/>
  <c r="J32" i="21"/>
  <c r="I32" i="21"/>
  <c r="H32" i="21"/>
  <c r="G32" i="21"/>
  <c r="N37" i="21"/>
  <c r="M37" i="21"/>
  <c r="N36" i="21"/>
  <c r="M36" i="21"/>
  <c r="N35" i="21"/>
  <c r="M35" i="21"/>
  <c r="N34" i="21"/>
  <c r="M34" i="21"/>
  <c r="J31" i="21"/>
  <c r="I31" i="21"/>
  <c r="H31" i="21"/>
  <c r="G31" i="21"/>
  <c r="N33" i="21"/>
  <c r="M33" i="21"/>
  <c r="J30" i="21"/>
  <c r="I30" i="21"/>
  <c r="H30" i="21"/>
  <c r="G30" i="21"/>
  <c r="N32" i="21"/>
  <c r="M32" i="21"/>
  <c r="J29" i="21"/>
  <c r="I29" i="21"/>
  <c r="H29" i="21"/>
  <c r="G29" i="21"/>
  <c r="N31" i="21"/>
  <c r="M31" i="21"/>
  <c r="J28" i="21"/>
  <c r="I28" i="21"/>
  <c r="H28" i="21"/>
  <c r="G28" i="21"/>
  <c r="N30" i="21"/>
  <c r="M30" i="21"/>
  <c r="J27" i="21"/>
  <c r="I27" i="21"/>
  <c r="H27" i="21"/>
  <c r="G27" i="21"/>
  <c r="N29" i="21"/>
  <c r="M29" i="21"/>
  <c r="J26" i="21"/>
  <c r="I26" i="21"/>
  <c r="H26" i="21"/>
  <c r="G26" i="21"/>
  <c r="N28" i="21"/>
  <c r="M28" i="21"/>
  <c r="N27" i="21"/>
  <c r="M27" i="21"/>
  <c r="N26" i="21"/>
  <c r="M26" i="21"/>
  <c r="N25" i="21"/>
  <c r="M25" i="21"/>
  <c r="J25" i="21"/>
  <c r="I25" i="21"/>
  <c r="H25" i="21"/>
  <c r="G25" i="21"/>
  <c r="N24" i="21"/>
  <c r="M24" i="21"/>
  <c r="J24" i="21"/>
  <c r="I24" i="21"/>
  <c r="H24" i="21"/>
  <c r="G24" i="21"/>
  <c r="N23" i="21"/>
  <c r="M23" i="21"/>
  <c r="J23" i="21"/>
  <c r="I23" i="21"/>
  <c r="H23" i="21"/>
  <c r="G23" i="21"/>
  <c r="N22" i="21"/>
  <c r="M22" i="21"/>
  <c r="J22" i="21"/>
  <c r="I22" i="21"/>
  <c r="H22" i="21"/>
  <c r="G22" i="21"/>
  <c r="N21" i="21"/>
  <c r="M21" i="21"/>
  <c r="J21" i="21"/>
  <c r="I21" i="21"/>
  <c r="H21" i="21"/>
  <c r="G21" i="21"/>
  <c r="N20" i="21"/>
  <c r="M20" i="21"/>
  <c r="J20" i="21"/>
  <c r="I20" i="21"/>
  <c r="H20" i="21"/>
  <c r="G20" i="21"/>
  <c r="N19" i="21"/>
  <c r="M19" i="21"/>
  <c r="J19" i="21"/>
  <c r="I19" i="21"/>
  <c r="H19" i="21"/>
  <c r="G19" i="21"/>
  <c r="N18" i="21"/>
  <c r="M18" i="21"/>
  <c r="J18" i="21"/>
  <c r="I18" i="21"/>
  <c r="H18" i="21"/>
  <c r="G18" i="21"/>
  <c r="N17" i="21"/>
  <c r="M17" i="21"/>
  <c r="J17" i="21"/>
  <c r="I17" i="21"/>
  <c r="H17" i="21"/>
  <c r="G17" i="21"/>
  <c r="N16" i="21"/>
  <c r="M16" i="21"/>
  <c r="J16" i="21"/>
  <c r="I16" i="21"/>
  <c r="H16" i="21"/>
  <c r="G16" i="21"/>
  <c r="N15" i="21"/>
  <c r="M15" i="21"/>
  <c r="I15" i="21"/>
  <c r="H15" i="21"/>
  <c r="G15" i="21"/>
  <c r="N14" i="21"/>
  <c r="M14" i="21"/>
  <c r="J14" i="21"/>
  <c r="I14" i="21"/>
  <c r="H14" i="21"/>
  <c r="G14" i="21"/>
  <c r="N13" i="21"/>
  <c r="M13" i="21"/>
  <c r="J13" i="21"/>
  <c r="I13" i="21"/>
  <c r="H13" i="21"/>
  <c r="G13" i="21"/>
  <c r="N12" i="21"/>
  <c r="M12" i="21"/>
  <c r="I12" i="21"/>
  <c r="H12" i="21"/>
  <c r="G12" i="21"/>
  <c r="N11" i="21"/>
  <c r="M11" i="21"/>
  <c r="J11" i="21"/>
  <c r="I11" i="21"/>
  <c r="H11" i="21"/>
  <c r="G11" i="21"/>
  <c r="N10" i="21"/>
  <c r="M10" i="21"/>
  <c r="J10" i="21"/>
  <c r="I10" i="21"/>
  <c r="H10" i="21"/>
  <c r="G10" i="21"/>
  <c r="N9" i="21"/>
  <c r="M9" i="21"/>
  <c r="J9" i="21"/>
  <c r="I9" i="21"/>
  <c r="H9" i="21"/>
  <c r="G9" i="21"/>
  <c r="N8" i="21"/>
  <c r="M8" i="21"/>
  <c r="J8" i="21"/>
  <c r="I8" i="21"/>
  <c r="H8" i="21"/>
  <c r="G8" i="21"/>
  <c r="N7" i="21"/>
  <c r="M7" i="21"/>
  <c r="J7" i="21"/>
  <c r="I7" i="21"/>
  <c r="H7" i="21"/>
  <c r="G7" i="21"/>
  <c r="N6" i="21"/>
  <c r="M6" i="21"/>
  <c r="J6" i="21"/>
  <c r="I6" i="21"/>
  <c r="H6" i="21"/>
  <c r="G6" i="21"/>
  <c r="N5" i="21"/>
  <c r="M5" i="21"/>
  <c r="J5" i="21"/>
  <c r="I5" i="21"/>
  <c r="H5" i="21"/>
  <c r="G5" i="21"/>
  <c r="N4" i="21"/>
  <c r="M4" i="21"/>
  <c r="I4" i="21"/>
  <c r="G4" i="21"/>
  <c r="F34" i="21"/>
  <c r="F33" i="21"/>
  <c r="F28" i="21"/>
  <c r="F27" i="21"/>
  <c r="F26" i="21"/>
  <c r="F20" i="21"/>
  <c r="F19" i="21"/>
  <c r="F16" i="21"/>
  <c r="F10" i="21"/>
  <c r="F9" i="21"/>
  <c r="F32" i="21"/>
  <c r="F31" i="21"/>
  <c r="F30" i="21"/>
  <c r="F29" i="21"/>
  <c r="F25" i="21"/>
  <c r="F24" i="21"/>
  <c r="F23" i="21"/>
  <c r="F22" i="21"/>
  <c r="F21" i="21"/>
  <c r="F18" i="21"/>
  <c r="F17" i="21"/>
  <c r="F15" i="21"/>
  <c r="F14" i="21"/>
  <c r="F13" i="21"/>
  <c r="F12" i="21"/>
  <c r="F11" i="21"/>
  <c r="E32" i="21"/>
  <c r="E29" i="21"/>
  <c r="E26" i="21"/>
  <c r="E23" i="21"/>
  <c r="E20" i="21"/>
  <c r="E17" i="21"/>
  <c r="E14" i="21"/>
  <c r="E11" i="21"/>
  <c r="F8" i="21"/>
  <c r="E8" i="21"/>
  <c r="C13" i="21"/>
  <c r="C12" i="21"/>
  <c r="C11" i="21"/>
  <c r="C10" i="21"/>
  <c r="C9" i="21"/>
  <c r="C8" i="21"/>
  <c r="C7" i="21"/>
  <c r="C6" i="21"/>
  <c r="C5" i="21"/>
  <c r="C4" i="21"/>
  <c r="E4" i="21"/>
  <c r="F5" i="21"/>
  <c r="F6" i="21"/>
  <c r="F7" i="21"/>
  <c r="F4" i="21"/>
  <c r="S63" i="21"/>
  <c r="T38" i="21"/>
  <c r="R28" i="21"/>
  <c r="R15" i="21"/>
  <c r="S67" i="21"/>
  <c r="S75" i="21"/>
  <c r="R11" i="21"/>
  <c r="S53" i="21"/>
  <c r="S71" i="21"/>
  <c r="T59" i="21"/>
  <c r="T30" i="21"/>
  <c r="T76" i="21"/>
  <c r="S54" i="21"/>
  <c r="S32" i="21"/>
  <c r="T62" i="21"/>
  <c r="R67" i="21"/>
  <c r="R66" i="21"/>
  <c r="R52" i="21"/>
  <c r="R45" i="21"/>
  <c r="R32" i="21"/>
  <c r="S74" i="21"/>
  <c r="R10" i="21"/>
  <c r="T74" i="21"/>
  <c r="T45" i="21"/>
  <c r="T32" i="21"/>
  <c r="R60" i="21"/>
  <c r="S10" i="21"/>
  <c r="R72" i="21"/>
  <c r="R79" i="21"/>
  <c r="S65" i="21"/>
  <c r="R38" i="21"/>
  <c r="R19" i="21"/>
  <c r="R20" i="21"/>
  <c r="T77" i="21"/>
  <c r="R74" i="21"/>
  <c r="T31" i="21"/>
  <c r="R40" i="21"/>
  <c r="T16" i="21"/>
  <c r="S66" i="21"/>
  <c r="S64" i="21"/>
  <c r="S15" i="21"/>
  <c r="R68" i="21"/>
  <c r="R7" i="21"/>
  <c r="R30" i="21"/>
  <c r="S34" i="21"/>
  <c r="T66" i="21"/>
  <c r="T9" i="21"/>
  <c r="T75" i="21"/>
  <c r="T39" i="21"/>
  <c r="S80" i="21"/>
  <c r="T53" i="21"/>
  <c r="T54" i="21"/>
  <c r="S45" i="21"/>
  <c r="S60" i="21"/>
  <c r="T24" i="21"/>
  <c r="S58" i="21"/>
  <c r="S30" i="21"/>
  <c r="R22" i="21"/>
  <c r="S18" i="21"/>
  <c r="T50" i="21"/>
  <c r="S9" i="21"/>
  <c r="S27" i="21"/>
  <c r="R47" i="21"/>
  <c r="S24" i="21"/>
  <c r="R14" i="21"/>
  <c r="T34" i="21"/>
  <c r="R26" i="21"/>
  <c r="S4" i="21"/>
  <c r="S25" i="21"/>
  <c r="R58" i="21"/>
  <c r="S72" i="21"/>
  <c r="S11" i="21"/>
  <c r="S14" i="21"/>
  <c r="S8" i="21"/>
  <c r="R17" i="21"/>
  <c r="R31" i="21"/>
  <c r="R44" i="21"/>
  <c r="S44" i="21"/>
  <c r="T79" i="21"/>
  <c r="S41" i="21"/>
  <c r="S42" i="21"/>
  <c r="R61" i="21"/>
  <c r="T78" i="21"/>
  <c r="T27" i="21"/>
  <c r="S17" i="21"/>
  <c r="T29" i="21"/>
  <c r="T20" i="21"/>
  <c r="R48" i="21"/>
  <c r="S6" i="21"/>
  <c r="T51" i="21"/>
  <c r="R9" i="21"/>
  <c r="S52" i="21"/>
  <c r="S78" i="21"/>
  <c r="S73" i="21"/>
  <c r="R70" i="21"/>
  <c r="S36" i="21"/>
  <c r="T14" i="21"/>
  <c r="T19" i="21"/>
  <c r="T36" i="21"/>
  <c r="T65" i="21"/>
  <c r="R16" i="21"/>
  <c r="R57" i="21"/>
  <c r="T71" i="21"/>
  <c r="T70" i="21"/>
  <c r="T40" i="21"/>
  <c r="T80" i="21"/>
  <c r="T33" i="21"/>
  <c r="T69" i="21"/>
  <c r="T47" i="21"/>
  <c r="T48" i="21"/>
  <c r="S39" i="21"/>
  <c r="T26" i="21"/>
  <c r="T42" i="21"/>
  <c r="R51" i="21"/>
  <c r="R27" i="21"/>
  <c r="R65" i="21"/>
  <c r="T56" i="21"/>
  <c r="T8" i="21"/>
  <c r="S57" i="21"/>
  <c r="R29" i="21"/>
  <c r="R59" i="21"/>
  <c r="S46" i="21"/>
  <c r="T37" i="21"/>
  <c r="R5" i="21"/>
  <c r="R18" i="21"/>
  <c r="S76" i="21"/>
  <c r="R78" i="21"/>
  <c r="R23" i="21"/>
  <c r="T41" i="21"/>
  <c r="S56" i="21"/>
  <c r="AC75" i="21"/>
  <c r="T67" i="21"/>
  <c r="S28" i="21"/>
  <c r="T10" i="21"/>
  <c r="S55" i="21"/>
  <c r="T55" i="21"/>
  <c r="S13" i="21"/>
  <c r="S68" i="21"/>
  <c r="T64" i="21"/>
  <c r="S23" i="21"/>
  <c r="T61" i="21"/>
  <c r="R42" i="21"/>
  <c r="R6" i="21"/>
  <c r="R43" i="21"/>
  <c r="S19" i="21"/>
  <c r="R54" i="21"/>
  <c r="R77" i="21"/>
  <c r="T43" i="21"/>
  <c r="T44" i="21"/>
  <c r="T23" i="21"/>
  <c r="S37" i="21"/>
  <c r="S21" i="21"/>
  <c r="S43" i="21"/>
  <c r="T21" i="21"/>
  <c r="S38" i="21"/>
  <c r="R55" i="21"/>
  <c r="T11" i="21"/>
  <c r="R80" i="21"/>
  <c r="T5" i="21"/>
  <c r="R50" i="21"/>
  <c r="S35" i="21"/>
  <c r="R64" i="21"/>
  <c r="S47" i="21"/>
  <c r="R41" i="21"/>
  <c r="T12" i="21"/>
  <c r="R12" i="21"/>
  <c r="AC74" i="21"/>
  <c r="R63" i="21"/>
  <c r="R4" i="21"/>
  <c r="R25" i="21"/>
  <c r="R49" i="21"/>
  <c r="T57" i="21"/>
  <c r="T28" i="21"/>
  <c r="R8" i="21"/>
  <c r="R46" i="21"/>
  <c r="R69" i="21"/>
  <c r="T22" i="21"/>
  <c r="S79" i="21"/>
  <c r="S31" i="21"/>
  <c r="R24" i="21"/>
  <c r="T4" i="21"/>
  <c r="T7" i="21"/>
  <c r="T15" i="21"/>
  <c r="T13" i="21"/>
  <c r="R39" i="21"/>
  <c r="S49" i="21"/>
  <c r="S16" i="21"/>
  <c r="AC72" i="21"/>
  <c r="T73" i="21"/>
  <c r="T49" i="21"/>
  <c r="S62" i="21"/>
  <c r="S7" i="21"/>
  <c r="T17" i="21"/>
  <c r="R53" i="21"/>
  <c r="S77" i="21"/>
  <c r="S48" i="21"/>
  <c r="R62" i="21"/>
  <c r="R37" i="21"/>
  <c r="T60" i="21"/>
  <c r="T58" i="21"/>
  <c r="R71" i="21"/>
  <c r="S40" i="21"/>
  <c r="S20" i="21"/>
  <c r="T72" i="21"/>
  <c r="R56" i="21"/>
  <c r="S50" i="21"/>
  <c r="T18" i="21"/>
  <c r="R75" i="21"/>
  <c r="R13" i="21"/>
  <c r="R76" i="21"/>
  <c r="S59" i="21"/>
  <c r="R73" i="21"/>
  <c r="S69" i="21"/>
  <c r="T52" i="21"/>
  <c r="S61" i="21"/>
  <c r="R21" i="21"/>
  <c r="S12" i="21"/>
  <c r="T46" i="21"/>
  <c r="S70" i="21"/>
  <c r="S22" i="21"/>
  <c r="S51" i="21"/>
  <c r="AC73" i="21"/>
  <c r="S5" i="21"/>
  <c r="S26" i="21"/>
  <c r="T68" i="21"/>
  <c r="S33" i="21"/>
  <c r="T35" i="21"/>
  <c r="R33" i="21"/>
  <c r="T6" i="21"/>
  <c r="T63" i="21"/>
  <c r="T25" i="21"/>
  <c r="S29" i="21"/>
  <c r="R35" i="21"/>
  <c r="R36" i="21"/>
  <c r="R34" i="21"/>
  <c r="Z73" i="21" l="1"/>
  <c r="AB73" i="21" s="1"/>
  <c r="Z72" i="21"/>
  <c r="AB72" i="21" s="1"/>
  <c r="Z75" i="21"/>
  <c r="AB75" i="21" s="1"/>
  <c r="Z74" i="21"/>
  <c r="AB74" i="21" s="1"/>
  <c r="L13" i="21"/>
  <c r="O13" i="21" s="1"/>
  <c r="L30" i="21"/>
  <c r="O33" i="21" s="1"/>
  <c r="L23" i="21"/>
  <c r="O23" i="21" s="1"/>
  <c r="O27" i="21"/>
  <c r="L28" i="21"/>
  <c r="O31" i="21" s="1"/>
  <c r="L19" i="21"/>
  <c r="O19" i="21" s="1"/>
  <c r="L33" i="21"/>
  <c r="O39" i="21" s="1"/>
  <c r="O35" i="21"/>
  <c r="O37" i="21"/>
  <c r="L21" i="21"/>
  <c r="O21" i="21" s="1"/>
  <c r="L16" i="21"/>
  <c r="O16" i="21" s="1"/>
  <c r="L29" i="21"/>
  <c r="O32" i="21" s="1"/>
  <c r="O36" i="21"/>
  <c r="L34" i="21"/>
  <c r="O40" i="21" s="1"/>
  <c r="L14" i="21"/>
  <c r="O14" i="21" s="1"/>
  <c r="L22" i="21"/>
  <c r="O22" i="21" s="1"/>
  <c r="L31" i="21"/>
  <c r="O34" i="21" s="1"/>
  <c r="L32" i="21"/>
  <c r="O38" i="21" s="1"/>
  <c r="L10" i="21"/>
  <c r="O10" i="21" s="1"/>
  <c r="L7" i="21"/>
  <c r="O7" i="21" s="1"/>
  <c r="O28" i="21"/>
  <c r="L11" i="21"/>
  <c r="O11" i="21" s="1"/>
  <c r="L5" i="21"/>
  <c r="O5" i="21" s="1"/>
  <c r="L18" i="21"/>
  <c r="O18" i="21" s="1"/>
  <c r="O26" i="21"/>
  <c r="L27" i="21"/>
  <c r="O30" i="21" s="1"/>
  <c r="L12" i="21"/>
  <c r="O12" i="21" s="1"/>
  <c r="L17" i="21"/>
  <c r="O17" i="21" s="1"/>
  <c r="L26" i="21"/>
  <c r="O29" i="21" s="1"/>
  <c r="L25" i="21"/>
  <c r="O25" i="21" s="1"/>
  <c r="L24" i="21"/>
  <c r="O24" i="21" s="1"/>
  <c r="L20" i="21"/>
  <c r="O20" i="21" s="1"/>
  <c r="L15" i="21"/>
  <c r="O15" i="21" s="1"/>
  <c r="L8" i="21"/>
  <c r="O8" i="21" s="1"/>
  <c r="L9" i="21"/>
  <c r="O9" i="21" s="1"/>
  <c r="L4" i="21"/>
  <c r="O4" i="21" s="1"/>
  <c r="L6" i="21"/>
  <c r="AC4" i="21"/>
  <c r="AC17" i="21"/>
  <c r="AC51" i="21"/>
  <c r="AC38" i="21"/>
  <c r="AC8" i="21"/>
  <c r="AC52" i="21"/>
  <c r="AC21" i="21"/>
  <c r="AC69" i="21"/>
  <c r="AC23" i="21"/>
  <c r="AC62" i="21"/>
  <c r="AC15" i="21"/>
  <c r="AC24" i="21"/>
  <c r="AC61" i="21"/>
  <c r="AC10" i="21"/>
  <c r="AC71" i="21"/>
  <c r="AC22" i="21"/>
  <c r="AC57" i="21"/>
  <c r="AC48" i="21"/>
  <c r="AC9" i="21"/>
  <c r="AC7" i="21"/>
  <c r="AC31" i="21"/>
  <c r="AC32" i="21"/>
  <c r="AC39" i="21"/>
  <c r="AC47" i="21"/>
  <c r="AC35" i="21"/>
  <c r="AC42" i="21"/>
  <c r="AC18" i="21"/>
  <c r="AC45" i="21"/>
  <c r="AC40" i="21"/>
  <c r="AC80" i="21"/>
  <c r="AC64" i="21"/>
  <c r="AC30" i="21"/>
  <c r="AC43" i="21"/>
  <c r="AC29" i="21"/>
  <c r="AC33" i="21"/>
  <c r="AC65" i="21"/>
  <c r="AC77" i="21"/>
  <c r="AC66" i="21"/>
  <c r="AC68" i="21"/>
  <c r="AC60" i="21"/>
  <c r="AC59" i="21"/>
  <c r="AC46" i="21"/>
  <c r="AC53" i="21"/>
  <c r="AC49" i="21"/>
  <c r="AC14" i="21"/>
  <c r="AC70" i="21"/>
  <c r="AC19" i="21"/>
  <c r="AC54" i="21"/>
  <c r="AC67" i="21"/>
  <c r="AC78" i="21"/>
  <c r="AC20" i="21"/>
  <c r="AC37" i="21"/>
  <c r="AC63" i="21"/>
  <c r="AC6" i="21"/>
  <c r="AC56" i="21"/>
  <c r="AC34" i="21"/>
  <c r="AC27" i="21"/>
  <c r="AC5" i="21"/>
  <c r="AC36" i="21"/>
  <c r="AC26" i="21"/>
  <c r="AC25" i="21"/>
  <c r="AC28" i="21"/>
  <c r="AC44" i="21"/>
  <c r="AC76" i="21"/>
  <c r="AC41" i="21"/>
  <c r="AC50" i="21"/>
  <c r="AC58" i="21"/>
  <c r="AC13" i="21"/>
  <c r="AC11" i="21"/>
  <c r="AC16" i="21"/>
  <c r="AC12" i="21"/>
  <c r="AC55" i="21"/>
  <c r="AC79" i="21"/>
  <c r="Z54" i="21" l="1"/>
  <c r="AB54" i="21" s="1"/>
  <c r="Z67" i="21"/>
  <c r="AB67" i="21" s="1"/>
  <c r="Z52" i="21"/>
  <c r="AB52" i="21" s="1"/>
  <c r="Z5" i="21"/>
  <c r="AB5" i="21" s="1"/>
  <c r="Z39" i="21"/>
  <c r="AB39" i="21" s="1"/>
  <c r="Z56" i="21"/>
  <c r="AB56" i="21" s="1"/>
  <c r="Z49" i="21"/>
  <c r="AB49" i="21" s="1"/>
  <c r="Z78" i="21"/>
  <c r="AB78" i="21" s="1"/>
  <c r="Z31" i="21"/>
  <c r="AB31" i="21" s="1"/>
  <c r="Z66" i="21"/>
  <c r="AB66" i="21" s="1"/>
  <c r="Z60" i="21"/>
  <c r="AB60" i="21" s="1"/>
  <c r="Z48" i="21"/>
  <c r="AB48" i="21" s="1"/>
  <c r="Z79" i="21"/>
  <c r="AB79" i="21" s="1"/>
  <c r="Z76" i="21"/>
  <c r="AB76" i="21" s="1"/>
  <c r="Z8" i="21"/>
  <c r="AB8" i="21" s="1"/>
  <c r="Z7" i="21"/>
  <c r="AB7" i="21" s="1"/>
  <c r="Z80" i="21"/>
  <c r="AB80" i="21" s="1"/>
  <c r="Z58" i="21"/>
  <c r="AB58" i="21" s="1"/>
  <c r="Z22" i="21"/>
  <c r="AB22" i="21" s="1"/>
  <c r="Z15" i="21"/>
  <c r="AB15" i="21" s="1"/>
  <c r="Z17" i="21"/>
  <c r="AB17" i="21" s="1"/>
  <c r="Z64" i="21"/>
  <c r="AB64" i="21" s="1"/>
  <c r="Z53" i="21"/>
  <c r="AB53" i="21" s="1"/>
  <c r="Z57" i="21"/>
  <c r="AB57" i="21" s="1"/>
  <c r="Z55" i="21"/>
  <c r="AB55" i="21" s="1"/>
  <c r="Z44" i="21"/>
  <c r="AB44" i="21" s="1"/>
  <c r="Z62" i="21"/>
  <c r="AB62" i="21" s="1"/>
  <c r="Z16" i="21"/>
  <c r="AB16" i="21" s="1"/>
  <c r="Z68" i="21"/>
  <c r="AB68" i="21" s="1"/>
  <c r="Z11" i="21"/>
  <c r="AB11" i="21" s="1"/>
  <c r="Z41" i="21"/>
  <c r="AB41" i="21" s="1"/>
  <c r="Z30" i="21"/>
  <c r="AB30" i="21" s="1"/>
  <c r="Z4" i="21"/>
  <c r="AB4" i="21" s="1"/>
  <c r="Z65" i="21"/>
  <c r="AB65" i="21" s="1"/>
  <c r="Z71" i="21"/>
  <c r="AB71" i="21" s="1"/>
  <c r="Z9" i="21"/>
  <c r="AB9" i="21" s="1"/>
  <c r="Z28" i="21"/>
  <c r="AB28" i="21" s="1"/>
  <c r="Z12" i="21"/>
  <c r="AB12" i="21" s="1"/>
  <c r="Z35" i="21"/>
  <c r="AB35" i="21" s="1"/>
  <c r="Z24" i="21"/>
  <c r="AB24" i="21" s="1"/>
  <c r="Z25" i="21"/>
  <c r="AB25" i="21" s="1"/>
  <c r="Z50" i="21"/>
  <c r="AB50" i="21" s="1"/>
  <c r="Z34" i="21"/>
  <c r="AB34" i="21" s="1"/>
  <c r="Z61" i="21"/>
  <c r="AB61" i="21" s="1"/>
  <c r="Z77" i="21"/>
  <c r="AB77" i="21" s="1"/>
  <c r="Z33" i="21"/>
  <c r="AB33" i="21" s="1"/>
  <c r="Z29" i="21"/>
  <c r="AB29" i="21" s="1"/>
  <c r="Z20" i="21"/>
  <c r="AB20" i="21" s="1"/>
  <c r="Z23" i="21"/>
  <c r="AB23" i="21" s="1"/>
  <c r="Z38" i="21"/>
  <c r="AB38" i="21" s="1"/>
  <c r="Z27" i="21"/>
  <c r="AB27" i="21" s="1"/>
  <c r="Z10" i="21"/>
  <c r="AB10" i="21" s="1"/>
  <c r="Z42" i="21"/>
  <c r="AB42" i="21" s="1"/>
  <c r="Z6" i="21"/>
  <c r="AB6" i="21" s="1"/>
  <c r="Z18" i="21"/>
  <c r="AB18" i="21" s="1"/>
  <c r="Z32" i="21"/>
  <c r="AB32" i="21" s="1"/>
  <c r="Z21" i="21"/>
  <c r="AB21" i="21" s="1"/>
  <c r="Z69" i="21"/>
  <c r="AB69" i="21" s="1"/>
  <c r="Z37" i="21"/>
  <c r="AB37" i="21" s="1"/>
  <c r="Z19" i="21"/>
  <c r="AB19" i="21" s="1"/>
  <c r="Z14" i="21"/>
  <c r="AB14" i="21" s="1"/>
  <c r="Z51" i="21"/>
  <c r="AB51" i="21" s="1"/>
  <c r="Z47" i="21"/>
  <c r="AB47" i="21" s="1"/>
  <c r="Z46" i="21"/>
  <c r="AB46" i="21" s="1"/>
  <c r="Z43" i="21"/>
  <c r="AB43" i="21" s="1"/>
  <c r="Z13" i="21"/>
  <c r="AB13" i="21" s="1"/>
  <c r="Z45" i="21"/>
  <c r="AB45" i="21" s="1"/>
  <c r="Z36" i="21"/>
  <c r="AB36" i="21" s="1"/>
  <c r="Z26" i="21"/>
  <c r="AB26" i="21" s="1"/>
  <c r="Z40" i="21"/>
  <c r="AB40" i="21" s="1"/>
  <c r="Z70" i="21"/>
  <c r="AB70" i="21" s="1"/>
  <c r="Z63" i="21"/>
  <c r="AB63" i="21" s="1"/>
  <c r="Z59" i="21"/>
  <c r="AB59" i="21" s="1"/>
  <c r="O6"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tc={7D0BE9D8-977E-4F6E-A04E-3CA0A8214FBA}</author>
    <author>tc={2FD5408E-A830-4490-8315-3EB8091A3F9F}</author>
    <author>tc={3628725B-E354-412D-85C4-429323E2C4B8}</author>
  </authors>
  <commentList>
    <comment ref="E4" authorId="0" shapeId="0" xr:uid="{7D0BE9D8-977E-4F6E-A04E-3CA0A8214FBA}">
      <text>
        <t>[Threaded comment]
Your version of Excel allows you to read this threaded comment; however, any edits to it will get removed if the file is opened in a newer version of Excel. Learn more: https://go.microsoft.com/fwlink/?linkid=870924
Comment:
    Are there existing management plans in place that aren't being adhered to?  If so, we can also consider impact indicator 1.2.2 (MPAs exercising management plans)
Reply:
    too ealry to assess this</t>
      </text>
    </comment>
    <comment ref="V5" authorId="1" shapeId="0" xr:uid="{2FD5408E-A830-4490-8315-3EB8091A3F9F}">
      <text>
        <t>[Threaded comment]
Your version of Excel allows you to read this threaded comment; however, any edits to it will get removed if the file is opened in a newer version of Excel. Learn more: https://go.microsoft.com/fwlink/?linkid=870924
Comment:
    @Angela Lazou  I've changed this to zero because it seems like we haven't issued the report yet, but please let me know if I have got this wrong!</t>
      </text>
    </comment>
    <comment ref="V7" authorId="2" shapeId="0" xr:uid="{3628725B-E354-412D-85C4-429323E2C4B8}">
      <text>
        <t>[Threaded comment]
Your version of Excel allows you to read this threaded comment; however, any edits to it will get removed if the file is opened in a newer version of Excel. Learn more: https://go.microsoft.com/fwlink/?linkid=870924
Comment:
    @Angela Lazou I am going to change this to zero if the policy hasn't changed yet - we can make that a '1' when the policy changes
Reply:
    Οκ</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tc={4A0B1E9F-96AC-427D-B6C8-F117182F7510}</author>
    <author>Angela Lazou</author>
    <author>tc={A2E9A750-E0D3-4865-BD68-5D91640D3BFF}</author>
  </authors>
  <commentList>
    <comment ref="G4" authorId="0" shapeId="0" xr:uid="{4A0B1E9F-96AC-427D-B6C8-F117182F7510}">
      <text>
        <t>[Threaded comment]
Your version of Excel allows you to read this threaded comment; however, any edits to it will get removed if the file is opened in a newer version of Excel. Learn more: https://go.microsoft.com/fwlink/?linkid=870924
Comment:
    maybe it should be number of identified areas</t>
      </text>
    </comment>
    <comment ref="O4" authorId="1" shapeId="0" xr:uid="{2CB7CA44-CFD8-49E9-8E70-B0BF403DBAE7}">
      <text>
        <r>
          <rPr>
            <b/>
            <sz val="9"/>
            <color indexed="81"/>
            <rFont val="Tahoma"/>
            <family val="2"/>
          </rPr>
          <t>Angela Lazou:</t>
        </r>
        <r>
          <rPr>
            <sz val="9"/>
            <color indexed="81"/>
            <rFont val="Tahoma"/>
            <family val="2"/>
          </rPr>
          <t xml:space="preserve">
There was no specific goal</t>
        </r>
      </text>
    </comment>
    <comment ref="V6" authorId="2" shapeId="0" xr:uid="{A2E9A750-E0D3-4865-BD68-5D91640D3BFF}">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@Angela Lazou this is a lot of great information.  Do you know which months these meetings with fishermen and mayor were held?  Is 100 the number of people that have been met with?
Reply:
    Amorgos: we are already in close collaboration with the Association of fishers, they have around 40 members with 20 active fishers. We are at the stage that we submitted the results of the fisheries study to the MInistry of Fisheries and waiti ng for a decision. Formikoula: in talks with the new MInister of Environment. This small islet has no local fishers. There are fishers going to fish there from the wider ares of the Inners IOnian Archipelago. Our partners having been doing interviews with seveal fishers (34 questionnaires). Santorini: we met with the new mayor and the President of the Fishers Association two weeks ago. we have agreed to jointly submit the study and the draft ministerial decision to the new Minister of Environment.  The association Ι think has around 200 member but only around 50 are actually active fishers.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tc={0DFACD7B-D16C-4A33-967A-9D02C82EF4A3}</author>
    <author>tc={C107FDF1-6A88-4DB2-A8B9-ECE00B84029E}</author>
    <author>tc={4E58AF1A-4FB8-42D3-A94E-A94E63F1AAFB}</author>
  </authors>
  <commentList>
    <comment ref="V4" authorId="0" shapeId="0" xr:uid="{0DFACD7B-D16C-4A33-967A-9D02C82EF4A3}">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@Angela Lazou do you know the month for the blue crab event and crete street food festival?</t>
      </text>
    </comment>
    <comment ref="V6" authorId="1" shapeId="0" xr:uid="{C107FDF1-6A88-4DB2-A8B9-ECE00B84029E}">
      <text>
        <t>[Threaded comment]
Your version of Excel allows you to read this threaded comment; however, any edits to it will get removed if the file is opened in a newer version of Excel. Learn more: https://go.microsoft.com/fwlink/?linkid=870924
Comment:
    @Angela Lazou it sounds like we have been reaching out to restaurants and talking with people.  Can we start tracking how many people we're reaching?  These are good numbers to have - if it would help to set something up that you can log this information in I'm happy to help (or is it that we need this information from partners?)</t>
      </text>
    </comment>
    <comment ref="V9" authorId="2" shapeId="0" xr:uid="{4E58AF1A-4FB8-42D3-A94E-A94E63F1AAFB}">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@Angela Lazou just to check - the 2 is the book and map?
Reply:
    yes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Angela Lazou</author>
  </authors>
  <commentList>
    <comment ref="Q4" authorId="0" shapeId="0" xr:uid="{39FE3398-8675-4129-B2F1-2065BAB32771}">
      <text>
        <r>
          <rPr>
            <b/>
            <sz val="9"/>
            <color indexed="81"/>
            <rFont val="Tahoma"/>
            <family val="2"/>
            <charset val="161"/>
          </rPr>
          <t>Angela Lazou:</t>
        </r>
        <r>
          <rPr>
            <sz val="9"/>
            <color indexed="81"/>
            <rFont val="Tahoma"/>
            <family val="2"/>
            <charset val="161"/>
          </rPr>
          <t xml:space="preserve">
need confirmation for numbers/final year report still pending</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tc={19E49B15-7EFE-4DAA-8E26-2DEDC3E7681B}</author>
    <author>Angela Lazou</author>
    <author>tc={8E2EAEC5-6BD5-4FAE-95C2-3C656DF0BADB}</author>
  </authors>
  <commentList>
    <comment ref="T5" authorId="0" shapeId="0" xr:uid="{19E49B15-7EFE-4DAA-8E26-2DEDC3E7681B}">
      <text>
        <t>[Threaded comment]
Your version of Excel allows you to read this threaded comment; however, any edits to it will get removed if the file is opened in a newer version of Excel. Learn more: https://go.microsoft.com/fwlink/?linkid=870924
Comment:
    @Angela Lazou I have moved this from achieved in 2022 to planned in 2023, as it sounds like it's not released yet, but please let me know if I misunderstood this ☺️
Reply:
    hopefully they will be finalised this December
Reply:
    ok great - in that case I will move them back
Reply:
    OK great, thank you</t>
      </text>
    </comment>
    <comment ref="O6" authorId="1" shapeId="0" xr:uid="{08C0AD9A-861D-4A55-BE6E-20105D12F56E}">
      <text>
        <r>
          <rPr>
            <b/>
            <sz val="9"/>
            <color indexed="81"/>
            <rFont val="Tahoma"/>
            <family val="2"/>
            <charset val="161"/>
          </rPr>
          <t>Angela Lazou:</t>
        </r>
        <r>
          <rPr>
            <sz val="9"/>
            <color indexed="81"/>
            <rFont val="Tahoma"/>
            <family val="2"/>
            <charset val="161"/>
          </rPr>
          <t xml:space="preserve">
not sure about this</t>
        </r>
      </text>
    </comment>
    <comment ref="F7" authorId="1" shapeId="0" xr:uid="{3E50303F-7589-46A6-8883-63D7E7DC1B24}">
      <text>
        <r>
          <rPr>
            <b/>
            <sz val="9"/>
            <color indexed="81"/>
            <rFont val="Tahoma"/>
            <family val="2"/>
            <charset val="161"/>
          </rPr>
          <t>Angela Lazou:</t>
        </r>
        <r>
          <rPr>
            <sz val="9"/>
            <color indexed="81"/>
            <rFont val="Tahoma"/>
            <family val="2"/>
            <charset val="161"/>
          </rPr>
          <t xml:space="preserve">
difficult to put a number on this at the moment</t>
        </r>
      </text>
    </comment>
    <comment ref="V9" authorId="2" shapeId="0" xr:uid="{8E2EAEC5-6BD5-4FAE-95C2-3C656DF0BADB}">
      <text>
        <t>[Threaded comment]
Your version of Excel allows you to read this threaded comment; however, any edits to it will get removed if the file is opened in a newer version of Excel. Learn more: https://go.microsoft.com/fwlink/?linkid=870924
Comment:
    @Angela Lazou have changed this to zero as it's not developed yet</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tc={49EE753E-9048-45C3-A7F0-56E4611784CC}</author>
    <author>tc={6707404E-1468-434B-8DA1-D6CE82F6DABE}</author>
  </authors>
  <commentList>
    <comment ref="R5" authorId="0" shapeId="0" xr:uid="{49EE753E-9048-45C3-A7F0-56E4611784CC}">
      <text>
        <t>[Threaded comment]
Your version of Excel allows you to read this threaded comment; however, any edits to it will get removed if the file is opened in a newer version of Excel. Learn more: https://go.microsoft.com/fwlink/?linkid=870924
Comment:
    @Angela Lazou I've been reading through a few of the outputs tabs, are there any that are being counted multiple times?  I'm thinking of the impact indicators that we have against 1.4.1, I have seen Formikula mentioned a few times
Reply:
    yes it is mentioned because it contributes to several objectives. For example, we mapped the island for the posidonia meadows which falls under protecting important habitats but the opportunity arouse to protect the island so we are pushing for this (it falls under our no take zones pillar
Reply:
    Ok - we need to make sure we're not double counting anything across our outputs or it will look like we have done more than we really have.  Please could you pick an output that you would like these to be reported under, and you can include a comment in the other output tabs like 'please see output 6 for impacts relating to XX'?</t>
      </text>
    </comment>
    <comment ref="R6" authorId="1" shapeId="0" xr:uid="{6707404E-1468-434B-8DA1-D6CE82F6DABE}">
      <text>
        <t>[Threaded comment]
Your version of Excel allows you to read this threaded comment; however, any edits to it will get removed if the file is opened in a newer version of Excel. Learn more: https://go.microsoft.com/fwlink/?linkid=870924
Comment:
    @Angela Lazou - is this the same report as mentioned in output 5 that got sent to MoE for Formikula?  If so, we will need to remove from either this tab or output 5 to make sure we're not counting twice
Reply:
    yes it is the same
Reply:
    OK - could you pick which output it sits best in and delete it from the other?
Reply:
    I deleted it from here</t>
      </text>
    </comment>
  </commentList>
</comments>
</file>

<file path=xl/sharedStrings.xml><?xml version="1.0" encoding="utf-8"?>
<sst xmlns="http://schemas.openxmlformats.org/spreadsheetml/2006/main" count="1145" uniqueCount="574">
  <si>
    <r>
      <t xml:space="preserve">This logframe document is to help with the design and tracking of a Blue Marine Foundation project.  It uses the structure of a logframe to inform project managers and project teams on the indicators of their project, and ties the outputs from all projects together to be able to inform Blue Marine Foundation's impact at an organisational level.  
For more information on logframe reporting, project managers are advised to read Blue Marine Foundation's M&amp;E Guide </t>
    </r>
    <r>
      <rPr>
        <b/>
        <sz val="11"/>
        <color theme="1"/>
        <rFont val="Calibri"/>
        <family val="2"/>
        <scheme val="minor"/>
      </rPr>
      <t>(1)</t>
    </r>
    <r>
      <rPr>
        <sz val="11"/>
        <color theme="1"/>
        <rFont val="Calibri"/>
        <family val="2"/>
        <scheme val="minor"/>
      </rPr>
      <t xml:space="preserve">, look at the logframe instructions </t>
    </r>
    <r>
      <rPr>
        <b/>
        <sz val="11"/>
        <color theme="1"/>
        <rFont val="Calibri"/>
        <family val="2"/>
        <scheme val="minor"/>
      </rPr>
      <t>(2)</t>
    </r>
    <r>
      <rPr>
        <sz val="11"/>
        <color theme="1"/>
        <rFont val="Calibri"/>
        <family val="2"/>
        <scheme val="minor"/>
      </rPr>
      <t xml:space="preserve"> and see the example logframe </t>
    </r>
    <r>
      <rPr>
        <b/>
        <sz val="11"/>
        <color theme="1"/>
        <rFont val="Calibri"/>
        <family val="2"/>
        <scheme val="minor"/>
      </rPr>
      <t>(3)</t>
    </r>
    <r>
      <rPr>
        <sz val="11"/>
        <color theme="1"/>
        <rFont val="Calibri"/>
        <family val="2"/>
        <scheme val="minor"/>
      </rPr>
      <t xml:space="preserve">.
To see all the Impact Indicators listed in a word doc, please see the Imapact Indicator list </t>
    </r>
    <r>
      <rPr>
        <b/>
        <sz val="11"/>
        <color theme="1"/>
        <rFont val="Calibri"/>
        <family val="2"/>
        <scheme val="minor"/>
      </rPr>
      <t>(4)</t>
    </r>
    <r>
      <rPr>
        <sz val="11"/>
        <color theme="1"/>
        <rFont val="Calibri"/>
        <family val="2"/>
        <scheme val="minor"/>
      </rPr>
      <t>.</t>
    </r>
  </si>
  <si>
    <t>M&amp;E Guide</t>
  </si>
  <si>
    <t>Logframe Instructions and Examples</t>
  </si>
  <si>
    <t>Example logframe</t>
  </si>
  <si>
    <t>Impact Indicator List</t>
  </si>
  <si>
    <t>Month</t>
  </si>
  <si>
    <t>Activities</t>
  </si>
  <si>
    <t>Comments/links</t>
  </si>
  <si>
    <t>Impact</t>
  </si>
  <si>
    <t>Establish effective marine reserves and models of sustainably managed fisheries in Greece</t>
  </si>
  <si>
    <t>Outcome</t>
  </si>
  <si>
    <t>Indicators</t>
  </si>
  <si>
    <t>Code</t>
  </si>
  <si>
    <t>Description</t>
  </si>
  <si>
    <t>Outcome Indicator Number</t>
  </si>
  <si>
    <t>Measureable Indicators</t>
  </si>
  <si>
    <t>Related outputs</t>
  </si>
  <si>
    <t>Related sub-indicators (Impact)</t>
  </si>
  <si>
    <t>Related Core Impact Indicators</t>
  </si>
  <si>
    <t>Means of verification</t>
  </si>
  <si>
    <t>Important Assumptions</t>
  </si>
  <si>
    <t>OC.0</t>
  </si>
  <si>
    <t>OC.0.1</t>
  </si>
  <si>
    <t>OC.0.2</t>
  </si>
  <si>
    <t>OC.0.3</t>
  </si>
  <si>
    <t>Outputs</t>
  </si>
  <si>
    <t>Tracking/Reporting</t>
  </si>
  <si>
    <t>No. of Indicators</t>
  </si>
  <si>
    <t>Output code</t>
  </si>
  <si>
    <t>Indicator code</t>
  </si>
  <si>
    <t>Indicator value</t>
  </si>
  <si>
    <t>Unit</t>
  </si>
  <si>
    <t>Impact Indicator</t>
  </si>
  <si>
    <t>Assumptions</t>
  </si>
  <si>
    <t>Progress Planned in 2021</t>
  </si>
  <si>
    <t>Progress achieved in 2021</t>
  </si>
  <si>
    <t>Progress Planned in 2022</t>
  </si>
  <si>
    <t>Progress achieved in 2022</t>
  </si>
  <si>
    <t>Progress Planned in 2023</t>
  </si>
  <si>
    <t>Progress achieved in 2023</t>
  </si>
  <si>
    <t>Value</t>
  </si>
  <si>
    <t>Output 1</t>
  </si>
  <si>
    <t>O.1</t>
  </si>
  <si>
    <t>Legal intervention</t>
  </si>
  <si>
    <t>O.1.1</t>
  </si>
  <si>
    <t>Submission of complaints to EU regarding breaches of Habitats Directive</t>
  </si>
  <si>
    <t>Number of pieces of evidence to support further protection</t>
  </si>
  <si>
    <t>1.4.1</t>
  </si>
  <si>
    <t>evidence on breaches of EU and international legislation, in particular, the Habitats Directive, the Water Framework Directive and the Bern Convention. Evidence on lack of protection</t>
  </si>
  <si>
    <t>we will have enough and strong evidence of breaches</t>
  </si>
  <si>
    <t>in planning phase</t>
  </si>
  <si>
    <t>1 case against Greece on breaches of EU and international legislation</t>
  </si>
  <si>
    <t>needs to be further developed</t>
  </si>
  <si>
    <r>
      <rPr>
        <sz val="11"/>
        <color rgb="FF000000"/>
        <rFont val="Calibri"/>
        <family val="2"/>
        <scheme val="minor"/>
      </rPr>
      <t xml:space="preserve">needs to be further developed. </t>
    </r>
    <r>
      <rPr>
        <sz val="11"/>
        <color rgb="FF4472C4"/>
        <rFont val="Calibri"/>
        <family val="2"/>
        <scheme val="minor"/>
      </rPr>
      <t xml:space="preserve">Planning a study with the Science Unit and the Italian project on assessing the network of marine Natura 2000 sites across the EU mediterranean countries adn the implementaiton of the Habitats directive. </t>
    </r>
  </si>
  <si>
    <t>O.1.2</t>
  </si>
  <si>
    <t>Make initial assessment of Erimitis</t>
  </si>
  <si>
    <t xml:space="preserve">evidence on breaches of EU and international legislation, in particular, the Habitats Directive, the Water Framework Directive and the Bern Convention. </t>
  </si>
  <si>
    <r>
      <rPr>
        <sz val="11"/>
        <color theme="1"/>
        <rFont val="Calibri"/>
        <family val="2"/>
        <charset val="161"/>
        <scheme val="minor"/>
      </rPr>
      <t xml:space="preserve"> Produced an assessment of the legal implications of the Kassiopi project on the marine ecosystems around Erimitis that was provided to the Ionian Environment Foundation (IEF) as additional elements to a complaint made to the EU Commission about the Kassiopi projec</t>
    </r>
    <r>
      <rPr>
        <sz val="10"/>
        <color theme="1"/>
        <rFont val="Arial"/>
        <family val="2"/>
        <charset val="161"/>
      </rPr>
      <t>t.</t>
    </r>
  </si>
  <si>
    <t>Gather evidence for the protection of Erimitis</t>
  </si>
  <si>
    <r>
      <rPr>
        <sz val="11"/>
        <color rgb="FF000000"/>
        <rFont val="Calibri"/>
        <family val="2"/>
        <scheme val="minor"/>
      </rPr>
      <t xml:space="preserve">Currently implementing a project in collaboration with the Ionian Environment Foundation with the aim to safeguard the Erimitis peninsula.  The idea is to work on two fronts, both on land and sea, so as to highlight the importance of the area and gather the necessary information and data to propose the legal protection of Erimitis. BMF aims to reinforce the work at sea to highlight the richness of the marine environment in the area. </t>
    </r>
    <r>
      <rPr>
        <sz val="11"/>
        <color rgb="FF4472C4"/>
        <rFont val="Calibri"/>
        <family val="2"/>
        <scheme val="minor"/>
      </rPr>
      <t xml:space="preserve">We started the field work on mapping the posidonia meadows and the monk seal surveys. </t>
    </r>
  </si>
  <si>
    <t>O.1.3</t>
  </si>
  <si>
    <t>Create an overview of ocean conservation in Greece</t>
  </si>
  <si>
    <t>briefing</t>
  </si>
  <si>
    <t>this work was not in our planning</t>
  </si>
  <si>
    <t>we have been doing initial talks internally and with other partners (Thalassa Foundation &amp; WWF Greece), still in planning phase, to be implemented in 2023</t>
  </si>
  <si>
    <t>Joint proposals with other NGOs on ocean policy in Greece</t>
  </si>
  <si>
    <r>
      <rPr>
        <sz val="11"/>
        <color rgb="FF000000"/>
        <rFont val="Calibri"/>
        <family val="2"/>
        <scheme val="minor"/>
      </rPr>
      <t xml:space="preserve">Discussions with Greenpeace and WWf in Greece to create a coalition of NGOs that will submit joint policy proposals for ocean conservation on Greece with paricular focus on the 30x30 goal (May-June) </t>
    </r>
    <r>
      <rPr>
        <sz val="11"/>
        <color rgb="FF305496"/>
        <rFont val="Calibri"/>
        <family val="2"/>
        <scheme val="minor"/>
      </rPr>
      <t>We have started discussions with WWF and Greenpeace Greece and other NGOs in Greece, planning an overview of ocean condervation in Greece for the first trimester of 2024 in view of the Our ocean conference in April</t>
    </r>
  </si>
  <si>
    <t>O.1.4</t>
  </si>
  <si>
    <t>Catalyse the creation of new legislation for ocean conservation in Greece</t>
  </si>
  <si>
    <t>new legislation</t>
  </si>
  <si>
    <t>1.4.3</t>
  </si>
  <si>
    <t xml:space="preserve">Ministerial decisions for the creation of Fishing protected Area in Amorgos fro the first time, a ministerial decision for a underwater protected seascape in Santorini for the first time. </t>
  </si>
  <si>
    <t xml:space="preserve">All the relevant work to create no take zones in Amorgos and Santorini, including the fisheries study, study on Santorini and draft ministerial decision as well as edliberations with the relaveant officials. </t>
  </si>
  <si>
    <t>Sept 2022 We signed the MoU with relevant stakeholders for Amorgos and began the fisheries study as agreed with the Fisheries department of the Ministry, we have completed the study and the draft Ministerial Decision for Santorini. 
The MoU was signed by Blue Marine, the Ministry of Agriculture (and Fisheries), The General Secretariat of Island Policy, the Municipality of Amorgos, the Cyclades Preservation Fund, the local association of small-scale fishermen and the Agricultural University of Athens.</t>
  </si>
  <si>
    <t>Submit proposals for Santorini &amp; Amorgos</t>
  </si>
  <si>
    <r>
      <rPr>
        <sz val="11"/>
        <color rgb="FF000000"/>
        <rFont val="Calibri"/>
        <family val="2"/>
        <scheme val="minor"/>
      </rPr>
      <t xml:space="preserve">Amorgos: the fisheries study is still underway, we are in continues talks with the relevant authorities that will process the proposal and draft the legislation probably towards the end of the year.   Santorini: Pending talks with the ministry of Environment after the Greek elections. </t>
    </r>
    <r>
      <rPr>
        <sz val="11"/>
        <color rgb="FF4472C4"/>
        <rFont val="Calibri"/>
        <family val="2"/>
        <scheme val="minor"/>
      </rPr>
      <t xml:space="preserve">The fisheries study for Amorgos was completed in  October and the proposal  was submitted in November to the Ministry of Fisheries. We expect this to go to the Fisheries Committee of the ministry for review and once approved a MInisterial Decision will have to be signed by the Minister (hopefully in the first 6 months of 2024). </t>
    </r>
  </si>
  <si>
    <t>Activity Code</t>
  </si>
  <si>
    <t>Indicator Code</t>
  </si>
  <si>
    <t>Status</t>
  </si>
  <si>
    <t>Notes</t>
  </si>
  <si>
    <t>Output 1 Activities</t>
  </si>
  <si>
    <t>A.1</t>
  </si>
  <si>
    <t>A.1.1</t>
  </si>
  <si>
    <t>Assessment on the legal implications of the Kassiopi project on the marine acosystems around Erimitis</t>
  </si>
  <si>
    <t>Complete</t>
  </si>
  <si>
    <r>
      <rPr>
        <sz val="11"/>
        <color theme="1"/>
        <rFont val="Calibri"/>
        <family val="2"/>
        <charset val="161"/>
        <scheme val="minor"/>
      </rPr>
      <t xml:space="preserve"> assess the legal implications of the Kassiopi project on the marine ecosystems around Erimitis. The  information to be provided to the Ionian Environment Foundation (IEF) as additional elements to a complaint made to the EU Commission about the Kassiopi projec</t>
    </r>
    <r>
      <rPr>
        <sz val="10"/>
        <color theme="1"/>
        <rFont val="Arial"/>
        <family val="2"/>
        <charset val="161"/>
      </rPr>
      <t>t.</t>
    </r>
  </si>
  <si>
    <t>A.1.2</t>
  </si>
  <si>
    <t>Show case shortcomings and gaps in designing management plans for Natura 2000 sites</t>
  </si>
  <si>
    <t>In Progress</t>
  </si>
  <si>
    <t xml:space="preserve">Habitat and biodiversity surveys in 3 existing marine 2000 Natura 2000 sites. Assessment of the way the mapping of Posidonia has been conducted inin these areas, potentailly highlight the inadequate information that has been gathered for these marine Natura 2000 sites and the gaps in knowledge. This can also be valuable in the coming official evaluation of the Natura 2000 network expected sometime in 2023-2024. </t>
  </si>
  <si>
    <t>A.1.3</t>
  </si>
  <si>
    <t>holistic Assessment on ocean conservation in Greece</t>
  </si>
  <si>
    <t>Create a "snapshot" of the situation in Greece regading ocean conservation in Greece: the obligations, the good stuff but also the shortcomings, delays and breaches with recommendations</t>
  </si>
  <si>
    <t>A.1.4</t>
  </si>
  <si>
    <t>Relationship building and engagement with Environment, Fisheries and and relevant officials to identify and agree on the right stpes that will lead to the legal designation of Amorgos and Santorini</t>
  </si>
  <si>
    <t>A.1.5</t>
  </si>
  <si>
    <t>A.1.6</t>
  </si>
  <si>
    <t>"1"</t>
  </si>
  <si>
    <t>Output 2</t>
  </si>
  <si>
    <t>O.2</t>
  </si>
  <si>
    <t>Significant increase of no-take zones in line with Greece's obligations</t>
  </si>
  <si>
    <t>O.2.1</t>
  </si>
  <si>
    <t>Identify priority sites for designation</t>
  </si>
  <si>
    <t>Number of pieces of evidence</t>
  </si>
  <si>
    <t>NA</t>
  </si>
  <si>
    <t>Proposals submitted for these areas</t>
  </si>
  <si>
    <t>The necessary data and information exist and are publicly available for initial scoping</t>
  </si>
  <si>
    <t>N/A</t>
  </si>
  <si>
    <t>Identify priority areas to work on</t>
  </si>
  <si>
    <t>Identified and stablished relevant partnerships to work on Amorgos, Santorini and Formikula</t>
  </si>
  <si>
    <t>Identify more areas</t>
  </si>
  <si>
    <t>Identified two more potential areas: Erimitis &amp; Limnos</t>
  </si>
  <si>
    <t>O.2.2</t>
  </si>
  <si>
    <t>Create proposals for new NTZs</t>
  </si>
  <si>
    <t>Number of reports</t>
  </si>
  <si>
    <t xml:space="preserve">Surveys/datasets/fisheries studies in order to produce reports that justify the closure of areas </t>
  </si>
  <si>
    <t>Data selection is not weather depending or time consuming (e.g fisheries studies that need to include a series of years)</t>
  </si>
  <si>
    <t>Submit proposals for closures</t>
  </si>
  <si>
    <t>a. Created joint proposal with Tethys Institute and iSea for Formikul/ b. created a report and draft ministerial decision for Santorini / c. set the foundations for compiling the evidence for Amorgos</t>
  </si>
  <si>
    <t xml:space="preserve">1. complete fisheries study for Amorgos and submit proposal for closure, 2.  achieve ministerial decision fo Formikoula and 3. Submit report and draft ministerial decision for Santorini. </t>
  </si>
  <si>
    <t>1. Fisheries study completed and submitted to the Fisheries MInistry for review, 2. Formikoula and Santorini on track again after a pause due to Greek elections. Deliberations with the new ministry of environment</t>
  </si>
  <si>
    <t>O.2.3</t>
  </si>
  <si>
    <t>Create consensus and support for these proposals with relevant stakeholders (government,regional government, policy, fishers, tourism operators and others)</t>
  </si>
  <si>
    <t>Number of stakeholders reached</t>
  </si>
  <si>
    <t>3.2.2</t>
  </si>
  <si>
    <t>Meeting minutes, correspondence etc. to support informal/formal relationships</t>
  </si>
  <si>
    <t>These stakeholders are willing to work with Blue Marine, a relatively new presence in the conservation arena of Greece</t>
  </si>
  <si>
    <t>At least five stakeholder representatives per area</t>
  </si>
  <si>
    <t>For Amorgos: MoU signed between:
Fishers' Association (40 fishers), 
BMF, 
CPF, 
Ministry of Fisheries, 
Ministry of Maritime affairs, 
Municipality of Amorgos, 
Prefecture of South Aegean, 
Agricultural University of Athens. 
For Santorini: 
Municipality of Santorini and Fishers Association. 
MInistry of Environmentt engaged but has not agreed yet and 
For Formikula: 
Ministry of Environment and 
Municipality of Lefkas have agreed</t>
  </si>
  <si>
    <t xml:space="preserve">Maintain support and find new supporters for all areas. </t>
  </si>
  <si>
    <r>
      <rPr>
        <sz val="11"/>
        <color rgb="FF000000"/>
        <rFont val="Calibri"/>
        <scheme val="minor"/>
      </rPr>
      <t>1. Amorgos: In talks with the Fisheries MInistry authorities responsible for the EMFF funds to release funds once the area is designated (started in March, still in progress). Santorini &amp; Formikoula: still in talks with relevant stakeholders, also with fishers (professional and recreational, boat owners and other sea related professions).</t>
    </r>
    <r>
      <rPr>
        <sz val="11"/>
        <color rgb="FF4472C4"/>
        <rFont val="Calibri"/>
        <scheme val="minor"/>
      </rPr>
      <t xml:space="preserve"> Met with the new Fisheries Minister for Amorgos. Submitted the study to the ministry and also presented it to the fishers' Association whose members voted to support the proposal.  pending to meet new deputy Minister of Environment for Formikoula and Santorini. Re activated converations with the fishers of Santorini and the new mayor to jointly sumbint the proposal for an MPA in Santorini</t>
    </r>
  </si>
  <si>
    <t>O.2.4</t>
  </si>
  <si>
    <t>Commitment announced publicly to protect these areas</t>
  </si>
  <si>
    <t>Statements/Ministerial decisions</t>
  </si>
  <si>
    <t>Commitment statment is made publicly available and outlines details of protected area/Ministerial decision published in Government's gazette</t>
  </si>
  <si>
    <t>Commitment is received by the wider public and/or relevan stakeholder in adjacent areas</t>
  </si>
  <si>
    <t>Some commitments for protection</t>
  </si>
  <si>
    <t xml:space="preserve">The Ministry of Fisheries has agreed to support the designation of no take zones in Amorgos and the Ministry of Environment has officially agreed to proceed with a Ministerial Decision for Formikula </t>
  </si>
  <si>
    <t>Maintain commitment for Amorgos and Formikoula, obtain commitment for Santorini</t>
  </si>
  <si>
    <r>
      <rPr>
        <sz val="11"/>
        <color rgb="FF000000"/>
        <rFont val="Calibri"/>
        <family val="2"/>
        <scheme val="minor"/>
      </rPr>
      <t xml:space="preserve">We still have support and commitmnet for Amorgos and Formikoula though we need to re-establish this with the new MInisters after the Greek elections nad commence more active tlaks about Santorini. </t>
    </r>
    <r>
      <rPr>
        <sz val="11"/>
        <color rgb="FF4472C4"/>
        <rFont val="Calibri"/>
        <family val="2"/>
        <scheme val="minor"/>
      </rPr>
      <t>Met with the new Fisheries Minister for Amorgos and pending to meet new deputy Minister of Environment for Formikoula and Santorini. We are engaging with the organising committee of the "Our Oceans Conference" to include Amorgos, Santorini and Formikoula in Greece's commitments for protection</t>
    </r>
  </si>
  <si>
    <t>Output 2 Activities</t>
  </si>
  <si>
    <t>A.2</t>
  </si>
  <si>
    <t>A.2.1</t>
  </si>
  <si>
    <t>Relationship building and engagement with Fisheries Ministry, Environment Ministry, Maritime Ministry, Municipality, Prefecture, fishers and NECCA for Amorgos</t>
  </si>
  <si>
    <t>An MoU of collaboration has been signed between the Fishers' Association of Amorgos, BMF, the Cyclades Preservation Fund, the Municipality of Amorgos, The Prefecture of Souther Aegean, the Ministry of Fisheries and the Ministry of Maritime Affairs.</t>
  </si>
  <si>
    <t>A.2.2</t>
  </si>
  <si>
    <t>Fisheries study and gathering of scientific evidence for Amorgos</t>
  </si>
  <si>
    <t>Agreed on a fisheries study with the Agricultural University of Athens, which started in September 2022 and will be completed in September 2023</t>
  </si>
  <si>
    <t>A.2.3</t>
  </si>
  <si>
    <t>Design/implement a 5 year management and patrolling system in Amorgos</t>
  </si>
  <si>
    <t>To be designed in 2023 together with the stakeholders mentioned above</t>
  </si>
  <si>
    <t>A.2.4</t>
  </si>
  <si>
    <t>Media Promotion of Amogos (video/stills asssets)</t>
  </si>
  <si>
    <t>hired two videographer to produce 1. underwateer stills and video and 2. two promotional videos and photos that showcase the AMORGORAMA initiative</t>
  </si>
  <si>
    <t>A.2.5</t>
  </si>
  <si>
    <t>Relationship building and engagement with Fisheries Ministry, Environment Ministry, Maritime Ministry, Municipality, Prefecture, fishermen, NECCA for Santorini</t>
  </si>
  <si>
    <t>Initial talks have started with Ministry of Environment fo the designation of the area, and talks with municipality and local stakeholders to consolidate support for the proposal</t>
  </si>
  <si>
    <t>A.2.6</t>
  </si>
  <si>
    <t xml:space="preserve"> Gathering of scientific evidence for Santorini</t>
  </si>
  <si>
    <t>Completed a report gathering of ncecessary evidence and drafted the Ministerial Decision for the designation of a protected seascape</t>
  </si>
  <si>
    <t>A.2.7</t>
  </si>
  <si>
    <t>Design a scientific monitoring system ans patrolling for Santorini</t>
  </si>
  <si>
    <t>to be designed with the stakeholders mentioned above and the relevant scientific team from HCMR</t>
  </si>
  <si>
    <t>A.2.8</t>
  </si>
  <si>
    <t>Media Promotion of Santorini (video/stills asssets)</t>
  </si>
  <si>
    <t>Not started</t>
  </si>
  <si>
    <t>There are already a lot of materials produced, nee to design a promotion plan</t>
  </si>
  <si>
    <t>A.2.9</t>
  </si>
  <si>
    <t>Relationship building and engagement with Fisheries Ministry, Environment Ministry, Maritime Ministry, Municipality, Prefecture, fishermen, NECCA for Formikoula</t>
  </si>
  <si>
    <t xml:space="preserve">Sumbited a joint proposal for the closure of Formikula to the Ministry of Environment that has relied in a positive way, conducted a workshop with relevant local stakeholders. </t>
  </si>
  <si>
    <t>A.2.10</t>
  </si>
  <si>
    <t xml:space="preserve"> Gathering of scientific evidence for Formikoula</t>
  </si>
  <si>
    <t>Posidonia and biodiversity documentation in the area, compiled a joint report with iSea and Tethys submitted to the Ministry</t>
  </si>
  <si>
    <t>A.2.11</t>
  </si>
  <si>
    <t>Design a scientific monitoring system ans patrolling for Formikoula</t>
  </si>
  <si>
    <t>Needs to be designed with iSea, Tethys, the Minstry, the Management body of the area and local stakeholders</t>
  </si>
  <si>
    <t>A.2.12</t>
  </si>
  <si>
    <t>Media Promotion of Formikoula (video/stills asssets)</t>
  </si>
  <si>
    <t>Production of video and stills assets</t>
  </si>
  <si>
    <t>A.2.13</t>
  </si>
  <si>
    <t xml:space="preserve">Overlay existing scientific data with Fishers' empiric knowledge and create a proposal of on take zones within the Natura 2000 network of Cyclades. </t>
  </si>
  <si>
    <t>Commission this to a scientist</t>
  </si>
  <si>
    <t>A.2.14</t>
  </si>
  <si>
    <t>A.2.15</t>
  </si>
  <si>
    <t>A.2.16</t>
  </si>
  <si>
    <t>Output 3</t>
  </si>
  <si>
    <t>O.3</t>
  </si>
  <si>
    <t>Tackling invasive species</t>
  </si>
  <si>
    <t>O.3.1</t>
  </si>
  <si>
    <t>Develop public-facing campaigns to create local markets for edible invasive species</t>
  </si>
  <si>
    <t>Number of outreach activities (media campaigns, presentations/stalls and markets)</t>
  </si>
  <si>
    <t>4.2.2</t>
  </si>
  <si>
    <t>number of gastronomy events, seminars, alien species removals conducted</t>
  </si>
  <si>
    <t>the public and the stakeholders will be interested enough to attand these events</t>
  </si>
  <si>
    <t>10 Informative events and 11 gastronomy event</t>
  </si>
  <si>
    <t xml:space="preserve">1. Participation in one major food festival in Athens, 2. Implementation of the blue crab festival in Thessaloniki for a second year, 3. culinary events in the Argolic. </t>
  </si>
  <si>
    <r>
      <rPr>
        <sz val="11"/>
        <color rgb="FF000000"/>
        <rFont val="Calibri"/>
        <family val="2"/>
        <scheme val="minor"/>
      </rPr>
      <t xml:space="preserve">Participation in the fisher's celebration in Amorgos (June).
</t>
    </r>
    <r>
      <rPr>
        <sz val="11"/>
        <color rgb="FF4472C4"/>
        <rFont val="Calibri"/>
        <family val="2"/>
        <scheme val="minor"/>
      </rPr>
      <t xml:space="preserve">Implemented the blue crab event in Thessaloniki, 
2 events in Spetses and Hydra to happen in October, 
Street Food Festival Crete, </t>
    </r>
  </si>
  <si>
    <t>O.3.2</t>
  </si>
  <si>
    <t>Number of beneficiaries through targetted campaigns</t>
  </si>
  <si>
    <t>Stakeholders reached</t>
  </si>
  <si>
    <t>4.1.2</t>
  </si>
  <si>
    <t>chefs, professional fishers, recreational fishers and processing companies reached through these events, educated about the issue</t>
  </si>
  <si>
    <t>Chefs and Fishers will see an opportuntity</t>
  </si>
  <si>
    <t>60 fishers and 22 chefs, XXX recreational fishers?</t>
  </si>
  <si>
    <t>60 fishers and 22 chefs, 2 processing companies, one supermarket, one export company, XXX recreational fishers?</t>
  </si>
  <si>
    <t>1. Mapping of interested seafood processing companies and local food cooperatives (e.g. NAIAS Paros) in selected areas 2. Supply of edible alien species (especially spinefoots) caught to the selected processing companies and cooperatives for the preparation of novel products with edible alien species such as smoked, salted or sundried products 3. Participation in at least one local food festival (e.g. sardine festival in Amorgos, fishers celebration in Koufonissia) with the abovementioned products and cooperatives (CPF &amp; iSea)</t>
  </si>
  <si>
    <r>
      <rPr>
        <sz val="11"/>
        <color rgb="FF000000"/>
        <rFont val="Calibri"/>
        <family val="2"/>
        <scheme val="minor"/>
      </rPr>
      <t xml:space="preserve">1. Communication with the Gastronomic Association of Amorgos for the processing of invasive fish (spinefoots) and trying new recipes 
2. Culinary event in June: The fisher’s celebration in Amorgos with salted spinefoot 
3. Initial contact with restaurants in Amorgos for the inclusion of processed products in the menu 
4. Investigation of the quantities, sizes and price of fresh fish (Amorgos and Koufonisia </t>
    </r>
    <r>
      <rPr>
        <sz val="11"/>
        <color rgb="FF4472C4"/>
        <rFont val="Calibri"/>
        <family val="2"/>
        <scheme val="minor"/>
      </rPr>
      <t>these numbers will come with the final report in January</t>
    </r>
  </si>
  <si>
    <t>O.3.3</t>
  </si>
  <si>
    <t>Number of citizens  reached through targetted events</t>
  </si>
  <si>
    <t>Citizens  reached</t>
  </si>
  <si>
    <t>4.2.1</t>
  </si>
  <si>
    <t>people from the general public informed during the events</t>
  </si>
  <si>
    <t>People will be interested and open in trying new flavours</t>
  </si>
  <si>
    <t>no goal was put for this</t>
  </si>
  <si>
    <t>1800 people informed during the events</t>
  </si>
  <si>
    <t>don't have numbers</t>
  </si>
  <si>
    <t>2500 people informed during the events</t>
  </si>
  <si>
    <t>O.3.4</t>
  </si>
  <si>
    <t>Create supply chain models</t>
  </si>
  <si>
    <t>case studies</t>
  </si>
  <si>
    <t>3.4.1</t>
  </si>
  <si>
    <t>surveys, datasets and questionnaires to identify all the types of key stakeholders, the different contraints that occur in the supply chains per species and area and insights on how invasive species can successfully enter the market</t>
  </si>
  <si>
    <t>Answers will be accurate and will reflect the realities of the market</t>
  </si>
  <si>
    <t>two case studies on how invasive species can enter successfully the markets</t>
  </si>
  <si>
    <t xml:space="preserve">interviews have been conducted with professional and recreational fishers in all areas of interest, the social and economic interactions, ecological impacts, knowledge and perception of fishers for the most common alien species in each area will be accessed. Additionally, the round table discussion have provided us with valuable information on the realities of the market. The case studies have not been produced yet
</t>
  </si>
  <si>
    <t xml:space="preserve"> Supply of edible alien species to the 
selected processing companies and cooperatives for the preparation of novel products with edible alien species such as smoked, salted or sundried products </t>
  </si>
  <si>
    <t>working on understaning the numbers, the finances and the needs for this</t>
  </si>
  <si>
    <t>O.3.5</t>
  </si>
  <si>
    <t>Create a selective method of catching lionfish</t>
  </si>
  <si>
    <t>traps used</t>
  </si>
  <si>
    <t>report on catches through an online logbook (number and species of fish cught etc), go pro camers to be used on some traps</t>
  </si>
  <si>
    <t>Fishers will be truthful and consistent in reporting the relevant data</t>
  </si>
  <si>
    <t xml:space="preserve">traps to be sent to be used in seasonal basis, with multiple sampling per season in each area,report on catches through an online logbook (number and species of fish cught etc) </t>
  </si>
  <si>
    <t>the traps have been sent to the fishers and we are getting the first reports back, this will be completed in a year</t>
  </si>
  <si>
    <t>The pilot use of the lionfish traps will continue for 2023 investigating the efficacy of the traps catching lionfish</t>
  </si>
  <si>
    <r>
      <rPr>
        <sz val="11"/>
        <color rgb="FF000000"/>
        <rFont val="Calibri"/>
        <family val="2"/>
        <scheme val="minor"/>
      </rPr>
      <t xml:space="preserve">In the context of the pilot testing, we have visited Crete (May) and Amorgos (June) to monitor and record the use of the traps underswater. Constant communication with the fishers for the collection and the reporting of the logbooks. </t>
    </r>
    <r>
      <rPr>
        <sz val="11"/>
        <color rgb="FF4472C4"/>
        <rFont val="Calibri"/>
        <family val="2"/>
        <scheme val="minor"/>
      </rPr>
      <t>Still working on the traps. 36 traps were given to fishers in Amorgos, Rhodes and Crete</t>
    </r>
  </si>
  <si>
    <t>O.3.6</t>
  </si>
  <si>
    <t>Create Promotion assets for this campaign</t>
  </si>
  <si>
    <t>promotional assets (online leaflets, ammbassadors testimonies, interactive map)</t>
  </si>
  <si>
    <t>Significant media reach achieved based on tracking metrics</t>
  </si>
  <si>
    <t>the public will be interested in the campaign</t>
  </si>
  <si>
    <t xml:space="preserve">1.	guide on responsible seafood consumption
2.	Interactive map with chefs, restaurants and fishers that are part of the network
3.	Ambassadors’ testimonies
4.	Information signs  on ports
</t>
  </si>
  <si>
    <t>All assets have been produced</t>
  </si>
  <si>
    <t>1. The creation of informative material specialized for each group of stakeholders  to be uploaded in a specialized MOOC 2. The responsible  seafood consumption guide will be updated with more species, adding also freshwater species, 3. the recipes eBook will be updated adding the recipes that the collaborating chefs will create, 4. the interactive map will be updated with more restaurants, fishers and fishmongers 5. Involvement of a nationally recognizable chef in the project (e.g. Akis Petretzikis) that will create new recipes with edible alien species and promote responsible seafood consumption.</t>
  </si>
  <si>
    <r>
      <rPr>
        <sz val="11"/>
        <color rgb="FF000000"/>
        <rFont val="Calibri"/>
        <family val="2"/>
        <scheme val="minor"/>
      </rPr>
      <t xml:space="preserve">the recipes book has been updated (June), </t>
    </r>
    <r>
      <rPr>
        <sz val="11"/>
        <color rgb="FF4472C4"/>
        <rFont val="Calibri"/>
        <family val="2"/>
        <scheme val="minor"/>
      </rPr>
      <t>the map is constantly updated, still working on the Mooc to be completed soon</t>
    </r>
  </si>
  <si>
    <t>O.3.7</t>
  </si>
  <si>
    <t>Number of citizens  reached throughCommunications campaign</t>
  </si>
  <si>
    <t>citizens reached</t>
  </si>
  <si>
    <t>people from the general public informed through this campaign</t>
  </si>
  <si>
    <t>Facebook, Instagram, Twitter, LinkedIn &amp; TikTok. Press releases will be sent and shared to local (focusing on local actions) and national media in order to attract people in the events and promote the materials created. All the materials, already existing and new ones will be disseminated among the locals (authorities, fishers, restaurants, chefs) in each area.</t>
  </si>
  <si>
    <t>a. Posts on FB reach 9.344
b. Posts on Instagram Reach 151.363
c. Posts on Twitter 11.770 impression
d. Posts on LinkedIn 3.328 impressionss</t>
  </si>
  <si>
    <t>a. Posts on FB reach 215.067
b. Posts on Instagram Reach 17.103
c. Posts on Twitter  11.749 impressions
d. Posts on LinkedIn  8.006 impressions</t>
  </si>
  <si>
    <t>Output 3 Activities</t>
  </si>
  <si>
    <t>A.3</t>
  </si>
  <si>
    <t>A.3.1</t>
  </si>
  <si>
    <t>Gastronomy events with chefs from local restaurants for informing local stakeholders and communitties</t>
  </si>
  <si>
    <t>Gastronomy events with chefs from local restaurants, in Amorgos, Paros, Santorini, Heraklion, Agios Nikolaos, Zakynthos, Kefallonia, Paxoi, Corfu, Hydra Spetses, Kos, Rhodes and a Blue crab festivel in Thessaloniki. the participants were informed about alien species, with emphasis on the species prepared for the occasion. iSea representatives were also asking the participants’ opinion and reactions on the tasting value of the recipes and alien species, as a feedback for the chance of introducing them in their diet.</t>
  </si>
  <si>
    <t>A.3.2</t>
  </si>
  <si>
    <t>Seminars/workshops for local stakeholders (chefs, taverna owners and fishers)</t>
  </si>
  <si>
    <t>Informative events with stakeholders in  Amorgos, Paros, Santorini, Heraklion, Agios Nikolaos, Zakynthos, Kefallonia, Paxoi, Corfu, Hydra Spetses, Kos, Rhodes, Lefkada &amp; Ithaca. the participants were informed about the invasive alien species found in each area, their impact, possible measures to mitigate their expansion and abundance, as well as the ecological value of apex predators, the threats they face and examples of responsible seafood consumption. roundtable discussions on how to create connections between chefs and fishers</t>
  </si>
  <si>
    <t>A.3.3</t>
  </si>
  <si>
    <t>Informative signs installed at the local ports and other areas of interest</t>
  </si>
  <si>
    <t xml:space="preserve">Informative signs installed in Amorgos, Paros, Santorini, Heraklion, Agios Nikolaos, Kos, Rhodes </t>
  </si>
  <si>
    <t>A.3.4</t>
  </si>
  <si>
    <t>Meetings and round tables with key players of the fishing industry and supply chain chains</t>
  </si>
  <si>
    <t>Meetings with Supplier in Kavala and with AB Supermarket chain</t>
  </si>
  <si>
    <t>A.3.5</t>
  </si>
  <si>
    <t>Pilot traps: pilote use of gear designed for lionfish trapping oi order to catch them in a more selective/sustainable way</t>
  </si>
  <si>
    <t>Thirtysix lionfish traps are being teseted in the islands of Amorgos, Rhodes and Crete in collaboration with fishers, test started in September 2022 and will be completed in September 2023</t>
  </si>
  <si>
    <t>A.3.6</t>
  </si>
  <si>
    <t>Alien species removal events</t>
  </si>
  <si>
    <t>Alien species removals in xxxx</t>
  </si>
  <si>
    <t>A.3.7</t>
  </si>
  <si>
    <t>A.3.8</t>
  </si>
  <si>
    <t>Output 4</t>
  </si>
  <si>
    <t>O.4</t>
  </si>
  <si>
    <t>Reforming fishing</t>
  </si>
  <si>
    <t>O.4.1</t>
  </si>
  <si>
    <t>Work with small-scale fishing communities to combine sustainable fishing with tourism (responsible fishing tourism)</t>
  </si>
  <si>
    <t>Number of fishers actively participating in workshops</t>
  </si>
  <si>
    <t>Signing a participation form</t>
  </si>
  <si>
    <t>Fishers will be interested enough to show up</t>
  </si>
  <si>
    <t>200?</t>
  </si>
  <si>
    <t>collect data about the fishing tourism in the Cyclades and the number of fishers who already have a fishing tourism license.  address fishers about the benefits of sustainable and responsible fishing tourism</t>
  </si>
  <si>
    <t>With CPF we run three seminars for fishers in Koufonisia, Amorgos and Paros</t>
  </si>
  <si>
    <t>1. Run more seminars in the Cyclades, 2. Create a guide for Responsible Fishing Tourism</t>
  </si>
  <si>
    <t>Responsible Fishing Tourism Guide published in December. In talks with 50 Fishers around the Cyclades</t>
  </si>
  <si>
    <t>O.4.2</t>
  </si>
  <si>
    <t>Help fishermen access EU funding sources that can be channelled into the development of sustainable fishing livelihoods</t>
  </si>
  <si>
    <t>Number of beneficiaries of funding</t>
  </si>
  <si>
    <t>4.1.1</t>
  </si>
  <si>
    <t>Submission of applications</t>
  </si>
  <si>
    <t>Fishers will understand that the benefits exceed the effort to apply for these funds</t>
  </si>
  <si>
    <t>1. Work with relevant authrorities responsible for the Greek EMFF to understamd the money available, the actions that will be funded and the criteria. 2. identify fishers and work with them to apply for funds</t>
  </si>
  <si>
    <t>This has not been deveolped, it will commence once the rest of the activities take off. Also the Greek allocation of EMFF funds with be announced early 2023</t>
  </si>
  <si>
    <t>New funds announced for fishing tourism and new applications by small scale fishers</t>
  </si>
  <si>
    <r>
      <rPr>
        <sz val="11"/>
        <color rgb="FF000000"/>
        <rFont val="Calibri"/>
        <family val="2"/>
        <scheme val="minor"/>
      </rPr>
      <t xml:space="preserve">In preliminary discussions with the relevant authorities (since March). </t>
    </r>
    <r>
      <rPr>
        <sz val="11"/>
        <color rgb="FF4472C4"/>
        <rFont val="Calibri"/>
        <family val="2"/>
        <scheme val="minor"/>
      </rPr>
      <t>No announcement yet</t>
    </r>
  </si>
  <si>
    <t>O.4.3</t>
  </si>
  <si>
    <t>Replicate and scale up Amorgos' example in the rest of Cyclades (Cycladorama)</t>
  </si>
  <si>
    <t>Number of fishers actively participating in different in one or all three actions described in the notes below</t>
  </si>
  <si>
    <t xml:space="preserve">days abstaining, km of nets changed, co-signed proposals for closure of areas. </t>
  </si>
  <si>
    <t>Fishers will want to work with BMF and will be open to discuss the possibility of measures</t>
  </si>
  <si>
    <t>not planned</t>
  </si>
  <si>
    <t>The strategy for this work was designed this year, Since there are many potential Cycladic islands, we started with an ititial scoping and mapping of the islands to identify priority areas. The mapping included hathering info on  biological, economic, social and fishing sector characteristics about the areas of interest. initial talks and visits happened in Paros, Antiparos, Naxos, Koufonissia, Santorini, Milos and Kimolos.</t>
  </si>
  <si>
    <t xml:space="preserve">1. Promotion of Amorgorama to other fishing communities. 
2. Visit Paros, Antiparos, Naxos, Santorini, Koufonisia, Milos, Kimolos, Sifnos &amp; Serifos). Create a network of fishers that can act as local champions for sustainable fisheries
3. Meetings, workshops/seminars for: sustainable fishing practices, selectivity of gear, accidental entanglement of marine mammals, benefits of no-take zones / MPAs / FRAs, financing opportunities (public and European funding mechanisms) 
4. Field trips and fishers’ exchanges between islands and other areas of Greece but also with fishers from successful MPAs in other countries (like Italy and Turkey).  
6. Replicate beach clean-ups by fishers in April and May in new areas.   
7. Implement replacement of fishing gear schemes (for more selective ones).  </t>
  </si>
  <si>
    <t xml:space="preserve">1. Created a photo/video assets from Amorgos that we can use in our visits, 2. Visited Paros, Antiparos and Naxos (April/May). Need to do more trips. </t>
  </si>
  <si>
    <t>O.4.4</t>
  </si>
  <si>
    <t>Replicate and scale up Amorgos' example in the Argolic (Argolicorama)</t>
  </si>
  <si>
    <t xml:space="preserve">16 professional fishers of Spetses have temporarily stowed their nets and been clearing the island's more inaccessible beaches of the tonnes of plastic waste that unfortunately washes up with every winter storm. There are talks for the fishers to create their association and initial talks on co-developing best practices in fishery and management (voluntary code of conduct, proposal for no take zones etc) </t>
  </si>
  <si>
    <t>1. Continue the programme in Spetses. 2. Expand Argolicorama to other fishing ports like Nea Kios. 3. In these areas, abstain from fishing during the days of the fish reproduction (April/ May) which will offer direct benefits to the marine population and participate in a joint effort to conduct coastal clean – ups, 4. Create a fishing Association in Spetses. 5.Provide opportunities to fishers to learn more about sustainable fishing practices through trainings; 6.Provide opportunities to fishers to learn more about fishing tourism and how to acquire fishing tourism licences</t>
  </si>
  <si>
    <t xml:space="preserve">1. We implemented the programme in Spetses for a second year with 16 fishers in Spetses and for the first time with 22 fishers in Nea Kios/ 2. Conducted trainings on Responsible Fishing Tourism and on Safe handling and release of sharks and ray in both areas. (end of May). </t>
  </si>
  <si>
    <t>O.4.5</t>
  </si>
  <si>
    <t xml:space="preserve">Replicate and scale up Amorgos' example in the Ionian </t>
  </si>
  <si>
    <t>not planned yet, this work to happen begin in 2023</t>
  </si>
  <si>
    <t>Design a programme for 2024</t>
  </si>
  <si>
    <r>
      <rPr>
        <sz val="11"/>
        <color rgb="FF000000"/>
        <rFont val="Calibri"/>
        <family val="2"/>
        <scheme val="minor"/>
      </rPr>
      <t xml:space="preserve">In discussions with fishers and local stakeholders, Conducting a survey with questionnaires, </t>
    </r>
    <r>
      <rPr>
        <sz val="11"/>
        <color rgb="FF4472C4"/>
        <rFont val="Calibri"/>
        <family val="2"/>
        <scheme val="minor"/>
      </rPr>
      <t>still in progress</t>
    </r>
  </si>
  <si>
    <t>Output 4 Activities</t>
  </si>
  <si>
    <t>A.4</t>
  </si>
  <si>
    <t>A.4.1</t>
  </si>
  <si>
    <t>create a manual on Responsible fishing tourism, with basic information starting from licensing and taxes to socio-economic benefits and of course sustainable fishing methods to be shared and promoted amongst fishers, and work with a number of fishers to undertake this activity</t>
  </si>
  <si>
    <t xml:space="preserve">  collect data about the fishing tourism in the Cyclades and the number of fishers who already have a fishing tourism license.  address fishers about the benefits of sustainable and responsible fishing tourism and create the content of a guide but also the content of seminars to run in different islans along with an external associate, expert in fishing trips, Mr Dimitris Tsafoutis who is primarily involved with fishing tourism and how it can be an activity that can attract more professional fishers.</t>
  </si>
  <si>
    <t>A.4.2</t>
  </si>
  <si>
    <t>Transition to more responsible fishing methods and environmentally friendly activities by using EU funds</t>
  </si>
  <si>
    <t>use EU funds to make necessary amendments for fishig tourism, engage in abstaining from fishing in April and May (important reproductive months), change their gear (larger net mesh size), put photovoltaics, change batteries etc</t>
  </si>
  <si>
    <t>A.4.3</t>
  </si>
  <si>
    <r>
      <t xml:space="preserve">Identify, persuade and work with other fishing communitites in the </t>
    </r>
    <r>
      <rPr>
        <b/>
        <sz val="11"/>
        <rFont val="Calibri"/>
        <family val="2"/>
        <charset val="161"/>
      </rPr>
      <t>Cyclades</t>
    </r>
    <r>
      <rPr>
        <sz val="11"/>
        <rFont val="Calibri"/>
        <family val="2"/>
      </rPr>
      <t xml:space="preserve"> to engage in sustainable fisheries by being inspired and following the lead and vision of Amorgos</t>
    </r>
  </si>
  <si>
    <t>engaged in abstaining from fishing in April and May (important reproductive months), changing their gear (larger net mesh size), and / or be open to the possibility of establishing no take zones / MPAs in their area of operation</t>
  </si>
  <si>
    <t>A.4.4</t>
  </si>
  <si>
    <r>
      <t xml:space="preserve">Identify, persuade and work with other fishing communitites in the </t>
    </r>
    <r>
      <rPr>
        <b/>
        <sz val="11"/>
        <rFont val="Calibri"/>
        <family val="2"/>
        <charset val="161"/>
      </rPr>
      <t>Argolic</t>
    </r>
    <r>
      <rPr>
        <sz val="11"/>
        <rFont val="Calibri"/>
        <family val="2"/>
      </rPr>
      <t xml:space="preserve"> to engage in sustainable fisheries by being inspired and following the lead and vision of Amorgos</t>
    </r>
  </si>
  <si>
    <t>A.4.5</t>
  </si>
  <si>
    <r>
      <t>Identify, persuade and work with other fishing communitites in the</t>
    </r>
    <r>
      <rPr>
        <b/>
        <sz val="11"/>
        <rFont val="Calibri"/>
        <family val="2"/>
        <charset val="161"/>
      </rPr>
      <t xml:space="preserve"> Ionian</t>
    </r>
    <r>
      <rPr>
        <sz val="11"/>
        <rFont val="Calibri"/>
        <family val="2"/>
      </rPr>
      <t xml:space="preserve"> to engage in sustainable fisheries by being inspired and following the lead and vision of Amorgos</t>
    </r>
  </si>
  <si>
    <t>A.4.6</t>
  </si>
  <si>
    <t>Output 5</t>
  </si>
  <si>
    <t>O.5</t>
  </si>
  <si>
    <t>Promoting sustainable management of Habitats Directive designations</t>
  </si>
  <si>
    <t>O.5.1</t>
  </si>
  <si>
    <t>Develop specific measures in 'paper parks' to create model of MPA management</t>
  </si>
  <si>
    <t>Number of management plans being adhered to</t>
  </si>
  <si>
    <t>1.2.2</t>
  </si>
  <si>
    <t>1 report</t>
  </si>
  <si>
    <t>we will have enough evidence to argue for additional measures</t>
  </si>
  <si>
    <t>In desiging phase for the Amvrakikos to be launched in 2023</t>
  </si>
  <si>
    <t>Desiging the project with a series of other stakeholders (iSea, Tethys, Ornithological Society of Greece, The sea turtle society of Greece and NECCA</t>
  </si>
  <si>
    <t xml:space="preserve"> 1. Stakeholder identification &amp; engagement 2. Cover certain knowledge gaps pertaining to certain species 3. Disseminate current knowledge of the ecological value and challenges the Amvrakikos Gulf is facing-1 Layman's report</t>
  </si>
  <si>
    <r>
      <rPr>
        <sz val="11"/>
        <color rgb="FF000000"/>
        <rFont val="Calibri"/>
        <family val="2"/>
        <scheme val="minor"/>
      </rPr>
      <t xml:space="preserve">Signed the project agreement in May with the other entities. First face to face meeting in June, underway the following work: &gt;&gt;Mapping of all stakeholders in the area / </t>
    </r>
    <r>
      <rPr>
        <sz val="11"/>
        <color rgb="FF4472C4"/>
        <rFont val="Calibri"/>
        <family val="2"/>
        <scheme val="minor"/>
      </rPr>
      <t xml:space="preserve">112 stakeholder contacts have been made
</t>
    </r>
    <r>
      <rPr>
        <sz val="11"/>
        <color rgb="FF000000"/>
        <rFont val="Calibri"/>
        <family val="2"/>
        <scheme val="minor"/>
      </rPr>
      <t xml:space="preserve">&gt;&gt;Improving our understanding about marine megafauna and the threats they face in the Gulf. </t>
    </r>
    <r>
      <rPr>
        <sz val="11"/>
        <color rgb="FF4472C4"/>
        <rFont val="Calibri"/>
        <family val="2"/>
        <scheme val="minor"/>
      </rPr>
      <t xml:space="preserve">over 100 questionnaires have been filled with threats and feedback from the local communities + two stakeholders meeting in June and September
</t>
    </r>
    <r>
      <rPr>
        <sz val="11"/>
        <color rgb="FF000000"/>
        <rFont val="Calibri"/>
        <family val="2"/>
        <scheme val="minor"/>
      </rPr>
      <t xml:space="preserve">&gt;&gt;Producing a food web model of the Gulf/ </t>
    </r>
    <r>
      <rPr>
        <sz val="11"/>
        <color rgb="FF4472C4"/>
        <rFont val="Calibri"/>
        <family val="2"/>
        <scheme val="minor"/>
      </rPr>
      <t xml:space="preserve">the data has been collected by the Fisheries department of Patras from the different pasterns. It is now being analysed
</t>
    </r>
    <r>
      <rPr>
        <sz val="11"/>
        <color rgb="FF000000"/>
        <rFont val="Calibri"/>
        <family val="2"/>
        <scheme val="minor"/>
      </rPr>
      <t xml:space="preserve">&gt;&gt;Drone (UAV) surveys to identify potential new areas with high concentrations of marine turtles </t>
    </r>
    <r>
      <rPr>
        <sz val="11"/>
        <color rgb="FF4472C4"/>
        <rFont val="Calibri"/>
        <family val="2"/>
        <scheme val="minor"/>
      </rPr>
      <t xml:space="preserve">Surveys conducted in July and August
</t>
    </r>
    <r>
      <rPr>
        <sz val="11"/>
        <color rgb="FF000000"/>
        <rFont val="Calibri"/>
        <family val="2"/>
        <scheme val="minor"/>
      </rPr>
      <t>&gt;&gt;Assessment of avian mortality due to electrocution and/or collision on the power distribution network</t>
    </r>
    <r>
      <rPr>
        <sz val="11"/>
        <color rgb="FF4472C4"/>
        <rFont val="Calibri"/>
        <family val="2"/>
        <scheme val="minor"/>
      </rPr>
      <t xml:space="preserve"> Protocols completed and fieldwork in August
</t>
    </r>
    <r>
      <rPr>
        <sz val="11"/>
        <color rgb="FF000000"/>
        <rFont val="Calibri"/>
        <family val="2"/>
        <scheme val="minor"/>
      </rPr>
      <t xml:space="preserve">&gt;&gt;Detecting and mapping possible Posidonia oceanica meadows and coralligenous formations </t>
    </r>
    <r>
      <rPr>
        <sz val="11"/>
        <color rgb="FF4472C4"/>
        <rFont val="Calibri"/>
        <family val="2"/>
        <scheme val="minor"/>
      </rPr>
      <t xml:space="preserve"> sediment sampling and marine habitat ground truthing campaign in August      Layman's report being drafted                                                              </t>
    </r>
  </si>
  <si>
    <t>O.5.2</t>
  </si>
  <si>
    <t>Create a film to showcase process from start to finish</t>
  </si>
  <si>
    <t>Film</t>
  </si>
  <si>
    <t>assets produced</t>
  </si>
  <si>
    <t>the public will be interested in this story</t>
  </si>
  <si>
    <t>Produce video asssets in one area of interest</t>
  </si>
  <si>
    <t>Have started producing assets for Amorgos and document the process of a stablishing an MPA and a management plan/ in final stage of produceing two videos and a photo album</t>
  </si>
  <si>
    <t>Create more assets for Formikoula and Limnos</t>
  </si>
  <si>
    <r>
      <rPr>
        <sz val="11"/>
        <color rgb="FF000000"/>
        <rFont val="Calibri"/>
        <family val="2"/>
        <scheme val="minor"/>
      </rPr>
      <t>Launched the video and stills for Amorgos in June and we are in discussions for a video production in Formikoula. /</t>
    </r>
    <r>
      <rPr>
        <sz val="11"/>
        <color rgb="FF4472C4"/>
        <rFont val="Calibri"/>
        <family val="2"/>
        <scheme val="minor"/>
      </rPr>
      <t>still discussing for Formikoula</t>
    </r>
  </si>
  <si>
    <t>O.5.3</t>
  </si>
  <si>
    <t>Reach of film</t>
  </si>
  <si>
    <t>Promotion plan for the video</t>
  </si>
  <si>
    <t>not launched yet/need to design a comms plan</t>
  </si>
  <si>
    <t>Mapping of all stakeholders in the area / 112 stakeholder contacts have been made (text taken from O.5.1 text)</t>
  </si>
  <si>
    <t>O.5.4</t>
  </si>
  <si>
    <t>Contribute to the Special Environmental Studies and management plans of the sites as well as the national evaluation process of these areas in the future</t>
  </si>
  <si>
    <t>briefings with recommendations</t>
  </si>
  <si>
    <t>gathering of existing data, collect new data, assess socio-economic elements</t>
  </si>
  <si>
    <t xml:space="preserve">three areas that belong to the Natura 2000 network have been selected to cunduct Posidonia mappings, biodiversity surveys, for which the data of Posidonia beds is listed as “Poor” in the Standard Data Forms (SDFs), indicating that more research is needed, while the threats they receive are not sufficiently assessed or monitored (i.e., fishing, tourism, coastal development, pollution etc). </t>
  </si>
  <si>
    <t>All three documentations have been completed  For Formikula a proposal has been sumbited to the MInistry of Environment. In the final stage for results and compiling reports to be sent to Ministry of Environment. Also contributed to the comments submitted for the Sporades National Marine Park with Thalassa Foundation</t>
  </si>
  <si>
    <t>Send reports and contrinute to the public consultation of the management plans for Limnos and Nisyros</t>
  </si>
  <si>
    <r>
      <rPr>
        <sz val="11"/>
        <color rgb="FF000000"/>
        <rFont val="Calibri"/>
        <family val="2"/>
        <scheme val="minor"/>
      </rPr>
      <t>Still waiting for public consultation (long election period)/</t>
    </r>
    <r>
      <rPr>
        <sz val="11"/>
        <color rgb="FF4472C4"/>
        <rFont val="Calibri"/>
        <family val="2"/>
        <scheme val="minor"/>
      </rPr>
      <t>this process hasn't moved</t>
    </r>
  </si>
  <si>
    <t>O.5.5</t>
  </si>
  <si>
    <t>Design and implement an exemplary management plan (create a model)</t>
  </si>
  <si>
    <t>report</t>
  </si>
  <si>
    <t>increasing stocks, and biodiversity metrics, socio-economic metrics</t>
  </si>
  <si>
    <t>we assume that we will have positive results</t>
  </si>
  <si>
    <t xml:space="preserve">not planned </t>
  </si>
  <si>
    <t>the rollout not designed yet</t>
  </si>
  <si>
    <t>not designed yet</t>
  </si>
  <si>
    <t>O.5.6</t>
  </si>
  <si>
    <t>Economics unit develop mechanisms of finance to ensure economic sustainability</t>
  </si>
  <si>
    <t>Number of pieces of evidence compiled to demonstrate economic benefits of ocean conservation</t>
  </si>
  <si>
    <t>5.1.1</t>
  </si>
  <si>
    <t>Self-funded protection??</t>
  </si>
  <si>
    <t>not planned yet</t>
  </si>
  <si>
    <t xml:space="preserve">design a project </t>
  </si>
  <si>
    <t>in discussions with Kaja to design a biodiversity credits project in Amorgos</t>
  </si>
  <si>
    <t>Output 5 Activities</t>
  </si>
  <si>
    <t>A.5</t>
  </si>
  <si>
    <t>A.5.1</t>
  </si>
  <si>
    <t>Independent assessments of Natura 2000 sites</t>
  </si>
  <si>
    <t xml:space="preserve">Increase knowledge on distribution, coverage and health of important habitats (such as seagrass), conduct biodiversity surveys and document threats with the aim to propose additional protection measures (and no-take zones) within Natura 2000 sites. Sumbit proposals to Ministry of environment and participate in national consultation for the management plans of these areas. </t>
  </si>
  <si>
    <t>A.5.2</t>
  </si>
  <si>
    <t>Improve management in Amvrakikos Gluf (National Park)</t>
  </si>
  <si>
    <t>long-term partnership among different stakeholders operating in the Amvrakikos Gulf, for improving management and supporting the livelihood of the locals by increasing scientific knowledge and investing in habitat and biodiversity restoration through targeted interventions.</t>
  </si>
  <si>
    <t>A.5.3</t>
  </si>
  <si>
    <t>Create a film documenting the work in Amvrakikos</t>
  </si>
  <si>
    <t>Video assets to document the importance of the area and the efforts to improve management</t>
  </si>
  <si>
    <t>A.5.4</t>
  </si>
  <si>
    <t>Create a guide from steps taken to implement a management plan  and a patrolling system in Amorgos</t>
  </si>
  <si>
    <r>
      <t>A blueprint that guides other stakeholders championing the estaablishment of new MPAs by providing useful insights to support longterm successful protection.</t>
    </r>
    <r>
      <rPr>
        <sz val="11"/>
        <color rgb="FFFF0000"/>
        <rFont val="Calibri"/>
        <family val="2"/>
        <charset val="161"/>
      </rPr>
      <t xml:space="preserve"> Or contribute to BMF's existing blueprint??</t>
    </r>
  </si>
  <si>
    <t>A.5.5</t>
  </si>
  <si>
    <t>Create a film documenting the work in Amorgos</t>
  </si>
  <si>
    <t>Video assets to document all steps of the process</t>
  </si>
  <si>
    <t>A.5.6</t>
  </si>
  <si>
    <t>A.5.7</t>
  </si>
  <si>
    <t>A.5.8</t>
  </si>
  <si>
    <t>Output 6</t>
  </si>
  <si>
    <t>O.6</t>
  </si>
  <si>
    <t>Increase protection of important habitats such as Posidonia meadows</t>
  </si>
  <si>
    <t>O.6.1</t>
  </si>
  <si>
    <t>Identify priority areas for protection interventions</t>
  </si>
  <si>
    <t>Areas identified for protection/additional measures</t>
  </si>
  <si>
    <t>measures proposed for these areas, a prioritisation modelling for the Ionian</t>
  </si>
  <si>
    <t>that the necessary data will be available and reliable</t>
  </si>
  <si>
    <t>not in the initial plan</t>
  </si>
  <si>
    <t>in designing phase for 2023, talk with the Ionian Environment Foundation, iSea and the management body in the Ionian</t>
  </si>
  <si>
    <t>Prioritisation modeling for the Ionian identifying hotspots (areas with seagrass under threat by various anthropogenic activites)</t>
  </si>
  <si>
    <t>The Layman’s report ‘Prioritising Posidonia oceanica meadows in the Ionian Sea’ was produced by iSea, in collaboration with terraSolutions.mer, Ionian Environment Foundation and Blue Marine Foundation, within the framework of REPOSIDONIA project, to shed a light on the gaps of knowledge regarding the threats that Posidonia face in the Ionian Sea and prioritise the meadows that are of urgent need of protection.  See report here https://bluemarinefoundation-my.sharepoint.com/:b:/p/angela/EVGXIm2pHnpFhcYojPJ2WJwBLwU2OFR7d5jd7j2TKTFpqw?e=dwRdaB</t>
  </si>
  <si>
    <t>O.6.2</t>
  </si>
  <si>
    <t>Conduct Posidonia mapping, health assessments and blue carbon calculation</t>
  </si>
  <si>
    <t>Quantity of pieces of evidence (1 map, 1 health assessment, 1 blue carbon calc)</t>
  </si>
  <si>
    <t xml:space="preserve">maps with coverage, health assessments, biodiversity lists </t>
  </si>
  <si>
    <t>that the maps and methodology will be accepted by the relevant authorities</t>
  </si>
  <si>
    <t>maps with coverage, health assessments, biodiversity lists in unidentified areas</t>
  </si>
  <si>
    <t>three mappings (total 90km) have been completed</t>
  </si>
  <si>
    <t>Map other areas.</t>
  </si>
  <si>
    <r>
      <rPr>
        <sz val="11"/>
        <color rgb="FF000000"/>
        <rFont val="Calibri"/>
        <family val="2"/>
        <scheme val="minor"/>
      </rPr>
      <t xml:space="preserve">Planning more mapping in Erimitis (corfu), Amvrakikos Gulf and Hydra island (for autumn). Erimitis fieldwok happened in July, waiting for results. </t>
    </r>
    <r>
      <rPr>
        <sz val="11"/>
        <color rgb="FF4472C4"/>
        <rFont val="Calibri"/>
        <family val="2"/>
        <scheme val="minor"/>
      </rPr>
      <t>Waiting for maps of coraligenous seabed in Preveza (amvrakikos), Hydra mapping completed but waiting for results in January</t>
    </r>
  </si>
  <si>
    <t>O.6.3</t>
  </si>
  <si>
    <t>Propose additional measures and targeted interventions (in relation to the threats)</t>
  </si>
  <si>
    <t>reports</t>
  </si>
  <si>
    <t>reports submitted, piloting interventions (such as eco moorings)</t>
  </si>
  <si>
    <t>proposing of additional measures in unidentified areas</t>
  </si>
  <si>
    <t>We are in the process of compiling reports to be sent to Ministry of Environment for Limnos and Nisyros</t>
  </si>
  <si>
    <t xml:space="preserve">Submit results and proposals for effective management during the NAtura 200 sites national consultation. </t>
  </si>
  <si>
    <r>
      <rPr>
        <sz val="11"/>
        <color rgb="FF000000"/>
        <rFont val="Calibri"/>
        <family val="2"/>
        <scheme val="minor"/>
      </rPr>
      <t xml:space="preserve">Process pending, still waiting for consultation/ </t>
    </r>
    <r>
      <rPr>
        <sz val="11"/>
        <color rgb="FF4472C4"/>
        <rFont val="Calibri"/>
        <family val="2"/>
        <scheme val="minor"/>
      </rPr>
      <t>the process hasn't moved</t>
    </r>
  </si>
  <si>
    <t>Output 6 Activities</t>
  </si>
  <si>
    <t>A.6</t>
  </si>
  <si>
    <t>A.6.1</t>
  </si>
  <si>
    <t>Prioritisation modelling for Ionian</t>
  </si>
  <si>
    <t xml:space="preserve">Spatial assessemnt for Posidonia in the Ionian, mapping of anthropogenic activities, and overlaying these in order to conduct a prioritisation modelling for identifying prioriry areas and and proposing a regional action plan for Posidonia </t>
  </si>
  <si>
    <t>A.6.2</t>
  </si>
  <si>
    <t>Seagrass and other habitats documentation</t>
  </si>
  <si>
    <t>Select area belong to the Natura 2000 network have been selected to cunduct Posidonia mappings, biodiversity surveys, for which the data of Posidonia beds is listed as “Poor” in the Standard Data Forms (SDFs), indicating that more research is needed, while the threats they receive are not sufficiently assessed or monitored (i.e., fishing, tourism, coastal development, pollution etc). COnduct mappings, health assessments and biodiversity surveys</t>
  </si>
  <si>
    <t>A.6.3</t>
  </si>
  <si>
    <t xml:space="preserve">Sumbit proposals for improving habitat protection </t>
  </si>
  <si>
    <t>Compile existing and new data to sumbit proposals for additional protection in the areas mapped</t>
  </si>
  <si>
    <t>Output 7</t>
  </si>
  <si>
    <t>O.7</t>
  </si>
  <si>
    <t>O.7.1</t>
  </si>
  <si>
    <t>O.7.2</t>
  </si>
  <si>
    <t>O.7.3</t>
  </si>
  <si>
    <t>Output 7 Activities</t>
  </si>
  <si>
    <t>A.7</t>
  </si>
  <si>
    <t>A.7.1</t>
  </si>
  <si>
    <t>A.7.2</t>
  </si>
  <si>
    <t>A.7.3</t>
  </si>
  <si>
    <t>Output 8</t>
  </si>
  <si>
    <t>O.8</t>
  </si>
  <si>
    <t>O.8.1</t>
  </si>
  <si>
    <t>O.8.2</t>
  </si>
  <si>
    <t>Output 8 Activities</t>
  </si>
  <si>
    <t>A.8</t>
  </si>
  <si>
    <t>A.8.1</t>
  </si>
  <si>
    <t>A.8.2</t>
  </si>
  <si>
    <t>Output 9</t>
  </si>
  <si>
    <t>O.9</t>
  </si>
  <si>
    <t>O.9.1</t>
  </si>
  <si>
    <t>O.9.2</t>
  </si>
  <si>
    <t>O.9.3</t>
  </si>
  <si>
    <t>Output 9 Activities</t>
  </si>
  <si>
    <t>A.9</t>
  </si>
  <si>
    <t>A.9.1</t>
  </si>
  <si>
    <t>A.9.2</t>
  </si>
  <si>
    <t>A.9.3</t>
  </si>
  <si>
    <t>A.9.4</t>
  </si>
  <si>
    <t>A.9.5</t>
  </si>
  <si>
    <t>Output 10</t>
  </si>
  <si>
    <t>O.10</t>
  </si>
  <si>
    <t>O.10.1</t>
  </si>
  <si>
    <t>Output 10 Activities</t>
  </si>
  <si>
    <t>A.10</t>
  </si>
  <si>
    <t>A.10.1</t>
  </si>
  <si>
    <t>A.10.2</t>
  </si>
  <si>
    <t>A.10.3</t>
  </si>
  <si>
    <t>Output</t>
  </si>
  <si>
    <t>U.1</t>
  </si>
  <si>
    <t>1. Fishermen of Amorgos (working together to designate an MPA): 40</t>
  </si>
  <si>
    <t>Number of non-monetary beneficiaries</t>
  </si>
  <si>
    <t>U.2</t>
  </si>
  <si>
    <t>2. Fishermen involved in a network for marketing edible invasive species: 60 around Greece</t>
  </si>
  <si>
    <t>U.3</t>
  </si>
  <si>
    <t xml:space="preserve">3. Fishermen who participated in Argolicorama: 16 </t>
  </si>
  <si>
    <t>U.4</t>
  </si>
  <si>
    <t>4. Attendees of events for invasive species: 1800</t>
  </si>
  <si>
    <t>U.5</t>
  </si>
  <si>
    <t>5. Chefs involved in the campaign for invasive species: 13</t>
  </si>
  <si>
    <t>U.6</t>
  </si>
  <si>
    <t xml:space="preserve">6. Two new jobs were created: a. a research assistant for the Agricultural University of Athens for the fisheries srtudy in Amorgos and b. a project officer for Cyclades Preservation Fund working with fishing communities in the Cyclades. </t>
  </si>
  <si>
    <t>Number of monetary beneficiaries</t>
  </si>
  <si>
    <t>U.7</t>
  </si>
  <si>
    <t xml:space="preserve">Social media reach including FB, Insta, Twitter, LinkedIn </t>
  </si>
  <si>
    <t>U.8</t>
  </si>
  <si>
    <t>U.9</t>
  </si>
  <si>
    <t>U.10</t>
  </si>
  <si>
    <t>U.11</t>
  </si>
  <si>
    <t>U.12</t>
  </si>
  <si>
    <t>U.13</t>
  </si>
  <si>
    <t>U.14</t>
  </si>
  <si>
    <t>Formula Assistance</t>
  </si>
  <si>
    <t>Output Tracking</t>
  </si>
  <si>
    <t>Impact Indicator Tracking</t>
  </si>
  <si>
    <t>Defined in original outputs</t>
  </si>
  <si>
    <t>Unplanned</t>
  </si>
  <si>
    <t>Totals</t>
  </si>
  <si>
    <t>List of Sheets to use</t>
  </si>
  <si>
    <t>Objectives per output</t>
  </si>
  <si>
    <t>Cell range to call from</t>
  </si>
  <si>
    <t>Indicator</t>
  </si>
  <si>
    <t>Planned for Y1</t>
  </si>
  <si>
    <t>Achieved in Y1</t>
  </si>
  <si>
    <t>Planned for Y2</t>
  </si>
  <si>
    <t>Achieved in Y2</t>
  </si>
  <si>
    <t>Achieved in Y3</t>
  </si>
  <si>
    <t>Achieved at end of Y1+Y2</t>
  </si>
  <si>
    <t>Achieved at end of Y1+Y2+Y3</t>
  </si>
  <si>
    <t>Total achieved</t>
  </si>
  <si>
    <t>Total unplanned</t>
  </si>
  <si>
    <t>Total achieved (planned and unplanned)</t>
  </si>
  <si>
    <t>Total expected</t>
  </si>
  <si>
    <t>1.1.1</t>
  </si>
  <si>
    <t>1.1.2</t>
  </si>
  <si>
    <t>1.1.3</t>
  </si>
  <si>
    <t>1.2.1</t>
  </si>
  <si>
    <t>1.2.3</t>
  </si>
  <si>
    <t>1.3.1</t>
  </si>
  <si>
    <t>1.3.2</t>
  </si>
  <si>
    <t>1.3.3</t>
  </si>
  <si>
    <t>1.4.2</t>
  </si>
  <si>
    <t>Outputs:</t>
  </si>
  <si>
    <t>2.1.1</t>
  </si>
  <si>
    <t>2.1.2</t>
  </si>
  <si>
    <t>2.2.1</t>
  </si>
  <si>
    <t>2.2.2</t>
  </si>
  <si>
    <t>2.2.3</t>
  </si>
  <si>
    <t>2.3.1</t>
  </si>
  <si>
    <t>2.3.2</t>
  </si>
  <si>
    <t>2.3.3</t>
  </si>
  <si>
    <t>2.4.1</t>
  </si>
  <si>
    <t>2.4.2</t>
  </si>
  <si>
    <t>2.4.3</t>
  </si>
  <si>
    <t>3.1.1</t>
  </si>
  <si>
    <t>3.1.2</t>
  </si>
  <si>
    <t>3.1.3</t>
  </si>
  <si>
    <t>3.2.1</t>
  </si>
  <si>
    <t>3.2.3</t>
  </si>
  <si>
    <t>3.2.4</t>
  </si>
  <si>
    <t>3.3.1</t>
  </si>
  <si>
    <t>3.3.2</t>
  </si>
  <si>
    <t>3.3.3</t>
  </si>
  <si>
    <t>3.4.2</t>
  </si>
  <si>
    <t>3.4.3</t>
  </si>
  <si>
    <t>4.2.3</t>
  </si>
  <si>
    <t>4.3.1</t>
  </si>
  <si>
    <t>5.1.2</t>
  </si>
  <si>
    <t>5.1.3</t>
  </si>
  <si>
    <t>5.2.1</t>
  </si>
  <si>
    <t>5.2.2</t>
  </si>
  <si>
    <t>5.3.1</t>
  </si>
  <si>
    <t>5.3.2</t>
  </si>
  <si>
    <t>5.3.3</t>
  </si>
  <si>
    <t>5.4.1</t>
  </si>
  <si>
    <t>5.4.2</t>
  </si>
  <si>
    <t>5.4.3</t>
  </si>
  <si>
    <t>6.1.1</t>
  </si>
  <si>
    <t>6.1.2</t>
  </si>
  <si>
    <t>6.1.3</t>
  </si>
  <si>
    <t>6.1.5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</si>
</sst>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1"/>
      <color theme="1"/>
      <name val="Calibri"/>
      <family val="2"/>
      <scheme val="minor"/>
    </font>
    <font>
      <sz val="11"/>
      <color theme="1"/>
      <name val="Calibri"/>
      <scheme val="minor"/>
    </font>
    <font>
      <sz val="11"/>
      <color theme="1"/>
      <name val="Calibri"/>
      <family val="2"/>
      <scheme val="minor"/>
    </font>
    <font>
      <sz val="11"/>
      <name val="Calibri"/>
      <family val="2"/>
      <scheme val="minor"/>
    </font>
    <font>
      <b/>
      <sz val="11"/>
      <name val="Calibri"/>
      <family val="2"/>
      <scheme val="minor"/>
    </font>
    <font>
      <b/>
      <sz val="12"/>
      <name val="Calibri"/>
      <family val="2"/>
      <scheme val="minor"/>
    </font>
    <font>
      <b/>
      <sz val="12"/>
      <color rgb="FF002060"/>
      <name val="Calibri"/>
      <family val="2"/>
      <scheme val="minor"/>
    </font>
    <font>
      <b/>
      <sz val="11"/>
      <color rgb="FF00B0F0"/>
      <name val="Calibri"/>
      <family val="2"/>
      <scheme val="minor"/>
    </font>
    <font>
      <sz val="11"/>
      <color rgb="FF00B0F0"/>
      <name val="Calibri"/>
      <family val="2"/>
      <scheme val="minor"/>
    </font>
    <font>
      <b/>
      <i/>
      <sz val="11"/>
      <color rgb="FF00B0F0"/>
      <name val="Calibri"/>
      <family val="2"/>
      <scheme val="minor"/>
    </font>
    <font>
      <sz val="11"/>
      <color theme="1"/>
      <name val="Calibri"/>
      <family val="2"/>
      <scheme val="minor"/>
    </font>
    <font>
      <sz val="10"/>
      <color theme="0"/>
      <name val="Calibri"/>
      <family val="2"/>
      <scheme val="minor"/>
    </font>
    <font>
      <b/>
      <i/>
      <sz val="11"/>
      <name val="Calibri"/>
      <family val="2"/>
      <scheme val="minor"/>
    </font>
    <font>
      <sz val="9"/>
      <name val="Calibri"/>
      <family val="2"/>
      <scheme val="minor"/>
    </font>
    <font>
      <b/>
      <sz val="12"/>
      <color theme="1"/>
      <name val="Calibri"/>
      <family val="2"/>
      <scheme val="minor"/>
    </font>
    <font>
      <b/>
      <sz val="11"/>
      <color theme="1"/>
      <name val="Calibri"/>
      <family val="2"/>
      <scheme val="minor"/>
    </font>
    <font>
      <sz val="8"/>
      <name val="Calibri"/>
      <family val="2"/>
      <scheme val="minor"/>
    </font>
    <font>
      <b/>
      <sz val="10"/>
      <color theme="0"/>
      <name val="Calibri"/>
      <family val="2"/>
      <scheme val="minor"/>
    </font>
    <font>
      <sz val="11"/>
      <color theme="0"/>
      <name val="Calibri"/>
      <family val="2"/>
      <scheme val="minor"/>
    </font>
    <font>
      <u/>
      <sz val="11"/>
      <color theme="10"/>
      <name val="Calibri"/>
      <family val="2"/>
      <scheme val="minor"/>
    </font>
    <font>
      <sz val="11"/>
      <color theme="2" tint="-0.249977111117893"/>
      <name val="Calibri"/>
      <family val="2"/>
      <scheme val="minor"/>
    </font>
    <font>
      <sz val="10"/>
      <name val="Calibri"/>
      <family val="2"/>
      <scheme val="minor"/>
    </font>
    <font>
      <sz val="11"/>
      <color rgb="FF000000"/>
      <name val="Calibri"/>
      <family val="2"/>
      <scheme val="minor"/>
    </font>
    <font>
      <sz val="9"/>
      <color rgb="FF000000"/>
      <name val="Segoe UI"/>
      <family val="2"/>
    </font>
    <font>
      <sz val="11"/>
      <color theme="1"/>
      <name val="Calibri"/>
      <family val="2"/>
      <charset val="161"/>
    </font>
    <font>
      <sz val="11"/>
      <color theme="1"/>
      <name val="Calibri"/>
      <family val="2"/>
      <charset val="161"/>
      <scheme val="minor"/>
    </font>
    <font>
      <sz val="10"/>
      <color theme="1"/>
      <name val="Arial"/>
      <family val="2"/>
      <charset val="161"/>
    </font>
    <font>
      <b/>
      <sz val="9"/>
      <color indexed="81"/>
      <name val="Tahoma"/>
      <family val="2"/>
    </font>
    <font>
      <sz val="9"/>
      <color indexed="81"/>
      <name val="Tahoma"/>
      <family val="2"/>
    </font>
    <font>
      <b/>
      <sz val="9"/>
      <color indexed="81"/>
      <name val="Tahoma"/>
      <family val="2"/>
      <charset val="161"/>
    </font>
    <font>
      <sz val="9"/>
      <color indexed="81"/>
      <name val="Tahoma"/>
      <family val="2"/>
      <charset val="161"/>
    </font>
    <font>
      <sz val="11"/>
      <color rgb="FFFF0000"/>
      <name val="Calibri"/>
      <family val="2"/>
      <charset val="161"/>
      <scheme val="minor"/>
    </font>
    <font>
      <sz val="11"/>
      <name val="Calibri"/>
      <family val="2"/>
    </font>
    <font>
      <b/>
      <sz val="11"/>
      <name val="Calibri"/>
      <family val="2"/>
      <charset val="161"/>
    </font>
    <font>
      <sz val="11"/>
      <color rgb="FF000000"/>
      <name val="Calibri"/>
      <family val="2"/>
      <charset val="161"/>
    </font>
    <font>
      <sz val="11"/>
      <color rgb="FFFF0000"/>
      <name val="Calibri"/>
      <family val="2"/>
      <charset val="161"/>
    </font>
    <font>
      <sz val="11"/>
      <color rgb="FF000000"/>
      <name val="Calibri"/>
      <family val="2"/>
    </font>
    <font>
      <sz val="11"/>
      <color rgb="FF4472C4"/>
      <name val="Calibri"/>
      <family val="2"/>
      <scheme val="minor"/>
    </font>
    <font>
      <sz val="11"/>
      <color rgb="FF305496"/>
      <name val="Calibri"/>
      <family val="2"/>
      <scheme val="minor"/>
    </font>
    <font>
      <sz val="11"/>
      <color rgb="FF000000"/>
      <name val="Calibri"/>
      <scheme val="minor"/>
    </font>
    <font>
      <sz val="11"/>
      <color rgb="FF4472C4"/>
      <name val="Calibri"/>
      <scheme val="minor"/>
    </font>
  </fonts>
  <fills count="14">
    <fill>
      <patternFill patternType="none"/>
    </fill>
    <fill>
      <patternFill patternType="gray125"/>
    </fill>
    <fill>
      <patternFill patternType="solid">
        <fgColor theme="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bgColor indexed="64"/>
      </patternFill>
    </fill>
    <fill>
      <patternFill patternType="solid">
        <fgColor theme="3" tint="0.39997558519241921"/>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rgb="FFFFFFFF"/>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9" fontId="10" fillId="0" borderId="0" applyFont="0" applyFill="0" applyBorder="0" applyAlignment="0" applyProtection="0"/>
    <xf numFmtId="0" fontId="19" fillId="0" borderId="0" applyNumberFormat="0" applyFill="0" applyBorder="0" applyAlignment="0" applyProtection="0"/>
  </cellStyleXfs>
  <cellXfs count="96">
    <xf numFmtId="0" fontId="0" fillId="0" borderId="0" xfId="0"/>
    <xf numFmtId="0" fontId="3" fillId="0" borderId="0" xfId="0" applyFont="1" applyAlignment="1">
      <alignment vertical="center" wrapText="1"/>
    </xf>
    <xf numFmtId="0" fontId="3" fillId="0" borderId="0" xfId="0" applyFont="1" applyAlignment="1">
      <alignment horizontal="center" vertical="center" wrapText="1"/>
    </xf>
    <xf numFmtId="0" fontId="3" fillId="0" borderId="0" xfId="0" applyFont="1" applyAlignment="1">
      <alignment wrapText="1"/>
    </xf>
    <xf numFmtId="9" fontId="0" fillId="0" borderId="0" xfId="1" applyFont="1"/>
    <xf numFmtId="0" fontId="0" fillId="0" borderId="0" xfId="0" applyAlignment="1">
      <alignment horizontal="center"/>
    </xf>
    <xf numFmtId="0" fontId="0" fillId="0" borderId="0" xfId="0" applyAlignment="1">
      <alignment horizontal="left"/>
    </xf>
    <xf numFmtId="0" fontId="0" fillId="0" borderId="0" xfId="0" applyAlignment="1">
      <alignment horizontal="center" vertical="center"/>
    </xf>
    <xf numFmtId="0" fontId="11" fillId="2" borderId="0" xfId="0" applyFont="1" applyFill="1" applyAlignment="1">
      <alignment horizontal="center" vertical="center" wrapText="1"/>
    </xf>
    <xf numFmtId="0" fontId="4" fillId="3" borderId="0" xfId="0" applyFont="1" applyFill="1" applyAlignment="1">
      <alignment horizontal="center" vertical="center" wrapText="1"/>
    </xf>
    <xf numFmtId="0" fontId="8" fillId="3" borderId="0" xfId="0" applyFont="1" applyFill="1" applyAlignment="1">
      <alignment horizontal="center" vertical="center" wrapText="1"/>
    </xf>
    <xf numFmtId="0" fontId="9" fillId="3" borderId="0" xfId="0" applyFont="1" applyFill="1" applyAlignment="1">
      <alignment horizontal="left" vertical="center" wrapText="1"/>
    </xf>
    <xf numFmtId="0" fontId="4" fillId="4" borderId="0" xfId="0" applyFont="1" applyFill="1" applyAlignment="1">
      <alignment horizontal="center" vertical="center" wrapText="1"/>
    </xf>
    <xf numFmtId="0" fontId="3" fillId="3" borderId="0" xfId="0" applyFont="1" applyFill="1" applyAlignment="1">
      <alignment horizontal="center" vertical="center" wrapText="1"/>
    </xf>
    <xf numFmtId="0" fontId="8" fillId="0" borderId="0" xfId="0" applyFont="1" applyAlignment="1">
      <alignment horizontal="center" vertical="center" wrapText="1"/>
    </xf>
    <xf numFmtId="0" fontId="0" fillId="3" borderId="0" xfId="0" applyFill="1"/>
    <xf numFmtId="0" fontId="0" fillId="3" borderId="0" xfId="0" applyFill="1" applyAlignment="1">
      <alignment horizontal="center" vertical="center"/>
    </xf>
    <xf numFmtId="0" fontId="9" fillId="3" borderId="0" xfId="0" applyFont="1" applyFill="1" applyAlignment="1">
      <alignment horizontal="center" vertical="center" wrapText="1"/>
    </xf>
    <xf numFmtId="0" fontId="4" fillId="3" borderId="0" xfId="0" applyFont="1" applyFill="1" applyAlignment="1">
      <alignment vertical="center" wrapText="1"/>
    </xf>
    <xf numFmtId="0" fontId="3" fillId="4" borderId="0" xfId="0" applyFont="1" applyFill="1" applyAlignment="1">
      <alignment horizontal="center" vertical="center" wrapText="1"/>
    </xf>
    <xf numFmtId="0" fontId="4" fillId="4" borderId="0" xfId="0" applyFont="1" applyFill="1" applyAlignment="1">
      <alignment horizontal="left" vertical="center" wrapText="1"/>
    </xf>
    <xf numFmtId="0" fontId="0" fillId="0" borderId="0" xfId="0" applyAlignment="1">
      <alignment wrapText="1"/>
    </xf>
    <xf numFmtId="0" fontId="0" fillId="0" borderId="0" xfId="0" applyAlignment="1">
      <alignment vertical="center"/>
    </xf>
    <xf numFmtId="0" fontId="4" fillId="3" borderId="0" xfId="0" applyFont="1" applyFill="1" applyAlignment="1">
      <alignment horizontal="left" vertical="center" wrapText="1"/>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left" vertical="center"/>
    </xf>
    <xf numFmtId="0" fontId="3" fillId="0" borderId="0" xfId="0" applyFont="1" applyAlignment="1">
      <alignment horizontal="left" vertical="center" wrapText="1"/>
    </xf>
    <xf numFmtId="0" fontId="0" fillId="0" borderId="0" xfId="0" applyAlignment="1">
      <alignment horizontal="center" vertical="center" wrapText="1"/>
    </xf>
    <xf numFmtId="0" fontId="3" fillId="0" borderId="0" xfId="0" applyFont="1" applyAlignment="1">
      <alignment horizontal="center" vertical="center"/>
    </xf>
    <xf numFmtId="0" fontId="0" fillId="3" borderId="0" xfId="0" applyFill="1" applyAlignment="1">
      <alignment horizontal="center"/>
    </xf>
    <xf numFmtId="0" fontId="17" fillId="2" borderId="0" xfId="0" applyFont="1" applyFill="1" applyAlignment="1">
      <alignment horizontal="center" vertical="center" wrapText="1"/>
    </xf>
    <xf numFmtId="0" fontId="15" fillId="0" borderId="0" xfId="0" applyFont="1"/>
    <xf numFmtId="9" fontId="15" fillId="0" borderId="0" xfId="0" applyNumberFormat="1" applyFont="1"/>
    <xf numFmtId="0" fontId="8" fillId="3" borderId="0" xfId="0" applyFont="1" applyFill="1" applyAlignment="1">
      <alignment horizontal="left" vertical="center" wrapText="1"/>
    </xf>
    <xf numFmtId="0" fontId="3" fillId="3" borderId="0" xfId="0" applyFont="1" applyFill="1" applyAlignment="1">
      <alignment horizontal="left" vertical="center" wrapText="1"/>
    </xf>
    <xf numFmtId="0" fontId="15" fillId="0" borderId="0" xfId="0" applyFont="1" applyAlignment="1">
      <alignment horizontal="center"/>
    </xf>
    <xf numFmtId="0" fontId="3" fillId="3" borderId="0" xfId="0" applyFont="1" applyFill="1" applyAlignment="1">
      <alignment vertical="center" wrapText="1"/>
    </xf>
    <xf numFmtId="0" fontId="7" fillId="3" borderId="0" xfId="0" applyFont="1" applyFill="1" applyAlignment="1">
      <alignment horizontal="left" vertical="center" wrapText="1"/>
    </xf>
    <xf numFmtId="0" fontId="13" fillId="3" borderId="0" xfId="0" applyFont="1" applyFill="1" applyAlignment="1">
      <alignment vertical="center" wrapText="1"/>
    </xf>
    <xf numFmtId="0" fontId="0" fillId="3" borderId="0" xfId="0" applyFill="1" applyAlignment="1">
      <alignment horizontal="center" vertical="center" wrapText="1"/>
    </xf>
    <xf numFmtId="0" fontId="18" fillId="2" borderId="0" xfId="0" applyFont="1" applyFill="1" applyAlignment="1">
      <alignment vertical="center"/>
    </xf>
    <xf numFmtId="0" fontId="18" fillId="2" borderId="0" xfId="0" applyFont="1" applyFill="1" applyAlignment="1">
      <alignment vertical="top" wrapText="1"/>
    </xf>
    <xf numFmtId="17" fontId="0" fillId="3" borderId="0" xfId="0" applyNumberFormat="1" applyFill="1" applyAlignment="1">
      <alignment vertical="center"/>
    </xf>
    <xf numFmtId="0" fontId="0" fillId="0" borderId="0" xfId="0" applyAlignment="1">
      <alignment vertical="top" wrapText="1"/>
    </xf>
    <xf numFmtId="0" fontId="19" fillId="0" borderId="0" xfId="2" applyAlignment="1">
      <alignment vertical="top" wrapText="1"/>
    </xf>
    <xf numFmtId="0" fontId="3" fillId="0" borderId="0" xfId="0" applyFont="1" applyAlignment="1">
      <alignment vertical="top" wrapText="1"/>
    </xf>
    <xf numFmtId="0" fontId="19" fillId="0" borderId="0" xfId="2" applyFill="1" applyAlignment="1">
      <alignment wrapText="1"/>
    </xf>
    <xf numFmtId="0" fontId="19" fillId="0" borderId="0" xfId="2" applyAlignment="1">
      <alignment wrapText="1"/>
    </xf>
    <xf numFmtId="0" fontId="20" fillId="0" borderId="0" xfId="0" applyFont="1" applyAlignment="1">
      <alignment horizontal="center" vertical="center" wrapText="1"/>
    </xf>
    <xf numFmtId="0" fontId="11" fillId="8" borderId="0" xfId="0" applyFont="1" applyFill="1" applyAlignment="1">
      <alignment horizontal="center" vertical="center" wrapText="1"/>
    </xf>
    <xf numFmtId="0" fontId="15" fillId="0" borderId="0" xfId="0" applyFont="1" applyAlignment="1">
      <alignment horizontal="center" vertical="center"/>
    </xf>
    <xf numFmtId="0" fontId="17" fillId="8" borderId="0" xfId="0" applyFont="1" applyFill="1" applyAlignment="1">
      <alignment horizontal="center" vertical="center" wrapText="1"/>
    </xf>
    <xf numFmtId="0" fontId="21" fillId="10" borderId="0" xfId="0" applyFont="1" applyFill="1" applyAlignment="1">
      <alignment horizontal="center" vertical="center" wrapText="1"/>
    </xf>
    <xf numFmtId="0" fontId="11" fillId="11" borderId="0" xfId="0" applyFont="1" applyFill="1" applyAlignment="1">
      <alignment horizontal="center" vertical="center" wrapText="1"/>
    </xf>
    <xf numFmtId="0" fontId="17" fillId="11" borderId="0" xfId="0" applyFont="1" applyFill="1" applyAlignment="1">
      <alignment horizontal="center" vertical="center" wrapText="1"/>
    </xf>
    <xf numFmtId="0" fontId="11" fillId="3" borderId="0" xfId="0" applyFont="1" applyFill="1" applyAlignment="1">
      <alignment horizontal="center" vertical="center" wrapText="1"/>
    </xf>
    <xf numFmtId="0" fontId="3" fillId="3" borderId="0" xfId="0" applyFont="1" applyFill="1"/>
    <xf numFmtId="0" fontId="14" fillId="3" borderId="0" xfId="0" applyFont="1" applyFill="1" applyAlignment="1">
      <alignment vertical="center"/>
    </xf>
    <xf numFmtId="0" fontId="0" fillId="3" borderId="0" xfId="0" applyFill="1" applyAlignment="1">
      <alignment horizontal="left" vertical="center" wrapText="1"/>
    </xf>
    <xf numFmtId="0" fontId="3" fillId="0" borderId="0" xfId="0" applyFont="1"/>
    <xf numFmtId="0" fontId="17" fillId="9" borderId="1" xfId="0" applyFont="1" applyFill="1" applyBorder="1" applyAlignment="1">
      <alignment horizontal="center" vertical="center" wrapText="1"/>
    </xf>
    <xf numFmtId="0" fontId="15" fillId="0" borderId="2" xfId="0" applyFont="1" applyBorder="1" applyAlignment="1">
      <alignment horizontal="center"/>
    </xf>
    <xf numFmtId="0" fontId="15" fillId="0" borderId="3" xfId="0" applyFont="1" applyBorder="1" applyAlignment="1">
      <alignment horizontal="center"/>
    </xf>
    <xf numFmtId="0" fontId="22" fillId="0" borderId="0" xfId="0" applyFont="1" applyAlignment="1">
      <alignment vertical="center" wrapText="1"/>
    </xf>
    <xf numFmtId="0" fontId="19" fillId="0" borderId="0" xfId="2" applyAlignment="1">
      <alignment horizontal="left" vertical="center" wrapText="1"/>
    </xf>
    <xf numFmtId="0" fontId="23" fillId="0" borderId="0" xfId="0" applyFont="1" applyAlignment="1">
      <alignment vertical="center" wrapText="1"/>
    </xf>
    <xf numFmtId="0" fontId="22" fillId="0" borderId="0" xfId="0" applyFont="1"/>
    <xf numFmtId="0" fontId="22" fillId="0" borderId="0" xfId="0" applyFont="1" applyAlignment="1">
      <alignment horizontal="center" vertical="center"/>
    </xf>
    <xf numFmtId="0" fontId="24" fillId="0" borderId="0" xfId="0" applyFont="1" applyAlignment="1">
      <alignment vertical="center" wrapText="1"/>
    </xf>
    <xf numFmtId="0" fontId="25" fillId="0" borderId="0" xfId="0" applyFont="1" applyAlignment="1">
      <alignment wrapText="1"/>
    </xf>
    <xf numFmtId="0" fontId="31" fillId="0" borderId="0" xfId="0" applyFont="1" applyAlignment="1">
      <alignment horizontal="center" vertical="center"/>
    </xf>
    <xf numFmtId="0" fontId="32" fillId="0" borderId="0" xfId="0" applyFont="1" applyAlignment="1">
      <alignment wrapText="1"/>
    </xf>
    <xf numFmtId="0" fontId="34" fillId="0" borderId="0" xfId="0" applyFont="1" applyAlignment="1">
      <alignment wrapText="1"/>
    </xf>
    <xf numFmtId="0" fontId="36" fillId="0" borderId="0" xfId="0" applyFont="1" applyAlignment="1">
      <alignment vertical="center"/>
    </xf>
    <xf numFmtId="0" fontId="2" fillId="0" borderId="0" xfId="0" applyFont="1" applyAlignment="1">
      <alignment horizontal="left" vertical="center" wrapText="1"/>
    </xf>
    <xf numFmtId="0" fontId="2" fillId="0" borderId="0" xfId="0" applyFont="1" applyAlignment="1">
      <alignment horizontal="center" vertical="center" wrapText="1"/>
    </xf>
    <xf numFmtId="0" fontId="36" fillId="13" borderId="0" xfId="0" applyFont="1" applyFill="1" applyAlignment="1">
      <alignment wrapText="1"/>
    </xf>
    <xf numFmtId="0" fontId="36" fillId="13" borderId="0" xfId="0" applyFont="1" applyFill="1"/>
    <xf numFmtId="0" fontId="1" fillId="0" borderId="0" xfId="0" applyFont="1" applyAlignment="1">
      <alignment horizontal="left" vertical="center" wrapText="1"/>
    </xf>
    <xf numFmtId="0" fontId="0" fillId="0" borderId="0" xfId="0" applyAlignment="1">
      <alignment horizontal="left" vertical="center" wrapText="1"/>
    </xf>
    <xf numFmtId="0" fontId="14" fillId="5" borderId="0" xfId="0" applyFont="1" applyFill="1" applyAlignment="1">
      <alignment horizontal="center" vertical="center"/>
    </xf>
    <xf numFmtId="0" fontId="14" fillId="6" borderId="0" xfId="0" applyFont="1" applyFill="1" applyAlignment="1">
      <alignment horizontal="center" vertical="center"/>
    </xf>
    <xf numFmtId="0" fontId="4" fillId="4" borderId="0" xfId="0" applyFont="1" applyFill="1" applyAlignment="1">
      <alignment horizontal="center" vertical="center" wrapText="1"/>
    </xf>
    <xf numFmtId="0" fontId="6" fillId="12" borderId="0" xfId="0" applyFont="1" applyFill="1" applyAlignment="1">
      <alignment horizontal="center" vertical="center" wrapText="1"/>
    </xf>
    <xf numFmtId="0" fontId="4" fillId="3" borderId="0" xfId="0" applyFont="1" applyFill="1" applyAlignment="1">
      <alignment horizontal="center" vertical="center" wrapText="1"/>
    </xf>
    <xf numFmtId="0" fontId="3" fillId="0" borderId="0" xfId="0" applyFont="1" applyAlignment="1">
      <alignment horizontal="left" vertical="center" wrapText="1"/>
    </xf>
    <xf numFmtId="0" fontId="12" fillId="0" borderId="0" xfId="0" applyFont="1" applyAlignment="1">
      <alignment horizontal="left" vertical="center" wrapText="1"/>
    </xf>
    <xf numFmtId="0" fontId="14" fillId="7" borderId="0" xfId="0" applyFont="1" applyFill="1" applyAlignment="1">
      <alignment horizontal="center" vertical="center"/>
    </xf>
    <xf numFmtId="0" fontId="5" fillId="6" borderId="0" xfId="0" applyFont="1" applyFill="1" applyAlignment="1">
      <alignment horizontal="center" vertical="center" wrapText="1"/>
    </xf>
    <xf numFmtId="0" fontId="4" fillId="3" borderId="0" xfId="0" applyFont="1" applyFill="1" applyAlignment="1">
      <alignment horizontal="left" vertical="center" wrapText="1"/>
    </xf>
    <xf numFmtId="0" fontId="32" fillId="0" borderId="0" xfId="0" applyFont="1" applyAlignment="1">
      <alignment wrapText="1"/>
    </xf>
    <xf numFmtId="0" fontId="0" fillId="3" borderId="0" xfId="0" applyFill="1" applyAlignment="1">
      <alignment horizontal="center" vertical="center"/>
    </xf>
    <xf numFmtId="0" fontId="0" fillId="4" borderId="0" xfId="0" applyFill="1" applyAlignment="1">
      <alignment horizontal="center"/>
    </xf>
    <xf numFmtId="0" fontId="0" fillId="4" borderId="0" xfId="0" applyFill="1" applyAlignment="1">
      <alignment horizontal="center" vertical="center"/>
    </xf>
    <xf numFmtId="0" fontId="0" fillId="3" borderId="0" xfId="0" applyFill="1" applyAlignment="1">
      <alignment horizontal="center"/>
    </xf>
  </cellXfs>
  <cellStyles count="3">
    <cellStyle name="Hyperlink" xfId="2" builtinId="8"/>
    <cellStyle name="Normal" xfId="0" builtinId="0"/>
    <cellStyle name="Per cent" xfId="1" builtinId="5"/>
  </cellStyles>
  <dxfs count="34">
    <dxf>
      <font>
        <color theme="0" tint="-0.24994659260841701"/>
      </font>
    </dxf>
    <dxf>
      <font>
        <b/>
        <i val="0"/>
        <color theme="9" tint="-0.24994659260841701"/>
      </font>
      <fill>
        <patternFill>
          <bgColor theme="9" tint="0.79998168889431442"/>
        </patternFill>
      </fill>
    </dxf>
    <dxf>
      <font>
        <color theme="0" tint="-0.14996795556505021"/>
      </font>
    </dxf>
    <dxf>
      <font>
        <color theme="0"/>
      </font>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s>
  <tableStyles count="0" defaultTableStyle="TableStyleMedium2" defaultPivotStyle="PivotStyleLight16"/>
  <colors>
    <mruColors>
      <color rgb="FFE6AF00"/>
      <color rgb="FFFF7C80"/>
      <color rgb="FF5BD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ocumenttasks/documenttask1.xml><?xml version="1.0" encoding="utf-8"?>
<Tasks xmlns="http://schemas.microsoft.com/office/tasks/2019/documenttasks">
  <Task id="{09CD7A1C-50CE-48B3-82DD-048FD2A630A3}">
    <Anchor>
      <Comment id="{A2E9A750-E0D3-4865-BD68-5D91640D3BFF}"/>
    </Anchor>
    <History>
      <Event time="2023-12-19T09:53:24.27" id="{024CE40C-55C9-40CA-A36E-456925459FE3}">
        <Attribution userId="S::appin@bluemarinefoundation.com::c38de373-eec4-4d14-95b7-4fa24101c57b" userName="Appin Williamson" userProvider="AD"/>
        <Anchor>
          <Comment id="{A2E9A750-E0D3-4865-BD68-5D91640D3BFF}"/>
        </Anchor>
        <Create/>
      </Event>
      <Event time="2023-12-19T09:53:24.27" id="{792F0A94-9357-4F03-93D0-97F6A8BABE96}">
        <Attribution userId="S::appin@bluemarinefoundation.com::c38de373-eec4-4d14-95b7-4fa24101c57b" userName="Appin Williamson" userProvider="AD"/>
        <Anchor>
          <Comment id="{A2E9A750-E0D3-4865-BD68-5D91640D3BFF}"/>
        </Anchor>
        <Assign userId="S::angela@bluemarinefoundation.com::ef78f7e8-0188-4302-a5b5-a49022b3d3c2" userName="Angela Lazou" userProvider="AD"/>
      </Event>
      <Event time="2023-12-19T09:53:24.27" id="{5E4C6F12-17BE-430A-8611-F61B0CA65055}">
        <Attribution userId="S::appin@bluemarinefoundation.com::c38de373-eec4-4d14-95b7-4fa24101c57b" userName="Appin Williamson" userProvider="AD"/>
        <Anchor>
          <Comment id="{A2E9A750-E0D3-4865-BD68-5D91640D3BFF}"/>
        </Anchor>
        <SetTitle title="@Angela Lazou this is a lot of great information. Do you know which months these meetings with fishermen and mayor were held? Is 100 the number of people that have been met with?"/>
      </Event>
    </History>
  </Task>
</Tasks>
</file>

<file path=xl/documenttasks/documenttask2.xml><?xml version="1.0" encoding="utf-8"?>
<Tasks xmlns="http://schemas.microsoft.com/office/tasks/2019/documenttasks">
  <Task id="{DB35AE21-14A1-4674-9514-1087D8FDB737}">
    <Anchor>
      <Comment id="{4E58AF1A-4FB8-42D3-A94E-A94E63F1AAFB}"/>
    </Anchor>
    <History>
      <Event time="2023-12-19T09:56:15.21" id="{C772EEC9-9C21-4A53-9310-FB373549854B}">
        <Attribution userId="S::appin@bluemarinefoundation.com::c38de373-eec4-4d14-95b7-4fa24101c57b" userName="Appin Williamson" userProvider="AD"/>
        <Anchor>
          <Comment id="{4E58AF1A-4FB8-42D3-A94E-A94E63F1AAFB}"/>
        </Anchor>
        <Create/>
      </Event>
      <Event time="2023-12-19T09:56:15.21" id="{A482A4C3-4B51-4F06-B464-EA78C6C208E5}">
        <Attribution userId="S::appin@bluemarinefoundation.com::c38de373-eec4-4d14-95b7-4fa24101c57b" userName="Appin Williamson" userProvider="AD"/>
        <Anchor>
          <Comment id="{4E58AF1A-4FB8-42D3-A94E-A94E63F1AAFB}"/>
        </Anchor>
        <Assign userId="S::angela@bluemarinefoundation.com::ef78f7e8-0188-4302-a5b5-a49022b3d3c2" userName="Angela Lazou" userProvider="AD"/>
      </Event>
      <Event time="2023-12-19T09:56:15.21" id="{4DF7168C-1E20-43CD-9C0B-F4A3CEED5FEE}">
        <Attribution userId="S::appin@bluemarinefoundation.com::c38de373-eec4-4d14-95b7-4fa24101c57b" userName="Appin Williamson" userProvider="AD"/>
        <Anchor>
          <Comment id="{4E58AF1A-4FB8-42D3-A94E-A94E63F1AAFB}"/>
        </Anchor>
        <SetTitle title="@Angela Lazou just to check - the 2 is the book and map?"/>
      </Event>
    </History>
  </Task>
  <Task id="{27030E3A-DA01-48E8-9940-A1A35F829F1B}">
    <Anchor>
      <Comment id="{0DFACD7B-D16C-4A33-967A-9D02C82EF4A3}"/>
    </Anchor>
    <History>
      <Event time="2023-12-19T09:54:44.49" id="{640BCB3E-5381-4182-AACE-F5EB5D65AE44}">
        <Attribution userId="S::appin@bluemarinefoundation.com::c38de373-eec4-4d14-95b7-4fa24101c57b" userName="Appin Williamson" userProvider="AD"/>
        <Anchor>
          <Comment id="{0DFACD7B-D16C-4A33-967A-9D02C82EF4A3}"/>
        </Anchor>
        <Create/>
      </Event>
      <Event time="2023-12-19T09:54:44.49" id="{07429F77-63AA-4598-8313-2B945C63F6D4}">
        <Attribution userId="S::appin@bluemarinefoundation.com::c38de373-eec4-4d14-95b7-4fa24101c57b" userName="Appin Williamson" userProvider="AD"/>
        <Anchor>
          <Comment id="{0DFACD7B-D16C-4A33-967A-9D02C82EF4A3}"/>
        </Anchor>
        <Assign userId="S::angela@bluemarinefoundation.com::ef78f7e8-0188-4302-a5b5-a49022b3d3c2" userName="Angela Lazou" userProvider="AD"/>
      </Event>
      <Event time="2023-12-19T09:54:44.49" id="{9BC5335C-52AF-4CDB-A7C7-A32462257216}">
        <Attribution userId="S::appin@bluemarinefoundation.com::c38de373-eec4-4d14-95b7-4fa24101c57b" userName="Appin Williamson" userProvider="AD"/>
        <Anchor>
          <Comment id="{0DFACD7B-D16C-4A33-967A-9D02C82EF4A3}"/>
        </Anchor>
        <SetTitle title="@Angela Lazou do you know the month for the blue crab event and crete street food festival?"/>
      </Event>
    </History>
  </Task>
</Tasks>
</file>

<file path=xl/persons/person.xml><?xml version="1.0" encoding="utf-8"?>
<personList xmlns="http://schemas.microsoft.com/office/spreadsheetml/2018/threadedcomments" xmlns:x="http://schemas.openxmlformats.org/spreadsheetml/2006/main">
  <person displayName="Angela Lazou" id="{38743808-B159-4EB5-8977-46CB625C15EE}" userId="angela@bluemarinefoundation.com" providerId="PeoplePicker"/>
  <person displayName="Appin Williamson" id="{5CE8A558-7E67-4A1D-B998-20E5153FE1E5}" userId="S::appin@bluemarinefoundation.com::c38de373-eec4-4d14-95b7-4fa24101c57b" providerId="AD"/>
  <person displayName="Angela Lazou" id="{2B638F4B-9006-4631-AD3E-0C8E7B008B8D}" userId="S::angela@bluemarinefoundation.com::ef78f7e8-0188-4302-a5b5-a49022b3d3c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4" dT="2022-10-18T16:00:43.89" personId="{5CE8A558-7E67-4A1D-B998-20E5153FE1E5}" id="{7D0BE9D8-977E-4F6E-A04E-3CA0A8214FBA}">
    <text>Are there existing management plans in place that aren't being adhered to?  If so, we can also consider impact indicator 1.2.2 (MPAs exercising management plans)</text>
  </threadedComment>
  <threadedComment ref="E4" dT="2022-12-05T13:26:30.54" personId="{2B638F4B-9006-4631-AD3E-0C8E7B008B8D}" id="{3BC35195-A2FD-4E32-AB44-605C7EB639D1}" parentId="{7D0BE9D8-977E-4F6E-A04E-3CA0A8214FBA}">
    <text>too ealry to assess this</text>
  </threadedComment>
  <threadedComment ref="V5" dT="2023-07-24T16:22:46.54" personId="{5CE8A558-7E67-4A1D-B998-20E5153FE1E5}" id="{2FD5408E-A830-4490-8315-3EB8091A3F9F}">
    <text>@Angela Lazou  I've changed this to zero because it seems like we haven't issued the report yet, but please let me know if I have got this wrong!</text>
    <mentions>
      <mention mentionpersonId="{38743808-B159-4EB5-8977-46CB625C15EE}" mentionId="{D34EAACC-0150-491F-8939-C4BA10BDC9F9}" startIndex="0" length="13"/>
    </mentions>
  </threadedComment>
  <threadedComment ref="V7" dT="2023-07-24T16:22:18.18" personId="{5CE8A558-7E67-4A1D-B998-20E5153FE1E5}" id="{3628725B-E354-412D-85C4-429323E2C4B8}">
    <text>@Angela Lazou I am going to change this to zero if the policy hasn't changed yet - we can make that a '1' when the policy changes</text>
    <mentions>
      <mention mentionpersonId="{38743808-B159-4EB5-8977-46CB625C15EE}" mentionId="{BD62B995-7F84-41C1-B0A5-8132348642B5}" startIndex="0" length="13"/>
    </mentions>
  </threadedComment>
  <threadedComment ref="V7" dT="2023-07-24T16:30:39.29" personId="{2B638F4B-9006-4631-AD3E-0C8E7B008B8D}" id="{6D4C1DB8-1E1E-4CFF-B57E-D94494C7E526}" parentId="{3628725B-E354-412D-85C4-429323E2C4B8}">
    <text>Οκ</text>
  </threadedComment>
</ThreadedComments>
</file>

<file path=xl/threadedComments/threadedComment2.xml><?xml version="1.0" encoding="utf-8"?>
<ThreadedComments xmlns="http://schemas.microsoft.com/office/spreadsheetml/2018/threadedcomments" xmlns:x="http://schemas.openxmlformats.org/spreadsheetml/2006/main">
  <threadedComment ref="G4" dT="2023-06-07T09:15:43.63" personId="{2B638F4B-9006-4631-AD3E-0C8E7B008B8D}" id="{4A0B1E9F-96AC-427D-B6C8-F117182F7510}">
    <text>maybe it should be number of identified areas</text>
  </threadedComment>
  <threadedComment ref="V6" dT="2023-12-19T09:53:24.27" personId="{5CE8A558-7E67-4A1D-B998-20E5153FE1E5}" id="{A2E9A750-E0D3-4865-BD68-5D91640D3BFF}">
    <text>@Angela Lazou this is a lot of great information.  Do you know which months these meetings with fishermen and mayor were held?  Is 100 the number of people that have been met with?</text>
    <mentions>
      <mention mentionpersonId="{38743808-B159-4EB5-8977-46CB625C15EE}" mentionId="{147670E0-4A02-4643-B8BC-15E8E471BA54}" startIndex="0" length="13"/>
    </mentions>
  </threadedComment>
  <threadedComment ref="V6" dT="2023-12-19T10:11:18.11" personId="{2B638F4B-9006-4631-AD3E-0C8E7B008B8D}" id="{94A739B6-27EB-4D0B-9ADB-401303E93072}" parentId="{A2E9A750-E0D3-4865-BD68-5D91640D3BFF}">
    <text xml:space="preserve">Amorgos: we are already in close collaboration with the Association of fishers, they have around 40 members with 20 active fishers. We are at the stage that we submitted the results of the fisheries study to the MInistry of Fisheries and waiti ng for a decision. Formikoula: in talks with the new MInister of Environment. This small islet has no local fishers. There are fishers going to fish there from the wider ares of the Inners IOnian Archipelago. Our partners having been doing interviews with seveal fishers (34 questionnaires). Santorini: we met with the new mayor and the President of the Fishers Association two weeks ago. we have agreed to jointly submit the study and the draft ministerial decision to the new Minister of Environment.  The association Ι think has around 200 member but only around 50 are actually active fishers. </text>
  </threadedComment>
</ThreadedComments>
</file>

<file path=xl/threadedComments/threadedComment3.xml><?xml version="1.0" encoding="utf-8"?>
<ThreadedComments xmlns="http://schemas.microsoft.com/office/spreadsheetml/2018/threadedcomments" xmlns:x="http://schemas.openxmlformats.org/spreadsheetml/2006/main">
  <threadedComment ref="V4" dT="2023-12-19T09:54:44.49" personId="{5CE8A558-7E67-4A1D-B998-20E5153FE1E5}" id="{0DFACD7B-D16C-4A33-967A-9D02C82EF4A3}">
    <text>@Angela Lazou do you know the month for the blue crab event and crete street food festival?</text>
    <mentions>
      <mention mentionpersonId="{38743808-B159-4EB5-8977-46CB625C15EE}" mentionId="{F5460EB0-CC52-4B1C-A394-0B2D72199A82}" startIndex="0" length="13"/>
    </mentions>
  </threadedComment>
  <threadedComment ref="V6" dT="2023-07-24T16:26:02.60" personId="{5CE8A558-7E67-4A1D-B998-20E5153FE1E5}" id="{C107FDF1-6A88-4DB2-A8B9-ECE00B84029E}">
    <text>@Angela Lazou it sounds like we have been reaching out to restaurants and talking with people.  Can we start tracking how many people we're reaching?  These are good numbers to have - if it would help to set something up that you can log this information in I'm happy to help (or is it that we need this information from partners?)</text>
    <mentions>
      <mention mentionpersonId="{38743808-B159-4EB5-8977-46CB625C15EE}" mentionId="{960BEDE5-D390-4FE7-9361-5A9FC5470148}" startIndex="0" length="13"/>
    </mentions>
  </threadedComment>
  <threadedComment ref="V9" dT="2023-12-19T09:56:15.21" personId="{5CE8A558-7E67-4A1D-B998-20E5153FE1E5}" id="{4E58AF1A-4FB8-42D3-A94E-A94E63F1AAFB}">
    <text>@Angela Lazou just to check - the 2 is the book and map?</text>
    <mentions>
      <mention mentionpersonId="{38743808-B159-4EB5-8977-46CB625C15EE}" mentionId="{46089DE4-149B-4453-9DE8-7064C0F4CDA3}" startIndex="0" length="13"/>
    </mentions>
  </threadedComment>
  <threadedComment ref="V9" dT="2023-12-19T10:12:54.34" personId="{2B638F4B-9006-4631-AD3E-0C8E7B008B8D}" id="{9F4031C1-5A2F-441A-93EC-7292AC348954}" parentId="{4E58AF1A-4FB8-42D3-A94E-A94E63F1AAFB}">
    <text>yes</text>
  </threadedComment>
</ThreadedComments>
</file>

<file path=xl/threadedComments/threadedComment4.xml><?xml version="1.0" encoding="utf-8"?>
<ThreadedComments xmlns="http://schemas.microsoft.com/office/spreadsheetml/2018/threadedcomments" xmlns:x="http://schemas.openxmlformats.org/spreadsheetml/2006/main">
  <threadedComment ref="T5" dT="2022-11-29T18:51:29.44" personId="{5CE8A558-7E67-4A1D-B998-20E5153FE1E5}" id="{19E49B15-7EFE-4DAA-8E26-2DEDC3E7681B}" done="1">
    <text>@Angela Lazou I have moved this from achieved in 2022 to planned in 2023, as it sounds like it's not released yet, but please let me know if I misunderstood this ☺️</text>
    <mentions>
      <mention mentionpersonId="{38743808-B159-4EB5-8977-46CB625C15EE}" mentionId="{43011B11-F46D-4DFA-B040-4A8CC0C0BC52}" startIndex="0" length="13"/>
    </mentions>
  </threadedComment>
  <threadedComment ref="T5" dT="2022-11-30T08:37:05.99" personId="{2B638F4B-9006-4631-AD3E-0C8E7B008B8D}" id="{68B93996-AC38-4A7E-BB67-891B349E9804}" parentId="{19E49B15-7EFE-4DAA-8E26-2DEDC3E7681B}">
    <text>hopefully they will be finalised this December</text>
  </threadedComment>
  <threadedComment ref="T5" dT="2022-11-30T11:22:45.54" personId="{5CE8A558-7E67-4A1D-B998-20E5153FE1E5}" id="{50FC17BC-4474-4650-B742-0B7A356B8FDF}" parentId="{19E49B15-7EFE-4DAA-8E26-2DEDC3E7681B}">
    <text>ok great - in that case I will move them back</text>
  </threadedComment>
  <threadedComment ref="T5" dT="2022-12-02T07:26:20.62" personId="{2B638F4B-9006-4631-AD3E-0C8E7B008B8D}" id="{167FABF5-5673-4F57-8D97-64F7AA248B2D}" parentId="{19E49B15-7EFE-4DAA-8E26-2DEDC3E7681B}">
    <text>OK great, thank you</text>
  </threadedComment>
  <threadedComment ref="V9" dT="2023-07-24T16:27:50.32" personId="{5CE8A558-7E67-4A1D-B998-20E5153FE1E5}" id="{8E2EAEC5-6BD5-4FAE-95C2-3C656DF0BADB}">
    <text>@Angela Lazou have changed this to zero as it's not developed yet</text>
    <mentions>
      <mention mentionpersonId="{38743808-B159-4EB5-8977-46CB625C15EE}" mentionId="{9966A0D0-6A02-44D0-BA09-DEA4A28E6224}" startIndex="0" length="13"/>
    </mentions>
  </threadedComment>
</ThreadedComments>
</file>

<file path=xl/threadedComments/threadedComment5.xml><?xml version="1.0" encoding="utf-8"?>
<ThreadedComments xmlns="http://schemas.microsoft.com/office/spreadsheetml/2018/threadedcomments" xmlns:x="http://schemas.openxmlformats.org/spreadsheetml/2006/main">
  <threadedComment ref="R5" dT="2023-02-13T14:09:19.68" personId="{5CE8A558-7E67-4A1D-B998-20E5153FE1E5}" id="{49EE753E-9048-45C3-A7F0-56E4611784CC}">
    <text>@Angela Lazou I've been reading through a few of the outputs tabs, are there any that are being counted multiple times?  I'm thinking of the impact indicators that we have against 1.4.1, I have seen Formikula mentioned a few times</text>
    <mentions>
      <mention mentionpersonId="{38743808-B159-4EB5-8977-46CB625C15EE}" mentionId="{70726F32-BF95-4A76-81D7-A2CA1A741E37}" startIndex="0" length="13"/>
    </mentions>
  </threadedComment>
  <threadedComment ref="R5" dT="2023-02-13T14:31:01.16" personId="{2B638F4B-9006-4631-AD3E-0C8E7B008B8D}" id="{367D1F47-360B-4782-AB2B-731A24063528}" parentId="{49EE753E-9048-45C3-A7F0-56E4611784CC}">
    <text>yes it is mentioned because it contributes to several objectives. For example, we mapped the island for the posidonia meadows which falls under protecting important habitats but the opportunity arouse to protect the island so we are pushing for this (it falls under our no take zones pillar</text>
  </threadedComment>
  <threadedComment ref="R5" dT="2023-02-13T14:49:53.26" personId="{5CE8A558-7E67-4A1D-B998-20E5153FE1E5}" id="{C4F21D7E-B96C-4327-A1CF-815D48CE0E0F}" parentId="{49EE753E-9048-45C3-A7F0-56E4611784CC}">
    <text>Ok - we need to make sure we're not double counting anything across our outputs or it will look like we have done more than we really have.  Please could you pick an output that you would like these to be reported under, and you can include a comment in the other output tabs like 'please see output 6 for impacts relating to XX'?</text>
  </threadedComment>
  <threadedComment ref="R6" dT="2022-11-29T18:55:07.49" personId="{5CE8A558-7E67-4A1D-B998-20E5153FE1E5}" id="{6707404E-1468-434B-8DA1-D6CE82F6DABE}" done="1">
    <text>@Angela Lazou - is this the same report as mentioned in output 5 that got sent to MoE for Formikula?  If so, we will need to remove from either this tab or output 5 to make sure we're not counting twice</text>
    <mentions>
      <mention mentionpersonId="{38743808-B159-4EB5-8977-46CB625C15EE}" mentionId="{5FAF343D-B675-4CEE-B58A-82ED0B999D98}" startIndex="0" length="13"/>
    </mentions>
  </threadedComment>
  <threadedComment ref="R6" dT="2022-11-30T08:35:17.97" personId="{2B638F4B-9006-4631-AD3E-0C8E7B008B8D}" id="{D7896F91-9AD9-4F67-8DED-5480919313E7}" parentId="{6707404E-1468-434B-8DA1-D6CE82F6DABE}">
    <text>yes it is the same</text>
  </threadedComment>
  <threadedComment ref="R6" dT="2022-11-30T11:23:18.05" personId="{5CE8A558-7E67-4A1D-B998-20E5153FE1E5}" id="{5E5C56B2-2BC8-4406-A0EE-313E3397ED45}" parentId="{6707404E-1468-434B-8DA1-D6CE82F6DABE}">
    <text>OK - could you pick which output it sits best in and delete it from the other?</text>
  </threadedComment>
  <threadedComment ref="R6" dT="2022-12-02T07:25:53.96" personId="{2B638F4B-9006-4631-AD3E-0C8E7B008B8D}" id="{FE013FCD-4134-465B-95B6-10EB19CC22C3}" parentId="{6707404E-1468-434B-8DA1-D6CE82F6DABE}">
    <text>I deleted it from here</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x:/s/Projects/EWTIRHwIgDBFtWnNVRLHR4sBLABoGSlkeUC8a7oixCS9PQ?e=nGMgsJ" TargetMode="External"/><Relationship Id="rId2" Type="http://schemas.openxmlformats.org/officeDocument/2006/relationships/hyperlink" Target="../../../../../../:x:/s/Projects/EXntr7lZ0oVAnCxh6PzSaDgBVEY5WTUS8_2W4v2a895KwA?e=6EwyD5" TargetMode="External"/><Relationship Id="rId1" Type="http://schemas.openxmlformats.org/officeDocument/2006/relationships/hyperlink" Target="../../BLUE%27s%20M%26E%20Guide.pdf" TargetMode="External"/><Relationship Id="rId5" Type="http://schemas.openxmlformats.org/officeDocument/2006/relationships/printerSettings" Target="../printerSettings/printerSettings1.bin"/><Relationship Id="rId4" Type="http://schemas.openxmlformats.org/officeDocument/2006/relationships/hyperlink" Target="../../../../../../:w:/s/Projects/EbGbDNmws1ZPrPLa7rSAyOcB2yuPEqaqa4Xn8Ur-lsWWxg?e=e09GLT"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 Id="rId4" Type="http://schemas.microsoft.com/office/2019/04/relationships/documenttask" Target="../documenttasks/documenttask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5" Type="http://schemas.microsoft.com/office/2019/04/relationships/documenttask" Target="../documenttasks/documenttask2.xml"/><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9E9F3-CD60-49C4-ACC6-3AEDADF13841}">
  <sheetPr codeName="Sheet1">
    <tabColor theme="7"/>
  </sheetPr>
  <dimension ref="A1:H31"/>
  <sheetViews>
    <sheetView workbookViewId="0">
      <selection sqref="A1:D4"/>
    </sheetView>
  </sheetViews>
  <sheetFormatPr defaultRowHeight="14.4" x14ac:dyDescent="0.3"/>
  <cols>
    <col min="1" max="1" width="21.109375" customWidth="1"/>
    <col min="2" max="2" width="24.5546875" style="21" customWidth="1"/>
    <col min="3" max="3" width="17.44140625" customWidth="1"/>
    <col min="4" max="4" width="35.33203125" customWidth="1"/>
    <col min="5" max="5" width="6.5546875" customWidth="1"/>
    <col min="6" max="6" width="20.88671875" customWidth="1"/>
    <col min="7" max="8" width="16.5546875" customWidth="1"/>
    <col min="9" max="9" width="15.5546875" customWidth="1"/>
    <col min="10" max="10" width="43.33203125" customWidth="1"/>
  </cols>
  <sheetData>
    <row r="1" spans="1:7" s="6" customFormat="1" ht="42.9" customHeight="1" x14ac:dyDescent="0.3">
      <c r="A1" s="80" t="s">
        <v>0</v>
      </c>
      <c r="B1" s="80"/>
      <c r="C1" s="80"/>
      <c r="D1" s="80"/>
      <c r="E1" s="28">
        <v>1</v>
      </c>
      <c r="F1" s="65" t="s">
        <v>1</v>
      </c>
      <c r="G1" s="65"/>
    </row>
    <row r="2" spans="1:7" s="6" customFormat="1" ht="42.9" customHeight="1" x14ac:dyDescent="0.3">
      <c r="A2" s="80"/>
      <c r="B2" s="80"/>
      <c r="C2" s="80"/>
      <c r="D2" s="80"/>
      <c r="E2" s="28">
        <v>2</v>
      </c>
      <c r="F2" s="65" t="s">
        <v>2</v>
      </c>
      <c r="G2" s="65"/>
    </row>
    <row r="3" spans="1:7" s="6" customFormat="1" ht="42.9" customHeight="1" x14ac:dyDescent="0.3">
      <c r="A3" s="80"/>
      <c r="B3" s="80"/>
      <c r="C3" s="80"/>
      <c r="D3" s="80"/>
      <c r="E3" s="28">
        <v>3</v>
      </c>
      <c r="F3" s="65" t="s">
        <v>3</v>
      </c>
    </row>
    <row r="4" spans="1:7" s="6" customFormat="1" ht="42.9" customHeight="1" x14ac:dyDescent="0.3">
      <c r="A4" s="80"/>
      <c r="B4" s="80"/>
      <c r="C4" s="80"/>
      <c r="D4" s="80"/>
      <c r="E4" s="28">
        <v>4</v>
      </c>
      <c r="F4" s="65" t="s">
        <v>4</v>
      </c>
    </row>
    <row r="10" spans="1:7" x14ac:dyDescent="0.3">
      <c r="B10"/>
    </row>
    <row r="11" spans="1:7" x14ac:dyDescent="0.3">
      <c r="B11"/>
    </row>
    <row r="12" spans="1:7" x14ac:dyDescent="0.3">
      <c r="B12"/>
    </row>
    <row r="13" spans="1:7" x14ac:dyDescent="0.3">
      <c r="B13"/>
    </row>
    <row r="14" spans="1:7" x14ac:dyDescent="0.3">
      <c r="B14"/>
    </row>
    <row r="15" spans="1:7" ht="14.4" customHeight="1" x14ac:dyDescent="0.3">
      <c r="B15"/>
    </row>
    <row r="16" spans="1:7" ht="18" customHeight="1" x14ac:dyDescent="0.3">
      <c r="B16"/>
    </row>
    <row r="17" spans="2:8" x14ac:dyDescent="0.3">
      <c r="B17"/>
    </row>
    <row r="18" spans="2:8" ht="15" customHeight="1" x14ac:dyDescent="0.3">
      <c r="B18"/>
    </row>
    <row r="19" spans="2:8" x14ac:dyDescent="0.3">
      <c r="B19"/>
    </row>
    <row r="20" spans="2:8" x14ac:dyDescent="0.3">
      <c r="B20"/>
    </row>
    <row r="21" spans="2:8" x14ac:dyDescent="0.3">
      <c r="B21"/>
    </row>
    <row r="22" spans="2:8" x14ac:dyDescent="0.3">
      <c r="B22"/>
    </row>
    <row r="23" spans="2:8" ht="30.75" customHeight="1" x14ac:dyDescent="0.3">
      <c r="B23"/>
    </row>
    <row r="24" spans="2:8" x14ac:dyDescent="0.3">
      <c r="B24"/>
    </row>
    <row r="25" spans="2:8" x14ac:dyDescent="0.3">
      <c r="B25"/>
    </row>
    <row r="26" spans="2:8" x14ac:dyDescent="0.3">
      <c r="B26"/>
    </row>
    <row r="27" spans="2:8" x14ac:dyDescent="0.3">
      <c r="D27" s="64"/>
      <c r="E27" s="64"/>
      <c r="F27" s="64"/>
      <c r="G27" s="64"/>
      <c r="H27" s="64"/>
    </row>
    <row r="28" spans="2:8" x14ac:dyDescent="0.3">
      <c r="D28" s="64"/>
      <c r="E28" s="64"/>
      <c r="F28" s="64"/>
      <c r="G28" s="64"/>
      <c r="H28" s="64"/>
    </row>
    <row r="29" spans="2:8" x14ac:dyDescent="0.3">
      <c r="D29" s="64"/>
      <c r="E29" s="64"/>
      <c r="F29" s="64"/>
      <c r="G29" s="64"/>
      <c r="H29" s="64"/>
    </row>
    <row r="30" spans="2:8" x14ac:dyDescent="0.3">
      <c r="D30" s="64"/>
      <c r="E30" s="64"/>
      <c r="F30" s="64"/>
      <c r="G30" s="64"/>
      <c r="H30" s="64"/>
    </row>
    <row r="31" spans="2:8" x14ac:dyDescent="0.3">
      <c r="D31" s="64"/>
      <c r="E31" s="64"/>
      <c r="F31" s="64"/>
      <c r="G31" s="64"/>
      <c r="H31" s="64"/>
    </row>
  </sheetData>
  <mergeCells count="1">
    <mergeCell ref="A1:D4"/>
  </mergeCells>
  <hyperlinks>
    <hyperlink ref="F1" r:id="rId1" xr:uid="{D197E3E6-4C4F-4521-B339-A37C71D56193}"/>
    <hyperlink ref="F2" r:id="rId2" xr:uid="{B5B2B639-45E9-47C2-8F30-B4667CF3FA48}"/>
    <hyperlink ref="F3" r:id="rId3" xr:uid="{6FB70AED-FBE8-42C6-9A23-45F4B9222552}"/>
    <hyperlink ref="F4" r:id="rId4" xr:uid="{315B6911-BFC0-4EDB-96DE-BDD17406B031}"/>
  </hyperlinks>
  <pageMargins left="0.7" right="0.7" top="0.75" bottom="0.75" header="0.3" footer="0.3"/>
  <pageSetup paperSize="9" orientation="portrait"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07756-C634-44F1-A6E1-E3424684CC00}">
  <sheetPr codeName="Sheet9">
    <tabColor theme="4"/>
  </sheetPr>
  <dimension ref="A1:V11"/>
  <sheetViews>
    <sheetView workbookViewId="0">
      <selection sqref="A1:C1"/>
    </sheetView>
  </sheetViews>
  <sheetFormatPr defaultColWidth="8.6640625" defaultRowHeight="14.4" x14ac:dyDescent="0.3"/>
  <cols>
    <col min="1" max="1" width="16.33203125" style="15" customWidth="1"/>
    <col min="2" max="2" width="10.88671875" style="15" customWidth="1"/>
    <col min="3" max="3" width="23.44140625" style="15" customWidth="1"/>
    <col min="4" max="4" width="12" style="15" customWidth="1"/>
    <col min="5" max="5" width="52.44140625" style="15" customWidth="1"/>
    <col min="6" max="6" width="10.44140625" style="15" customWidth="1"/>
    <col min="7" max="7" width="15" style="15" customWidth="1"/>
    <col min="8" max="8" width="11.6640625" style="15" customWidth="1"/>
    <col min="9" max="9" width="67" style="15" customWidth="1"/>
    <col min="10" max="10" width="44.6640625" style="15" customWidth="1"/>
    <col min="11" max="11" width="9.88671875" style="15" customWidth="1"/>
    <col min="12" max="12" width="55" style="15" customWidth="1"/>
    <col min="13" max="13" width="9.88671875" style="15" customWidth="1"/>
    <col min="14" max="14" width="55.6640625" style="15" customWidth="1"/>
    <col min="15" max="15" width="9.88671875" style="15" customWidth="1"/>
    <col min="16" max="16" width="55.44140625" style="15" customWidth="1"/>
    <col min="17" max="17" width="10" style="15" customWidth="1"/>
    <col min="18" max="18" width="55.33203125" style="15" customWidth="1"/>
    <col min="19" max="19" width="10.109375" style="15" customWidth="1"/>
    <col min="20" max="20" width="56" style="15" customWidth="1"/>
    <col min="21" max="21" width="10.109375" style="15" customWidth="1"/>
    <col min="22" max="22" width="55.44140625" style="15" customWidth="1"/>
    <col min="23" max="16384" width="8.6640625" style="15"/>
  </cols>
  <sheetData>
    <row r="1" spans="1:22" ht="30" customHeight="1" x14ac:dyDescent="0.3">
      <c r="A1" s="81" t="s">
        <v>25</v>
      </c>
      <c r="B1" s="81"/>
      <c r="C1" s="81"/>
      <c r="D1" s="82" t="s">
        <v>11</v>
      </c>
      <c r="E1" s="82"/>
      <c r="F1" s="82"/>
      <c r="G1" s="82"/>
      <c r="H1" s="82"/>
      <c r="I1" s="82"/>
      <c r="J1" s="82"/>
      <c r="K1" s="88" t="s">
        <v>26</v>
      </c>
      <c r="L1" s="88"/>
      <c r="M1" s="88"/>
      <c r="N1" s="88"/>
      <c r="O1" s="88"/>
      <c r="P1" s="88"/>
      <c r="Q1" s="88"/>
      <c r="R1" s="88"/>
      <c r="S1" s="88"/>
      <c r="T1" s="88"/>
      <c r="U1" s="88"/>
      <c r="V1" s="88"/>
    </row>
    <row r="2" spans="1:22" ht="15" customHeight="1" x14ac:dyDescent="0.3">
      <c r="A2" s="19" t="s">
        <v>27</v>
      </c>
      <c r="B2" s="83" t="s">
        <v>28</v>
      </c>
      <c r="C2" s="83" t="s">
        <v>13</v>
      </c>
      <c r="D2" s="83" t="s">
        <v>29</v>
      </c>
      <c r="E2" s="85" t="s">
        <v>15</v>
      </c>
      <c r="F2" s="85" t="s">
        <v>30</v>
      </c>
      <c r="G2" s="85" t="s">
        <v>31</v>
      </c>
      <c r="H2" s="85" t="s">
        <v>32</v>
      </c>
      <c r="I2" s="85" t="s">
        <v>19</v>
      </c>
      <c r="J2" s="85" t="s">
        <v>33</v>
      </c>
      <c r="K2" s="83" t="s">
        <v>34</v>
      </c>
      <c r="L2" s="83"/>
      <c r="M2" s="85" t="s">
        <v>35</v>
      </c>
      <c r="N2" s="85"/>
      <c r="O2" s="83" t="s">
        <v>36</v>
      </c>
      <c r="P2" s="83"/>
      <c r="Q2" s="85" t="s">
        <v>37</v>
      </c>
      <c r="R2" s="85"/>
      <c r="S2" s="83" t="s">
        <v>38</v>
      </c>
      <c r="T2" s="83"/>
      <c r="U2" s="85" t="s">
        <v>39</v>
      </c>
      <c r="V2" s="85"/>
    </row>
    <row r="3" spans="1:22" x14ac:dyDescent="0.3">
      <c r="A3" s="19">
        <f>COUNTIF(D4:D7,"&lt;&gt;")</f>
        <v>3</v>
      </c>
      <c r="B3" s="83"/>
      <c r="C3" s="83"/>
      <c r="D3" s="83"/>
      <c r="E3" s="85"/>
      <c r="F3" s="85"/>
      <c r="G3" s="85"/>
      <c r="H3" s="85"/>
      <c r="I3" s="85"/>
      <c r="J3" s="85"/>
      <c r="K3" s="12" t="s">
        <v>40</v>
      </c>
      <c r="L3" s="12" t="s">
        <v>13</v>
      </c>
      <c r="M3" s="9" t="s">
        <v>40</v>
      </c>
      <c r="N3" s="9" t="s">
        <v>13</v>
      </c>
      <c r="O3" s="12" t="s">
        <v>40</v>
      </c>
      <c r="P3" s="12" t="s">
        <v>13</v>
      </c>
      <c r="Q3" s="9" t="s">
        <v>40</v>
      </c>
      <c r="R3" s="9" t="s">
        <v>13</v>
      </c>
      <c r="S3" s="12" t="s">
        <v>40</v>
      </c>
      <c r="T3" s="12" t="s">
        <v>13</v>
      </c>
      <c r="U3" s="9" t="s">
        <v>40</v>
      </c>
      <c r="V3" s="9" t="s">
        <v>13</v>
      </c>
    </row>
    <row r="4" spans="1:22" s="16" customFormat="1" x14ac:dyDescent="0.3">
      <c r="A4" s="83" t="s">
        <v>443</v>
      </c>
      <c r="B4" s="85" t="s">
        <v>444</v>
      </c>
      <c r="C4" s="90"/>
      <c r="D4" s="23" t="s">
        <v>445</v>
      </c>
      <c r="E4" s="25"/>
      <c r="F4" s="7"/>
      <c r="G4" s="28"/>
      <c r="H4" s="7"/>
      <c r="I4" s="25"/>
      <c r="J4" s="26"/>
      <c r="K4" s="28"/>
      <c r="L4" s="25"/>
      <c r="M4" s="28"/>
      <c r="N4" s="25"/>
      <c r="O4" s="28"/>
      <c r="P4" s="25"/>
      <c r="Q4" s="28"/>
      <c r="R4" s="25"/>
      <c r="S4" s="7"/>
      <c r="T4" s="25"/>
      <c r="U4" s="28"/>
      <c r="V4" s="25"/>
    </row>
    <row r="5" spans="1:22" x14ac:dyDescent="0.3">
      <c r="A5" s="83"/>
      <c r="B5" s="85"/>
      <c r="C5" s="90"/>
      <c r="D5" s="18" t="s">
        <v>446</v>
      </c>
      <c r="E5" s="25"/>
      <c r="F5" s="7"/>
      <c r="G5" s="7"/>
      <c r="H5" s="7"/>
      <c r="I5" s="26"/>
      <c r="J5" s="26"/>
      <c r="K5" s="28"/>
      <c r="L5" s="25"/>
      <c r="M5" s="28"/>
      <c r="N5" s="25"/>
      <c r="O5" s="28"/>
      <c r="P5" s="25"/>
      <c r="Q5" s="28"/>
      <c r="R5" s="25"/>
      <c r="S5" s="28"/>
      <c r="T5" s="25"/>
      <c r="U5" s="28"/>
      <c r="V5" s="25"/>
    </row>
    <row r="6" spans="1:22" x14ac:dyDescent="0.3">
      <c r="A6" s="83"/>
      <c r="B6" s="85"/>
      <c r="C6" s="90"/>
      <c r="D6" s="18" t="s">
        <v>447</v>
      </c>
      <c r="E6" s="25"/>
      <c r="F6" s="7"/>
      <c r="G6" s="7"/>
      <c r="H6" s="7"/>
      <c r="I6" s="26"/>
      <c r="J6" s="26"/>
      <c r="K6" s="28"/>
      <c r="L6" s="25"/>
      <c r="M6" s="28"/>
      <c r="N6" s="25"/>
      <c r="O6" s="28"/>
      <c r="P6" s="25"/>
      <c r="Q6" s="28"/>
      <c r="R6" s="25"/>
      <c r="S6" s="28"/>
      <c r="T6" s="25"/>
      <c r="U6" s="28"/>
      <c r="V6" s="25"/>
    </row>
    <row r="7" spans="1:22" ht="30.75" customHeight="1" x14ac:dyDescent="0.3">
      <c r="A7" s="89" t="s">
        <v>6</v>
      </c>
      <c r="B7" s="89"/>
      <c r="C7" s="89"/>
      <c r="D7" s="89"/>
      <c r="E7" s="89"/>
      <c r="F7" s="89"/>
      <c r="G7" s="89"/>
      <c r="H7" s="89"/>
      <c r="I7" s="89"/>
      <c r="K7" s="16"/>
      <c r="L7" s="16"/>
      <c r="M7" s="16"/>
      <c r="N7" s="16"/>
      <c r="O7" s="16"/>
      <c r="P7" s="16"/>
      <c r="Q7" s="16"/>
      <c r="R7" s="16"/>
      <c r="S7" s="16"/>
      <c r="T7" s="16"/>
      <c r="U7" s="16"/>
      <c r="V7" s="16"/>
    </row>
    <row r="8" spans="1:22" ht="30.75" customHeight="1" x14ac:dyDescent="0.3">
      <c r="A8" s="12"/>
      <c r="B8" s="12" t="s">
        <v>76</v>
      </c>
      <c r="C8" s="20"/>
      <c r="D8" s="12" t="s">
        <v>77</v>
      </c>
      <c r="E8" s="12" t="s">
        <v>13</v>
      </c>
      <c r="F8" s="12"/>
      <c r="G8" s="12"/>
      <c r="H8" s="12" t="s">
        <v>78</v>
      </c>
      <c r="I8" s="12" t="s">
        <v>79</v>
      </c>
    </row>
    <row r="9" spans="1:22" x14ac:dyDescent="0.3">
      <c r="A9" s="83" t="s">
        <v>448</v>
      </c>
      <c r="B9" s="85" t="s">
        <v>449</v>
      </c>
      <c r="C9" s="90"/>
      <c r="D9" s="18" t="s">
        <v>450</v>
      </c>
      <c r="E9" s="86"/>
      <c r="F9" s="86"/>
      <c r="G9" s="86"/>
      <c r="H9" s="1"/>
      <c r="I9" s="1"/>
    </row>
    <row r="10" spans="1:22" ht="43.5" customHeight="1" x14ac:dyDescent="0.3">
      <c r="A10" s="83"/>
      <c r="B10" s="85"/>
      <c r="C10" s="90"/>
      <c r="D10" s="23" t="s">
        <v>451</v>
      </c>
      <c r="E10" s="86"/>
      <c r="F10" s="86"/>
      <c r="G10" s="86"/>
      <c r="H10" s="1"/>
      <c r="I10" s="1"/>
    </row>
    <row r="11" spans="1:22" ht="70.5" customHeight="1" x14ac:dyDescent="0.3">
      <c r="A11" s="83"/>
      <c r="B11" s="85"/>
      <c r="C11" s="90"/>
      <c r="D11" s="23" t="s">
        <v>452</v>
      </c>
      <c r="E11" s="86"/>
      <c r="F11" s="86"/>
      <c r="G11" s="86"/>
      <c r="H11" s="1"/>
      <c r="I11" s="1"/>
    </row>
  </sheetData>
  <mergeCells count="28">
    <mergeCell ref="S2:T2"/>
    <mergeCell ref="U2:V2"/>
    <mergeCell ref="H2:H3"/>
    <mergeCell ref="I2:I3"/>
    <mergeCell ref="J2:J3"/>
    <mergeCell ref="M2:N2"/>
    <mergeCell ref="O2:P2"/>
    <mergeCell ref="C2:C3"/>
    <mergeCell ref="D2:D3"/>
    <mergeCell ref="E2:E3"/>
    <mergeCell ref="F2:F3"/>
    <mergeCell ref="G2:G3"/>
    <mergeCell ref="D1:J1"/>
    <mergeCell ref="E11:G11"/>
    <mergeCell ref="Q2:R2"/>
    <mergeCell ref="A7:I7"/>
    <mergeCell ref="K2:L2"/>
    <mergeCell ref="C4:C6"/>
    <mergeCell ref="A4:A6"/>
    <mergeCell ref="B4:B6"/>
    <mergeCell ref="A9:A11"/>
    <mergeCell ref="B9:B11"/>
    <mergeCell ref="C9:C11"/>
    <mergeCell ref="E9:G9"/>
    <mergeCell ref="E10:G10"/>
    <mergeCell ref="A1:C1"/>
    <mergeCell ref="K1:V1"/>
    <mergeCell ref="B2:B3"/>
  </mergeCells>
  <conditionalFormatting sqref="H9:H11">
    <cfRule type="containsText" dxfId="15" priority="1" operator="containsText" text="Not Started">
      <formula>NOT(ISERROR(SEARCH("Not Started",H9)))</formula>
    </cfRule>
    <cfRule type="containsText" dxfId="14" priority="2" operator="containsText" text="In Progress">
      <formula>NOT(ISERROR(SEARCH("In Progress",H9)))</formula>
    </cfRule>
    <cfRule type="containsText" dxfId="13" priority="3" operator="containsText" text="Complete">
      <formula>NOT(ISERROR(SEARCH("Complete",H9)))</formula>
    </cfRule>
  </conditionalFormatting>
  <dataValidations count="1">
    <dataValidation type="list" allowBlank="1" showInputMessage="1" showErrorMessage="1" sqref="H9:H11" xr:uid="{7AC3B6A7-1DAC-4513-932E-6C4484A5C2B2}">
      <formula1>"Not started, In Progress, Complete"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DE344-1AE9-41A4-B262-71189CA4726F}">
  <sheetPr codeName="Sheet11">
    <tabColor theme="4"/>
  </sheetPr>
  <dimension ref="A1:V18"/>
  <sheetViews>
    <sheetView workbookViewId="0">
      <selection sqref="A1:C1"/>
    </sheetView>
  </sheetViews>
  <sheetFormatPr defaultColWidth="8.6640625" defaultRowHeight="14.4" x14ac:dyDescent="0.3"/>
  <cols>
    <col min="1" max="1" width="16.33203125" style="15" customWidth="1"/>
    <col min="2" max="2" width="10.88671875" style="15" customWidth="1"/>
    <col min="3" max="3" width="23.44140625" style="15" customWidth="1"/>
    <col min="4" max="4" width="12" style="15" customWidth="1"/>
    <col min="5" max="5" width="52.44140625" style="15" customWidth="1"/>
    <col min="6" max="6" width="10.44140625" style="15" customWidth="1"/>
    <col min="7" max="7" width="15" style="15" customWidth="1"/>
    <col min="8" max="8" width="11.6640625" style="15" customWidth="1"/>
    <col min="9" max="9" width="67" style="15" customWidth="1"/>
    <col min="10" max="10" width="44.6640625" style="15" customWidth="1"/>
    <col min="11" max="11" width="9.88671875" style="15" customWidth="1"/>
    <col min="12" max="12" width="55" style="15" customWidth="1"/>
    <col min="13" max="13" width="9.88671875" style="15" customWidth="1"/>
    <col min="14" max="14" width="55.6640625" style="15" customWidth="1"/>
    <col min="15" max="15" width="9.88671875" style="15" customWidth="1"/>
    <col min="16" max="16" width="55.44140625" style="15" customWidth="1"/>
    <col min="17" max="17" width="10" style="15" customWidth="1"/>
    <col min="18" max="18" width="55.33203125" style="15" customWidth="1"/>
    <col min="19" max="19" width="10.109375" style="15" customWidth="1"/>
    <col min="20" max="20" width="56" style="15" customWidth="1"/>
    <col min="21" max="21" width="10.109375" style="15" customWidth="1"/>
    <col min="22" max="22" width="55.44140625" style="15" customWidth="1"/>
    <col min="23" max="16384" width="8.6640625" style="15"/>
  </cols>
  <sheetData>
    <row r="1" spans="1:22" ht="30" customHeight="1" x14ac:dyDescent="0.3">
      <c r="A1" s="81" t="s">
        <v>25</v>
      </c>
      <c r="B1" s="81"/>
      <c r="C1" s="81"/>
      <c r="D1" s="82" t="s">
        <v>11</v>
      </c>
      <c r="E1" s="82"/>
      <c r="F1" s="82"/>
      <c r="G1" s="82"/>
      <c r="H1" s="82"/>
      <c r="I1" s="82"/>
      <c r="J1" s="82"/>
      <c r="K1" s="88" t="s">
        <v>26</v>
      </c>
      <c r="L1" s="88"/>
      <c r="M1" s="88"/>
      <c r="N1" s="88"/>
      <c r="O1" s="88"/>
      <c r="P1" s="88"/>
      <c r="Q1" s="88"/>
      <c r="R1" s="88"/>
      <c r="S1" s="88"/>
      <c r="T1" s="88"/>
      <c r="U1" s="88"/>
      <c r="V1" s="88"/>
    </row>
    <row r="2" spans="1:22" ht="15" customHeight="1" x14ac:dyDescent="0.3">
      <c r="A2" s="19" t="s">
        <v>27</v>
      </c>
      <c r="B2" s="83" t="s">
        <v>28</v>
      </c>
      <c r="C2" s="83" t="s">
        <v>13</v>
      </c>
      <c r="D2" s="83" t="s">
        <v>29</v>
      </c>
      <c r="E2" s="85" t="s">
        <v>15</v>
      </c>
      <c r="F2" s="85" t="s">
        <v>30</v>
      </c>
      <c r="G2" s="85" t="s">
        <v>31</v>
      </c>
      <c r="H2" s="85" t="s">
        <v>32</v>
      </c>
      <c r="I2" s="85" t="s">
        <v>19</v>
      </c>
      <c r="J2" s="85" t="s">
        <v>33</v>
      </c>
      <c r="K2" s="83" t="s">
        <v>34</v>
      </c>
      <c r="L2" s="83"/>
      <c r="M2" s="85" t="s">
        <v>35</v>
      </c>
      <c r="N2" s="85"/>
      <c r="O2" s="83" t="s">
        <v>36</v>
      </c>
      <c r="P2" s="83"/>
      <c r="Q2" s="85" t="s">
        <v>37</v>
      </c>
      <c r="R2" s="85"/>
      <c r="S2" s="83" t="s">
        <v>38</v>
      </c>
      <c r="T2" s="83"/>
      <c r="U2" s="85" t="s">
        <v>39</v>
      </c>
      <c r="V2" s="85"/>
    </row>
    <row r="3" spans="1:22" x14ac:dyDescent="0.3">
      <c r="A3" s="19">
        <f>COUNTIF(D4:D7,"&lt;&gt;")</f>
        <v>2</v>
      </c>
      <c r="B3" s="83"/>
      <c r="C3" s="83"/>
      <c r="D3" s="83"/>
      <c r="E3" s="85"/>
      <c r="F3" s="85"/>
      <c r="G3" s="85"/>
      <c r="H3" s="85"/>
      <c r="I3" s="85"/>
      <c r="J3" s="85"/>
      <c r="K3" s="12" t="s">
        <v>40</v>
      </c>
      <c r="L3" s="12" t="s">
        <v>13</v>
      </c>
      <c r="M3" s="9" t="s">
        <v>40</v>
      </c>
      <c r="N3" s="9" t="s">
        <v>13</v>
      </c>
      <c r="O3" s="12" t="s">
        <v>40</v>
      </c>
      <c r="P3" s="12" t="s">
        <v>13</v>
      </c>
      <c r="Q3" s="9" t="s">
        <v>40</v>
      </c>
      <c r="R3" s="9" t="s">
        <v>13</v>
      </c>
      <c r="S3" s="12" t="s">
        <v>40</v>
      </c>
      <c r="T3" s="12" t="s">
        <v>13</v>
      </c>
      <c r="U3" s="9" t="s">
        <v>40</v>
      </c>
      <c r="V3" s="9" t="s">
        <v>13</v>
      </c>
    </row>
    <row r="4" spans="1:22" s="16" customFormat="1" ht="29.1" customHeight="1" x14ac:dyDescent="0.3">
      <c r="A4" s="83" t="s">
        <v>453</v>
      </c>
      <c r="B4" s="85" t="s">
        <v>454</v>
      </c>
      <c r="C4" s="90"/>
      <c r="D4" s="23" t="s">
        <v>455</v>
      </c>
      <c r="E4" s="27"/>
      <c r="F4" s="2"/>
      <c r="G4" s="2"/>
      <c r="H4" s="2"/>
      <c r="I4" s="27"/>
      <c r="J4" s="26"/>
      <c r="K4" s="28"/>
      <c r="L4" s="25"/>
      <c r="M4" s="28"/>
      <c r="N4" s="25"/>
      <c r="O4" s="28"/>
      <c r="P4" s="25"/>
      <c r="Q4" s="28"/>
      <c r="R4" s="25"/>
      <c r="S4" s="28"/>
      <c r="T4" s="25"/>
      <c r="U4" s="28"/>
      <c r="V4" s="25"/>
    </row>
    <row r="5" spans="1:22" x14ac:dyDescent="0.3">
      <c r="A5" s="83"/>
      <c r="B5" s="85"/>
      <c r="C5" s="90"/>
      <c r="D5" s="18" t="s">
        <v>456</v>
      </c>
      <c r="E5" s="25"/>
      <c r="F5" s="7"/>
      <c r="G5" s="7"/>
      <c r="H5" s="7"/>
      <c r="I5" s="26"/>
      <c r="J5" s="26"/>
      <c r="K5" s="28"/>
      <c r="L5" s="25"/>
      <c r="M5" s="28"/>
      <c r="N5" s="25"/>
      <c r="O5" s="28"/>
      <c r="P5" s="25"/>
      <c r="Q5" s="28"/>
      <c r="R5" s="25"/>
      <c r="S5" s="28"/>
      <c r="T5" s="25"/>
      <c r="U5" s="28"/>
      <c r="V5" s="25"/>
    </row>
    <row r="6" spans="1:22" ht="44.4" customHeight="1" x14ac:dyDescent="0.3">
      <c r="A6" s="83"/>
      <c r="B6" s="9"/>
      <c r="C6" s="90"/>
      <c r="D6" s="18"/>
      <c r="E6" s="25"/>
      <c r="F6" s="7"/>
      <c r="G6" s="7"/>
      <c r="H6" s="7"/>
      <c r="I6" s="26"/>
      <c r="J6" s="26"/>
      <c r="K6" s="28"/>
      <c r="L6" s="25"/>
      <c r="M6" s="28"/>
      <c r="N6" s="25"/>
      <c r="O6" s="28"/>
      <c r="P6" s="25"/>
      <c r="Q6" s="28"/>
      <c r="R6" s="25"/>
      <c r="S6" s="28"/>
      <c r="T6" s="25"/>
      <c r="U6" s="28"/>
      <c r="V6" s="25"/>
    </row>
    <row r="7" spans="1:22" ht="30.75" customHeight="1" x14ac:dyDescent="0.3">
      <c r="A7" s="89" t="s">
        <v>6</v>
      </c>
      <c r="B7" s="89"/>
      <c r="C7" s="89"/>
      <c r="D7" s="89"/>
      <c r="E7" s="89"/>
      <c r="F7" s="89"/>
      <c r="G7" s="89"/>
      <c r="H7" s="89"/>
      <c r="I7" s="89"/>
      <c r="K7" s="16"/>
      <c r="L7" s="16"/>
      <c r="M7" s="16"/>
      <c r="N7" s="16"/>
      <c r="O7" s="16"/>
      <c r="P7" s="16"/>
      <c r="Q7" s="16"/>
      <c r="R7" s="16"/>
      <c r="S7" s="16"/>
      <c r="T7" s="16"/>
      <c r="U7" s="16"/>
      <c r="V7" s="16"/>
    </row>
    <row r="8" spans="1:22" ht="30.75" customHeight="1" x14ac:dyDescent="0.3">
      <c r="A8" s="12"/>
      <c r="B8" s="12" t="s">
        <v>76</v>
      </c>
      <c r="C8" s="20"/>
      <c r="D8" s="12" t="s">
        <v>77</v>
      </c>
      <c r="E8" s="12" t="s">
        <v>13</v>
      </c>
      <c r="F8" s="12"/>
      <c r="G8" s="12"/>
      <c r="H8" s="12" t="s">
        <v>78</v>
      </c>
      <c r="I8" s="12" t="s">
        <v>79</v>
      </c>
    </row>
    <row r="9" spans="1:22" x14ac:dyDescent="0.3">
      <c r="A9" s="83" t="s">
        <v>457</v>
      </c>
      <c r="B9" s="85" t="s">
        <v>458</v>
      </c>
      <c r="C9" s="90"/>
      <c r="D9" s="18" t="s">
        <v>459</v>
      </c>
      <c r="E9" s="86"/>
      <c r="F9" s="86"/>
      <c r="G9" s="86"/>
      <c r="H9" s="1"/>
      <c r="I9" s="1"/>
    </row>
    <row r="10" spans="1:22" x14ac:dyDescent="0.3">
      <c r="A10" s="83"/>
      <c r="B10" s="85"/>
      <c r="C10" s="90"/>
      <c r="D10" s="23" t="s">
        <v>460</v>
      </c>
      <c r="E10" s="86"/>
      <c r="F10" s="86"/>
      <c r="G10" s="86"/>
      <c r="H10" s="1"/>
      <c r="I10" s="1"/>
    </row>
    <row r="15" spans="1:22" x14ac:dyDescent="0.3">
      <c r="A15" s="13"/>
    </row>
    <row r="16" spans="1:22" x14ac:dyDescent="0.3">
      <c r="A16" s="13"/>
    </row>
    <row r="17" spans="1:1" x14ac:dyDescent="0.3">
      <c r="A17" s="37"/>
    </row>
    <row r="18" spans="1:1" x14ac:dyDescent="0.3">
      <c r="A18" s="13"/>
    </row>
  </sheetData>
  <mergeCells count="27">
    <mergeCell ref="I2:I3"/>
    <mergeCell ref="J2:J3"/>
    <mergeCell ref="M2:N2"/>
    <mergeCell ref="O2:P2"/>
    <mergeCell ref="U2:V2"/>
    <mergeCell ref="K2:L2"/>
    <mergeCell ref="D2:D3"/>
    <mergeCell ref="E2:E3"/>
    <mergeCell ref="F2:F3"/>
    <mergeCell ref="G2:G3"/>
    <mergeCell ref="H2:H3"/>
    <mergeCell ref="D1:J1"/>
    <mergeCell ref="E9:G9"/>
    <mergeCell ref="E10:G10"/>
    <mergeCell ref="Q2:R2"/>
    <mergeCell ref="S2:T2"/>
    <mergeCell ref="A7:I7"/>
    <mergeCell ref="C4:C6"/>
    <mergeCell ref="A4:A6"/>
    <mergeCell ref="B4:B5"/>
    <mergeCell ref="A9:A10"/>
    <mergeCell ref="B9:B10"/>
    <mergeCell ref="C9:C10"/>
    <mergeCell ref="A1:C1"/>
    <mergeCell ref="K1:V1"/>
    <mergeCell ref="B2:B3"/>
    <mergeCell ref="C2:C3"/>
  </mergeCells>
  <conditionalFormatting sqref="H9:H10">
    <cfRule type="containsText" dxfId="12" priority="1" operator="containsText" text="Not Started">
      <formula>NOT(ISERROR(SEARCH("Not Started",H9)))</formula>
    </cfRule>
    <cfRule type="containsText" dxfId="11" priority="2" operator="containsText" text="In Progress">
      <formula>NOT(ISERROR(SEARCH("In Progress",H9)))</formula>
    </cfRule>
    <cfRule type="containsText" dxfId="10" priority="3" operator="containsText" text="Complete">
      <formula>NOT(ISERROR(SEARCH("Complete",H9)))</formula>
    </cfRule>
  </conditionalFormatting>
  <dataValidations count="1">
    <dataValidation type="list" allowBlank="1" showInputMessage="1" showErrorMessage="1" sqref="H9:H10" xr:uid="{52A09006-7B3E-4C2E-ABFB-467071583882}">
      <formula1>"Not started, In Progress, Complete"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B6774-29C8-4611-A4E2-1BCE319B8FA3}">
  <sheetPr codeName="Sheet12">
    <tabColor theme="4"/>
  </sheetPr>
  <dimension ref="A1:V21"/>
  <sheetViews>
    <sheetView workbookViewId="0">
      <selection sqref="A1:C1"/>
    </sheetView>
  </sheetViews>
  <sheetFormatPr defaultColWidth="8.6640625" defaultRowHeight="14.4" x14ac:dyDescent="0.3"/>
  <cols>
    <col min="1" max="1" width="16.33203125" style="15" customWidth="1"/>
    <col min="2" max="2" width="10.88671875" style="15" customWidth="1"/>
    <col min="3" max="3" width="23.44140625" style="15" customWidth="1"/>
    <col min="4" max="4" width="11.88671875" style="15" customWidth="1"/>
    <col min="5" max="5" width="52.44140625" style="15" customWidth="1"/>
    <col min="6" max="6" width="10.44140625" style="15" customWidth="1"/>
    <col min="7" max="7" width="15" style="15" customWidth="1"/>
    <col min="8" max="8" width="11.6640625" style="15" customWidth="1"/>
    <col min="9" max="9" width="67" style="15" customWidth="1"/>
    <col min="10" max="10" width="44.6640625" style="15" customWidth="1"/>
    <col min="11" max="11" width="9.88671875" style="15" customWidth="1"/>
    <col min="12" max="12" width="55" style="15" customWidth="1"/>
    <col min="13" max="13" width="9.88671875" style="15" customWidth="1"/>
    <col min="14" max="14" width="55.6640625" style="15" customWidth="1"/>
    <col min="15" max="15" width="9.88671875" style="15" customWidth="1"/>
    <col min="16" max="16" width="55.44140625" style="15" customWidth="1"/>
    <col min="17" max="17" width="10" style="15" customWidth="1"/>
    <col min="18" max="18" width="55.33203125" style="15" customWidth="1"/>
    <col min="19" max="19" width="10.109375" style="15" customWidth="1"/>
    <col min="20" max="20" width="56" style="15" customWidth="1"/>
    <col min="21" max="21" width="10.109375" style="15" customWidth="1"/>
    <col min="22" max="22" width="55.44140625" style="15" customWidth="1"/>
    <col min="23" max="16384" width="8.6640625" style="15"/>
  </cols>
  <sheetData>
    <row r="1" spans="1:22" ht="30" customHeight="1" x14ac:dyDescent="0.3">
      <c r="A1" s="81" t="s">
        <v>25</v>
      </c>
      <c r="B1" s="81"/>
      <c r="C1" s="81"/>
      <c r="D1" s="82" t="s">
        <v>11</v>
      </c>
      <c r="E1" s="82"/>
      <c r="F1" s="82"/>
      <c r="G1" s="82"/>
      <c r="H1" s="82"/>
      <c r="I1" s="82"/>
      <c r="J1" s="82"/>
      <c r="K1" s="88" t="s">
        <v>26</v>
      </c>
      <c r="L1" s="88"/>
      <c r="M1" s="88"/>
      <c r="N1" s="88"/>
      <c r="O1" s="88"/>
      <c r="P1" s="88"/>
      <c r="Q1" s="88"/>
      <c r="R1" s="88"/>
      <c r="S1" s="88"/>
      <c r="T1" s="88"/>
      <c r="U1" s="88"/>
      <c r="V1" s="88"/>
    </row>
    <row r="2" spans="1:22" ht="15" customHeight="1" x14ac:dyDescent="0.3">
      <c r="A2" s="19" t="s">
        <v>27</v>
      </c>
      <c r="B2" s="83" t="s">
        <v>28</v>
      </c>
      <c r="C2" s="83" t="s">
        <v>13</v>
      </c>
      <c r="D2" s="83" t="s">
        <v>29</v>
      </c>
      <c r="E2" s="85" t="s">
        <v>15</v>
      </c>
      <c r="F2" s="85" t="s">
        <v>30</v>
      </c>
      <c r="G2" s="85" t="s">
        <v>31</v>
      </c>
      <c r="H2" s="85" t="s">
        <v>32</v>
      </c>
      <c r="I2" s="85" t="s">
        <v>19</v>
      </c>
      <c r="J2" s="85" t="s">
        <v>33</v>
      </c>
      <c r="K2" s="83" t="s">
        <v>34</v>
      </c>
      <c r="L2" s="83"/>
      <c r="M2" s="85" t="s">
        <v>35</v>
      </c>
      <c r="N2" s="85"/>
      <c r="O2" s="83" t="s">
        <v>36</v>
      </c>
      <c r="P2" s="83"/>
      <c r="Q2" s="85" t="s">
        <v>37</v>
      </c>
      <c r="R2" s="85"/>
      <c r="S2" s="83" t="s">
        <v>38</v>
      </c>
      <c r="T2" s="83"/>
      <c r="U2" s="85" t="s">
        <v>39</v>
      </c>
      <c r="V2" s="85"/>
    </row>
    <row r="3" spans="1:22" x14ac:dyDescent="0.3">
      <c r="A3" s="19">
        <f>COUNTIF(D4:D7,"&lt;&gt;")</f>
        <v>3</v>
      </c>
      <c r="B3" s="83"/>
      <c r="C3" s="83"/>
      <c r="D3" s="83"/>
      <c r="E3" s="85"/>
      <c r="F3" s="85"/>
      <c r="G3" s="85"/>
      <c r="H3" s="85"/>
      <c r="I3" s="85"/>
      <c r="J3" s="85"/>
      <c r="K3" s="12" t="s">
        <v>40</v>
      </c>
      <c r="L3" s="12" t="s">
        <v>13</v>
      </c>
      <c r="M3" s="9" t="s">
        <v>40</v>
      </c>
      <c r="N3" s="9" t="s">
        <v>13</v>
      </c>
      <c r="O3" s="12" t="s">
        <v>40</v>
      </c>
      <c r="P3" s="12" t="s">
        <v>13</v>
      </c>
      <c r="Q3" s="9" t="s">
        <v>40</v>
      </c>
      <c r="R3" s="9" t="s">
        <v>13</v>
      </c>
      <c r="S3" s="12" t="s">
        <v>40</v>
      </c>
      <c r="T3" s="12" t="s">
        <v>13</v>
      </c>
      <c r="U3" s="9" t="s">
        <v>40</v>
      </c>
      <c r="V3" s="9" t="s">
        <v>13</v>
      </c>
    </row>
    <row r="4" spans="1:22" s="16" customFormat="1" ht="128.4" customHeight="1" x14ac:dyDescent="0.3">
      <c r="A4" s="83" t="s">
        <v>461</v>
      </c>
      <c r="B4" s="85" t="s">
        <v>462</v>
      </c>
      <c r="C4" s="90"/>
      <c r="D4" s="23" t="s">
        <v>463</v>
      </c>
      <c r="E4" s="26"/>
      <c r="F4" s="7"/>
      <c r="G4" s="7"/>
      <c r="H4" s="49"/>
      <c r="I4" s="26"/>
      <c r="J4" s="26"/>
      <c r="K4" s="28"/>
      <c r="L4" s="25"/>
      <c r="M4" s="28"/>
      <c r="N4" s="25"/>
      <c r="O4" s="28"/>
      <c r="P4" s="25"/>
      <c r="Q4" s="28"/>
      <c r="R4" s="25"/>
      <c r="S4" s="28"/>
      <c r="T4" s="25"/>
      <c r="U4" s="28"/>
      <c r="V4" s="25"/>
    </row>
    <row r="5" spans="1:22" x14ac:dyDescent="0.3">
      <c r="A5" s="83"/>
      <c r="B5" s="85"/>
      <c r="C5" s="90"/>
      <c r="D5" s="18" t="s">
        <v>464</v>
      </c>
      <c r="E5" s="25"/>
      <c r="F5" s="7"/>
      <c r="G5" s="7"/>
      <c r="H5" s="7"/>
      <c r="I5" s="25"/>
      <c r="J5" s="26"/>
      <c r="K5" s="28"/>
      <c r="L5" s="25"/>
      <c r="M5" s="28"/>
      <c r="N5" s="25"/>
      <c r="O5" s="28"/>
      <c r="P5" s="25"/>
      <c r="Q5" s="28"/>
      <c r="R5" s="25"/>
      <c r="S5" s="28"/>
      <c r="T5" s="25"/>
      <c r="U5" s="28"/>
      <c r="V5" s="25"/>
    </row>
    <row r="6" spans="1:22" x14ac:dyDescent="0.3">
      <c r="A6" s="83"/>
      <c r="B6" s="85"/>
      <c r="C6" s="90"/>
      <c r="D6" s="18" t="s">
        <v>465</v>
      </c>
      <c r="E6" s="25"/>
      <c r="F6" s="7"/>
      <c r="G6" s="7"/>
      <c r="H6" s="7"/>
      <c r="I6" s="25"/>
      <c r="J6" s="26"/>
      <c r="K6" s="28"/>
      <c r="L6" s="25"/>
      <c r="M6" s="28"/>
      <c r="N6" s="25"/>
      <c r="O6" s="28"/>
      <c r="P6" s="25"/>
      <c r="Q6" s="28"/>
      <c r="R6" s="25"/>
      <c r="S6" s="28"/>
      <c r="T6" s="25"/>
      <c r="U6" s="28"/>
      <c r="V6" s="25"/>
    </row>
    <row r="7" spans="1:22" ht="30.75" customHeight="1" x14ac:dyDescent="0.3">
      <c r="A7" s="89" t="s">
        <v>6</v>
      </c>
      <c r="B7" s="89"/>
      <c r="C7" s="89"/>
      <c r="D7" s="89"/>
      <c r="E7" s="89"/>
      <c r="F7" s="89"/>
      <c r="G7" s="89"/>
      <c r="H7" s="89"/>
      <c r="I7" s="89"/>
      <c r="K7" s="16"/>
      <c r="L7" s="16"/>
      <c r="M7" s="16"/>
      <c r="N7" s="16"/>
      <c r="O7" s="16"/>
      <c r="P7" s="16"/>
      <c r="Q7" s="16"/>
      <c r="R7" s="16"/>
      <c r="S7" s="16"/>
      <c r="T7" s="16"/>
      <c r="U7" s="16"/>
      <c r="V7" s="16"/>
    </row>
    <row r="8" spans="1:22" ht="30.75" customHeight="1" x14ac:dyDescent="0.3">
      <c r="A8" s="12"/>
      <c r="B8" s="12" t="s">
        <v>76</v>
      </c>
      <c r="C8" s="20"/>
      <c r="D8" s="12" t="s">
        <v>77</v>
      </c>
      <c r="E8" s="12" t="s">
        <v>13</v>
      </c>
      <c r="F8" s="12"/>
      <c r="G8" s="12"/>
      <c r="H8" s="12" t="s">
        <v>78</v>
      </c>
      <c r="I8" s="12" t="s">
        <v>79</v>
      </c>
    </row>
    <row r="9" spans="1:22" x14ac:dyDescent="0.3">
      <c r="A9" s="83" t="s">
        <v>466</v>
      </c>
      <c r="B9" s="85" t="s">
        <v>467</v>
      </c>
      <c r="C9" s="90"/>
      <c r="D9" s="18" t="s">
        <v>468</v>
      </c>
      <c r="E9" s="86"/>
      <c r="F9" s="86"/>
      <c r="G9" s="86"/>
      <c r="H9" s="1"/>
      <c r="I9" s="1"/>
    </row>
    <row r="10" spans="1:22" ht="29.25" customHeight="1" x14ac:dyDescent="0.3">
      <c r="A10" s="83"/>
      <c r="B10" s="85"/>
      <c r="C10" s="90"/>
      <c r="D10" s="23" t="s">
        <v>469</v>
      </c>
      <c r="E10" s="86"/>
      <c r="F10" s="86"/>
      <c r="G10" s="86"/>
      <c r="H10" s="1"/>
      <c r="I10" s="1"/>
    </row>
    <row r="11" spans="1:22" ht="28.5" customHeight="1" x14ac:dyDescent="0.3">
      <c r="A11" s="83"/>
      <c r="B11" s="85"/>
      <c r="C11" s="90"/>
      <c r="D11" s="23" t="s">
        <v>470</v>
      </c>
      <c r="E11" s="86"/>
      <c r="F11" s="86"/>
      <c r="G11" s="86"/>
      <c r="H11" s="1"/>
      <c r="I11" s="1"/>
    </row>
    <row r="12" spans="1:22" ht="30" customHeight="1" x14ac:dyDescent="0.3">
      <c r="A12" s="83"/>
      <c r="B12" s="85"/>
      <c r="C12" s="90"/>
      <c r="D12" s="23" t="s">
        <v>471</v>
      </c>
      <c r="E12" s="86"/>
      <c r="F12" s="86"/>
      <c r="G12" s="86"/>
      <c r="H12" s="1"/>
      <c r="I12" s="1"/>
    </row>
    <row r="13" spans="1:22" ht="30.75" customHeight="1" x14ac:dyDescent="0.3">
      <c r="A13" s="83"/>
      <c r="B13" s="85"/>
      <c r="C13" s="90"/>
      <c r="D13" s="23" t="s">
        <v>472</v>
      </c>
      <c r="E13" s="86"/>
      <c r="F13" s="86"/>
      <c r="G13" s="86"/>
      <c r="H13" s="1"/>
      <c r="I13" s="1"/>
    </row>
    <row r="18" spans="1:1" x14ac:dyDescent="0.3">
      <c r="A18" s="13"/>
    </row>
    <row r="19" spans="1:1" x14ac:dyDescent="0.3">
      <c r="A19" s="13"/>
    </row>
    <row r="20" spans="1:1" x14ac:dyDescent="0.3">
      <c r="A20" s="37"/>
    </row>
    <row r="21" spans="1:1" x14ac:dyDescent="0.3">
      <c r="A21" s="13"/>
    </row>
  </sheetData>
  <mergeCells count="30">
    <mergeCell ref="O2:P2"/>
    <mergeCell ref="Q2:R2"/>
    <mergeCell ref="S2:T2"/>
    <mergeCell ref="U2:V2"/>
    <mergeCell ref="G2:G3"/>
    <mergeCell ref="H2:H3"/>
    <mergeCell ref="I2:I3"/>
    <mergeCell ref="J2:J3"/>
    <mergeCell ref="M2:N2"/>
    <mergeCell ref="B2:B3"/>
    <mergeCell ref="C2:C3"/>
    <mergeCell ref="D2:D3"/>
    <mergeCell ref="E2:E3"/>
    <mergeCell ref="F2:F3"/>
    <mergeCell ref="C4:C6"/>
    <mergeCell ref="K2:L2"/>
    <mergeCell ref="D1:J1"/>
    <mergeCell ref="A9:A13"/>
    <mergeCell ref="B9:B13"/>
    <mergeCell ref="C9:C13"/>
    <mergeCell ref="E9:G9"/>
    <mergeCell ref="E10:G10"/>
    <mergeCell ref="E11:G11"/>
    <mergeCell ref="E12:G12"/>
    <mergeCell ref="E13:G13"/>
    <mergeCell ref="A4:A6"/>
    <mergeCell ref="B4:B6"/>
    <mergeCell ref="A7:I7"/>
    <mergeCell ref="A1:C1"/>
    <mergeCell ref="K1:V1"/>
  </mergeCells>
  <conditionalFormatting sqref="H9:H13">
    <cfRule type="containsText" dxfId="9" priority="1" operator="containsText" text="Not Started">
      <formula>NOT(ISERROR(SEARCH("Not Started",H9)))</formula>
    </cfRule>
    <cfRule type="containsText" dxfId="8" priority="2" operator="containsText" text="In Progress">
      <formula>NOT(ISERROR(SEARCH("In Progress",H9)))</formula>
    </cfRule>
    <cfRule type="containsText" dxfId="7" priority="3" operator="containsText" text="Complete">
      <formula>NOT(ISERROR(SEARCH("Complete",H9)))</formula>
    </cfRule>
  </conditionalFormatting>
  <dataValidations count="1">
    <dataValidation type="list" allowBlank="1" showInputMessage="1" showErrorMessage="1" sqref="H9:H13" xr:uid="{FCBB26DE-B9BB-480C-B5E0-4B07B02194CB}">
      <formula1>"Not started, In Progress, Complete"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BD1A8-29A1-41BA-9571-A212512B3FF7}">
  <sheetPr codeName="Sheet14">
    <tabColor theme="4"/>
  </sheetPr>
  <dimension ref="A1:V23"/>
  <sheetViews>
    <sheetView workbookViewId="0">
      <selection sqref="A1:C1"/>
    </sheetView>
  </sheetViews>
  <sheetFormatPr defaultColWidth="8.6640625" defaultRowHeight="14.4" x14ac:dyDescent="0.3"/>
  <cols>
    <col min="1" max="1" width="16.33203125" style="15" customWidth="1"/>
    <col min="2" max="2" width="10.88671875" style="15" customWidth="1"/>
    <col min="3" max="3" width="23.44140625" style="15" customWidth="1"/>
    <col min="4" max="4" width="12" style="15" customWidth="1"/>
    <col min="5" max="5" width="52.44140625" style="15" customWidth="1"/>
    <col min="6" max="6" width="10.44140625" style="15" customWidth="1"/>
    <col min="7" max="7" width="15" style="15" customWidth="1"/>
    <col min="8" max="8" width="11.6640625" style="15" customWidth="1"/>
    <col min="9" max="9" width="67" style="15" customWidth="1"/>
    <col min="10" max="10" width="44.6640625" style="15" customWidth="1"/>
    <col min="11" max="11" width="9.88671875" style="15" customWidth="1"/>
    <col min="12" max="12" width="55" style="15" customWidth="1"/>
    <col min="13" max="13" width="9.88671875" style="15" customWidth="1"/>
    <col min="14" max="14" width="55.6640625" style="15" customWidth="1"/>
    <col min="15" max="15" width="9.88671875" style="15" customWidth="1"/>
    <col min="16" max="16" width="55.44140625" style="15" customWidth="1"/>
    <col min="17" max="17" width="10" style="15" customWidth="1"/>
    <col min="18" max="18" width="55.33203125" style="15" customWidth="1"/>
    <col min="19" max="19" width="10.109375" style="15" customWidth="1"/>
    <col min="20" max="20" width="56" style="15" customWidth="1"/>
    <col min="21" max="21" width="10.109375" style="15" customWidth="1"/>
    <col min="22" max="22" width="55.44140625" style="15" customWidth="1"/>
    <col min="23" max="16384" width="8.6640625" style="15"/>
  </cols>
  <sheetData>
    <row r="1" spans="1:22" ht="30" customHeight="1" x14ac:dyDescent="0.3">
      <c r="A1" s="81" t="s">
        <v>25</v>
      </c>
      <c r="B1" s="81"/>
      <c r="C1" s="81"/>
      <c r="D1" s="82" t="s">
        <v>11</v>
      </c>
      <c r="E1" s="82"/>
      <c r="F1" s="82"/>
      <c r="G1" s="82"/>
      <c r="H1" s="82"/>
      <c r="I1" s="82"/>
      <c r="J1" s="82"/>
      <c r="K1" s="88" t="s">
        <v>26</v>
      </c>
      <c r="L1" s="88"/>
      <c r="M1" s="88"/>
      <c r="N1" s="88"/>
      <c r="O1" s="88"/>
      <c r="P1" s="88"/>
      <c r="Q1" s="88"/>
      <c r="R1" s="88"/>
      <c r="S1" s="88"/>
      <c r="T1" s="88"/>
      <c r="U1" s="88"/>
      <c r="V1" s="88"/>
    </row>
    <row r="2" spans="1:22" ht="15" customHeight="1" x14ac:dyDescent="0.3">
      <c r="A2" s="19" t="s">
        <v>27</v>
      </c>
      <c r="B2" s="83" t="s">
        <v>28</v>
      </c>
      <c r="C2" s="83" t="s">
        <v>13</v>
      </c>
      <c r="D2" s="83" t="s">
        <v>29</v>
      </c>
      <c r="E2" s="85" t="s">
        <v>15</v>
      </c>
      <c r="F2" s="85" t="s">
        <v>30</v>
      </c>
      <c r="G2" s="85" t="s">
        <v>31</v>
      </c>
      <c r="H2" s="85" t="s">
        <v>32</v>
      </c>
      <c r="I2" s="85" t="s">
        <v>19</v>
      </c>
      <c r="J2" s="85" t="s">
        <v>33</v>
      </c>
      <c r="K2" s="83" t="s">
        <v>34</v>
      </c>
      <c r="L2" s="83"/>
      <c r="M2" s="85" t="s">
        <v>35</v>
      </c>
      <c r="N2" s="85"/>
      <c r="O2" s="83" t="s">
        <v>36</v>
      </c>
      <c r="P2" s="83"/>
      <c r="Q2" s="85" t="s">
        <v>37</v>
      </c>
      <c r="R2" s="85"/>
      <c r="S2" s="83" t="s">
        <v>38</v>
      </c>
      <c r="T2" s="83"/>
      <c r="U2" s="85" t="s">
        <v>39</v>
      </c>
      <c r="V2" s="85"/>
    </row>
    <row r="3" spans="1:22" x14ac:dyDescent="0.3">
      <c r="A3" s="19">
        <f>COUNTIF(D4:D6,"&lt;&gt;")</f>
        <v>1</v>
      </c>
      <c r="B3" s="83"/>
      <c r="C3" s="83"/>
      <c r="D3" s="83"/>
      <c r="E3" s="85"/>
      <c r="F3" s="85"/>
      <c r="G3" s="85"/>
      <c r="H3" s="85"/>
      <c r="I3" s="85"/>
      <c r="J3" s="85"/>
      <c r="K3" s="12" t="s">
        <v>40</v>
      </c>
      <c r="L3" s="12" t="s">
        <v>13</v>
      </c>
      <c r="M3" s="9" t="s">
        <v>40</v>
      </c>
      <c r="N3" s="9" t="s">
        <v>13</v>
      </c>
      <c r="O3" s="12" t="s">
        <v>40</v>
      </c>
      <c r="P3" s="12" t="s">
        <v>13</v>
      </c>
      <c r="Q3" s="9" t="s">
        <v>40</v>
      </c>
      <c r="R3" s="9" t="s">
        <v>13</v>
      </c>
      <c r="S3" s="12" t="s">
        <v>40</v>
      </c>
      <c r="T3" s="12" t="s">
        <v>13</v>
      </c>
      <c r="U3" s="9" t="s">
        <v>40</v>
      </c>
      <c r="V3" s="9" t="s">
        <v>13</v>
      </c>
    </row>
    <row r="4" spans="1:22" s="16" customFormat="1" ht="108" customHeight="1" x14ac:dyDescent="0.3">
      <c r="A4" s="83" t="s">
        <v>473</v>
      </c>
      <c r="B4" s="85" t="s">
        <v>474</v>
      </c>
      <c r="C4" s="90"/>
      <c r="D4" s="23" t="s">
        <v>475</v>
      </c>
      <c r="E4" s="25"/>
      <c r="F4" s="7"/>
      <c r="G4" s="7"/>
      <c r="H4" s="7"/>
      <c r="I4" s="26"/>
      <c r="J4" s="26"/>
      <c r="K4" s="28"/>
      <c r="L4" s="25"/>
      <c r="M4" s="28"/>
      <c r="N4" s="25"/>
      <c r="O4" s="28"/>
      <c r="P4" s="25"/>
      <c r="Q4" s="28"/>
      <c r="R4" s="25"/>
      <c r="S4" s="28"/>
      <c r="T4" s="25"/>
      <c r="U4" s="28"/>
      <c r="V4" s="25"/>
    </row>
    <row r="5" spans="1:22" s="16" customFormat="1" x14ac:dyDescent="0.3">
      <c r="A5" s="83"/>
      <c r="B5" s="85"/>
      <c r="C5" s="90"/>
      <c r="D5" s="23"/>
      <c r="E5" s="25"/>
      <c r="F5" s="7"/>
      <c r="G5" s="7"/>
      <c r="H5" s="7"/>
      <c r="I5" s="26"/>
      <c r="J5" s="26"/>
      <c r="K5" s="28"/>
      <c r="L5" s="25"/>
      <c r="M5" s="28"/>
      <c r="N5" s="25"/>
      <c r="O5" s="28"/>
      <c r="P5" s="25"/>
      <c r="Q5" s="28"/>
      <c r="R5" s="25"/>
      <c r="S5" s="28"/>
      <c r="T5" s="25"/>
      <c r="U5" s="28"/>
      <c r="V5" s="25"/>
    </row>
    <row r="6" spans="1:22" s="16" customFormat="1" x14ac:dyDescent="0.3">
      <c r="A6" s="83"/>
      <c r="B6" s="85"/>
      <c r="C6" s="90"/>
      <c r="D6" s="23"/>
      <c r="E6" s="25"/>
      <c r="F6" s="7"/>
      <c r="G6" s="7"/>
      <c r="H6" s="7"/>
      <c r="I6" s="26"/>
      <c r="J6" s="26"/>
      <c r="K6" s="28"/>
      <c r="L6" s="25"/>
      <c r="M6" s="28"/>
      <c r="N6" s="25"/>
      <c r="O6" s="28"/>
      <c r="P6" s="25"/>
      <c r="Q6" s="28"/>
      <c r="R6" s="25"/>
      <c r="S6" s="28"/>
      <c r="T6" s="25"/>
      <c r="U6" s="28"/>
      <c r="V6" s="25"/>
    </row>
    <row r="7" spans="1:22" ht="30.75" customHeight="1" x14ac:dyDescent="0.3">
      <c r="A7" s="89" t="s">
        <v>6</v>
      </c>
      <c r="B7" s="89"/>
      <c r="C7" s="89"/>
      <c r="D7" s="89"/>
      <c r="E7" s="89"/>
      <c r="F7" s="89"/>
      <c r="G7" s="89"/>
      <c r="H7" s="89"/>
      <c r="I7" s="89"/>
      <c r="K7" s="16"/>
      <c r="L7" s="16"/>
      <c r="M7" s="16"/>
      <c r="N7" s="16"/>
      <c r="O7" s="16"/>
      <c r="P7" s="16"/>
      <c r="Q7" s="16"/>
      <c r="R7" s="16"/>
      <c r="S7" s="16"/>
      <c r="T7" s="16"/>
      <c r="U7" s="16"/>
      <c r="V7" s="16"/>
    </row>
    <row r="8" spans="1:22" ht="30.75" customHeight="1" x14ac:dyDescent="0.3">
      <c r="A8" s="12"/>
      <c r="B8" s="12" t="s">
        <v>76</v>
      </c>
      <c r="C8" s="20"/>
      <c r="D8" s="12" t="s">
        <v>77</v>
      </c>
      <c r="E8" s="12" t="s">
        <v>13</v>
      </c>
      <c r="F8" s="12"/>
      <c r="G8" s="12"/>
      <c r="H8" s="12" t="s">
        <v>78</v>
      </c>
      <c r="I8" s="12" t="s">
        <v>79</v>
      </c>
    </row>
    <row r="9" spans="1:22" x14ac:dyDescent="0.3">
      <c r="A9" s="83" t="s">
        <v>476</v>
      </c>
      <c r="B9" s="85" t="s">
        <v>477</v>
      </c>
      <c r="C9" s="90"/>
      <c r="D9" s="18" t="s">
        <v>478</v>
      </c>
      <c r="E9" s="86"/>
      <c r="F9" s="86"/>
      <c r="G9" s="86"/>
      <c r="H9" s="1"/>
      <c r="I9" s="1"/>
    </row>
    <row r="10" spans="1:22" x14ac:dyDescent="0.3">
      <c r="A10" s="83"/>
      <c r="B10" s="85"/>
      <c r="C10" s="90"/>
      <c r="D10" s="23" t="s">
        <v>479</v>
      </c>
      <c r="E10" s="86"/>
      <c r="F10" s="86"/>
      <c r="G10" s="86"/>
      <c r="H10" s="1"/>
      <c r="I10" s="1"/>
    </row>
    <row r="11" spans="1:22" x14ac:dyDescent="0.3">
      <c r="A11" s="83"/>
      <c r="B11" s="85"/>
      <c r="C11" s="90"/>
      <c r="D11" s="23" t="s">
        <v>480</v>
      </c>
      <c r="E11" s="86"/>
      <c r="F11" s="86"/>
      <c r="G11" s="86"/>
      <c r="H11" s="1"/>
      <c r="I11" s="1"/>
    </row>
    <row r="15" spans="1:22" ht="15" customHeight="1" x14ac:dyDescent="0.3"/>
    <row r="20" spans="1:1" x14ac:dyDescent="0.3">
      <c r="A20" s="13"/>
    </row>
    <row r="21" spans="1:1" x14ac:dyDescent="0.3">
      <c r="A21" s="13"/>
    </row>
    <row r="22" spans="1:1" x14ac:dyDescent="0.3">
      <c r="A22" s="13"/>
    </row>
    <row r="23" spans="1:1" x14ac:dyDescent="0.3">
      <c r="A23" s="13"/>
    </row>
  </sheetData>
  <mergeCells count="28">
    <mergeCell ref="A1:C1"/>
    <mergeCell ref="K1:V1"/>
    <mergeCell ref="B2:B3"/>
    <mergeCell ref="C2:C3"/>
    <mergeCell ref="D2:D3"/>
    <mergeCell ref="E2:E3"/>
    <mergeCell ref="F2:F3"/>
    <mergeCell ref="D1:J1"/>
    <mergeCell ref="J2:J3"/>
    <mergeCell ref="K2:L2"/>
    <mergeCell ref="A7:I7"/>
    <mergeCell ref="O2:P2"/>
    <mergeCell ref="Q2:R2"/>
    <mergeCell ref="S2:T2"/>
    <mergeCell ref="U2:V2"/>
    <mergeCell ref="G2:G3"/>
    <mergeCell ref="H2:H3"/>
    <mergeCell ref="I2:I3"/>
    <mergeCell ref="M2:N2"/>
    <mergeCell ref="C4:C6"/>
    <mergeCell ref="B4:B6"/>
    <mergeCell ref="A4:A6"/>
    <mergeCell ref="A9:A11"/>
    <mergeCell ref="B9:B11"/>
    <mergeCell ref="C9:C11"/>
    <mergeCell ref="E9:G9"/>
    <mergeCell ref="E10:G10"/>
    <mergeCell ref="E11:G11"/>
  </mergeCells>
  <conditionalFormatting sqref="H9:H11">
    <cfRule type="containsText" dxfId="6" priority="1" operator="containsText" text="Not Started">
      <formula>NOT(ISERROR(SEARCH("Not Started",H9)))</formula>
    </cfRule>
    <cfRule type="containsText" dxfId="5" priority="2" operator="containsText" text="In Progress">
      <formula>NOT(ISERROR(SEARCH("In Progress",H9)))</formula>
    </cfRule>
    <cfRule type="containsText" dxfId="4" priority="3" operator="containsText" text="Complete">
      <formula>NOT(ISERROR(SEARCH("Complete",H9)))</formula>
    </cfRule>
  </conditionalFormatting>
  <dataValidations count="1">
    <dataValidation type="list" allowBlank="1" showInputMessage="1" showErrorMessage="1" sqref="H9:H11" xr:uid="{6CCD8E39-F9B7-44A5-AD23-4818ECD2417F}">
      <formula1>"Not started, In Progress, Complete"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6587C-0D25-4150-ACFF-BC9DD24BD72B}">
  <sheetPr>
    <tabColor theme="4" tint="0.39997558519241921"/>
  </sheetPr>
  <dimension ref="A1:S34"/>
  <sheetViews>
    <sheetView tabSelected="1" zoomScale="85" zoomScaleNormal="85" workbookViewId="0">
      <selection activeCell="E4" sqref="E4:E10"/>
    </sheetView>
  </sheetViews>
  <sheetFormatPr defaultRowHeight="14.4" x14ac:dyDescent="0.3"/>
  <cols>
    <col min="2" max="2" width="32.88671875" style="6" bestFit="1" customWidth="1"/>
    <col min="3" max="3" width="8.6640625" style="7"/>
    <col min="4" max="4" width="32.88671875" style="21" bestFit="1" customWidth="1"/>
    <col min="6" max="6" width="51.6640625" style="24" customWidth="1"/>
    <col min="7" max="7" width="30.44140625" style="26" customWidth="1"/>
    <col min="8" max="8" width="9.109375" customWidth="1"/>
    <col min="9" max="9" width="22.5546875" customWidth="1"/>
    <col min="10" max="10" width="9.109375" customWidth="1"/>
    <col min="11" max="11" width="30.88671875" customWidth="1"/>
    <col min="12" max="12" width="9.109375" customWidth="1"/>
    <col min="13" max="13" width="22.5546875" customWidth="1"/>
    <col min="15" max="15" width="31.5546875" customWidth="1"/>
    <col min="17" max="17" width="34.109375" customWidth="1"/>
    <col min="19" max="19" width="31.5546875" customWidth="1"/>
  </cols>
  <sheetData>
    <row r="1" spans="1:19" ht="15.6" customHeight="1" x14ac:dyDescent="0.3">
      <c r="A1" s="81" t="s">
        <v>25</v>
      </c>
      <c r="B1" s="81"/>
      <c r="C1" s="81"/>
      <c r="D1" s="81"/>
      <c r="E1" s="81"/>
      <c r="F1" s="81"/>
      <c r="G1" s="81"/>
      <c r="H1" s="88" t="s">
        <v>26</v>
      </c>
      <c r="I1" s="88"/>
      <c r="J1" s="88"/>
      <c r="K1" s="88"/>
      <c r="L1" s="88"/>
      <c r="M1" s="88"/>
      <c r="N1" s="88"/>
      <c r="O1" s="88"/>
      <c r="P1" s="88"/>
      <c r="Q1" s="88"/>
      <c r="R1" s="88"/>
      <c r="S1" s="88"/>
    </row>
    <row r="2" spans="1:19" ht="30" customHeight="1" x14ac:dyDescent="0.3">
      <c r="A2" s="85" t="s">
        <v>481</v>
      </c>
      <c r="B2" s="85" t="s">
        <v>13</v>
      </c>
      <c r="C2" s="85" t="s">
        <v>30</v>
      </c>
      <c r="D2" s="85" t="s">
        <v>31</v>
      </c>
      <c r="E2" s="85" t="s">
        <v>32</v>
      </c>
      <c r="F2" s="85" t="s">
        <v>79</v>
      </c>
      <c r="G2" s="85" t="s">
        <v>19</v>
      </c>
      <c r="H2" s="83" t="s">
        <v>34</v>
      </c>
      <c r="I2" s="83"/>
      <c r="J2" s="85" t="s">
        <v>35</v>
      </c>
      <c r="K2" s="85"/>
      <c r="L2" s="83" t="s">
        <v>36</v>
      </c>
      <c r="M2" s="83"/>
      <c r="N2" s="85" t="s">
        <v>37</v>
      </c>
      <c r="O2" s="85"/>
      <c r="P2" s="83" t="s">
        <v>38</v>
      </c>
      <c r="Q2" s="83"/>
      <c r="R2" s="85" t="s">
        <v>39</v>
      </c>
      <c r="S2" s="85"/>
    </row>
    <row r="3" spans="1:19" x14ac:dyDescent="0.3">
      <c r="A3" s="85"/>
      <c r="B3" s="85"/>
      <c r="C3" s="85"/>
      <c r="D3" s="85"/>
      <c r="E3" s="85"/>
      <c r="F3" s="85"/>
      <c r="G3" s="85"/>
      <c r="H3" s="12" t="s">
        <v>40</v>
      </c>
      <c r="I3" s="12" t="s">
        <v>13</v>
      </c>
      <c r="J3" s="9" t="s">
        <v>40</v>
      </c>
      <c r="K3" s="9" t="s">
        <v>13</v>
      </c>
      <c r="L3" s="12" t="s">
        <v>40</v>
      </c>
      <c r="M3" s="12" t="s">
        <v>13</v>
      </c>
      <c r="N3" s="9" t="s">
        <v>40</v>
      </c>
      <c r="O3" s="9" t="s">
        <v>13</v>
      </c>
      <c r="P3" s="12" t="s">
        <v>40</v>
      </c>
      <c r="Q3" s="12" t="s">
        <v>13</v>
      </c>
      <c r="R3" s="9" t="s">
        <v>40</v>
      </c>
      <c r="S3" s="9" t="s">
        <v>13</v>
      </c>
    </row>
    <row r="4" spans="1:19" ht="28.8" x14ac:dyDescent="0.3">
      <c r="A4" s="7" t="s">
        <v>482</v>
      </c>
      <c r="B4" s="66" t="s">
        <v>483</v>
      </c>
      <c r="C4" s="68">
        <v>40</v>
      </c>
      <c r="D4" s="24" t="s">
        <v>484</v>
      </c>
      <c r="E4" s="22" t="s">
        <v>200</v>
      </c>
      <c r="G4" s="25"/>
      <c r="H4" s="2"/>
      <c r="I4" s="25"/>
      <c r="J4" s="67">
        <v>40</v>
      </c>
      <c r="K4" s="66" t="s">
        <v>483</v>
      </c>
      <c r="L4" s="67"/>
      <c r="M4" s="25"/>
      <c r="N4" s="2"/>
      <c r="O4" s="25"/>
      <c r="P4" s="2"/>
      <c r="Q4" s="25"/>
      <c r="R4" s="2"/>
      <c r="S4" s="25"/>
    </row>
    <row r="5" spans="1:19" ht="39.6" x14ac:dyDescent="0.3">
      <c r="A5" s="7" t="s">
        <v>485</v>
      </c>
      <c r="B5" s="66" t="s">
        <v>486</v>
      </c>
      <c r="C5" s="68">
        <v>60</v>
      </c>
      <c r="D5" s="24" t="s">
        <v>484</v>
      </c>
      <c r="E5" s="22" t="s">
        <v>200</v>
      </c>
      <c r="G5" s="25"/>
      <c r="H5" s="2"/>
      <c r="I5" s="25"/>
      <c r="J5" s="67">
        <v>60</v>
      </c>
      <c r="K5" s="66" t="s">
        <v>486</v>
      </c>
      <c r="L5" s="67"/>
      <c r="M5" s="25"/>
      <c r="N5" s="2"/>
      <c r="O5" s="25"/>
      <c r="P5" s="28"/>
      <c r="Q5" s="25"/>
      <c r="R5" s="14"/>
      <c r="S5" s="25"/>
    </row>
    <row r="6" spans="1:19" ht="28.8" x14ac:dyDescent="0.3">
      <c r="A6" s="7" t="s">
        <v>487</v>
      </c>
      <c r="B6" s="66" t="s">
        <v>488</v>
      </c>
      <c r="C6" s="68">
        <v>16</v>
      </c>
      <c r="D6" s="24" t="s">
        <v>484</v>
      </c>
      <c r="E6" s="22" t="s">
        <v>200</v>
      </c>
      <c r="H6" s="2"/>
      <c r="I6" s="25"/>
      <c r="J6" s="67">
        <v>16</v>
      </c>
      <c r="K6" s="66" t="s">
        <v>488</v>
      </c>
      <c r="L6" s="67"/>
      <c r="M6" s="25"/>
      <c r="N6" s="28"/>
      <c r="O6" s="25"/>
      <c r="P6" s="28"/>
      <c r="Q6" s="25"/>
      <c r="R6" s="2"/>
      <c r="S6" s="27"/>
    </row>
    <row r="7" spans="1:19" ht="26.4" x14ac:dyDescent="0.3">
      <c r="A7" s="7" t="s">
        <v>489</v>
      </c>
      <c r="B7" s="66" t="s">
        <v>490</v>
      </c>
      <c r="C7" s="68">
        <v>1800</v>
      </c>
      <c r="D7" s="24" t="s">
        <v>123</v>
      </c>
      <c r="E7" s="22" t="s">
        <v>210</v>
      </c>
      <c r="H7" s="2"/>
      <c r="I7" s="25"/>
      <c r="J7" s="67">
        <v>1800</v>
      </c>
      <c r="K7" s="66" t="s">
        <v>490</v>
      </c>
      <c r="L7" s="67"/>
      <c r="M7" s="25"/>
      <c r="N7" s="2"/>
      <c r="O7" s="27"/>
      <c r="P7" s="2"/>
      <c r="Q7" s="27"/>
      <c r="R7" s="2"/>
      <c r="S7" s="27"/>
    </row>
    <row r="8" spans="1:19" ht="28.8" x14ac:dyDescent="0.3">
      <c r="A8" s="7" t="s">
        <v>491</v>
      </c>
      <c r="B8" s="66" t="s">
        <v>492</v>
      </c>
      <c r="C8" s="68">
        <v>13</v>
      </c>
      <c r="D8" s="24" t="s">
        <v>484</v>
      </c>
      <c r="E8" s="22" t="s">
        <v>200</v>
      </c>
      <c r="H8" s="2"/>
      <c r="I8" s="7"/>
      <c r="J8" s="67">
        <v>13</v>
      </c>
      <c r="K8" s="66" t="s">
        <v>492</v>
      </c>
      <c r="L8" s="67"/>
      <c r="M8" s="7"/>
      <c r="N8" s="2"/>
      <c r="O8" s="2"/>
      <c r="P8" s="29"/>
      <c r="Q8" s="2"/>
      <c r="R8" s="2"/>
      <c r="S8" s="29"/>
    </row>
    <row r="9" spans="1:19" ht="92.4" x14ac:dyDescent="0.3">
      <c r="A9" s="7" t="s">
        <v>493</v>
      </c>
      <c r="B9" s="66" t="s">
        <v>494</v>
      </c>
      <c r="C9" s="68">
        <v>2</v>
      </c>
      <c r="D9" s="24" t="s">
        <v>495</v>
      </c>
      <c r="E9" s="22" t="s">
        <v>290</v>
      </c>
      <c r="H9" s="2"/>
      <c r="J9" s="67">
        <v>2</v>
      </c>
      <c r="K9" s="66" t="s">
        <v>494</v>
      </c>
      <c r="L9" s="67"/>
      <c r="N9" s="2"/>
    </row>
    <row r="10" spans="1:19" ht="52.8" x14ac:dyDescent="0.3">
      <c r="A10" s="7" t="s">
        <v>496</v>
      </c>
      <c r="B10" s="66" t="s">
        <v>497</v>
      </c>
      <c r="C10" s="68">
        <v>10000</v>
      </c>
      <c r="D10" s="24" t="s">
        <v>123</v>
      </c>
      <c r="E10" s="22" t="s">
        <v>210</v>
      </c>
      <c r="H10" s="2"/>
      <c r="J10" s="67">
        <f>9344+151363+11770+3328</f>
        <v>175805</v>
      </c>
      <c r="K10" s="66" t="s">
        <v>250</v>
      </c>
      <c r="N10" s="2"/>
    </row>
    <row r="11" spans="1:19" x14ac:dyDescent="0.3">
      <c r="A11" s="7" t="s">
        <v>498</v>
      </c>
      <c r="B11" s="66"/>
      <c r="C11" s="67"/>
      <c r="D11" s="24"/>
      <c r="E11" s="22"/>
      <c r="H11" s="2"/>
      <c r="J11" s="67"/>
      <c r="K11" s="66"/>
      <c r="N11" s="7"/>
      <c r="O11" s="21"/>
    </row>
    <row r="12" spans="1:19" x14ac:dyDescent="0.3">
      <c r="A12" s="7" t="s">
        <v>499</v>
      </c>
      <c r="B12" s="66"/>
      <c r="C12" s="67"/>
      <c r="D12" s="24"/>
      <c r="E12" s="22"/>
      <c r="G12" s="24"/>
      <c r="H12" s="2"/>
      <c r="J12" s="67"/>
      <c r="K12" s="66"/>
      <c r="N12" s="7"/>
      <c r="O12" s="21"/>
    </row>
    <row r="13" spans="1:19" x14ac:dyDescent="0.3">
      <c r="A13" s="7" t="s">
        <v>500</v>
      </c>
      <c r="B13" s="66"/>
      <c r="C13" s="67"/>
      <c r="D13" s="24"/>
      <c r="E13" s="22"/>
      <c r="G13" s="24"/>
      <c r="H13" s="2"/>
      <c r="J13" s="67"/>
      <c r="K13" s="66"/>
      <c r="N13" s="7"/>
      <c r="O13" s="24"/>
    </row>
    <row r="14" spans="1:19" x14ac:dyDescent="0.3">
      <c r="A14" s="7" t="s">
        <v>501</v>
      </c>
      <c r="B14" s="25"/>
      <c r="C14" s="2"/>
      <c r="D14" s="24"/>
      <c r="E14" s="22"/>
      <c r="G14" s="24"/>
      <c r="H14" s="2"/>
      <c r="J14" s="2"/>
      <c r="L14" s="28"/>
      <c r="N14" s="7"/>
      <c r="O14" s="24"/>
    </row>
    <row r="15" spans="1:19" x14ac:dyDescent="0.3">
      <c r="A15" s="7" t="s">
        <v>502</v>
      </c>
      <c r="B15" s="25"/>
      <c r="C15" s="2"/>
      <c r="D15" s="24"/>
      <c r="E15" s="22"/>
      <c r="H15" s="2"/>
      <c r="J15" s="2"/>
      <c r="L15" s="28"/>
      <c r="N15" s="7"/>
      <c r="O15" s="24"/>
    </row>
    <row r="16" spans="1:19" x14ac:dyDescent="0.3">
      <c r="A16" s="7" t="s">
        <v>503</v>
      </c>
      <c r="B16" s="25"/>
      <c r="C16" s="2"/>
      <c r="D16" s="24"/>
      <c r="E16" s="22"/>
      <c r="H16" s="2"/>
      <c r="J16" s="2"/>
      <c r="L16" s="28"/>
      <c r="N16" s="7"/>
      <c r="O16" s="24"/>
    </row>
    <row r="17" spans="1:15" x14ac:dyDescent="0.3">
      <c r="A17" s="7" t="s">
        <v>504</v>
      </c>
      <c r="B17" s="25"/>
      <c r="D17" s="24"/>
      <c r="E17" s="22"/>
      <c r="H17" s="2"/>
      <c r="J17" s="2"/>
      <c r="L17" s="28"/>
      <c r="N17" s="7"/>
      <c r="O17" s="21"/>
    </row>
    <row r="18" spans="1:15" x14ac:dyDescent="0.3">
      <c r="N18" s="7"/>
    </row>
    <row r="19" spans="1:15" x14ac:dyDescent="0.3">
      <c r="N19" s="7"/>
    </row>
    <row r="20" spans="1:15" x14ac:dyDescent="0.3">
      <c r="N20" s="7"/>
    </row>
    <row r="21" spans="1:15" x14ac:dyDescent="0.3">
      <c r="N21" s="7"/>
    </row>
    <row r="22" spans="1:15" x14ac:dyDescent="0.3">
      <c r="N22" s="7"/>
    </row>
    <row r="23" spans="1:15" x14ac:dyDescent="0.3">
      <c r="N23" s="7"/>
    </row>
    <row r="24" spans="1:15" x14ac:dyDescent="0.3">
      <c r="N24" s="7"/>
    </row>
    <row r="25" spans="1:15" x14ac:dyDescent="0.3">
      <c r="N25" s="7"/>
    </row>
    <row r="26" spans="1:15" x14ac:dyDescent="0.3">
      <c r="N26" s="7"/>
    </row>
    <row r="27" spans="1:15" x14ac:dyDescent="0.3">
      <c r="N27" s="7"/>
    </row>
    <row r="28" spans="1:15" x14ac:dyDescent="0.3">
      <c r="N28" s="7"/>
    </row>
    <row r="29" spans="1:15" x14ac:dyDescent="0.3">
      <c r="N29" s="7"/>
    </row>
    <row r="30" spans="1:15" x14ac:dyDescent="0.3">
      <c r="N30" s="7"/>
    </row>
    <row r="31" spans="1:15" x14ac:dyDescent="0.3">
      <c r="N31" s="7"/>
    </row>
    <row r="32" spans="1:15" x14ac:dyDescent="0.3">
      <c r="N32" s="7"/>
    </row>
    <row r="33" spans="14:14" x14ac:dyDescent="0.3">
      <c r="N33" s="7"/>
    </row>
    <row r="34" spans="14:14" x14ac:dyDescent="0.3">
      <c r="N34" s="7"/>
    </row>
  </sheetData>
  <mergeCells count="15">
    <mergeCell ref="A1:G1"/>
    <mergeCell ref="H1:S1"/>
    <mergeCell ref="H2:I2"/>
    <mergeCell ref="J2:K2"/>
    <mergeCell ref="L2:M2"/>
    <mergeCell ref="N2:O2"/>
    <mergeCell ref="P2:Q2"/>
    <mergeCell ref="R2:S2"/>
    <mergeCell ref="G2:G3"/>
    <mergeCell ref="F2:F3"/>
    <mergeCell ref="E2:E3"/>
    <mergeCell ref="D2:D3"/>
    <mergeCell ref="C2:C3"/>
    <mergeCell ref="B2:B3"/>
    <mergeCell ref="A2:A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9ECAB-99AF-4609-9613-C755F9285DDD}">
  <sheetPr codeName="Sheet15">
    <tabColor theme="0" tint="-4.9989318521683403E-2"/>
  </sheetPr>
  <dimension ref="A1:AC80"/>
  <sheetViews>
    <sheetView topLeftCell="B28" workbookViewId="0">
      <selection activeCell="S49" sqref="S49"/>
    </sheetView>
  </sheetViews>
  <sheetFormatPr defaultRowHeight="14.4" x14ac:dyDescent="0.3"/>
  <cols>
    <col min="1" max="1" width="11.6640625" customWidth="1"/>
    <col min="7" max="7" width="0" hidden="1" customWidth="1"/>
    <col min="8" max="8" width="8" bestFit="1" customWidth="1"/>
    <col min="9" max="9" width="9.33203125" hidden="1" customWidth="1"/>
    <col min="10" max="10" width="10" bestFit="1" customWidth="1"/>
    <col min="11" max="11" width="10" hidden="1" customWidth="1"/>
    <col min="12" max="12" width="11.6640625" style="32" customWidth="1"/>
    <col min="13" max="13" width="9.6640625" hidden="1" customWidth="1"/>
    <col min="14" max="14" width="10.5546875" hidden="1" customWidth="1"/>
    <col min="15" max="15" width="10.44140625" style="32" hidden="1" customWidth="1"/>
    <col min="17" max="17" width="8.33203125" style="6" bestFit="1" customWidth="1"/>
    <col min="18" max="18" width="11.109375" customWidth="1"/>
    <col min="19" max="19" width="11.44140625" customWidth="1"/>
    <col min="20" max="20" width="11.109375" customWidth="1"/>
    <col min="21" max="21" width="1.5546875" customWidth="1"/>
    <col min="25" max="25" width="1.44140625" customWidth="1"/>
    <col min="28" max="28" width="13.5546875" style="7" customWidth="1"/>
    <col min="39" max="39" width="10.5546875" customWidth="1"/>
  </cols>
  <sheetData>
    <row r="1" spans="1:29" x14ac:dyDescent="0.3">
      <c r="A1" s="92" t="s">
        <v>505</v>
      </c>
      <c r="B1" s="92"/>
      <c r="C1" s="92"/>
      <c r="E1" s="92" t="s">
        <v>506</v>
      </c>
      <c r="F1" s="92"/>
      <c r="G1" s="92"/>
      <c r="H1" s="92"/>
      <c r="I1" s="92"/>
      <c r="J1" s="92"/>
      <c r="K1" s="92"/>
      <c r="L1" s="92"/>
      <c r="M1" s="92"/>
      <c r="N1" s="92"/>
      <c r="O1" s="92"/>
      <c r="Q1" s="15"/>
      <c r="R1" s="95" t="s">
        <v>507</v>
      </c>
      <c r="S1" s="95"/>
      <c r="T1" s="95"/>
      <c r="U1" s="95"/>
      <c r="V1" s="95"/>
      <c r="W1" s="95"/>
      <c r="X1" s="95"/>
      <c r="Y1" s="95"/>
      <c r="Z1" s="95"/>
      <c r="AA1" s="95"/>
      <c r="AB1" s="95"/>
      <c r="AC1" s="95"/>
    </row>
    <row r="2" spans="1:29" x14ac:dyDescent="0.3">
      <c r="A2" s="92"/>
      <c r="B2" s="92"/>
      <c r="C2" s="92"/>
      <c r="E2" s="92"/>
      <c r="F2" s="92"/>
      <c r="G2" s="92"/>
      <c r="H2" s="92"/>
      <c r="I2" s="92"/>
      <c r="J2" s="92"/>
      <c r="K2" s="92"/>
      <c r="L2" s="92"/>
      <c r="M2" s="92"/>
      <c r="N2" s="92"/>
      <c r="O2" s="92"/>
      <c r="Q2" s="15"/>
      <c r="R2" s="93" t="s">
        <v>508</v>
      </c>
      <c r="S2" s="93"/>
      <c r="T2" s="93"/>
      <c r="U2" s="15"/>
      <c r="V2" s="93" t="s">
        <v>509</v>
      </c>
      <c r="W2" s="93"/>
      <c r="X2" s="93"/>
      <c r="Y2" s="15"/>
      <c r="Z2" s="94" t="s">
        <v>510</v>
      </c>
      <c r="AA2" s="94"/>
      <c r="AB2" s="94"/>
      <c r="AC2" s="94"/>
    </row>
    <row r="3" spans="1:29" ht="41.4" x14ac:dyDescent="0.3">
      <c r="A3" s="8" t="s">
        <v>511</v>
      </c>
      <c r="B3" s="8" t="s">
        <v>512</v>
      </c>
      <c r="C3" s="8" t="s">
        <v>513</v>
      </c>
      <c r="E3" s="8" t="s">
        <v>481</v>
      </c>
      <c r="F3" s="8" t="s">
        <v>514</v>
      </c>
      <c r="G3" s="8" t="s">
        <v>515</v>
      </c>
      <c r="H3" s="8" t="s">
        <v>516</v>
      </c>
      <c r="I3" s="8" t="s">
        <v>517</v>
      </c>
      <c r="J3" s="8" t="s">
        <v>518</v>
      </c>
      <c r="K3" s="8" t="s">
        <v>519</v>
      </c>
      <c r="L3" s="31" t="s">
        <v>520</v>
      </c>
      <c r="M3" s="8" t="s">
        <v>517</v>
      </c>
      <c r="N3" s="8" t="s">
        <v>519</v>
      </c>
      <c r="O3" s="31" t="s">
        <v>521</v>
      </c>
      <c r="Q3" s="53" t="s">
        <v>32</v>
      </c>
      <c r="R3" s="54" t="str">
        <f>'Output 1'!M2</f>
        <v>Progress achieved in 2021</v>
      </c>
      <c r="S3" s="54" t="str">
        <f>'Output 1'!Q2</f>
        <v>Progress achieved in 2022</v>
      </c>
      <c r="T3" s="54" t="str">
        <f>'Output 1'!U2</f>
        <v>Progress achieved in 2023</v>
      </c>
      <c r="U3" s="56"/>
      <c r="V3" s="50" t="str">
        <f>'Unplanned Outputs'!J2</f>
        <v>Progress achieved in 2021</v>
      </c>
      <c r="W3" s="50" t="str">
        <f>'Unplanned Outputs'!N2</f>
        <v>Progress achieved in 2022</v>
      </c>
      <c r="X3" s="50" t="str">
        <f>'Unplanned Outputs'!R2</f>
        <v>Progress achieved in 2023</v>
      </c>
      <c r="Y3" s="15"/>
      <c r="Z3" s="55" t="s">
        <v>522</v>
      </c>
      <c r="AA3" s="52" t="s">
        <v>523</v>
      </c>
      <c r="AB3" s="31" t="s">
        <v>524</v>
      </c>
      <c r="AC3" s="61" t="s">
        <v>525</v>
      </c>
    </row>
    <row r="4" spans="1:29" x14ac:dyDescent="0.3">
      <c r="A4" t="s">
        <v>41</v>
      </c>
      <c r="B4" s="7">
        <f>'Output 1'!A3</f>
        <v>4</v>
      </c>
      <c r="C4" s="7">
        <f>4+B4</f>
        <v>8</v>
      </c>
      <c r="E4" t="str">
        <f>'Output 1'!B4</f>
        <v>O.1</v>
      </c>
      <c r="F4" t="str">
        <f>'Output 1'!D4</f>
        <v>O.1.1</v>
      </c>
      <c r="G4" s="4">
        <f>'Output 1'!$K$4/'Output 1'!$F$4</f>
        <v>0</v>
      </c>
      <c r="H4" s="4">
        <f>'Output 1'!M$4/'Output 1'!$F$4</f>
        <v>0</v>
      </c>
      <c r="I4" s="4">
        <f>('Output 1'!O$4)/'Output 1'!$F$4</f>
        <v>1</v>
      </c>
      <c r="J4" s="4">
        <f>('Output 1'!Q$4)/'Output 1'!$F$4</f>
        <v>0</v>
      </c>
      <c r="K4" s="4">
        <f>('Output 1'!U$4)/'Output 1'!$F$4</f>
        <v>0</v>
      </c>
      <c r="L4" s="33">
        <f>H4+J4</f>
        <v>0</v>
      </c>
      <c r="M4" s="4">
        <f>('Output 1'!S$4)/'Output 1'!$F$4</f>
        <v>1</v>
      </c>
      <c r="N4" s="4">
        <f>('Output 1'!U$4)/'Output 1'!$F$4</f>
        <v>0</v>
      </c>
      <c r="O4" s="33">
        <f>L4+N4</f>
        <v>0</v>
      </c>
      <c r="Q4" s="30">
        <v>1.1000000000000001</v>
      </c>
      <c r="R4" s="5">
        <f ca="1">SUMIF(INDIRECT("'Output 1'!$H$4:$H$"&amp;$C$4),Analysis!Q4,INDIRECT("'Output 1'!$m$4:$m$"&amp;$C$4))
+SUMIF(INDIRECT("'Output 2'!$H$4:$H$"&amp;$C$5),Analysis!Q4,INDIRECT("'Output 2'!$m$4:$m$"&amp;$C$5))
+SUMIF(INDIRECT("'Output 3'!$H$4:$H$"&amp;$C$6),Analysis!Q4,INDIRECT("'Output 3'!$m$4:$m$"&amp;$C$6))
+SUMIF(INDIRECT("'Output 4'!$H$4:$H$"&amp;$C$7),Analysis!Q4,INDIRECT("'Output 4'!$m$4:$m$"&amp;$C$7))
+SUMIF(INDIRECT("'Output 5'!$H$4:$H$"&amp;$C$8),Analysis!Q4,INDIRECT("'Output 5'!$m$4:$m$"&amp;$C$8))
+SUMIF(INDIRECT("'Output 6'!$H$4:$H$"&amp;$C$9),Analysis!Q4,INDIRECT("'Output 6'!$m$4:$m$"&amp;$C$9))
+SUMIF(INDIRECT("'Output 7'!$H$4:$H$"&amp;$C$10),Analysis!Q4,INDIRECT("'Output 7'!$m$4:$m$"&amp;$C$10))
+SUMIF(INDIRECT("'Output 8'!$H$4:$H$"&amp;$C$11),Analysis!Q4,INDIRECT("'Output 8'!$m$4:$m$"&amp;$C$11))
+SUMIF(INDIRECT("'Output 9'!$H$4:$H$"&amp;$C$12),Analysis!Q4,INDIRECT("'Output 9'!$m$4:$m$"&amp;$C$12))
+SUMIF(INDIRECT("'Output 10'!$H$4:$H$"&amp;$C$13),Analysis!Q4,INDIRECT("'Output 10'!$m$4:$m$"&amp;$C$13))</f>
        <v>0</v>
      </c>
      <c r="S4" s="5">
        <f ca="1">SUMIF(INDIRECT("'Output 1'!$H$4:$H$"&amp;$C$4),Analysis!Q4,INDIRECT("'Output 1'!$Q$4:$Q$"&amp;$C$4))
+SUMIF(INDIRECT("'Output 2'!$H$4:$H$"&amp;$C$5),Analysis!Q4,INDIRECT("'Output 2'!$Q$4:$Q$"&amp;$C$5))
+SUMIF(INDIRECT("'Output 3'!$H$4:$H$"&amp;$C$6),Analysis!Q4,INDIRECT("'Output 3'!$Q$4:$Q$"&amp;$C$6))
+SUMIF(INDIRECT("'Output 4'!$H$4:$H$"&amp;$C$7),Analysis!Q4,INDIRECT("'Output 4'!$Q$4:$Q$"&amp;$C$7))
+SUMIF(INDIRECT("'Output 5'!$H$4:$H$"&amp;$C$8),Analysis!Q4,INDIRECT("'Output 5'!$Q$4:$Q$"&amp;$C$8))
+SUMIF(INDIRECT("'Output 6'!$H$4:$H$"&amp;$C$9),Analysis!Q4,INDIRECT("'Output 6'!$Q$4:$Q$"&amp;$C$9))
+SUMIF(INDIRECT("'Output 7'!$H$4:$H$"&amp;$C$10),Analysis!Q4,INDIRECT("'Output 7'!$Q$4:$Q$"&amp;$C$10))
+SUMIF(INDIRECT("'Output 8'!$H$4:$H$"&amp;$C$11),Analysis!Q4,INDIRECT("'Output 8'!$Q$4:$Q$"&amp;$C$11))
+SUMIF(INDIRECT("'Output 9'!$H$4:$H$"&amp;$C$12),Analysis!Q4,INDIRECT("'Output 9'!$Q$4:$Q$"&amp;$C$12))
+SUMIF(INDIRECT("'Output 10'!$H$4:$H$"&amp;$C$13),Analysis!Q4,INDIRECT("'Output 10'!$Q$4:$Q$"&amp;$C$13))</f>
        <v>0</v>
      </c>
      <c r="T4" s="5">
        <f ca="1">SUMIF(INDIRECT("'Output 1'!$H$4:$H$"&amp;$C$4),Analysis!Q4,INDIRECT("'Output 1'!$U$4:$U$"&amp;$C$4))
+SUMIF(INDIRECT("'Output 2'!$H$4:$H$"&amp;$C$5),Analysis!Q4,INDIRECT("'Output 2'!$U$4:$U$"&amp;$C$5))
+SUMIF(INDIRECT("'Output 3'!$H$4:$H$"&amp;$C$6),Analysis!Q4,INDIRECT("'Output 3'!$U$4:$U$"&amp;$C$6))
+SUMIF(INDIRECT("'Output 4'!$H$4:$H$"&amp;$C$7),Analysis!Q4,INDIRECT("'Output 4'!$U$4:$U$"&amp;$C$7))
+SUMIF(INDIRECT("'Output 5'!$H$4:$H$"&amp;$C$8),Analysis!Q4,INDIRECT("'Output 5'!$U$4:$U$"&amp;$C$8))
+SUMIF(INDIRECT("'Output 6'!$H$4:$H$"&amp;$C$9),Analysis!Q4,INDIRECT("'Output 6'!$U$4:$U$"&amp;$C$9))
+SUMIF(INDIRECT("'Output 7'!$H$4:$H$"&amp;$C$10),Analysis!Q4,INDIRECT("'Output 7'!$U$4:$U$"&amp;$C$10))
+SUMIF(INDIRECT("'Output 8'!$H$4:$H$"&amp;$C$11),Analysis!Q4,INDIRECT("'Output 8'!$U$4:$U$"&amp;$C$11))
+SUMIF(INDIRECT("'Output 9'!$H$4:$H$"&amp;$C$12),Analysis!Q4,INDIRECT("'Output 9'!$U$4:$U$"&amp;$C$12))
+SUMIF(INDIRECT("'Output 10'!$H$4:$H$"&amp;$C$13),Analysis!Q4,INDIRECT("'Output 10'!$U$4:$U$"&amp;$C$13))</f>
        <v>0</v>
      </c>
      <c r="U4" s="30"/>
      <c r="V4" s="5">
        <f>SUMIF('Unplanned Outputs'!$E$4:$E$500,Analysis!Q4,'Unplanned Outputs'!$J$4:$J$500)</f>
        <v>0</v>
      </c>
      <c r="W4" s="5">
        <f>SUMIF('Unplanned Outputs'!$E$4:$E$500,Analysis!$Q4,'Unplanned Outputs'!$N$4:$N$500)</f>
        <v>0</v>
      </c>
      <c r="X4" s="5">
        <f>SUMIF('Unplanned Outputs'!$E$4:$E$500,Analysis!$Q4,'Unplanned Outputs'!$R$4:$R$500)</f>
        <v>0</v>
      </c>
      <c r="Y4" s="15"/>
      <c r="Z4" s="36">
        <f t="shared" ref="Z4:Z35" ca="1" si="0">SUM(R4:T4)</f>
        <v>0</v>
      </c>
      <c r="AA4" s="36">
        <f t="shared" ref="AA4:AA35" si="1">SUM(V4:X4)</f>
        <v>0</v>
      </c>
      <c r="AB4" s="51">
        <f t="shared" ref="AB4:AB35" ca="1" si="2">AA4+Z4</f>
        <v>0</v>
      </c>
      <c r="AC4" s="62">
        <f ca="1">SUMIF(INDIRECT("'Output 1'!$H$5:$H$"&amp;$C$4),Analysis!$Q4,INDIRECT("'Output 1'!$F$5:$F$"&amp;$C$4))
+SUMIF(INDIRECT("'Output 2'!$H$5:$H$"&amp;$C$5),Analysis!$Q4,INDIRECT("'Output 2'!$F$5:$F$"&amp;$C$5))
+SUMIF(INDIRECT("'Output 3'!$H$5:$H$"&amp;$C$6),Analysis!$Q4,INDIRECT("'Output 3'!$F$5:$F$"&amp;$C$6))
+SUMIF(INDIRECT("'Output 4'!$H$5:$H$"&amp;$C$7),Analysis!$Q4,INDIRECT("'Output 4'!$F$5:$F$"&amp;$C$7))
+SUMIF(INDIRECT("'Output 5'!$H$5:$H$"&amp;$C$8),Analysis!$Q4,INDIRECT("'Output 5'!$F$5:$F$"&amp;$C$8))
+SUMIF(INDIRECT("'Output 6'!$H$5:$H$"&amp;$C$9),Analysis!$Q4,INDIRECT("'Output 6'!$F$5:$F$"&amp;$C$9))
+SUMIF(INDIRECT("'Output 7'!$H$5:$H$"&amp;$C$10),Analysis!$Q4,INDIRECT("'Output 7'!$F$5:$F$"&amp;$C$10))
+SUMIF(INDIRECT("'Output 8'!$H$5:$H$"&amp;$C$11),Analysis!$Q4,INDIRECT("'Output 8'!$F$5:$F$"&amp;$C$11))
+SUMIF(INDIRECT("'Output 9'!$H$5:$H$"&amp;$C$12),Analysis!$Q4,INDIRECT("'Output 9'!$F$5:$F$"&amp;$C$12))
+SUMIF(INDIRECT("'Output 10'!$H$5:$H$"&amp;$C$13),Analysis!$Q4,INDIRECT("'Output 10'!$F$5:$F$"&amp;$C$13))</f>
        <v>0</v>
      </c>
    </row>
    <row r="5" spans="1:29" x14ac:dyDescent="0.3">
      <c r="A5" t="s">
        <v>98</v>
      </c>
      <c r="B5" s="7">
        <f>'Output 2'!A3</f>
        <v>4</v>
      </c>
      <c r="C5" s="7">
        <f t="shared" ref="C5:C13" si="3">4+B5</f>
        <v>8</v>
      </c>
      <c r="F5" t="str">
        <f>'Output 1'!D5</f>
        <v>O.1.2</v>
      </c>
      <c r="G5" s="4">
        <f>'Output 1'!K$5/'Output 1'!$F$5</f>
        <v>0</v>
      </c>
      <c r="H5" s="4">
        <f>'Output 1'!M$5/'Output 1'!$F$5</f>
        <v>0</v>
      </c>
      <c r="I5" s="4">
        <f>('Output 1'!O$5)/'Output 1'!$F$5</f>
        <v>1</v>
      </c>
      <c r="J5" s="4">
        <f>('Output 1'!Q$5)/'Output 1'!$F$5</f>
        <v>1</v>
      </c>
      <c r="K5" s="4">
        <f>('Output 1'!U$4)/'Output 1'!$F$4</f>
        <v>0</v>
      </c>
      <c r="L5" s="33">
        <f t="shared" ref="L5" si="4">H5+J5</f>
        <v>1</v>
      </c>
      <c r="M5" s="4">
        <f>('Output 1'!S$5)/'Output 1'!$F$5</f>
        <v>1</v>
      </c>
      <c r="N5" s="4">
        <f>('Output 1'!U$5)/'Output 1'!$F$5</f>
        <v>0</v>
      </c>
      <c r="O5" s="33">
        <f t="shared" ref="O5" si="5">L5+N5</f>
        <v>1</v>
      </c>
      <c r="Q5" s="30" t="s">
        <v>526</v>
      </c>
      <c r="R5" s="5">
        <f ca="1">SUMIF(INDIRECT("'Output 1'!$H$4:$H$"&amp;$C$4),Analysis!Q5,INDIRECT("'Output 1'!$m$4:$m$"&amp;$C$4))
+SUMIF(INDIRECT("'Output 2'!$H$4:$H$"&amp;$C$5),Analysis!Q5,INDIRECT("'Output 2'!$m$4:$m$"&amp;$C$5))
+SUMIF(INDIRECT("'Output 3'!$H$4:$H$"&amp;$C$6),Analysis!Q5,INDIRECT("'Output 3'!$m$4:$m$"&amp;$C$6))
+SUMIF(INDIRECT("'Output 4'!$H$4:$H$"&amp;$C$7),Analysis!Q5,INDIRECT("'Output 4'!$m$4:$m$"&amp;$C$7))
+SUMIF(INDIRECT("'Output 5'!$H$4:$H$"&amp;$C$8),Analysis!Q5,INDIRECT("'Output 5'!$m$4:$m$"&amp;$C$8))
+SUMIF(INDIRECT("'Output 6'!$H$4:$H$"&amp;$C$9),Analysis!Q5,INDIRECT("'Output 6'!$m$4:$m$"&amp;$C$9))
+SUMIF(INDIRECT("'Output 7'!$H$4:$H$"&amp;$C$10),Analysis!Q5,INDIRECT("'Output 7'!$m$4:$m$"&amp;$C$10))
+SUMIF(INDIRECT("'Output 8'!$H$4:$H$"&amp;$C$11),Analysis!Q5,INDIRECT("'Output 8'!$m$4:$m$"&amp;$C$11))
+SUMIF(INDIRECT("'Output 9'!$H$4:$H$"&amp;$C$12),Analysis!Q5,INDIRECT("'Output 9'!$m$4:$m$"&amp;$C$12))
+SUMIF(INDIRECT("'Output 10'!$H$4:$H$"&amp;$C$13),Analysis!Q5,INDIRECT("'Output 10'!$m$4:$m$"&amp;$C$13))</f>
        <v>0</v>
      </c>
      <c r="S5" s="5">
        <f ca="1">SUMIF(INDIRECT("'Output 1'!$H$4:$H$"&amp;$C$4),Analysis!Q5,INDIRECT("'Output 1'!$Q$4:$Q$"&amp;$C$4))
+SUMIF(INDIRECT("'Output 2'!$H$4:$H$"&amp;$C$5),Analysis!Q5,INDIRECT("'Output 2'!$Q$4:$Q$"&amp;$C$5))
+SUMIF(INDIRECT("'Output 3'!$H$4:$H$"&amp;$C$6),Analysis!Q5,INDIRECT("'Output 3'!$Q$4:$Q$"&amp;$C$6))
+SUMIF(INDIRECT("'Output 4'!$H$4:$H$"&amp;$C$7),Analysis!Q5,INDIRECT("'Output 4'!$Q$4:$Q$"&amp;$C$7))
+SUMIF(INDIRECT("'Output 5'!$H$4:$H$"&amp;$C$8),Analysis!Q5,INDIRECT("'Output 5'!$Q$4:$Q$"&amp;$C$8))
+SUMIF(INDIRECT("'Output 6'!$H$4:$H$"&amp;$C$9),Analysis!Q5,INDIRECT("'Output 6'!$Q$4:$Q$"&amp;$C$9))
+SUMIF(INDIRECT("'Output 7'!$H$4:$H$"&amp;$C$10),Analysis!Q5,INDIRECT("'Output 7'!$Q$4:$Q$"&amp;$C$10))
+SUMIF(INDIRECT("'Output 8'!$H$4:$H$"&amp;$C$11),Analysis!Q5,INDIRECT("'Output 8'!$Q$4:$Q$"&amp;$C$11))
+SUMIF(INDIRECT("'Output 9'!$H$4:$H$"&amp;$C$12),Analysis!Q5,INDIRECT("'Output 9'!$Q$4:$Q$"&amp;$C$12))
+SUMIF(INDIRECT("'Output 10'!$H$4:$H$"&amp;$C$13),Analysis!Q5,INDIRECT("'Output 10'!$Q$4:$Q$"&amp;$C$13))</f>
        <v>0</v>
      </c>
      <c r="T5" s="5">
        <f ca="1">SUMIF(INDIRECT("'Output 1'!$H$4:$H$"&amp;$C$4),Analysis!Q5,INDIRECT("'Output 1'!$U$4:$U$"&amp;$C$4))
+SUMIF(INDIRECT("'Output 2'!$H$4:$H$"&amp;$C$5),Analysis!Q5,INDIRECT("'Output 2'!$U$4:$U$"&amp;$C$5))
+SUMIF(INDIRECT("'Output 3'!$H$4:$H$"&amp;$C$6),Analysis!Q5,INDIRECT("'Output 3'!$U$4:$U$"&amp;$C$6))
+SUMIF(INDIRECT("'Output 4'!$H$4:$H$"&amp;$C$7),Analysis!Q5,INDIRECT("'Output 4'!$U$4:$U$"&amp;$C$7))
+SUMIF(INDIRECT("'Output 5'!$H$4:$H$"&amp;$C$8),Analysis!Q5,INDIRECT("'Output 5'!$U$4:$U$"&amp;$C$8))
+SUMIF(INDIRECT("'Output 6'!$H$4:$H$"&amp;$C$9),Analysis!Q5,INDIRECT("'Output 6'!$U$4:$U$"&amp;$C$9))
+SUMIF(INDIRECT("'Output 7'!$H$4:$H$"&amp;$C$10),Analysis!Q5,INDIRECT("'Output 7'!$U$4:$U$"&amp;$C$10))
+SUMIF(INDIRECT("'Output 8'!$H$4:$H$"&amp;$C$11),Analysis!Q5,INDIRECT("'Output 8'!$U$4:$U$"&amp;$C$11))
+SUMIF(INDIRECT("'Output 9'!$H$4:$H$"&amp;$C$12),Analysis!Q5,INDIRECT("'Output 9'!$U$4:$U$"&amp;$C$12))
+SUMIF(INDIRECT("'Output 10'!$H$4:$H$"&amp;$C$13),Analysis!Q5,INDIRECT("'Output 10'!$U$4:$U$"&amp;$C$13))</f>
        <v>0</v>
      </c>
      <c r="U5" s="30"/>
      <c r="V5" s="5">
        <f>SUMIF('Unplanned Outputs'!$E$4:$E$500,Analysis!Q5,'Unplanned Outputs'!$J$4:$J$500)</f>
        <v>0</v>
      </c>
      <c r="W5" s="5">
        <f>SUMIF('Unplanned Outputs'!$E$4:$E$500,Analysis!$Q5,'Unplanned Outputs'!$N$4:$N$500)</f>
        <v>0</v>
      </c>
      <c r="X5" s="5">
        <f>SUMIF('Unplanned Outputs'!$E$4:$E$500,Analysis!$Q5,'Unplanned Outputs'!$R$4:$R$500)</f>
        <v>0</v>
      </c>
      <c r="Y5" s="15"/>
      <c r="Z5" s="36">
        <f t="shared" ca="1" si="0"/>
        <v>0</v>
      </c>
      <c r="AA5" s="36">
        <f t="shared" si="1"/>
        <v>0</v>
      </c>
      <c r="AB5" s="51">
        <f t="shared" ca="1" si="2"/>
        <v>0</v>
      </c>
      <c r="AC5" s="62">
        <f ca="1">SUMIF(INDIRECT("'Output 1'!$H$5:$H$"&amp;$C$4),Analysis!$Q5,INDIRECT("'Output 1'!$F$5:$F$"&amp;$C$4))
+SUMIF(INDIRECT("'Output 2'!$H$5:$H$"&amp;$C$5),Analysis!$Q5,INDIRECT("'Output 2'!$F$5:$F$"&amp;$C$5))
+SUMIF(INDIRECT("'Output 3'!$H$5:$H$"&amp;$C$6),Analysis!$Q5,INDIRECT("'Output 3'!$F$5:$F$"&amp;$C$6))
+SUMIF(INDIRECT("'Output 4'!$H$5:$H$"&amp;$C$7),Analysis!$Q5,INDIRECT("'Output 4'!$F$5:$F$"&amp;$C$7))
+SUMIF(INDIRECT("'Output 5'!$H$5:$H$"&amp;$C$8),Analysis!$Q5,INDIRECT("'Output 5'!$F$5:$F$"&amp;$C$8))
+SUMIF(INDIRECT("'Output 6'!$H$5:$H$"&amp;$C$9),Analysis!$Q5,INDIRECT("'Output 6'!$F$5:$F$"&amp;$C$9))
+SUMIF(INDIRECT("'Output 7'!$H$5:$H$"&amp;$C$10),Analysis!$Q5,INDIRECT("'Output 7'!$F$5:$F$"&amp;$C$10))
+SUMIF(INDIRECT("'Output 8'!$H$5:$H$"&amp;$C$11),Analysis!$Q5,INDIRECT("'Output 8'!$F$5:$F$"&amp;$C$11))
+SUMIF(INDIRECT("'Output 9'!$H$5:$H$"&amp;$C$12),Analysis!$Q5,INDIRECT("'Output 9'!$F$5:$F$"&amp;$C$12))
+SUMIF(INDIRECT("'Output 10'!$H$5:$H$"&amp;$C$13),Analysis!$Q5,INDIRECT("'Output 10'!$F$5:$F$"&amp;$C$13))</f>
        <v>0</v>
      </c>
    </row>
    <row r="6" spans="1:29" x14ac:dyDescent="0.3">
      <c r="A6" t="s">
        <v>185</v>
      </c>
      <c r="B6" s="7">
        <f>'Output 3'!A3</f>
        <v>7</v>
      </c>
      <c r="C6" s="7">
        <f t="shared" si="3"/>
        <v>11</v>
      </c>
      <c r="F6" t="str">
        <f>'Output 1'!D6</f>
        <v>O.1.3</v>
      </c>
      <c r="G6" s="4">
        <f>'Output 1'!K$6/'Output 1'!$F$6</f>
        <v>0</v>
      </c>
      <c r="H6" s="4">
        <f>'Output 1'!M$6/'Output 1'!$F$6</f>
        <v>0</v>
      </c>
      <c r="I6" s="4">
        <f>('Output 1'!O$6)/'Output 1'!$F$6</f>
        <v>1</v>
      </c>
      <c r="J6" s="4">
        <f>('Output 1'!Q$6)/'Output 1'!$F$6</f>
        <v>0</v>
      </c>
      <c r="K6" s="4">
        <f>('Output 1'!U$4)/'Output 1'!$F$4</f>
        <v>0</v>
      </c>
      <c r="L6" s="33">
        <f>H$6+J$6</f>
        <v>0</v>
      </c>
      <c r="M6" s="4">
        <f>('Output 1'!S$6)/'Output 1'!$F$6</f>
        <v>1</v>
      </c>
      <c r="N6" s="4">
        <f>('Output 1'!U$6)/'Output 1'!$F$6</f>
        <v>0</v>
      </c>
      <c r="O6" s="33">
        <f>L$6+N$6</f>
        <v>0</v>
      </c>
      <c r="Q6" s="30" t="s">
        <v>527</v>
      </c>
      <c r="R6" s="5">
        <f ca="1">SUMIF(INDIRECT("'Output 1'!$H$4:$H$"&amp;$C$4),Analysis!Q6,INDIRECT("'Output 1'!$m$4:$m$"&amp;$C$4))
+SUMIF(INDIRECT("'Output 2'!$H$4:$H$"&amp;$C$5),Analysis!Q6,INDIRECT("'Output 2'!$m$4:$m$"&amp;$C$5))
+SUMIF(INDIRECT("'Output 3'!$H$4:$H$"&amp;$C$6),Analysis!Q6,INDIRECT("'Output 3'!$m$4:$m$"&amp;$C$6))
+SUMIF(INDIRECT("'Output 4'!$H$4:$H$"&amp;$C$7),Analysis!Q6,INDIRECT("'Output 4'!$m$4:$m$"&amp;$C$7))
+SUMIF(INDIRECT("'Output 5'!$H$4:$H$"&amp;$C$8),Analysis!Q6,INDIRECT("'Output 5'!$m$4:$m$"&amp;$C$8))
+SUMIF(INDIRECT("'Output 6'!$H$4:$H$"&amp;$C$9),Analysis!Q6,INDIRECT("'Output 6'!$m$4:$m$"&amp;$C$9))
+SUMIF(INDIRECT("'Output 7'!$H$4:$H$"&amp;$C$10),Analysis!Q6,INDIRECT("'Output 7'!$m$4:$m$"&amp;$C$10))
+SUMIF(INDIRECT("'Output 8'!$H$4:$H$"&amp;$C$11),Analysis!Q6,INDIRECT("'Output 8'!$m$4:$m$"&amp;$C$11))
+SUMIF(INDIRECT("'Output 9'!$H$4:$H$"&amp;$C$12),Analysis!Q6,INDIRECT("'Output 9'!$m$4:$m$"&amp;$C$12))
+SUMIF(INDIRECT("'Output 10'!$H$4:$H$"&amp;$C$13),Analysis!Q6,INDIRECT("'Output 10'!$m$4:$m$"&amp;$C$13))</f>
        <v>0</v>
      </c>
      <c r="S6" s="5">
        <f ca="1">SUMIF(INDIRECT("'Output 1'!$H$4:$H$"&amp;$C$4),Analysis!Q6,INDIRECT("'Output 1'!$Q$4:$Q$"&amp;$C$4))
+SUMIF(INDIRECT("'Output 2'!$H$4:$H$"&amp;$C$5),Analysis!Q6,INDIRECT("'Output 2'!$Q$4:$Q$"&amp;$C$5))
+SUMIF(INDIRECT("'Output 3'!$H$4:$H$"&amp;$C$6),Analysis!Q6,INDIRECT("'Output 3'!$Q$4:$Q$"&amp;$C$6))
+SUMIF(INDIRECT("'Output 4'!$H$4:$H$"&amp;$C$7),Analysis!Q6,INDIRECT("'Output 4'!$Q$4:$Q$"&amp;$C$7))
+SUMIF(INDIRECT("'Output 5'!$H$4:$H$"&amp;$C$8),Analysis!Q6,INDIRECT("'Output 5'!$Q$4:$Q$"&amp;$C$8))
+SUMIF(INDIRECT("'Output 6'!$H$4:$H$"&amp;$C$9),Analysis!Q6,INDIRECT("'Output 6'!$Q$4:$Q$"&amp;$C$9))
+SUMIF(INDIRECT("'Output 7'!$H$4:$H$"&amp;$C$10),Analysis!Q6,INDIRECT("'Output 7'!$Q$4:$Q$"&amp;$C$10))
+SUMIF(INDIRECT("'Output 8'!$H$4:$H$"&amp;$C$11),Analysis!Q6,INDIRECT("'Output 8'!$Q$4:$Q$"&amp;$C$11))
+SUMIF(INDIRECT("'Output 9'!$H$4:$H$"&amp;$C$12),Analysis!Q6,INDIRECT("'Output 9'!$Q$4:$Q$"&amp;$C$12))
+SUMIF(INDIRECT("'Output 10'!$H$4:$H$"&amp;$C$13),Analysis!Q6,INDIRECT("'Output 10'!$Q$4:$Q$"&amp;$C$13))</f>
        <v>0</v>
      </c>
      <c r="T6" s="5">
        <f ca="1">SUMIF(INDIRECT("'Output 1'!$H$4:$H$"&amp;$C$4),Analysis!Q6,INDIRECT("'Output 1'!$U$4:$U$"&amp;$C$4))
+SUMIF(INDIRECT("'Output 2'!$H$4:$H$"&amp;$C$5),Analysis!Q6,INDIRECT("'Output 2'!$U$4:$U$"&amp;$C$5))
+SUMIF(INDIRECT("'Output 3'!$H$4:$H$"&amp;$C$6),Analysis!Q6,INDIRECT("'Output 3'!$U$4:$U$"&amp;$C$6))
+SUMIF(INDIRECT("'Output 4'!$H$4:$H$"&amp;$C$7),Analysis!Q6,INDIRECT("'Output 4'!$U$4:$U$"&amp;$C$7))
+SUMIF(INDIRECT("'Output 5'!$H$4:$H$"&amp;$C$8),Analysis!Q6,INDIRECT("'Output 5'!$U$4:$U$"&amp;$C$8))
+SUMIF(INDIRECT("'Output 6'!$H$4:$H$"&amp;$C$9),Analysis!Q6,INDIRECT("'Output 6'!$U$4:$U$"&amp;$C$9))
+SUMIF(INDIRECT("'Output 7'!$H$4:$H$"&amp;$C$10),Analysis!Q6,INDIRECT("'Output 7'!$U$4:$U$"&amp;$C$10))
+SUMIF(INDIRECT("'Output 8'!$H$4:$H$"&amp;$C$11),Analysis!Q6,INDIRECT("'Output 8'!$U$4:$U$"&amp;$C$11))
+SUMIF(INDIRECT("'Output 9'!$H$4:$H$"&amp;$C$12),Analysis!Q6,INDIRECT("'Output 9'!$U$4:$U$"&amp;$C$12))
+SUMIF(INDIRECT("'Output 10'!$H$4:$H$"&amp;$C$13),Analysis!Q6,INDIRECT("'Output 10'!$U$4:$U$"&amp;$C$13))</f>
        <v>0</v>
      </c>
      <c r="U6" s="30"/>
      <c r="V6" s="5">
        <f>SUMIF('Unplanned Outputs'!$E$4:$E$500,Analysis!Q6,'Unplanned Outputs'!$J$4:$J$500)</f>
        <v>0</v>
      </c>
      <c r="W6" s="5">
        <f>SUMIF('Unplanned Outputs'!$E$4:$E$500,Analysis!$Q6,'Unplanned Outputs'!$N$4:$N$500)</f>
        <v>0</v>
      </c>
      <c r="X6" s="5">
        <f>SUMIF('Unplanned Outputs'!$E$4:$E$500,Analysis!$Q6,'Unplanned Outputs'!$R$4:$R$500)</f>
        <v>0</v>
      </c>
      <c r="Y6" s="15"/>
      <c r="Z6" s="36">
        <f t="shared" ca="1" si="0"/>
        <v>0</v>
      </c>
      <c r="AA6" s="36">
        <f t="shared" si="1"/>
        <v>0</v>
      </c>
      <c r="AB6" s="51">
        <f t="shared" ca="1" si="2"/>
        <v>0</v>
      </c>
      <c r="AC6" s="62">
        <f ca="1">SUMIF(INDIRECT("'Output 1'!$H$5:$H$"&amp;$C$4),Analysis!$Q6,INDIRECT("'Output 1'!$F$5:$F$"&amp;$C$4))
+SUMIF(INDIRECT("'Output 2'!$H$5:$H$"&amp;$C$5),Analysis!$Q6,INDIRECT("'Output 2'!$F$5:$F$"&amp;$C$5))
+SUMIF(INDIRECT("'Output 3'!$H$5:$H$"&amp;$C$6),Analysis!$Q6,INDIRECT("'Output 3'!$F$5:$F$"&amp;$C$6))
+SUMIF(INDIRECT("'Output 4'!$H$5:$H$"&amp;$C$7),Analysis!$Q6,INDIRECT("'Output 4'!$F$5:$F$"&amp;$C$7))
+SUMIF(INDIRECT("'Output 5'!$H$5:$H$"&amp;$C$8),Analysis!$Q6,INDIRECT("'Output 5'!$F$5:$F$"&amp;$C$8))
+SUMIF(INDIRECT("'Output 6'!$H$5:$H$"&amp;$C$9),Analysis!$Q6,INDIRECT("'Output 6'!$F$5:$F$"&amp;$C$9))
+SUMIF(INDIRECT("'Output 7'!$H$5:$H$"&amp;$C$10),Analysis!$Q6,INDIRECT("'Output 7'!$F$5:$F$"&amp;$C$10))
+SUMIF(INDIRECT("'Output 8'!$H$5:$H$"&amp;$C$11),Analysis!$Q6,INDIRECT("'Output 8'!$F$5:$F$"&amp;$C$11))
+SUMIF(INDIRECT("'Output 9'!$H$5:$H$"&amp;$C$12),Analysis!$Q6,INDIRECT("'Output 9'!$F$5:$F$"&amp;$C$12))
+SUMIF(INDIRECT("'Output 10'!$H$5:$H$"&amp;$C$13),Analysis!$Q6,INDIRECT("'Output 10'!$F$5:$F$"&amp;$C$13))</f>
        <v>0</v>
      </c>
    </row>
    <row r="7" spans="1:29" x14ac:dyDescent="0.3">
      <c r="A7" t="s">
        <v>274</v>
      </c>
      <c r="B7" s="7">
        <f>'Output 4'!A3</f>
        <v>5</v>
      </c>
      <c r="C7" s="7">
        <f t="shared" si="3"/>
        <v>9</v>
      </c>
      <c r="F7" t="str">
        <f>'Output 1'!D7</f>
        <v>O.1.4</v>
      </c>
      <c r="G7" s="4">
        <f>'Output 1'!K$7/'Output 1'!$F$7</f>
        <v>0</v>
      </c>
      <c r="H7" s="4">
        <f>'Output 1'!M$7/'Output 1'!$F$7</f>
        <v>0</v>
      </c>
      <c r="I7" s="4">
        <f>('Output 1'!O$7)/'Output 1'!$F$7</f>
        <v>1</v>
      </c>
      <c r="J7" s="4">
        <f>('Output 1'!Q$7)/'Output 1'!$F$7</f>
        <v>0</v>
      </c>
      <c r="K7" s="4">
        <f>('Output 1'!U$4)/'Output 1'!$F$4</f>
        <v>0</v>
      </c>
      <c r="L7" s="33">
        <f>H$7+J$7</f>
        <v>0</v>
      </c>
      <c r="M7" s="4">
        <f>('Output 1'!S$7)/'Output 1'!$F$7</f>
        <v>1</v>
      </c>
      <c r="N7" s="4">
        <f>('Output 1'!U$7)/'Output 1'!$F$7</f>
        <v>0</v>
      </c>
      <c r="O7" s="33">
        <f>L$7+N$7</f>
        <v>0</v>
      </c>
      <c r="Q7" s="30" t="s">
        <v>528</v>
      </c>
      <c r="R7" s="5">
        <f ca="1">SUMIF(INDIRECT("'Output 1'!$H$4:$H$"&amp;$C$4),Analysis!Q7,INDIRECT("'Output 1'!$m$4:$m$"&amp;$C$4))
+SUMIF(INDIRECT("'Output 2'!$H$4:$H$"&amp;$C$5),Analysis!Q7,INDIRECT("'Output 2'!$m$4:$m$"&amp;$C$5))
+SUMIF(INDIRECT("'Output 3'!$H$4:$H$"&amp;$C$6),Analysis!Q7,INDIRECT("'Output 3'!$m$4:$m$"&amp;$C$6))
+SUMIF(INDIRECT("'Output 4'!$H$4:$H$"&amp;$C$7),Analysis!Q7,INDIRECT("'Output 4'!$m$4:$m$"&amp;$C$7))
+SUMIF(INDIRECT("'Output 5'!$H$4:$H$"&amp;$C$8),Analysis!Q7,INDIRECT("'Output 5'!$m$4:$m$"&amp;$C$8))
+SUMIF(INDIRECT("'Output 6'!$H$4:$H$"&amp;$C$9),Analysis!Q7,INDIRECT("'Output 6'!$m$4:$m$"&amp;$C$9))
+SUMIF(INDIRECT("'Output 7'!$H$4:$H$"&amp;$C$10),Analysis!Q7,INDIRECT("'Output 7'!$m$4:$m$"&amp;$C$10))
+SUMIF(INDIRECT("'Output 8'!$H$4:$H$"&amp;$C$11),Analysis!Q7,INDIRECT("'Output 8'!$m$4:$m$"&amp;$C$11))
+SUMIF(INDIRECT("'Output 9'!$H$4:$H$"&amp;$C$12),Analysis!Q7,INDIRECT("'Output 9'!$m$4:$m$"&amp;$C$12))
+SUMIF(INDIRECT("'Output 10'!$H$4:$H$"&amp;$C$13),Analysis!Q7,INDIRECT("'Output 10'!$m$4:$m$"&amp;$C$13))</f>
        <v>0</v>
      </c>
      <c r="S7" s="5">
        <f ca="1">SUMIF(INDIRECT("'Output 1'!$H$4:$H$"&amp;$C$4),Analysis!Q7,INDIRECT("'Output 1'!$Q$4:$Q$"&amp;$C$4))
+SUMIF(INDIRECT("'Output 2'!$H$4:$H$"&amp;$C$5),Analysis!Q7,INDIRECT("'Output 2'!$Q$4:$Q$"&amp;$C$5))
+SUMIF(INDIRECT("'Output 3'!$H$4:$H$"&amp;$C$6),Analysis!Q7,INDIRECT("'Output 3'!$Q$4:$Q$"&amp;$C$6))
+SUMIF(INDIRECT("'Output 4'!$H$4:$H$"&amp;$C$7),Analysis!Q7,INDIRECT("'Output 4'!$Q$4:$Q$"&amp;$C$7))
+SUMIF(INDIRECT("'Output 5'!$H$4:$H$"&amp;$C$8),Analysis!Q7,INDIRECT("'Output 5'!$Q$4:$Q$"&amp;$C$8))
+SUMIF(INDIRECT("'Output 6'!$H$4:$H$"&amp;$C$9),Analysis!Q7,INDIRECT("'Output 6'!$Q$4:$Q$"&amp;$C$9))
+SUMIF(INDIRECT("'Output 7'!$H$4:$H$"&amp;$C$10),Analysis!Q7,INDIRECT("'Output 7'!$Q$4:$Q$"&amp;$C$10))
+SUMIF(INDIRECT("'Output 8'!$H$4:$H$"&amp;$C$11),Analysis!Q7,INDIRECT("'Output 8'!$Q$4:$Q$"&amp;$C$11))
+SUMIF(INDIRECT("'Output 9'!$H$4:$H$"&amp;$C$12),Analysis!Q7,INDIRECT("'Output 9'!$Q$4:$Q$"&amp;$C$12))
+SUMIF(INDIRECT("'Output 10'!$H$4:$H$"&amp;$C$13),Analysis!Q7,INDIRECT("'Output 10'!$Q$4:$Q$"&amp;$C$13))</f>
        <v>0</v>
      </c>
      <c r="T7" s="5">
        <f ca="1">SUMIF(INDIRECT("'Output 1'!$H$4:$H$"&amp;$C$4),Analysis!Q7,INDIRECT("'Output 1'!$U$4:$U$"&amp;$C$4))
+SUMIF(INDIRECT("'Output 2'!$H$4:$H$"&amp;$C$5),Analysis!Q7,INDIRECT("'Output 2'!$U$4:$U$"&amp;$C$5))
+SUMIF(INDIRECT("'Output 3'!$H$4:$H$"&amp;$C$6),Analysis!Q7,INDIRECT("'Output 3'!$U$4:$U$"&amp;$C$6))
+SUMIF(INDIRECT("'Output 4'!$H$4:$H$"&amp;$C$7),Analysis!Q7,INDIRECT("'Output 4'!$U$4:$U$"&amp;$C$7))
+SUMIF(INDIRECT("'Output 5'!$H$4:$H$"&amp;$C$8),Analysis!Q7,INDIRECT("'Output 5'!$U$4:$U$"&amp;$C$8))
+SUMIF(INDIRECT("'Output 6'!$H$4:$H$"&amp;$C$9),Analysis!Q7,INDIRECT("'Output 6'!$U$4:$U$"&amp;$C$9))
+SUMIF(INDIRECT("'Output 7'!$H$4:$H$"&amp;$C$10),Analysis!Q7,INDIRECT("'Output 7'!$U$4:$U$"&amp;$C$10))
+SUMIF(INDIRECT("'Output 8'!$H$4:$H$"&amp;$C$11),Analysis!Q7,INDIRECT("'Output 8'!$U$4:$U$"&amp;$C$11))
+SUMIF(INDIRECT("'Output 9'!$H$4:$H$"&amp;$C$12),Analysis!Q7,INDIRECT("'Output 9'!$U$4:$U$"&amp;$C$12))
+SUMIF(INDIRECT("'Output 10'!$H$4:$H$"&amp;$C$13),Analysis!Q7,INDIRECT("'Output 10'!$U$4:$U$"&amp;$C$13))</f>
        <v>0</v>
      </c>
      <c r="U7" s="30"/>
      <c r="V7" s="5">
        <f>SUMIF('Unplanned Outputs'!$E$4:$E$500,Analysis!Q7,'Unplanned Outputs'!$J$4:$J$500)</f>
        <v>0</v>
      </c>
      <c r="W7" s="5">
        <f>SUMIF('Unplanned Outputs'!$E$4:$E$500,Analysis!$Q7,'Unplanned Outputs'!$N$4:$N$500)</f>
        <v>0</v>
      </c>
      <c r="X7" s="5">
        <f>SUMIF('Unplanned Outputs'!$E$4:$E$500,Analysis!$Q7,'Unplanned Outputs'!$R$4:$R$500)</f>
        <v>0</v>
      </c>
      <c r="Y7" s="15"/>
      <c r="Z7" s="36">
        <f t="shared" ca="1" si="0"/>
        <v>0</v>
      </c>
      <c r="AA7" s="36">
        <f t="shared" si="1"/>
        <v>0</v>
      </c>
      <c r="AB7" s="51">
        <f t="shared" ca="1" si="2"/>
        <v>0</v>
      </c>
      <c r="AC7" s="62">
        <f ca="1">SUMIF(INDIRECT("'Output 1'!$H$5:$H$"&amp;$C$4),Analysis!$Q7,INDIRECT("'Output 1'!$F$5:$F$"&amp;$C$4))
+SUMIF(INDIRECT("'Output 2'!$H$5:$H$"&amp;$C$5),Analysis!$Q7,INDIRECT("'Output 2'!$F$5:$F$"&amp;$C$5))
+SUMIF(INDIRECT("'Output 3'!$H$5:$H$"&amp;$C$6),Analysis!$Q7,INDIRECT("'Output 3'!$F$5:$F$"&amp;$C$6))
+SUMIF(INDIRECT("'Output 4'!$H$5:$H$"&amp;$C$7),Analysis!$Q7,INDIRECT("'Output 4'!$F$5:$F$"&amp;$C$7))
+SUMIF(INDIRECT("'Output 5'!$H$5:$H$"&amp;$C$8),Analysis!$Q7,INDIRECT("'Output 5'!$F$5:$F$"&amp;$C$8))
+SUMIF(INDIRECT("'Output 6'!$H$5:$H$"&amp;$C$9),Analysis!$Q7,INDIRECT("'Output 6'!$F$5:$F$"&amp;$C$9))
+SUMIF(INDIRECT("'Output 7'!$H$5:$H$"&amp;$C$10),Analysis!$Q7,INDIRECT("'Output 7'!$F$5:$F$"&amp;$C$10))
+SUMIF(INDIRECT("'Output 8'!$H$5:$H$"&amp;$C$11),Analysis!$Q7,INDIRECT("'Output 8'!$F$5:$F$"&amp;$C$11))
+SUMIF(INDIRECT("'Output 9'!$H$5:$H$"&amp;$C$12),Analysis!$Q7,INDIRECT("'Output 9'!$F$5:$F$"&amp;$C$12))
+SUMIF(INDIRECT("'Output 10'!$H$5:$H$"&amp;$C$13),Analysis!$Q7,INDIRECT("'Output 10'!$F$5:$F$"&amp;$C$13))</f>
        <v>0</v>
      </c>
    </row>
    <row r="8" spans="1:29" x14ac:dyDescent="0.3">
      <c r="A8" t="s">
        <v>332</v>
      </c>
      <c r="B8" s="7">
        <f>'Output 5'!A3</f>
        <v>6</v>
      </c>
      <c r="C8" s="7">
        <f t="shared" si="3"/>
        <v>10</v>
      </c>
      <c r="E8" t="str">
        <f>'Output 2'!$B$4</f>
        <v>O.2</v>
      </c>
      <c r="F8" t="str">
        <f>'Output 2'!$D$4</f>
        <v>O.2.1</v>
      </c>
      <c r="G8" s="4">
        <f>'Output 2'!$K$4/'Output 2'!$F$4</f>
        <v>0</v>
      </c>
      <c r="H8" s="4">
        <f>'Output 2'!M$4/'Output 2'!$F$4</f>
        <v>0</v>
      </c>
      <c r="I8" s="4" t="e">
        <f>('Output 2'!O$4)/'Output 2'!$F$4</f>
        <v>#VALUE!</v>
      </c>
      <c r="J8" s="4">
        <f>('Output 2'!Q$4)/'Output 2'!$F$4</f>
        <v>1</v>
      </c>
      <c r="K8" s="4">
        <f>('Output 1'!U$4)/'Output 1'!$F$4</f>
        <v>0</v>
      </c>
      <c r="L8" s="33">
        <f>H8+J8</f>
        <v>1</v>
      </c>
      <c r="M8" s="4">
        <f>('Output 2'!S$4)/'Output 2'!$F$4</f>
        <v>0.66666666666666663</v>
      </c>
      <c r="N8" s="4">
        <f>('Output 2'!U$4)/'Output 2'!$F$4</f>
        <v>0.66666666666666663</v>
      </c>
      <c r="O8" s="33">
        <f>L8+N8</f>
        <v>1.6666666666666665</v>
      </c>
      <c r="Q8" s="30">
        <v>1.2</v>
      </c>
      <c r="R8" s="5">
        <f ca="1">SUMIF(INDIRECT("'Output 1'!$H$4:$H$"&amp;$C$4),Analysis!Q8,INDIRECT("'Output 1'!$m$4:$m$"&amp;$C$4))
+SUMIF(INDIRECT("'Output 2'!$H$4:$H$"&amp;$C$5),Analysis!Q8,INDIRECT("'Output 2'!$m$4:$m$"&amp;$C$5))
+SUMIF(INDIRECT("'Output 3'!$H$4:$H$"&amp;$C$6),Analysis!Q8,INDIRECT("'Output 3'!$m$4:$m$"&amp;$C$6))
+SUMIF(INDIRECT("'Output 4'!$H$4:$H$"&amp;$C$7),Analysis!Q8,INDIRECT("'Output 4'!$m$4:$m$"&amp;$C$7))
+SUMIF(INDIRECT("'Output 5'!$H$4:$H$"&amp;$C$8),Analysis!Q8,INDIRECT("'Output 5'!$m$4:$m$"&amp;$C$8))
+SUMIF(INDIRECT("'Output 6'!$H$4:$H$"&amp;$C$9),Analysis!Q8,INDIRECT("'Output 6'!$m$4:$m$"&amp;$C$9))
+SUMIF(INDIRECT("'Output 7'!$H$4:$H$"&amp;$C$10),Analysis!Q8,INDIRECT("'Output 7'!$m$4:$m$"&amp;$C$10))
+SUMIF(INDIRECT("'Output 8'!$H$4:$H$"&amp;$C$11),Analysis!Q8,INDIRECT("'Output 8'!$m$4:$m$"&amp;$C$11))
+SUMIF(INDIRECT("'Output 9'!$H$4:$H$"&amp;$C$12),Analysis!Q8,INDIRECT("'Output 9'!$m$4:$m$"&amp;$C$12))
+SUMIF(INDIRECT("'Output 10'!$H$4:$H$"&amp;$C$13),Analysis!Q8,INDIRECT("'Output 10'!$m$4:$m$"&amp;$C$13))</f>
        <v>0</v>
      </c>
      <c r="S8" s="5">
        <f ca="1">SUMIF(INDIRECT("'Output 1'!$H$4:$H$"&amp;$C$4),Analysis!Q8,INDIRECT("'Output 1'!$Q$4:$Q$"&amp;$C$4))
+SUMIF(INDIRECT("'Output 2'!$H$4:$H$"&amp;$C$5),Analysis!Q8,INDIRECT("'Output 2'!$Q$4:$Q$"&amp;$C$5))
+SUMIF(INDIRECT("'Output 3'!$H$4:$H$"&amp;$C$6),Analysis!Q8,INDIRECT("'Output 3'!$Q$4:$Q$"&amp;$C$6))
+SUMIF(INDIRECT("'Output 4'!$H$4:$H$"&amp;$C$7),Analysis!Q8,INDIRECT("'Output 4'!$Q$4:$Q$"&amp;$C$7))
+SUMIF(INDIRECT("'Output 5'!$H$4:$H$"&amp;$C$8),Analysis!Q8,INDIRECT("'Output 5'!$Q$4:$Q$"&amp;$C$8))
+SUMIF(INDIRECT("'Output 6'!$H$4:$H$"&amp;$C$9),Analysis!Q8,INDIRECT("'Output 6'!$Q$4:$Q$"&amp;$C$9))
+SUMIF(INDIRECT("'Output 7'!$H$4:$H$"&amp;$C$10),Analysis!Q8,INDIRECT("'Output 7'!$Q$4:$Q$"&amp;$C$10))
+SUMIF(INDIRECT("'Output 8'!$H$4:$H$"&amp;$C$11),Analysis!Q8,INDIRECT("'Output 8'!$Q$4:$Q$"&amp;$C$11))
+SUMIF(INDIRECT("'Output 9'!$H$4:$H$"&amp;$C$12),Analysis!Q8,INDIRECT("'Output 9'!$Q$4:$Q$"&amp;$C$12))
+SUMIF(INDIRECT("'Output 10'!$H$4:$H$"&amp;$C$13),Analysis!Q8,INDIRECT("'Output 10'!$Q$4:$Q$"&amp;$C$13))</f>
        <v>0</v>
      </c>
      <c r="T8" s="5">
        <f ca="1">SUMIF(INDIRECT("'Output 1'!$H$4:$H$"&amp;$C$4),Analysis!Q8,INDIRECT("'Output 1'!$U$4:$U$"&amp;$C$4))
+SUMIF(INDIRECT("'Output 2'!$H$4:$H$"&amp;$C$5),Analysis!Q8,INDIRECT("'Output 2'!$U$4:$U$"&amp;$C$5))
+SUMIF(INDIRECT("'Output 3'!$H$4:$H$"&amp;$C$6),Analysis!Q8,INDIRECT("'Output 3'!$U$4:$U$"&amp;$C$6))
+SUMIF(INDIRECT("'Output 4'!$H$4:$H$"&amp;$C$7),Analysis!Q8,INDIRECT("'Output 4'!$U$4:$U$"&amp;$C$7))
+SUMIF(INDIRECT("'Output 5'!$H$4:$H$"&amp;$C$8),Analysis!Q8,INDIRECT("'Output 5'!$U$4:$U$"&amp;$C$8))
+SUMIF(INDIRECT("'Output 6'!$H$4:$H$"&amp;$C$9),Analysis!Q8,INDIRECT("'Output 6'!$U$4:$U$"&amp;$C$9))
+SUMIF(INDIRECT("'Output 7'!$H$4:$H$"&amp;$C$10),Analysis!Q8,INDIRECT("'Output 7'!$U$4:$U$"&amp;$C$10))
+SUMIF(INDIRECT("'Output 8'!$H$4:$H$"&amp;$C$11),Analysis!Q8,INDIRECT("'Output 8'!$U$4:$U$"&amp;$C$11))
+SUMIF(INDIRECT("'Output 9'!$H$4:$H$"&amp;$C$12),Analysis!Q8,INDIRECT("'Output 9'!$U$4:$U$"&amp;$C$12))
+SUMIF(INDIRECT("'Output 10'!$H$4:$H$"&amp;$C$13),Analysis!Q8,INDIRECT("'Output 10'!$U$4:$U$"&amp;$C$13))</f>
        <v>0</v>
      </c>
      <c r="U8" s="30"/>
      <c r="V8" s="5">
        <f>SUMIF('Unplanned Outputs'!$E$4:$E$500,Analysis!Q8,'Unplanned Outputs'!$J$4:$J$500)</f>
        <v>0</v>
      </c>
      <c r="W8" s="5">
        <f>SUMIF('Unplanned Outputs'!$E$4:$E$500,Analysis!$Q8,'Unplanned Outputs'!$N$4:$N$500)</f>
        <v>0</v>
      </c>
      <c r="X8" s="5">
        <f>SUMIF('Unplanned Outputs'!$E$4:$E$500,Analysis!$Q8,'Unplanned Outputs'!$R$4:$R$500)</f>
        <v>0</v>
      </c>
      <c r="Y8" s="15"/>
      <c r="Z8" s="36">
        <f t="shared" ca="1" si="0"/>
        <v>0</v>
      </c>
      <c r="AA8" s="36">
        <f t="shared" si="1"/>
        <v>0</v>
      </c>
      <c r="AB8" s="51">
        <f t="shared" ca="1" si="2"/>
        <v>0</v>
      </c>
      <c r="AC8" s="62">
        <f ca="1">SUMIF(INDIRECT("'Output 1'!$H$5:$H$"&amp;$C$4),Analysis!$Q8,INDIRECT("'Output 1'!$F$5:$F$"&amp;$C$4))
+SUMIF(INDIRECT("'Output 2'!$H$5:$H$"&amp;$C$5),Analysis!$Q8,INDIRECT("'Output 2'!$F$5:$F$"&amp;$C$5))
+SUMIF(INDIRECT("'Output 3'!$H$5:$H$"&amp;$C$6),Analysis!$Q8,INDIRECT("'Output 3'!$F$5:$F$"&amp;$C$6))
+SUMIF(INDIRECT("'Output 4'!$H$5:$H$"&amp;$C$7),Analysis!$Q8,INDIRECT("'Output 4'!$F$5:$F$"&amp;$C$7))
+SUMIF(INDIRECT("'Output 5'!$H$5:$H$"&amp;$C$8),Analysis!$Q8,INDIRECT("'Output 5'!$F$5:$F$"&amp;$C$8))
+SUMIF(INDIRECT("'Output 6'!$H$5:$H$"&amp;$C$9),Analysis!$Q8,INDIRECT("'Output 6'!$F$5:$F$"&amp;$C$9))
+SUMIF(INDIRECT("'Output 7'!$H$5:$H$"&amp;$C$10),Analysis!$Q8,INDIRECT("'Output 7'!$F$5:$F$"&amp;$C$10))
+SUMIF(INDIRECT("'Output 8'!$H$5:$H$"&amp;$C$11),Analysis!$Q8,INDIRECT("'Output 8'!$F$5:$F$"&amp;$C$11))
+SUMIF(INDIRECT("'Output 9'!$H$5:$H$"&amp;$C$12),Analysis!$Q8,INDIRECT("'Output 9'!$F$5:$F$"&amp;$C$12))
+SUMIF(INDIRECT("'Output 10'!$H$5:$H$"&amp;$C$13),Analysis!$Q8,INDIRECT("'Output 10'!$F$5:$F$"&amp;$C$13))</f>
        <v>0</v>
      </c>
    </row>
    <row r="9" spans="1:29" x14ac:dyDescent="0.3">
      <c r="A9" t="s">
        <v>403</v>
      </c>
      <c r="B9" s="7">
        <f>'Output 6'!A3</f>
        <v>3</v>
      </c>
      <c r="C9" s="7">
        <f t="shared" si="3"/>
        <v>7</v>
      </c>
      <c r="F9" t="str">
        <f>'Output 2'!$D$5</f>
        <v>O.2.2</v>
      </c>
      <c r="G9" s="4">
        <f>'Output 2'!K$5/'Output 2'!$F$5</f>
        <v>0</v>
      </c>
      <c r="H9" s="4">
        <f>'Output 2'!M$5/'Output 2'!$F$5</f>
        <v>0</v>
      </c>
      <c r="I9" s="4" t="e">
        <f>('Output 2'!O$5)/'Output 2'!$F$5</f>
        <v>#VALUE!</v>
      </c>
      <c r="J9" s="4">
        <f>('Output 2'!Q$5)/'Output 2'!$F$5</f>
        <v>0.66666666666666663</v>
      </c>
      <c r="K9" s="4">
        <f>('Output 1'!U$4)/'Output 1'!$F$4</f>
        <v>0</v>
      </c>
      <c r="L9" s="33">
        <f t="shared" ref="L9:L34" si="6">H9+J9</f>
        <v>0.66666666666666663</v>
      </c>
      <c r="M9" s="4">
        <f>('Output 2'!S$5)/'Output 2'!$F$5</f>
        <v>1</v>
      </c>
      <c r="N9" s="4">
        <f>('Output 2'!U$5)/'Output 2'!$F$5</f>
        <v>0</v>
      </c>
      <c r="O9" s="33">
        <f t="shared" ref="O9:O25" si="7">L9+N9</f>
        <v>0.66666666666666663</v>
      </c>
      <c r="Q9" s="30" t="s">
        <v>529</v>
      </c>
      <c r="R9" s="5">
        <f ca="1">SUMIF(INDIRECT("'Output 1'!$H$4:$H$"&amp;$C$4),Analysis!Q9,INDIRECT("'Output 1'!$m$4:$m$"&amp;$C$4))
+SUMIF(INDIRECT("'Output 2'!$H$4:$H$"&amp;$C$5),Analysis!Q9,INDIRECT("'Output 2'!$m$4:$m$"&amp;$C$5))
+SUMIF(INDIRECT("'Output 3'!$H$4:$H$"&amp;$C$6),Analysis!Q9,INDIRECT("'Output 3'!$m$4:$m$"&amp;$C$6))
+SUMIF(INDIRECT("'Output 4'!$H$4:$H$"&amp;$C$7),Analysis!Q9,INDIRECT("'Output 4'!$m$4:$m$"&amp;$C$7))
+SUMIF(INDIRECT("'Output 5'!$H$4:$H$"&amp;$C$8),Analysis!Q9,INDIRECT("'Output 5'!$m$4:$m$"&amp;$C$8))
+SUMIF(INDIRECT("'Output 6'!$H$4:$H$"&amp;$C$9),Analysis!Q9,INDIRECT("'Output 6'!$m$4:$m$"&amp;$C$9))
+SUMIF(INDIRECT("'Output 7'!$H$4:$H$"&amp;$C$10),Analysis!Q9,INDIRECT("'Output 7'!$m$4:$m$"&amp;$C$10))
+SUMIF(INDIRECT("'Output 8'!$H$4:$H$"&amp;$C$11),Analysis!Q9,INDIRECT("'Output 8'!$m$4:$m$"&amp;$C$11))
+SUMIF(INDIRECT("'Output 9'!$H$4:$H$"&amp;$C$12),Analysis!Q9,INDIRECT("'Output 9'!$m$4:$m$"&amp;$C$12))
+SUMIF(INDIRECT("'Output 10'!$H$4:$H$"&amp;$C$13),Analysis!Q9,INDIRECT("'Output 10'!$m$4:$m$"&amp;$C$13))</f>
        <v>0</v>
      </c>
      <c r="S9" s="5">
        <f ca="1">SUMIF(INDIRECT("'Output 1'!$H$4:$H$"&amp;$C$4),Analysis!Q9,INDIRECT("'Output 1'!$Q$4:$Q$"&amp;$C$4))
+SUMIF(INDIRECT("'Output 2'!$H$4:$H$"&amp;$C$5),Analysis!Q9,INDIRECT("'Output 2'!$Q$4:$Q$"&amp;$C$5))
+SUMIF(INDIRECT("'Output 3'!$H$4:$H$"&amp;$C$6),Analysis!Q9,INDIRECT("'Output 3'!$Q$4:$Q$"&amp;$C$6))
+SUMIF(INDIRECT("'Output 4'!$H$4:$H$"&amp;$C$7),Analysis!Q9,INDIRECT("'Output 4'!$Q$4:$Q$"&amp;$C$7))
+SUMIF(INDIRECT("'Output 5'!$H$4:$H$"&amp;$C$8),Analysis!Q9,INDIRECT("'Output 5'!$Q$4:$Q$"&amp;$C$8))
+SUMIF(INDIRECT("'Output 6'!$H$4:$H$"&amp;$C$9),Analysis!Q9,INDIRECT("'Output 6'!$Q$4:$Q$"&amp;$C$9))
+SUMIF(INDIRECT("'Output 7'!$H$4:$H$"&amp;$C$10),Analysis!Q9,INDIRECT("'Output 7'!$Q$4:$Q$"&amp;$C$10))
+SUMIF(INDIRECT("'Output 8'!$H$4:$H$"&amp;$C$11),Analysis!Q9,INDIRECT("'Output 8'!$Q$4:$Q$"&amp;$C$11))
+SUMIF(INDIRECT("'Output 9'!$H$4:$H$"&amp;$C$12),Analysis!Q9,INDIRECT("'Output 9'!$Q$4:$Q$"&amp;$C$12))
+SUMIF(INDIRECT("'Output 10'!$H$4:$H$"&amp;$C$13),Analysis!Q9,INDIRECT("'Output 10'!$Q$4:$Q$"&amp;$C$13))</f>
        <v>0</v>
      </c>
      <c r="T9" s="5">
        <f ca="1">SUMIF(INDIRECT("'Output 1'!$H$4:$H$"&amp;$C$4),Analysis!Q9,INDIRECT("'Output 1'!$U$4:$U$"&amp;$C$4))
+SUMIF(INDIRECT("'Output 2'!$H$4:$H$"&amp;$C$5),Analysis!Q9,INDIRECT("'Output 2'!$U$4:$U$"&amp;$C$5))
+SUMIF(INDIRECT("'Output 3'!$H$4:$H$"&amp;$C$6),Analysis!Q9,INDIRECT("'Output 3'!$U$4:$U$"&amp;$C$6))
+SUMIF(INDIRECT("'Output 4'!$H$4:$H$"&amp;$C$7),Analysis!Q9,INDIRECT("'Output 4'!$U$4:$U$"&amp;$C$7))
+SUMIF(INDIRECT("'Output 5'!$H$4:$H$"&amp;$C$8),Analysis!Q9,INDIRECT("'Output 5'!$U$4:$U$"&amp;$C$8))
+SUMIF(INDIRECT("'Output 6'!$H$4:$H$"&amp;$C$9),Analysis!Q9,INDIRECT("'Output 6'!$U$4:$U$"&amp;$C$9))
+SUMIF(INDIRECT("'Output 7'!$H$4:$H$"&amp;$C$10),Analysis!Q9,INDIRECT("'Output 7'!$U$4:$U$"&amp;$C$10))
+SUMIF(INDIRECT("'Output 8'!$H$4:$H$"&amp;$C$11),Analysis!Q9,INDIRECT("'Output 8'!$U$4:$U$"&amp;$C$11))
+SUMIF(INDIRECT("'Output 9'!$H$4:$H$"&amp;$C$12),Analysis!Q9,INDIRECT("'Output 9'!$U$4:$U$"&amp;$C$12))
+SUMIF(INDIRECT("'Output 10'!$H$4:$H$"&amp;$C$13),Analysis!Q9,INDIRECT("'Output 10'!$U$4:$U$"&amp;$C$13))</f>
        <v>0</v>
      </c>
      <c r="U9" s="30"/>
      <c r="V9" s="5">
        <f>SUMIF('Unplanned Outputs'!$E$4:$E$500,Analysis!Q9,'Unplanned Outputs'!$J$4:$J$500)</f>
        <v>0</v>
      </c>
      <c r="W9" s="5">
        <f>SUMIF('Unplanned Outputs'!$E$4:$E$500,Analysis!$Q9,'Unplanned Outputs'!$N$4:$N$500)</f>
        <v>0</v>
      </c>
      <c r="X9" s="5">
        <f>SUMIF('Unplanned Outputs'!$E$4:$E$500,Analysis!$Q9,'Unplanned Outputs'!$R$4:$R$500)</f>
        <v>0</v>
      </c>
      <c r="Y9" s="15"/>
      <c r="Z9" s="36">
        <f t="shared" ca="1" si="0"/>
        <v>0</v>
      </c>
      <c r="AA9" s="36">
        <f t="shared" si="1"/>
        <v>0</v>
      </c>
      <c r="AB9" s="51">
        <f t="shared" ca="1" si="2"/>
        <v>0</v>
      </c>
      <c r="AC9" s="62">
        <f ca="1">SUMIF(INDIRECT("'Output 1'!$H$5:$H$"&amp;$C$4),Analysis!$Q9,INDIRECT("'Output 1'!$F$5:$F$"&amp;$C$4))
+SUMIF(INDIRECT("'Output 2'!$H$5:$H$"&amp;$C$5),Analysis!$Q9,INDIRECT("'Output 2'!$F$5:$F$"&amp;$C$5))
+SUMIF(INDIRECT("'Output 3'!$H$5:$H$"&amp;$C$6),Analysis!$Q9,INDIRECT("'Output 3'!$F$5:$F$"&amp;$C$6))
+SUMIF(INDIRECT("'Output 4'!$H$5:$H$"&amp;$C$7),Analysis!$Q9,INDIRECT("'Output 4'!$F$5:$F$"&amp;$C$7))
+SUMIF(INDIRECT("'Output 5'!$H$5:$H$"&amp;$C$8),Analysis!$Q9,INDIRECT("'Output 5'!$F$5:$F$"&amp;$C$8))
+SUMIF(INDIRECT("'Output 6'!$H$5:$H$"&amp;$C$9),Analysis!$Q9,INDIRECT("'Output 6'!$F$5:$F$"&amp;$C$9))
+SUMIF(INDIRECT("'Output 7'!$H$5:$H$"&amp;$C$10),Analysis!$Q9,INDIRECT("'Output 7'!$F$5:$F$"&amp;$C$10))
+SUMIF(INDIRECT("'Output 8'!$H$5:$H$"&amp;$C$11),Analysis!$Q9,INDIRECT("'Output 8'!$F$5:$F$"&amp;$C$11))
+SUMIF(INDIRECT("'Output 9'!$H$5:$H$"&amp;$C$12),Analysis!$Q9,INDIRECT("'Output 9'!$F$5:$F$"&amp;$C$12))
+SUMIF(INDIRECT("'Output 10'!$H$5:$H$"&amp;$C$13),Analysis!$Q9,INDIRECT("'Output 10'!$F$5:$F$"&amp;$C$13))</f>
        <v>0</v>
      </c>
    </row>
    <row r="10" spans="1:29" x14ac:dyDescent="0.3">
      <c r="A10" t="s">
        <v>443</v>
      </c>
      <c r="B10" s="7">
        <f>'Output 7'!A3</f>
        <v>3</v>
      </c>
      <c r="C10" s="7">
        <f t="shared" si="3"/>
        <v>7</v>
      </c>
      <c r="F10" t="str">
        <f>'Output 2'!$D$6</f>
        <v>O.2.3</v>
      </c>
      <c r="G10" s="4">
        <f>'Output 2'!K$6/'Output 2'!$F$6</f>
        <v>0</v>
      </c>
      <c r="H10" s="4">
        <f>'Output 2'!M$6/'Output 2'!$F$6</f>
        <v>0</v>
      </c>
      <c r="I10" s="4">
        <f>('Output 2'!O$6)/'Output 2'!$F$6</f>
        <v>0</v>
      </c>
      <c r="J10" s="4">
        <f>('Output 2'!Q$6)/'Output 2'!$F$6</f>
        <v>0.12</v>
      </c>
      <c r="K10" s="4">
        <f>('Output 1'!U$4)/'Output 1'!$F$4</f>
        <v>0</v>
      </c>
      <c r="L10" s="33">
        <f t="shared" si="6"/>
        <v>0.12</v>
      </c>
      <c r="M10" s="4">
        <f>('Output 2'!S$6)/'Output 2'!$F$6</f>
        <v>0.12</v>
      </c>
      <c r="N10" s="4">
        <f>('Output 2'!U$6)/'Output 2'!$F$6</f>
        <v>1</v>
      </c>
      <c r="O10" s="33">
        <f t="shared" si="7"/>
        <v>1.1200000000000001</v>
      </c>
      <c r="Q10" s="30" t="s">
        <v>338</v>
      </c>
      <c r="R10" s="5">
        <f ca="1">SUMIF(INDIRECT("'Output 1'!$H$4:$H$"&amp;$C$4),Analysis!Q10,INDIRECT("'Output 1'!$m$4:$m$"&amp;$C$4))
+SUMIF(INDIRECT("'Output 2'!$H$4:$H$"&amp;$C$5),Analysis!Q10,INDIRECT("'Output 2'!$m$4:$m$"&amp;$C$5))
+SUMIF(INDIRECT("'Output 3'!$H$4:$H$"&amp;$C$6),Analysis!Q10,INDIRECT("'Output 3'!$m$4:$m$"&amp;$C$6))
+SUMIF(INDIRECT("'Output 4'!$H$4:$H$"&amp;$C$7),Analysis!Q10,INDIRECT("'Output 4'!$m$4:$m$"&amp;$C$7))
+SUMIF(INDIRECT("'Output 5'!$H$4:$H$"&amp;$C$8),Analysis!Q10,INDIRECT("'Output 5'!$m$4:$m$"&amp;$C$8))
+SUMIF(INDIRECT("'Output 6'!$H$4:$H$"&amp;$C$9),Analysis!Q10,INDIRECT("'Output 6'!$m$4:$m$"&amp;$C$9))
+SUMIF(INDIRECT("'Output 7'!$H$4:$H$"&amp;$C$10),Analysis!Q10,INDIRECT("'Output 7'!$m$4:$m$"&amp;$C$10))
+SUMIF(INDIRECT("'Output 8'!$H$4:$H$"&amp;$C$11),Analysis!Q10,INDIRECT("'Output 8'!$m$4:$m$"&amp;$C$11))
+SUMIF(INDIRECT("'Output 9'!$H$4:$H$"&amp;$C$12),Analysis!Q10,INDIRECT("'Output 9'!$m$4:$m$"&amp;$C$12))
+SUMIF(INDIRECT("'Output 10'!$H$4:$H$"&amp;$C$13),Analysis!Q10,INDIRECT("'Output 10'!$m$4:$m$"&amp;$C$13))</f>
        <v>0</v>
      </c>
      <c r="S10" s="5">
        <f ca="1">SUMIF(INDIRECT("'Output 1'!$H$4:$H$"&amp;$C$4),Analysis!Q10,INDIRECT("'Output 1'!$Q$4:$Q$"&amp;$C$4))
+SUMIF(INDIRECT("'Output 2'!$H$4:$H$"&amp;$C$5),Analysis!Q10,INDIRECT("'Output 2'!$Q$4:$Q$"&amp;$C$5))
+SUMIF(INDIRECT("'Output 3'!$H$4:$H$"&amp;$C$6),Analysis!Q10,INDIRECT("'Output 3'!$Q$4:$Q$"&amp;$C$6))
+SUMIF(INDIRECT("'Output 4'!$H$4:$H$"&amp;$C$7),Analysis!Q10,INDIRECT("'Output 4'!$Q$4:$Q$"&amp;$C$7))
+SUMIF(INDIRECT("'Output 5'!$H$4:$H$"&amp;$C$8),Analysis!Q10,INDIRECT("'Output 5'!$Q$4:$Q$"&amp;$C$8))
+SUMIF(INDIRECT("'Output 6'!$H$4:$H$"&amp;$C$9),Analysis!Q10,INDIRECT("'Output 6'!$Q$4:$Q$"&amp;$C$9))
+SUMIF(INDIRECT("'Output 7'!$H$4:$H$"&amp;$C$10),Analysis!Q10,INDIRECT("'Output 7'!$Q$4:$Q$"&amp;$C$10))
+SUMIF(INDIRECT("'Output 8'!$H$4:$H$"&amp;$C$11),Analysis!Q10,INDIRECT("'Output 8'!$Q$4:$Q$"&amp;$C$11))
+SUMIF(INDIRECT("'Output 9'!$H$4:$H$"&amp;$C$12),Analysis!Q10,INDIRECT("'Output 9'!$Q$4:$Q$"&amp;$C$12))
+SUMIF(INDIRECT("'Output 10'!$H$4:$H$"&amp;$C$13),Analysis!Q10,INDIRECT("'Output 10'!$Q$4:$Q$"&amp;$C$13))</f>
        <v>0</v>
      </c>
      <c r="T10" s="5">
        <f ca="1">SUMIF(INDIRECT("'Output 1'!$H$4:$H$"&amp;$C$4),Analysis!Q10,INDIRECT("'Output 1'!$U$4:$U$"&amp;$C$4))
+SUMIF(INDIRECT("'Output 2'!$H$4:$H$"&amp;$C$5),Analysis!Q10,INDIRECT("'Output 2'!$U$4:$U$"&amp;$C$5))
+SUMIF(INDIRECT("'Output 3'!$H$4:$H$"&amp;$C$6),Analysis!Q10,INDIRECT("'Output 3'!$U$4:$U$"&amp;$C$6))
+SUMIF(INDIRECT("'Output 4'!$H$4:$H$"&amp;$C$7),Analysis!Q10,INDIRECT("'Output 4'!$U$4:$U$"&amp;$C$7))
+SUMIF(INDIRECT("'Output 5'!$H$4:$H$"&amp;$C$8),Analysis!Q10,INDIRECT("'Output 5'!$U$4:$U$"&amp;$C$8))
+SUMIF(INDIRECT("'Output 6'!$H$4:$H$"&amp;$C$9),Analysis!Q10,INDIRECT("'Output 6'!$U$4:$U$"&amp;$C$9))
+SUMIF(INDIRECT("'Output 7'!$H$4:$H$"&amp;$C$10),Analysis!Q10,INDIRECT("'Output 7'!$U$4:$U$"&amp;$C$10))
+SUMIF(INDIRECT("'Output 8'!$H$4:$H$"&amp;$C$11),Analysis!Q10,INDIRECT("'Output 8'!$U$4:$U$"&amp;$C$11))
+SUMIF(INDIRECT("'Output 9'!$H$4:$H$"&amp;$C$12),Analysis!Q10,INDIRECT("'Output 9'!$U$4:$U$"&amp;$C$12))
+SUMIF(INDIRECT("'Output 10'!$H$4:$H$"&amp;$C$13),Analysis!Q10,INDIRECT("'Output 10'!$U$4:$U$"&amp;$C$13))</f>
        <v>0</v>
      </c>
      <c r="U10" s="30"/>
      <c r="V10" s="5">
        <f>SUMIF('Unplanned Outputs'!$E$4:$E$500,Analysis!Q10,'Unplanned Outputs'!$J$4:$J$500)</f>
        <v>0</v>
      </c>
      <c r="W10" s="5">
        <f>SUMIF('Unplanned Outputs'!$E$4:$E$500,Analysis!$Q10,'Unplanned Outputs'!$N$4:$N$500)</f>
        <v>0</v>
      </c>
      <c r="X10" s="5">
        <f>SUMIF('Unplanned Outputs'!$E$4:$E$500,Analysis!$Q10,'Unplanned Outputs'!$R$4:$R$500)</f>
        <v>0</v>
      </c>
      <c r="Y10" s="15"/>
      <c r="Z10" s="36">
        <f t="shared" ca="1" si="0"/>
        <v>0</v>
      </c>
      <c r="AA10" s="36">
        <f t="shared" si="1"/>
        <v>0</v>
      </c>
      <c r="AB10" s="51">
        <f t="shared" ca="1" si="2"/>
        <v>0</v>
      </c>
      <c r="AC10" s="62">
        <f ca="1">SUMIF(INDIRECT("'Output 1'!$H$5:$H$"&amp;$C$4),Analysis!$Q10,INDIRECT("'Output 1'!$F$5:$F$"&amp;$C$4))
+SUMIF(INDIRECT("'Output 2'!$H$5:$H$"&amp;$C$5),Analysis!$Q10,INDIRECT("'Output 2'!$F$5:$F$"&amp;$C$5))
+SUMIF(INDIRECT("'Output 3'!$H$5:$H$"&amp;$C$6),Analysis!$Q10,INDIRECT("'Output 3'!$F$5:$F$"&amp;$C$6))
+SUMIF(INDIRECT("'Output 4'!$H$5:$H$"&amp;$C$7),Analysis!$Q10,INDIRECT("'Output 4'!$F$5:$F$"&amp;$C$7))
+SUMIF(INDIRECT("'Output 5'!$H$5:$H$"&amp;$C$8),Analysis!$Q10,INDIRECT("'Output 5'!$F$5:$F$"&amp;$C$8))
+SUMIF(INDIRECT("'Output 6'!$H$5:$H$"&amp;$C$9),Analysis!$Q10,INDIRECT("'Output 6'!$F$5:$F$"&amp;$C$9))
+SUMIF(INDIRECT("'Output 7'!$H$5:$H$"&amp;$C$10),Analysis!$Q10,INDIRECT("'Output 7'!$F$5:$F$"&amp;$C$10))
+SUMIF(INDIRECT("'Output 8'!$H$5:$H$"&amp;$C$11),Analysis!$Q10,INDIRECT("'Output 8'!$F$5:$F$"&amp;$C$11))
+SUMIF(INDIRECT("'Output 9'!$H$5:$H$"&amp;$C$12),Analysis!$Q10,INDIRECT("'Output 9'!$F$5:$F$"&amp;$C$12))
+SUMIF(INDIRECT("'Output 10'!$H$5:$H$"&amp;$C$13),Analysis!$Q10,INDIRECT("'Output 10'!$F$5:$F$"&amp;$C$13))</f>
        <v>0</v>
      </c>
    </row>
    <row r="11" spans="1:29" x14ac:dyDescent="0.3">
      <c r="A11" t="s">
        <v>453</v>
      </c>
      <c r="B11" s="7">
        <f>'Output 8'!A3</f>
        <v>2</v>
      </c>
      <c r="C11" s="7">
        <f t="shared" si="3"/>
        <v>6</v>
      </c>
      <c r="E11" t="str">
        <f>'Output 3'!$B$4</f>
        <v>O.3</v>
      </c>
      <c r="F11" t="str">
        <f>'Output 3'!$D$4</f>
        <v>O.3.1</v>
      </c>
      <c r="G11" s="4">
        <f>'Output 3'!$K$4/'Output 3'!$F$4</f>
        <v>0</v>
      </c>
      <c r="H11" s="4">
        <f>'Output 3'!M$4/'Output 3'!$F$4</f>
        <v>0</v>
      </c>
      <c r="I11" s="4">
        <f>('Output 3'!O$4)/'Output 3'!$F$4</f>
        <v>4.2</v>
      </c>
      <c r="J11" s="4">
        <f>('Output 3'!Q$4)/'Output 3'!$F$4</f>
        <v>4.2</v>
      </c>
      <c r="K11" s="4">
        <f>('Output 1'!U$4)/'Output 1'!$F$4</f>
        <v>0</v>
      </c>
      <c r="L11" s="33">
        <f t="shared" si="6"/>
        <v>4.2</v>
      </c>
      <c r="M11" s="4">
        <f>('Output 3'!S$4)/'Output 3'!$F$4</f>
        <v>1</v>
      </c>
      <c r="N11" s="4">
        <f>('Output 3'!U$4)/'Output 3'!$F$4</f>
        <v>1.2</v>
      </c>
      <c r="O11" s="33">
        <f t="shared" si="7"/>
        <v>5.4</v>
      </c>
      <c r="Q11" s="30" t="s">
        <v>530</v>
      </c>
      <c r="R11" s="5">
        <f ca="1">SUMIF(INDIRECT("'Output 1'!$H$4:$H$"&amp;$C$4),Analysis!Q11,INDIRECT("'Output 1'!$m$4:$m$"&amp;$C$4))
+SUMIF(INDIRECT("'Output 2'!$H$4:$H$"&amp;$C$5),Analysis!Q11,INDIRECT("'Output 2'!$m$4:$m$"&amp;$C$5))
+SUMIF(INDIRECT("'Output 3'!$H$4:$H$"&amp;$C$6),Analysis!Q11,INDIRECT("'Output 3'!$m$4:$m$"&amp;$C$6))
+SUMIF(INDIRECT("'Output 4'!$H$4:$H$"&amp;$C$7),Analysis!Q11,INDIRECT("'Output 4'!$m$4:$m$"&amp;$C$7))
+SUMIF(INDIRECT("'Output 5'!$H$4:$H$"&amp;$C$8),Analysis!Q11,INDIRECT("'Output 5'!$m$4:$m$"&amp;$C$8))
+SUMIF(INDIRECT("'Output 6'!$H$4:$H$"&amp;$C$9),Analysis!Q11,INDIRECT("'Output 6'!$m$4:$m$"&amp;$C$9))
+SUMIF(INDIRECT("'Output 7'!$H$4:$H$"&amp;$C$10),Analysis!Q11,INDIRECT("'Output 7'!$m$4:$m$"&amp;$C$10))
+SUMIF(INDIRECT("'Output 8'!$H$4:$H$"&amp;$C$11),Analysis!Q11,INDIRECT("'Output 8'!$m$4:$m$"&amp;$C$11))
+SUMIF(INDIRECT("'Output 9'!$H$4:$H$"&amp;$C$12),Analysis!Q11,INDIRECT("'Output 9'!$m$4:$m$"&amp;$C$12))
+SUMIF(INDIRECT("'Output 10'!$H$4:$H$"&amp;$C$13),Analysis!Q11,INDIRECT("'Output 10'!$m$4:$m$"&amp;$C$13))</f>
        <v>0</v>
      </c>
      <c r="S11" s="5">
        <f ca="1">SUMIF(INDIRECT("'Output 1'!$H$4:$H$"&amp;$C$4),Analysis!Q11,INDIRECT("'Output 1'!$Q$4:$Q$"&amp;$C$4))
+SUMIF(INDIRECT("'Output 2'!$H$4:$H$"&amp;$C$5),Analysis!Q11,INDIRECT("'Output 2'!$Q$4:$Q$"&amp;$C$5))
+SUMIF(INDIRECT("'Output 3'!$H$4:$H$"&amp;$C$6),Analysis!Q11,INDIRECT("'Output 3'!$Q$4:$Q$"&amp;$C$6))
+SUMIF(INDIRECT("'Output 4'!$H$4:$H$"&amp;$C$7),Analysis!Q11,INDIRECT("'Output 4'!$Q$4:$Q$"&amp;$C$7))
+SUMIF(INDIRECT("'Output 5'!$H$4:$H$"&amp;$C$8),Analysis!Q11,INDIRECT("'Output 5'!$Q$4:$Q$"&amp;$C$8))
+SUMIF(INDIRECT("'Output 6'!$H$4:$H$"&amp;$C$9),Analysis!Q11,INDIRECT("'Output 6'!$Q$4:$Q$"&amp;$C$9))
+SUMIF(INDIRECT("'Output 7'!$H$4:$H$"&amp;$C$10),Analysis!Q11,INDIRECT("'Output 7'!$Q$4:$Q$"&amp;$C$10))
+SUMIF(INDIRECT("'Output 8'!$H$4:$H$"&amp;$C$11),Analysis!Q11,INDIRECT("'Output 8'!$Q$4:$Q$"&amp;$C$11))
+SUMIF(INDIRECT("'Output 9'!$H$4:$H$"&amp;$C$12),Analysis!Q11,INDIRECT("'Output 9'!$Q$4:$Q$"&amp;$C$12))
+SUMIF(INDIRECT("'Output 10'!$H$4:$H$"&amp;$C$13),Analysis!Q11,INDIRECT("'Output 10'!$Q$4:$Q$"&amp;$C$13))</f>
        <v>0</v>
      </c>
      <c r="T11" s="5">
        <f ca="1">SUMIF(INDIRECT("'Output 1'!$H$4:$H$"&amp;$C$4),Analysis!Q11,INDIRECT("'Output 1'!$U$4:$U$"&amp;$C$4))
+SUMIF(INDIRECT("'Output 2'!$H$4:$H$"&amp;$C$5),Analysis!Q11,INDIRECT("'Output 2'!$U$4:$U$"&amp;$C$5))
+SUMIF(INDIRECT("'Output 3'!$H$4:$H$"&amp;$C$6),Analysis!Q11,INDIRECT("'Output 3'!$U$4:$U$"&amp;$C$6))
+SUMIF(INDIRECT("'Output 4'!$H$4:$H$"&amp;$C$7),Analysis!Q11,INDIRECT("'Output 4'!$U$4:$U$"&amp;$C$7))
+SUMIF(INDIRECT("'Output 5'!$H$4:$H$"&amp;$C$8),Analysis!Q11,INDIRECT("'Output 5'!$U$4:$U$"&amp;$C$8))
+SUMIF(INDIRECT("'Output 6'!$H$4:$H$"&amp;$C$9),Analysis!Q11,INDIRECT("'Output 6'!$U$4:$U$"&amp;$C$9))
+SUMIF(INDIRECT("'Output 7'!$H$4:$H$"&amp;$C$10),Analysis!Q11,INDIRECT("'Output 7'!$U$4:$U$"&amp;$C$10))
+SUMIF(INDIRECT("'Output 8'!$H$4:$H$"&amp;$C$11),Analysis!Q11,INDIRECT("'Output 8'!$U$4:$U$"&amp;$C$11))
+SUMIF(INDIRECT("'Output 9'!$H$4:$H$"&amp;$C$12),Analysis!Q11,INDIRECT("'Output 9'!$U$4:$U$"&amp;$C$12))
+SUMIF(INDIRECT("'Output 10'!$H$4:$H$"&amp;$C$13),Analysis!Q11,INDIRECT("'Output 10'!$U$4:$U$"&amp;$C$13))</f>
        <v>0</v>
      </c>
      <c r="U11" s="30"/>
      <c r="V11" s="5">
        <f>SUMIF('Unplanned Outputs'!$E$4:$E$500,Analysis!Q11,'Unplanned Outputs'!$J$4:$J$500)</f>
        <v>0</v>
      </c>
      <c r="W11" s="5">
        <f>SUMIF('Unplanned Outputs'!$E$4:$E$500,Analysis!$Q11,'Unplanned Outputs'!$N$4:$N$500)</f>
        <v>0</v>
      </c>
      <c r="X11" s="5">
        <f>SUMIF('Unplanned Outputs'!$E$4:$E$500,Analysis!$Q11,'Unplanned Outputs'!$R$4:$R$500)</f>
        <v>0</v>
      </c>
      <c r="Y11" s="15"/>
      <c r="Z11" s="36">
        <f t="shared" ca="1" si="0"/>
        <v>0</v>
      </c>
      <c r="AA11" s="36">
        <f t="shared" si="1"/>
        <v>0</v>
      </c>
      <c r="AB11" s="51">
        <f t="shared" ca="1" si="2"/>
        <v>0</v>
      </c>
      <c r="AC11" s="62">
        <f ca="1">SUMIF(INDIRECT("'Output 1'!$H$5:$H$"&amp;$C$4),Analysis!$Q11,INDIRECT("'Output 1'!$F$5:$F$"&amp;$C$4))
+SUMIF(INDIRECT("'Output 2'!$H$5:$H$"&amp;$C$5),Analysis!$Q11,INDIRECT("'Output 2'!$F$5:$F$"&amp;$C$5))
+SUMIF(INDIRECT("'Output 3'!$H$5:$H$"&amp;$C$6),Analysis!$Q11,INDIRECT("'Output 3'!$F$5:$F$"&amp;$C$6))
+SUMIF(INDIRECT("'Output 4'!$H$5:$H$"&amp;$C$7),Analysis!$Q11,INDIRECT("'Output 4'!$F$5:$F$"&amp;$C$7))
+SUMIF(INDIRECT("'Output 5'!$H$5:$H$"&amp;$C$8),Analysis!$Q11,INDIRECT("'Output 5'!$F$5:$F$"&amp;$C$8))
+SUMIF(INDIRECT("'Output 6'!$H$5:$H$"&amp;$C$9),Analysis!$Q11,INDIRECT("'Output 6'!$F$5:$F$"&amp;$C$9))
+SUMIF(INDIRECT("'Output 7'!$H$5:$H$"&amp;$C$10),Analysis!$Q11,INDIRECT("'Output 7'!$F$5:$F$"&amp;$C$10))
+SUMIF(INDIRECT("'Output 8'!$H$5:$H$"&amp;$C$11),Analysis!$Q11,INDIRECT("'Output 8'!$F$5:$F$"&amp;$C$11))
+SUMIF(INDIRECT("'Output 9'!$H$5:$H$"&amp;$C$12),Analysis!$Q11,INDIRECT("'Output 9'!$F$5:$F$"&amp;$C$12))
+SUMIF(INDIRECT("'Output 10'!$H$5:$H$"&amp;$C$13),Analysis!$Q11,INDIRECT("'Output 10'!$F$5:$F$"&amp;$C$13))</f>
        <v>0</v>
      </c>
    </row>
    <row r="12" spans="1:29" x14ac:dyDescent="0.3">
      <c r="A12" t="s">
        <v>461</v>
      </c>
      <c r="B12" s="7">
        <f>'Output 9'!A3</f>
        <v>3</v>
      </c>
      <c r="C12" s="7">
        <f t="shared" si="3"/>
        <v>7</v>
      </c>
      <c r="F12" t="str">
        <f>'Output 3'!$D$5</f>
        <v>O.3.2</v>
      </c>
      <c r="G12" s="4">
        <f>'Output 3'!K$5/'Output 3'!$F$5</f>
        <v>0</v>
      </c>
      <c r="H12" s="4">
        <f>'Output 3'!M$5/'Output 3'!$F$5</f>
        <v>0</v>
      </c>
      <c r="I12" s="4">
        <f>('Output 3'!Q$5)/'Output 3'!$F$5</f>
        <v>0.86</v>
      </c>
      <c r="J12" s="4">
        <f>('Output 3'!$Q$5)/'Output 3'!$F$5</f>
        <v>0.86</v>
      </c>
      <c r="K12" s="4">
        <f>('Output 1'!U$4)/'Output 1'!$F$4</f>
        <v>0</v>
      </c>
      <c r="L12" s="33">
        <f t="shared" si="6"/>
        <v>0.86</v>
      </c>
      <c r="M12" s="4" t="e">
        <f>('Output 3'!S$5)/'Output 3'!$F$5</f>
        <v>#VALUE!</v>
      </c>
      <c r="N12" s="4" t="e">
        <f>('Output 3'!U$5)/'Output 3'!$F$5</f>
        <v>#VALUE!</v>
      </c>
      <c r="O12" s="33" t="e">
        <f t="shared" si="7"/>
        <v>#VALUE!</v>
      </c>
      <c r="Q12" s="30">
        <v>1.3</v>
      </c>
      <c r="R12" s="5">
        <f ca="1">SUMIF(INDIRECT("'Output 1'!$H$4:$H$"&amp;$C$4),Analysis!Q12,INDIRECT("'Output 1'!$m$4:$m$"&amp;$C$4))
+SUMIF(INDIRECT("'Output 2'!$H$4:$H$"&amp;$C$5),Analysis!Q12,INDIRECT("'Output 2'!$m$4:$m$"&amp;$C$5))
+SUMIF(INDIRECT("'Output 3'!$H$4:$H$"&amp;$C$6),Analysis!Q12,INDIRECT("'Output 3'!$m$4:$m$"&amp;$C$6))
+SUMIF(INDIRECT("'Output 4'!$H$4:$H$"&amp;$C$7),Analysis!Q12,INDIRECT("'Output 4'!$m$4:$m$"&amp;$C$7))
+SUMIF(INDIRECT("'Output 5'!$H$4:$H$"&amp;$C$8),Analysis!Q12,INDIRECT("'Output 5'!$m$4:$m$"&amp;$C$8))
+SUMIF(INDIRECT("'Output 6'!$H$4:$H$"&amp;$C$9),Analysis!Q12,INDIRECT("'Output 6'!$m$4:$m$"&amp;$C$9))
+SUMIF(INDIRECT("'Output 7'!$H$4:$H$"&amp;$C$10),Analysis!Q12,INDIRECT("'Output 7'!$m$4:$m$"&amp;$C$10))
+SUMIF(INDIRECT("'Output 8'!$H$4:$H$"&amp;$C$11),Analysis!Q12,INDIRECT("'Output 8'!$m$4:$m$"&amp;$C$11))
+SUMIF(INDIRECT("'Output 9'!$H$4:$H$"&amp;$C$12),Analysis!Q12,INDIRECT("'Output 9'!$m$4:$m$"&amp;$C$12))
+SUMIF(INDIRECT("'Output 10'!$H$4:$H$"&amp;$C$13),Analysis!Q12,INDIRECT("'Output 10'!$m$4:$m$"&amp;$C$13))</f>
        <v>0</v>
      </c>
      <c r="S12" s="5">
        <f ca="1">SUMIF(INDIRECT("'Output 1'!$H$4:$H$"&amp;$C$4),Analysis!Q12,INDIRECT("'Output 1'!$Q$4:$Q$"&amp;$C$4))
+SUMIF(INDIRECT("'Output 2'!$H$4:$H$"&amp;$C$5),Analysis!Q12,INDIRECT("'Output 2'!$Q$4:$Q$"&amp;$C$5))
+SUMIF(INDIRECT("'Output 3'!$H$4:$H$"&amp;$C$6),Analysis!Q12,INDIRECT("'Output 3'!$Q$4:$Q$"&amp;$C$6))
+SUMIF(INDIRECT("'Output 4'!$H$4:$H$"&amp;$C$7),Analysis!Q12,INDIRECT("'Output 4'!$Q$4:$Q$"&amp;$C$7))
+SUMIF(INDIRECT("'Output 5'!$H$4:$H$"&amp;$C$8),Analysis!Q12,INDIRECT("'Output 5'!$Q$4:$Q$"&amp;$C$8))
+SUMIF(INDIRECT("'Output 6'!$H$4:$H$"&amp;$C$9),Analysis!Q12,INDIRECT("'Output 6'!$Q$4:$Q$"&amp;$C$9))
+SUMIF(INDIRECT("'Output 7'!$H$4:$H$"&amp;$C$10),Analysis!Q12,INDIRECT("'Output 7'!$Q$4:$Q$"&amp;$C$10))
+SUMIF(INDIRECT("'Output 8'!$H$4:$H$"&amp;$C$11),Analysis!Q12,INDIRECT("'Output 8'!$Q$4:$Q$"&amp;$C$11))
+SUMIF(INDIRECT("'Output 9'!$H$4:$H$"&amp;$C$12),Analysis!Q12,INDIRECT("'Output 9'!$Q$4:$Q$"&amp;$C$12))
+SUMIF(INDIRECT("'Output 10'!$H$4:$H$"&amp;$C$13),Analysis!Q12,INDIRECT("'Output 10'!$Q$4:$Q$"&amp;$C$13))</f>
        <v>0</v>
      </c>
      <c r="T12" s="5">
        <f ca="1">SUMIF(INDIRECT("'Output 1'!$H$4:$H$"&amp;$C$4),Analysis!Q12,INDIRECT("'Output 1'!$U$4:$U$"&amp;$C$4))
+SUMIF(INDIRECT("'Output 2'!$H$4:$H$"&amp;$C$5),Analysis!Q12,INDIRECT("'Output 2'!$U$4:$U$"&amp;$C$5))
+SUMIF(INDIRECT("'Output 3'!$H$4:$H$"&amp;$C$6),Analysis!Q12,INDIRECT("'Output 3'!$U$4:$U$"&amp;$C$6))
+SUMIF(INDIRECT("'Output 4'!$H$4:$H$"&amp;$C$7),Analysis!Q12,INDIRECT("'Output 4'!$U$4:$U$"&amp;$C$7))
+SUMIF(INDIRECT("'Output 5'!$H$4:$H$"&amp;$C$8),Analysis!Q12,INDIRECT("'Output 5'!$U$4:$U$"&amp;$C$8))
+SUMIF(INDIRECT("'Output 6'!$H$4:$H$"&amp;$C$9),Analysis!Q12,INDIRECT("'Output 6'!$U$4:$U$"&amp;$C$9))
+SUMIF(INDIRECT("'Output 7'!$H$4:$H$"&amp;$C$10),Analysis!Q12,INDIRECT("'Output 7'!$U$4:$U$"&amp;$C$10))
+SUMIF(INDIRECT("'Output 8'!$H$4:$H$"&amp;$C$11),Analysis!Q12,INDIRECT("'Output 8'!$U$4:$U$"&amp;$C$11))
+SUMIF(INDIRECT("'Output 9'!$H$4:$H$"&amp;$C$12),Analysis!Q12,INDIRECT("'Output 9'!$U$4:$U$"&amp;$C$12))
+SUMIF(INDIRECT("'Output 10'!$H$4:$H$"&amp;$C$13),Analysis!Q12,INDIRECT("'Output 10'!$U$4:$U$"&amp;$C$13))</f>
        <v>0</v>
      </c>
      <c r="U12" s="30"/>
      <c r="V12" s="5">
        <f>SUMIF('Unplanned Outputs'!$E$4:$E$500,Analysis!Q12,'Unplanned Outputs'!$J$4:$J$500)</f>
        <v>0</v>
      </c>
      <c r="W12" s="5">
        <f>SUMIF('Unplanned Outputs'!$E$4:$E$500,Analysis!$Q12,'Unplanned Outputs'!$N$4:$N$500)</f>
        <v>0</v>
      </c>
      <c r="X12" s="5">
        <f>SUMIF('Unplanned Outputs'!$E$4:$E$500,Analysis!$Q12,'Unplanned Outputs'!$R$4:$R$500)</f>
        <v>0</v>
      </c>
      <c r="Y12" s="15"/>
      <c r="Z12" s="36">
        <f t="shared" ca="1" si="0"/>
        <v>0</v>
      </c>
      <c r="AA12" s="36">
        <f t="shared" si="1"/>
        <v>0</v>
      </c>
      <c r="AB12" s="51">
        <f t="shared" ca="1" si="2"/>
        <v>0</v>
      </c>
      <c r="AC12" s="62">
        <f ca="1">SUMIF(INDIRECT("'Output 1'!$H$5:$H$"&amp;$C$4),Analysis!$Q12,INDIRECT("'Output 1'!$F$5:$F$"&amp;$C$4))
+SUMIF(INDIRECT("'Output 2'!$H$5:$H$"&amp;$C$5),Analysis!$Q12,INDIRECT("'Output 2'!$F$5:$F$"&amp;$C$5))
+SUMIF(INDIRECT("'Output 3'!$H$5:$H$"&amp;$C$6),Analysis!$Q12,INDIRECT("'Output 3'!$F$5:$F$"&amp;$C$6))
+SUMIF(INDIRECT("'Output 4'!$H$5:$H$"&amp;$C$7),Analysis!$Q12,INDIRECT("'Output 4'!$F$5:$F$"&amp;$C$7))
+SUMIF(INDIRECT("'Output 5'!$H$5:$H$"&amp;$C$8),Analysis!$Q12,INDIRECT("'Output 5'!$F$5:$F$"&amp;$C$8))
+SUMIF(INDIRECT("'Output 6'!$H$5:$H$"&amp;$C$9),Analysis!$Q12,INDIRECT("'Output 6'!$F$5:$F$"&amp;$C$9))
+SUMIF(INDIRECT("'Output 7'!$H$5:$H$"&amp;$C$10),Analysis!$Q12,INDIRECT("'Output 7'!$F$5:$F$"&amp;$C$10))
+SUMIF(INDIRECT("'Output 8'!$H$5:$H$"&amp;$C$11),Analysis!$Q12,INDIRECT("'Output 8'!$F$5:$F$"&amp;$C$11))
+SUMIF(INDIRECT("'Output 9'!$H$5:$H$"&amp;$C$12),Analysis!$Q12,INDIRECT("'Output 9'!$F$5:$F$"&amp;$C$12))
+SUMIF(INDIRECT("'Output 10'!$H$5:$H$"&amp;$C$13),Analysis!$Q12,INDIRECT("'Output 10'!$F$5:$F$"&amp;$C$13))</f>
        <v>0</v>
      </c>
    </row>
    <row r="13" spans="1:29" x14ac:dyDescent="0.3">
      <c r="A13" t="s">
        <v>473</v>
      </c>
      <c r="B13" s="7">
        <f>'Output 10'!A3</f>
        <v>1</v>
      </c>
      <c r="C13" s="7">
        <f t="shared" si="3"/>
        <v>5</v>
      </c>
      <c r="F13" t="str">
        <f>'Output 3'!$D$7</f>
        <v>O.3.4</v>
      </c>
      <c r="G13" s="4">
        <f>'Output 3'!K$7/'Output 3'!$F$7</f>
        <v>0</v>
      </c>
      <c r="H13" s="4">
        <f>'Output 3'!M$7/'Output 3'!$F$7</f>
        <v>0</v>
      </c>
      <c r="I13" s="4">
        <f>('Output 3'!O$7)/'Output 3'!$F$7</f>
        <v>1</v>
      </c>
      <c r="J13" s="4">
        <f>('Output 3'!Q$7)/'Output 3'!$F$7</f>
        <v>0</v>
      </c>
      <c r="K13" s="4">
        <f>('Output 1'!U$4)/'Output 1'!$F$4</f>
        <v>0</v>
      </c>
      <c r="L13" s="33">
        <f t="shared" si="6"/>
        <v>0</v>
      </c>
      <c r="M13" s="4">
        <f>('Output 3'!S$7)/'Output 3'!$F$7</f>
        <v>0</v>
      </c>
      <c r="N13" s="4" t="e">
        <f>('Output 3'!U$7)/'Output 3'!$F$7</f>
        <v>#VALUE!</v>
      </c>
      <c r="O13" s="33" t="e">
        <f t="shared" si="7"/>
        <v>#VALUE!</v>
      </c>
      <c r="Q13" s="30" t="s">
        <v>531</v>
      </c>
      <c r="R13" s="5">
        <f ca="1">SUMIF(INDIRECT("'Output 1'!$H$4:$H$"&amp;$C$4),Analysis!Q13,INDIRECT("'Output 1'!$m$4:$m$"&amp;$C$4))
+SUMIF(INDIRECT("'Output 2'!$H$4:$H$"&amp;$C$5),Analysis!Q13,INDIRECT("'Output 2'!$m$4:$m$"&amp;$C$5))
+SUMIF(INDIRECT("'Output 3'!$H$4:$H$"&amp;$C$6),Analysis!Q13,INDIRECT("'Output 3'!$m$4:$m$"&amp;$C$6))
+SUMIF(INDIRECT("'Output 4'!$H$4:$H$"&amp;$C$7),Analysis!Q13,INDIRECT("'Output 4'!$m$4:$m$"&amp;$C$7))
+SUMIF(INDIRECT("'Output 5'!$H$4:$H$"&amp;$C$8),Analysis!Q13,INDIRECT("'Output 5'!$m$4:$m$"&amp;$C$8))
+SUMIF(INDIRECT("'Output 6'!$H$4:$H$"&amp;$C$9),Analysis!Q13,INDIRECT("'Output 6'!$m$4:$m$"&amp;$C$9))
+SUMIF(INDIRECT("'Output 7'!$H$4:$H$"&amp;$C$10),Analysis!Q13,INDIRECT("'Output 7'!$m$4:$m$"&amp;$C$10))
+SUMIF(INDIRECT("'Output 8'!$H$4:$H$"&amp;$C$11),Analysis!Q13,INDIRECT("'Output 8'!$m$4:$m$"&amp;$C$11))
+SUMIF(INDIRECT("'Output 9'!$H$4:$H$"&amp;$C$12),Analysis!Q13,INDIRECT("'Output 9'!$m$4:$m$"&amp;$C$12))
+SUMIF(INDIRECT("'Output 10'!$H$4:$H$"&amp;$C$13),Analysis!Q13,INDIRECT("'Output 10'!$m$4:$m$"&amp;$C$13))</f>
        <v>0</v>
      </c>
      <c r="S13" s="5">
        <f ca="1">SUMIF(INDIRECT("'Output 1'!$H$4:$H$"&amp;$C$4),Analysis!Q13,INDIRECT("'Output 1'!$Q$4:$Q$"&amp;$C$4))
+SUMIF(INDIRECT("'Output 2'!$H$4:$H$"&amp;$C$5),Analysis!Q13,INDIRECT("'Output 2'!$Q$4:$Q$"&amp;$C$5))
+SUMIF(INDIRECT("'Output 3'!$H$4:$H$"&amp;$C$6),Analysis!Q13,INDIRECT("'Output 3'!$Q$4:$Q$"&amp;$C$6))
+SUMIF(INDIRECT("'Output 4'!$H$4:$H$"&amp;$C$7),Analysis!Q13,INDIRECT("'Output 4'!$Q$4:$Q$"&amp;$C$7))
+SUMIF(INDIRECT("'Output 5'!$H$4:$H$"&amp;$C$8),Analysis!Q13,INDIRECT("'Output 5'!$Q$4:$Q$"&amp;$C$8))
+SUMIF(INDIRECT("'Output 6'!$H$4:$H$"&amp;$C$9),Analysis!Q13,INDIRECT("'Output 6'!$Q$4:$Q$"&amp;$C$9))
+SUMIF(INDIRECT("'Output 7'!$H$4:$H$"&amp;$C$10),Analysis!Q13,INDIRECT("'Output 7'!$Q$4:$Q$"&amp;$C$10))
+SUMIF(INDIRECT("'Output 8'!$H$4:$H$"&amp;$C$11),Analysis!Q13,INDIRECT("'Output 8'!$Q$4:$Q$"&amp;$C$11))
+SUMIF(INDIRECT("'Output 9'!$H$4:$H$"&amp;$C$12),Analysis!Q13,INDIRECT("'Output 9'!$Q$4:$Q$"&amp;$C$12))
+SUMIF(INDIRECT("'Output 10'!$H$4:$H$"&amp;$C$13),Analysis!Q13,INDIRECT("'Output 10'!$Q$4:$Q$"&amp;$C$13))</f>
        <v>0</v>
      </c>
      <c r="T13" s="5">
        <f ca="1">SUMIF(INDIRECT("'Output 1'!$H$4:$H$"&amp;$C$4),Analysis!Q13,INDIRECT("'Output 1'!$U$4:$U$"&amp;$C$4))
+SUMIF(INDIRECT("'Output 2'!$H$4:$H$"&amp;$C$5),Analysis!Q13,INDIRECT("'Output 2'!$U$4:$U$"&amp;$C$5))
+SUMIF(INDIRECT("'Output 3'!$H$4:$H$"&amp;$C$6),Analysis!Q13,INDIRECT("'Output 3'!$U$4:$U$"&amp;$C$6))
+SUMIF(INDIRECT("'Output 4'!$H$4:$H$"&amp;$C$7),Analysis!Q13,INDIRECT("'Output 4'!$U$4:$U$"&amp;$C$7))
+SUMIF(INDIRECT("'Output 5'!$H$4:$H$"&amp;$C$8),Analysis!Q13,INDIRECT("'Output 5'!$U$4:$U$"&amp;$C$8))
+SUMIF(INDIRECT("'Output 6'!$H$4:$H$"&amp;$C$9),Analysis!Q13,INDIRECT("'Output 6'!$U$4:$U$"&amp;$C$9))
+SUMIF(INDIRECT("'Output 7'!$H$4:$H$"&amp;$C$10),Analysis!Q13,INDIRECT("'Output 7'!$U$4:$U$"&amp;$C$10))
+SUMIF(INDIRECT("'Output 8'!$H$4:$H$"&amp;$C$11),Analysis!Q13,INDIRECT("'Output 8'!$U$4:$U$"&amp;$C$11))
+SUMIF(INDIRECT("'Output 9'!$H$4:$H$"&amp;$C$12),Analysis!Q13,INDIRECT("'Output 9'!$U$4:$U$"&amp;$C$12))
+SUMIF(INDIRECT("'Output 10'!$H$4:$H$"&amp;$C$13),Analysis!Q13,INDIRECT("'Output 10'!$U$4:$U$"&amp;$C$13))</f>
        <v>0</v>
      </c>
      <c r="U13" s="30"/>
      <c r="V13" s="5">
        <f>SUMIF('Unplanned Outputs'!$E$4:$E$500,Analysis!Q13,'Unplanned Outputs'!$J$4:$J$500)</f>
        <v>0</v>
      </c>
      <c r="W13" s="5">
        <f>SUMIF('Unplanned Outputs'!$E$4:$E$500,Analysis!$Q13,'Unplanned Outputs'!$N$4:$N$500)</f>
        <v>0</v>
      </c>
      <c r="X13" s="5">
        <f>SUMIF('Unplanned Outputs'!$E$4:$E$500,Analysis!$Q13,'Unplanned Outputs'!$R$4:$R$500)</f>
        <v>0</v>
      </c>
      <c r="Y13" s="15"/>
      <c r="Z13" s="36">
        <f t="shared" ca="1" si="0"/>
        <v>0</v>
      </c>
      <c r="AA13" s="36">
        <f t="shared" si="1"/>
        <v>0</v>
      </c>
      <c r="AB13" s="51">
        <f t="shared" ca="1" si="2"/>
        <v>0</v>
      </c>
      <c r="AC13" s="62">
        <f ca="1">SUMIF(INDIRECT("'Output 1'!$H$5:$H$"&amp;$C$4),Analysis!$Q13,INDIRECT("'Output 1'!$F$5:$F$"&amp;$C$4))
+SUMIF(INDIRECT("'Output 2'!$H$5:$H$"&amp;$C$5),Analysis!$Q13,INDIRECT("'Output 2'!$F$5:$F$"&amp;$C$5))
+SUMIF(INDIRECT("'Output 3'!$H$5:$H$"&amp;$C$6),Analysis!$Q13,INDIRECT("'Output 3'!$F$5:$F$"&amp;$C$6))
+SUMIF(INDIRECT("'Output 4'!$H$5:$H$"&amp;$C$7),Analysis!$Q13,INDIRECT("'Output 4'!$F$5:$F$"&amp;$C$7))
+SUMIF(INDIRECT("'Output 5'!$H$5:$H$"&amp;$C$8),Analysis!$Q13,INDIRECT("'Output 5'!$F$5:$F$"&amp;$C$8))
+SUMIF(INDIRECT("'Output 6'!$H$5:$H$"&amp;$C$9),Analysis!$Q13,INDIRECT("'Output 6'!$F$5:$F$"&amp;$C$9))
+SUMIF(INDIRECT("'Output 7'!$H$5:$H$"&amp;$C$10),Analysis!$Q13,INDIRECT("'Output 7'!$F$5:$F$"&amp;$C$10))
+SUMIF(INDIRECT("'Output 8'!$H$5:$H$"&amp;$C$11),Analysis!$Q13,INDIRECT("'Output 8'!$F$5:$F$"&amp;$C$11))
+SUMIF(INDIRECT("'Output 9'!$H$5:$H$"&amp;$C$12),Analysis!$Q13,INDIRECT("'Output 9'!$F$5:$F$"&amp;$C$12))
+SUMIF(INDIRECT("'Output 10'!$H$5:$H$"&amp;$C$13),Analysis!$Q13,INDIRECT("'Output 10'!$F$5:$F$"&amp;$C$13))</f>
        <v>0</v>
      </c>
    </row>
    <row r="14" spans="1:29" x14ac:dyDescent="0.3">
      <c r="E14" t="str">
        <f>'Output 4'!$B$4</f>
        <v>O.4</v>
      </c>
      <c r="F14" t="str">
        <f>'Output 4'!$D$4</f>
        <v>O.4.1</v>
      </c>
      <c r="G14" s="4">
        <f>'Output 4'!$K$4/'Output 4'!$F$4</f>
        <v>0</v>
      </c>
      <c r="H14" s="4">
        <f>'Output 4'!M$4/'Output 4'!$F$4</f>
        <v>0</v>
      </c>
      <c r="I14" s="4" t="e">
        <f>('Output 4'!O$4)/'Output 4'!$F$4</f>
        <v>#VALUE!</v>
      </c>
      <c r="J14" s="4">
        <f>('Output 4'!Q$4)/'Output 4'!$F$4</f>
        <v>0.25</v>
      </c>
      <c r="K14" s="4">
        <f>('Output 1'!U$4)/'Output 1'!$F$4</f>
        <v>0</v>
      </c>
      <c r="L14" s="33">
        <f t="shared" si="6"/>
        <v>0.25</v>
      </c>
      <c r="M14" s="4" t="e">
        <f>('Output 4'!S$4)/'Output 4'!$F$4</f>
        <v>#VALUE!</v>
      </c>
      <c r="N14" s="4">
        <f>('Output 4'!U$4)/'Output 4'!$F$4</f>
        <v>0.25</v>
      </c>
      <c r="O14" s="33">
        <f t="shared" si="7"/>
        <v>0.5</v>
      </c>
      <c r="Q14" s="30" t="s">
        <v>532</v>
      </c>
      <c r="R14" s="5">
        <f ca="1">SUMIF(INDIRECT("'Output 1'!$H$4:$H$"&amp;$C$4),Analysis!Q14,INDIRECT("'Output 1'!$m$4:$m$"&amp;$C$4))
+SUMIF(INDIRECT("'Output 2'!$H$4:$H$"&amp;$C$5),Analysis!Q14,INDIRECT("'Output 2'!$m$4:$m$"&amp;$C$5))
+SUMIF(INDIRECT("'Output 3'!$H$4:$H$"&amp;$C$6),Analysis!Q14,INDIRECT("'Output 3'!$m$4:$m$"&amp;$C$6))
+SUMIF(INDIRECT("'Output 4'!$H$4:$H$"&amp;$C$7),Analysis!Q14,INDIRECT("'Output 4'!$m$4:$m$"&amp;$C$7))
+SUMIF(INDIRECT("'Output 5'!$H$4:$H$"&amp;$C$8),Analysis!Q14,INDIRECT("'Output 5'!$m$4:$m$"&amp;$C$8))
+SUMIF(INDIRECT("'Output 6'!$H$4:$H$"&amp;$C$9),Analysis!Q14,INDIRECT("'Output 6'!$m$4:$m$"&amp;$C$9))
+SUMIF(INDIRECT("'Output 7'!$H$4:$H$"&amp;$C$10),Analysis!Q14,INDIRECT("'Output 7'!$m$4:$m$"&amp;$C$10))
+SUMIF(INDIRECT("'Output 8'!$H$4:$H$"&amp;$C$11),Analysis!Q14,INDIRECT("'Output 8'!$m$4:$m$"&amp;$C$11))
+SUMIF(INDIRECT("'Output 9'!$H$4:$H$"&amp;$C$12),Analysis!Q14,INDIRECT("'Output 9'!$m$4:$m$"&amp;$C$12))
+SUMIF(INDIRECT("'Output 10'!$H$4:$H$"&amp;$C$13),Analysis!Q14,INDIRECT("'Output 10'!$m$4:$m$"&amp;$C$13))</f>
        <v>0</v>
      </c>
      <c r="S14" s="5">
        <f ca="1">SUMIF(INDIRECT("'Output 1'!$H$4:$H$"&amp;$C$4),Analysis!Q14,INDIRECT("'Output 1'!$Q$4:$Q$"&amp;$C$4))
+SUMIF(INDIRECT("'Output 2'!$H$4:$H$"&amp;$C$5),Analysis!Q14,INDIRECT("'Output 2'!$Q$4:$Q$"&amp;$C$5))
+SUMIF(INDIRECT("'Output 3'!$H$4:$H$"&amp;$C$6),Analysis!Q14,INDIRECT("'Output 3'!$Q$4:$Q$"&amp;$C$6))
+SUMIF(INDIRECT("'Output 4'!$H$4:$H$"&amp;$C$7),Analysis!Q14,INDIRECT("'Output 4'!$Q$4:$Q$"&amp;$C$7))
+SUMIF(INDIRECT("'Output 5'!$H$4:$H$"&amp;$C$8),Analysis!Q14,INDIRECT("'Output 5'!$Q$4:$Q$"&amp;$C$8))
+SUMIF(INDIRECT("'Output 6'!$H$4:$H$"&amp;$C$9),Analysis!Q14,INDIRECT("'Output 6'!$Q$4:$Q$"&amp;$C$9))
+SUMIF(INDIRECT("'Output 7'!$H$4:$H$"&amp;$C$10),Analysis!Q14,INDIRECT("'Output 7'!$Q$4:$Q$"&amp;$C$10))
+SUMIF(INDIRECT("'Output 8'!$H$4:$H$"&amp;$C$11),Analysis!Q14,INDIRECT("'Output 8'!$Q$4:$Q$"&amp;$C$11))
+SUMIF(INDIRECT("'Output 9'!$H$4:$H$"&amp;$C$12),Analysis!Q14,INDIRECT("'Output 9'!$Q$4:$Q$"&amp;$C$12))
+SUMIF(INDIRECT("'Output 10'!$H$4:$H$"&amp;$C$13),Analysis!Q14,INDIRECT("'Output 10'!$Q$4:$Q$"&amp;$C$13))</f>
        <v>0</v>
      </c>
      <c r="T14" s="5">
        <f ca="1">SUMIF(INDIRECT("'Output 1'!$H$4:$H$"&amp;$C$4),Analysis!Q14,INDIRECT("'Output 1'!$U$4:$U$"&amp;$C$4))
+SUMIF(INDIRECT("'Output 2'!$H$4:$H$"&amp;$C$5),Analysis!Q14,INDIRECT("'Output 2'!$U$4:$U$"&amp;$C$5))
+SUMIF(INDIRECT("'Output 3'!$H$4:$H$"&amp;$C$6),Analysis!Q14,INDIRECT("'Output 3'!$U$4:$U$"&amp;$C$6))
+SUMIF(INDIRECT("'Output 4'!$H$4:$H$"&amp;$C$7),Analysis!Q14,INDIRECT("'Output 4'!$U$4:$U$"&amp;$C$7))
+SUMIF(INDIRECT("'Output 5'!$H$4:$H$"&amp;$C$8),Analysis!Q14,INDIRECT("'Output 5'!$U$4:$U$"&amp;$C$8))
+SUMIF(INDIRECT("'Output 6'!$H$4:$H$"&amp;$C$9),Analysis!Q14,INDIRECT("'Output 6'!$U$4:$U$"&amp;$C$9))
+SUMIF(INDIRECT("'Output 7'!$H$4:$H$"&amp;$C$10),Analysis!Q14,INDIRECT("'Output 7'!$U$4:$U$"&amp;$C$10))
+SUMIF(INDIRECT("'Output 8'!$H$4:$H$"&amp;$C$11),Analysis!Q14,INDIRECT("'Output 8'!$U$4:$U$"&amp;$C$11))
+SUMIF(INDIRECT("'Output 9'!$H$4:$H$"&amp;$C$12),Analysis!Q14,INDIRECT("'Output 9'!$U$4:$U$"&amp;$C$12))
+SUMIF(INDIRECT("'Output 10'!$H$4:$H$"&amp;$C$13),Analysis!Q14,INDIRECT("'Output 10'!$U$4:$U$"&amp;$C$13))</f>
        <v>0</v>
      </c>
      <c r="U14" s="30"/>
      <c r="V14" s="5">
        <f>SUMIF('Unplanned Outputs'!$E$4:$E$500,Analysis!Q14,'Unplanned Outputs'!$J$4:$J$500)</f>
        <v>0</v>
      </c>
      <c r="W14" s="5">
        <f>SUMIF('Unplanned Outputs'!$E$4:$E$500,Analysis!$Q14,'Unplanned Outputs'!$N$4:$N$500)</f>
        <v>0</v>
      </c>
      <c r="X14" s="5">
        <f>SUMIF('Unplanned Outputs'!$E$4:$E$500,Analysis!$Q14,'Unplanned Outputs'!$R$4:$R$500)</f>
        <v>0</v>
      </c>
      <c r="Y14" s="15"/>
      <c r="Z14" s="36">
        <f t="shared" ca="1" si="0"/>
        <v>0</v>
      </c>
      <c r="AA14" s="36">
        <f t="shared" si="1"/>
        <v>0</v>
      </c>
      <c r="AB14" s="51">
        <f t="shared" ca="1" si="2"/>
        <v>0</v>
      </c>
      <c r="AC14" s="62">
        <f ca="1">SUMIF(INDIRECT("'Output 1'!$H$5:$H$"&amp;$C$4),Analysis!$Q14,INDIRECT("'Output 1'!$F$5:$F$"&amp;$C$4))
+SUMIF(INDIRECT("'Output 2'!$H$5:$H$"&amp;$C$5),Analysis!$Q14,INDIRECT("'Output 2'!$F$5:$F$"&amp;$C$5))
+SUMIF(INDIRECT("'Output 3'!$H$5:$H$"&amp;$C$6),Analysis!$Q14,INDIRECT("'Output 3'!$F$5:$F$"&amp;$C$6))
+SUMIF(INDIRECT("'Output 4'!$H$5:$H$"&amp;$C$7),Analysis!$Q14,INDIRECT("'Output 4'!$F$5:$F$"&amp;$C$7))
+SUMIF(INDIRECT("'Output 5'!$H$5:$H$"&amp;$C$8),Analysis!$Q14,INDIRECT("'Output 5'!$F$5:$F$"&amp;$C$8))
+SUMIF(INDIRECT("'Output 6'!$H$5:$H$"&amp;$C$9),Analysis!$Q14,INDIRECT("'Output 6'!$F$5:$F$"&amp;$C$9))
+SUMIF(INDIRECT("'Output 7'!$H$5:$H$"&amp;$C$10),Analysis!$Q14,INDIRECT("'Output 7'!$F$5:$F$"&amp;$C$10))
+SUMIF(INDIRECT("'Output 8'!$H$5:$H$"&amp;$C$11),Analysis!$Q14,INDIRECT("'Output 8'!$F$5:$F$"&amp;$C$11))
+SUMIF(INDIRECT("'Output 9'!$H$5:$H$"&amp;$C$12),Analysis!$Q14,INDIRECT("'Output 9'!$F$5:$F$"&amp;$C$12))
+SUMIF(INDIRECT("'Output 10'!$H$5:$H$"&amp;$C$13),Analysis!$Q14,INDIRECT("'Output 10'!$F$5:$F$"&amp;$C$13))</f>
        <v>0</v>
      </c>
    </row>
    <row r="15" spans="1:29" x14ac:dyDescent="0.3">
      <c r="F15" t="str">
        <f>'Output 4'!$D$5</f>
        <v>O.4.2</v>
      </c>
      <c r="G15" s="4">
        <f>'Output 4'!K$5/'Output 4'!$F$5</f>
        <v>0</v>
      </c>
      <c r="H15" s="4">
        <f>'Output 4'!M$5/'Output 4'!$F$5</f>
        <v>0</v>
      </c>
      <c r="I15" s="4">
        <f>('Output 4'!Q$5)/'Output 4'!$F$5</f>
        <v>0</v>
      </c>
      <c r="J15" s="4">
        <f>('Output 4'!Q$5)/'Output 4'!$F$5</f>
        <v>0</v>
      </c>
      <c r="K15" s="4">
        <f>('Output 1'!U$4)/'Output 1'!$F$4</f>
        <v>0</v>
      </c>
      <c r="L15" s="33">
        <f t="shared" si="6"/>
        <v>0</v>
      </c>
      <c r="M15" s="4" t="e">
        <f>('Output 4'!#REF!)/'Output 4'!$F$5</f>
        <v>#REF!</v>
      </c>
      <c r="N15" s="4">
        <f>('Output 4'!U$5)/'Output 4'!$F$5</f>
        <v>0</v>
      </c>
      <c r="O15" s="33">
        <f t="shared" si="7"/>
        <v>0</v>
      </c>
      <c r="Q15" s="30" t="s">
        <v>533</v>
      </c>
      <c r="R15" s="5">
        <f ca="1">SUMIF(INDIRECT("'Output 1'!$H$4:$H$"&amp;$C$4),Analysis!Q15,INDIRECT("'Output 1'!$m$4:$m$"&amp;$C$4))
+SUMIF(INDIRECT("'Output 2'!$H$4:$H$"&amp;$C$5),Analysis!Q15,INDIRECT("'Output 2'!$m$4:$m$"&amp;$C$5))
+SUMIF(INDIRECT("'Output 3'!$H$4:$H$"&amp;$C$6),Analysis!Q15,INDIRECT("'Output 3'!$m$4:$m$"&amp;$C$6))
+SUMIF(INDIRECT("'Output 4'!$H$4:$H$"&amp;$C$7),Analysis!Q15,INDIRECT("'Output 4'!$m$4:$m$"&amp;$C$7))
+SUMIF(INDIRECT("'Output 5'!$H$4:$H$"&amp;$C$8),Analysis!Q15,INDIRECT("'Output 5'!$m$4:$m$"&amp;$C$8))
+SUMIF(INDIRECT("'Output 6'!$H$4:$H$"&amp;$C$9),Analysis!Q15,INDIRECT("'Output 6'!$m$4:$m$"&amp;$C$9))
+SUMIF(INDIRECT("'Output 7'!$H$4:$H$"&amp;$C$10),Analysis!Q15,INDIRECT("'Output 7'!$m$4:$m$"&amp;$C$10))
+SUMIF(INDIRECT("'Output 8'!$H$4:$H$"&amp;$C$11),Analysis!Q15,INDIRECT("'Output 8'!$m$4:$m$"&amp;$C$11))
+SUMIF(INDIRECT("'Output 9'!$H$4:$H$"&amp;$C$12),Analysis!Q15,INDIRECT("'Output 9'!$m$4:$m$"&amp;$C$12))
+SUMIF(INDIRECT("'Output 10'!$H$4:$H$"&amp;$C$13),Analysis!Q15,INDIRECT("'Output 10'!$m$4:$m$"&amp;$C$13))</f>
        <v>0</v>
      </c>
      <c r="S15" s="5">
        <f ca="1">SUMIF(INDIRECT("'Output 1'!$H$4:$H$"&amp;$C$4),Analysis!Q15,INDIRECT("'Output 1'!$Q$4:$Q$"&amp;$C$4))
+SUMIF(INDIRECT("'Output 2'!$H$4:$H$"&amp;$C$5),Analysis!Q15,INDIRECT("'Output 2'!$Q$4:$Q$"&amp;$C$5))
+SUMIF(INDIRECT("'Output 3'!$H$4:$H$"&amp;$C$6),Analysis!Q15,INDIRECT("'Output 3'!$Q$4:$Q$"&amp;$C$6))
+SUMIF(INDIRECT("'Output 4'!$H$4:$H$"&amp;$C$7),Analysis!Q15,INDIRECT("'Output 4'!$Q$4:$Q$"&amp;$C$7))
+SUMIF(INDIRECT("'Output 5'!$H$4:$H$"&amp;$C$8),Analysis!Q15,INDIRECT("'Output 5'!$Q$4:$Q$"&amp;$C$8))
+SUMIF(INDIRECT("'Output 6'!$H$4:$H$"&amp;$C$9),Analysis!Q15,INDIRECT("'Output 6'!$Q$4:$Q$"&amp;$C$9))
+SUMIF(INDIRECT("'Output 7'!$H$4:$H$"&amp;$C$10),Analysis!Q15,INDIRECT("'Output 7'!$Q$4:$Q$"&amp;$C$10))
+SUMIF(INDIRECT("'Output 8'!$H$4:$H$"&amp;$C$11),Analysis!Q15,INDIRECT("'Output 8'!$Q$4:$Q$"&amp;$C$11))
+SUMIF(INDIRECT("'Output 9'!$H$4:$H$"&amp;$C$12),Analysis!Q15,INDIRECT("'Output 9'!$Q$4:$Q$"&amp;$C$12))
+SUMIF(INDIRECT("'Output 10'!$H$4:$H$"&amp;$C$13),Analysis!Q15,INDIRECT("'Output 10'!$Q$4:$Q$"&amp;$C$13))</f>
        <v>0</v>
      </c>
      <c r="T15" s="5">
        <f ca="1">SUMIF(INDIRECT("'Output 1'!$H$4:$H$"&amp;$C$4),Analysis!Q15,INDIRECT("'Output 1'!$U$4:$U$"&amp;$C$4))
+SUMIF(INDIRECT("'Output 2'!$H$4:$H$"&amp;$C$5),Analysis!Q15,INDIRECT("'Output 2'!$U$4:$U$"&amp;$C$5))
+SUMIF(INDIRECT("'Output 3'!$H$4:$H$"&amp;$C$6),Analysis!Q15,INDIRECT("'Output 3'!$U$4:$U$"&amp;$C$6))
+SUMIF(INDIRECT("'Output 4'!$H$4:$H$"&amp;$C$7),Analysis!Q15,INDIRECT("'Output 4'!$U$4:$U$"&amp;$C$7))
+SUMIF(INDIRECT("'Output 5'!$H$4:$H$"&amp;$C$8),Analysis!Q15,INDIRECT("'Output 5'!$U$4:$U$"&amp;$C$8))
+SUMIF(INDIRECT("'Output 6'!$H$4:$H$"&amp;$C$9),Analysis!Q15,INDIRECT("'Output 6'!$U$4:$U$"&amp;$C$9))
+SUMIF(INDIRECT("'Output 7'!$H$4:$H$"&amp;$C$10),Analysis!Q15,INDIRECT("'Output 7'!$U$4:$U$"&amp;$C$10))
+SUMIF(INDIRECT("'Output 8'!$H$4:$H$"&amp;$C$11),Analysis!Q15,INDIRECT("'Output 8'!$U$4:$U$"&amp;$C$11))
+SUMIF(INDIRECT("'Output 9'!$H$4:$H$"&amp;$C$12),Analysis!Q15,INDIRECT("'Output 9'!$U$4:$U$"&amp;$C$12))
+SUMIF(INDIRECT("'Output 10'!$H$4:$H$"&amp;$C$13),Analysis!Q15,INDIRECT("'Output 10'!$U$4:$U$"&amp;$C$13))</f>
        <v>0</v>
      </c>
      <c r="U15" s="30"/>
      <c r="V15" s="5">
        <f>SUMIF('Unplanned Outputs'!$E$4:$E$500,Analysis!Q15,'Unplanned Outputs'!$J$4:$J$500)</f>
        <v>0</v>
      </c>
      <c r="W15" s="5">
        <f>SUMIF('Unplanned Outputs'!$E$4:$E$500,Analysis!$Q15,'Unplanned Outputs'!$N$4:$N$500)</f>
        <v>0</v>
      </c>
      <c r="X15" s="5">
        <f>SUMIF('Unplanned Outputs'!$E$4:$E$500,Analysis!$Q15,'Unplanned Outputs'!$R$4:$R$500)</f>
        <v>0</v>
      </c>
      <c r="Y15" s="15"/>
      <c r="Z15" s="36">
        <f t="shared" ca="1" si="0"/>
        <v>0</v>
      </c>
      <c r="AA15" s="36">
        <f t="shared" si="1"/>
        <v>0</v>
      </c>
      <c r="AB15" s="51">
        <f t="shared" ca="1" si="2"/>
        <v>0</v>
      </c>
      <c r="AC15" s="62">
        <f ca="1">SUMIF(INDIRECT("'Output 1'!$H$5:$H$"&amp;$C$4),Analysis!$Q15,INDIRECT("'Output 1'!$F$5:$F$"&amp;$C$4))
+SUMIF(INDIRECT("'Output 2'!$H$5:$H$"&amp;$C$5),Analysis!$Q15,INDIRECT("'Output 2'!$F$5:$F$"&amp;$C$5))
+SUMIF(INDIRECT("'Output 3'!$H$5:$H$"&amp;$C$6),Analysis!$Q15,INDIRECT("'Output 3'!$F$5:$F$"&amp;$C$6))
+SUMIF(INDIRECT("'Output 4'!$H$5:$H$"&amp;$C$7),Analysis!$Q15,INDIRECT("'Output 4'!$F$5:$F$"&amp;$C$7))
+SUMIF(INDIRECT("'Output 5'!$H$5:$H$"&amp;$C$8),Analysis!$Q15,INDIRECT("'Output 5'!$F$5:$F$"&amp;$C$8))
+SUMIF(INDIRECT("'Output 6'!$H$5:$H$"&amp;$C$9),Analysis!$Q15,INDIRECT("'Output 6'!$F$5:$F$"&amp;$C$9))
+SUMIF(INDIRECT("'Output 7'!$H$5:$H$"&amp;$C$10),Analysis!$Q15,INDIRECT("'Output 7'!$F$5:$F$"&amp;$C$10))
+SUMIF(INDIRECT("'Output 8'!$H$5:$H$"&amp;$C$11),Analysis!$Q15,INDIRECT("'Output 8'!$F$5:$F$"&amp;$C$11))
+SUMIF(INDIRECT("'Output 9'!$H$5:$H$"&amp;$C$12),Analysis!$Q15,INDIRECT("'Output 9'!$F$5:$F$"&amp;$C$12))
+SUMIF(INDIRECT("'Output 10'!$H$5:$H$"&amp;$C$13),Analysis!$Q15,INDIRECT("'Output 10'!$F$5:$F$"&amp;$C$13))</f>
        <v>0</v>
      </c>
    </row>
    <row r="16" spans="1:29" x14ac:dyDescent="0.3">
      <c r="F16" t="str">
        <f>'Output 4'!$D$6</f>
        <v>O.4.3</v>
      </c>
      <c r="G16" s="4">
        <f>'Output 4'!K$6/'Output 4'!$F$6</f>
        <v>0</v>
      </c>
      <c r="H16" s="4">
        <f>'Output 4'!M$6/'Output 4'!$F$6</f>
        <v>0</v>
      </c>
      <c r="I16" s="4">
        <f>('Output 4'!O$6)/'Output 4'!$F$6</f>
        <v>0</v>
      </c>
      <c r="J16" s="4" t="e">
        <f>('Output 4'!Q$6)/'Output 4'!$F$6</f>
        <v>#VALUE!</v>
      </c>
      <c r="K16" s="4">
        <f>('Output 1'!U$4)/'Output 1'!$F$4</f>
        <v>0</v>
      </c>
      <c r="L16" s="33" t="e">
        <f t="shared" si="6"/>
        <v>#VALUE!</v>
      </c>
      <c r="M16" s="4">
        <f>('Output 4'!S$6)/'Output 4'!$F$6</f>
        <v>0.5</v>
      </c>
      <c r="N16" s="4" t="e">
        <f>('Output 4'!U$6)/'Output 4'!$F$6</f>
        <v>#VALUE!</v>
      </c>
      <c r="O16" s="33" t="e">
        <f t="shared" si="7"/>
        <v>#VALUE!</v>
      </c>
      <c r="Q16" s="30">
        <v>1.4</v>
      </c>
      <c r="R16" s="5">
        <f ca="1">SUMIF(INDIRECT("'Output 1'!$H$4:$H$"&amp;$C$4),Analysis!Q16,INDIRECT("'Output 1'!$m$4:$m$"&amp;$C$4))
+SUMIF(INDIRECT("'Output 2'!$H$4:$H$"&amp;$C$5),Analysis!Q16,INDIRECT("'Output 2'!$m$4:$m$"&amp;$C$5))
+SUMIF(INDIRECT("'Output 3'!$H$4:$H$"&amp;$C$6),Analysis!Q16,INDIRECT("'Output 3'!$m$4:$m$"&amp;$C$6))
+SUMIF(INDIRECT("'Output 4'!$H$4:$H$"&amp;$C$7),Analysis!Q16,INDIRECT("'Output 4'!$m$4:$m$"&amp;$C$7))
+SUMIF(INDIRECT("'Output 5'!$H$4:$H$"&amp;$C$8),Analysis!Q16,INDIRECT("'Output 5'!$m$4:$m$"&amp;$C$8))
+SUMIF(INDIRECT("'Output 6'!$H$4:$H$"&amp;$C$9),Analysis!Q16,INDIRECT("'Output 6'!$m$4:$m$"&amp;$C$9))
+SUMIF(INDIRECT("'Output 7'!$H$4:$H$"&amp;$C$10),Analysis!Q16,INDIRECT("'Output 7'!$m$4:$m$"&amp;$C$10))
+SUMIF(INDIRECT("'Output 8'!$H$4:$H$"&amp;$C$11),Analysis!Q16,INDIRECT("'Output 8'!$m$4:$m$"&amp;$C$11))
+SUMIF(INDIRECT("'Output 9'!$H$4:$H$"&amp;$C$12),Analysis!Q16,INDIRECT("'Output 9'!$m$4:$m$"&amp;$C$12))
+SUMIF(INDIRECT("'Output 10'!$H$4:$H$"&amp;$C$13),Analysis!Q16,INDIRECT("'Output 10'!$m$4:$m$"&amp;$C$13))</f>
        <v>0</v>
      </c>
      <c r="S16" s="5">
        <f ca="1">SUMIF(INDIRECT("'Output 1'!$H$4:$H$"&amp;$C$4),Analysis!Q16,INDIRECT("'Output 1'!$Q$4:$Q$"&amp;$C$4))
+SUMIF(INDIRECT("'Output 2'!$H$4:$H$"&amp;$C$5),Analysis!Q16,INDIRECT("'Output 2'!$Q$4:$Q$"&amp;$C$5))
+SUMIF(INDIRECT("'Output 3'!$H$4:$H$"&amp;$C$6),Analysis!Q16,INDIRECT("'Output 3'!$Q$4:$Q$"&amp;$C$6))
+SUMIF(INDIRECT("'Output 4'!$H$4:$H$"&amp;$C$7),Analysis!Q16,INDIRECT("'Output 4'!$Q$4:$Q$"&amp;$C$7))
+SUMIF(INDIRECT("'Output 5'!$H$4:$H$"&amp;$C$8),Analysis!Q16,INDIRECT("'Output 5'!$Q$4:$Q$"&amp;$C$8))
+SUMIF(INDIRECT("'Output 6'!$H$4:$H$"&amp;$C$9),Analysis!Q16,INDIRECT("'Output 6'!$Q$4:$Q$"&amp;$C$9))
+SUMIF(INDIRECT("'Output 7'!$H$4:$H$"&amp;$C$10),Analysis!Q16,INDIRECT("'Output 7'!$Q$4:$Q$"&amp;$C$10))
+SUMIF(INDIRECT("'Output 8'!$H$4:$H$"&amp;$C$11),Analysis!Q16,INDIRECT("'Output 8'!$Q$4:$Q$"&amp;$C$11))
+SUMIF(INDIRECT("'Output 9'!$H$4:$H$"&amp;$C$12),Analysis!Q16,INDIRECT("'Output 9'!$Q$4:$Q$"&amp;$C$12))
+SUMIF(INDIRECT("'Output 10'!$H$4:$H$"&amp;$C$13),Analysis!Q16,INDIRECT("'Output 10'!$Q$4:$Q$"&amp;$C$13))</f>
        <v>0</v>
      </c>
      <c r="T16" s="5">
        <f ca="1">SUMIF(INDIRECT("'Output 1'!$H$4:$H$"&amp;$C$4),Analysis!Q16,INDIRECT("'Output 1'!$U$4:$U$"&amp;$C$4))
+SUMIF(INDIRECT("'Output 2'!$H$4:$H$"&amp;$C$5),Analysis!Q16,INDIRECT("'Output 2'!$U$4:$U$"&amp;$C$5))
+SUMIF(INDIRECT("'Output 3'!$H$4:$H$"&amp;$C$6),Analysis!Q16,INDIRECT("'Output 3'!$U$4:$U$"&amp;$C$6))
+SUMIF(INDIRECT("'Output 4'!$H$4:$H$"&amp;$C$7),Analysis!Q16,INDIRECT("'Output 4'!$U$4:$U$"&amp;$C$7))
+SUMIF(INDIRECT("'Output 5'!$H$4:$H$"&amp;$C$8),Analysis!Q16,INDIRECT("'Output 5'!$U$4:$U$"&amp;$C$8))
+SUMIF(INDIRECT("'Output 6'!$H$4:$H$"&amp;$C$9),Analysis!Q16,INDIRECT("'Output 6'!$U$4:$U$"&amp;$C$9))
+SUMIF(INDIRECT("'Output 7'!$H$4:$H$"&amp;$C$10),Analysis!Q16,INDIRECT("'Output 7'!$U$4:$U$"&amp;$C$10))
+SUMIF(INDIRECT("'Output 8'!$H$4:$H$"&amp;$C$11),Analysis!Q16,INDIRECT("'Output 8'!$U$4:$U$"&amp;$C$11))
+SUMIF(INDIRECT("'Output 9'!$H$4:$H$"&amp;$C$12),Analysis!Q16,INDIRECT("'Output 9'!$U$4:$U$"&amp;$C$12))
+SUMIF(INDIRECT("'Output 10'!$H$4:$H$"&amp;$C$13),Analysis!Q16,INDIRECT("'Output 10'!$U$4:$U$"&amp;$C$13))</f>
        <v>0</v>
      </c>
      <c r="U16" s="30"/>
      <c r="V16" s="5">
        <f>SUMIF('Unplanned Outputs'!$E$4:$E$500,Analysis!Q16,'Unplanned Outputs'!$J$4:$J$500)</f>
        <v>0</v>
      </c>
      <c r="W16" s="5">
        <f>SUMIF('Unplanned Outputs'!$E$4:$E$500,Analysis!$Q16,'Unplanned Outputs'!$N$4:$N$500)</f>
        <v>0</v>
      </c>
      <c r="X16" s="5">
        <f>SUMIF('Unplanned Outputs'!$E$4:$E$500,Analysis!$Q16,'Unplanned Outputs'!$R$4:$R$500)</f>
        <v>0</v>
      </c>
      <c r="Y16" s="15"/>
      <c r="Z16" s="36">
        <f t="shared" ca="1" si="0"/>
        <v>0</v>
      </c>
      <c r="AA16" s="36">
        <f t="shared" si="1"/>
        <v>0</v>
      </c>
      <c r="AB16" s="51">
        <f t="shared" ca="1" si="2"/>
        <v>0</v>
      </c>
      <c r="AC16" s="62">
        <f ca="1">SUMIF(INDIRECT("'Output 1'!$H$5:$H$"&amp;$C$4),Analysis!$Q16,INDIRECT("'Output 1'!$F$5:$F$"&amp;$C$4))
+SUMIF(INDIRECT("'Output 2'!$H$5:$H$"&amp;$C$5),Analysis!$Q16,INDIRECT("'Output 2'!$F$5:$F$"&amp;$C$5))
+SUMIF(INDIRECT("'Output 3'!$H$5:$H$"&amp;$C$6),Analysis!$Q16,INDIRECT("'Output 3'!$F$5:$F$"&amp;$C$6))
+SUMIF(INDIRECT("'Output 4'!$H$5:$H$"&amp;$C$7),Analysis!$Q16,INDIRECT("'Output 4'!$F$5:$F$"&amp;$C$7))
+SUMIF(INDIRECT("'Output 5'!$H$5:$H$"&amp;$C$8),Analysis!$Q16,INDIRECT("'Output 5'!$F$5:$F$"&amp;$C$8))
+SUMIF(INDIRECT("'Output 6'!$H$5:$H$"&amp;$C$9),Analysis!$Q16,INDIRECT("'Output 6'!$F$5:$F$"&amp;$C$9))
+SUMIF(INDIRECT("'Output 7'!$H$5:$H$"&amp;$C$10),Analysis!$Q16,INDIRECT("'Output 7'!$F$5:$F$"&amp;$C$10))
+SUMIF(INDIRECT("'Output 8'!$H$5:$H$"&amp;$C$11),Analysis!$Q16,INDIRECT("'Output 8'!$F$5:$F$"&amp;$C$11))
+SUMIF(INDIRECT("'Output 9'!$H$5:$H$"&amp;$C$12),Analysis!$Q16,INDIRECT("'Output 9'!$F$5:$F$"&amp;$C$12))
+SUMIF(INDIRECT("'Output 10'!$H$5:$H$"&amp;$C$13),Analysis!$Q16,INDIRECT("'Output 10'!$F$5:$F$"&amp;$C$13))</f>
        <v>0</v>
      </c>
    </row>
    <row r="17" spans="1:29" x14ac:dyDescent="0.3">
      <c r="E17" t="str">
        <f>'Output 5'!$B$4</f>
        <v>O.5</v>
      </c>
      <c r="F17" t="str">
        <f>'Output 5'!$D$4</f>
        <v>O.5.1</v>
      </c>
      <c r="G17" s="4">
        <f>'Output 5'!$K$4/'Output 5'!$F$4</f>
        <v>0</v>
      </c>
      <c r="H17" s="4">
        <f>'Output 5'!M$4/'Output 5'!$F$4</f>
        <v>0</v>
      </c>
      <c r="I17" s="4" t="e">
        <f>('Output 5'!O$4)/'Output 5'!$F$4</f>
        <v>#VALUE!</v>
      </c>
      <c r="J17" s="4">
        <f>('Output 5'!Q$4)/'Output 5'!$F$4</f>
        <v>0</v>
      </c>
      <c r="K17" s="4">
        <f>('Output 1'!U$4)/'Output 1'!$F$4</f>
        <v>0</v>
      </c>
      <c r="L17" s="33">
        <f t="shared" si="6"/>
        <v>0</v>
      </c>
      <c r="M17" s="4">
        <f>('Output 5'!S$4)/'Output 5'!$F$4</f>
        <v>0</v>
      </c>
      <c r="N17" s="4">
        <f>('Output 5'!U$4)/'Output 5'!$F$4</f>
        <v>0</v>
      </c>
      <c r="O17" s="33">
        <f t="shared" si="7"/>
        <v>0</v>
      </c>
      <c r="Q17" s="30" t="s">
        <v>47</v>
      </c>
      <c r="R17" s="5">
        <f ca="1">SUMIF(INDIRECT("'Output 1'!$H$4:$H$"&amp;$C$4),Analysis!Q17,INDIRECT("'Output 1'!$m$4:$m$"&amp;$C$4))
+SUMIF(INDIRECT("'Output 2'!$H$4:$H$"&amp;$C$5),Analysis!Q17,INDIRECT("'Output 2'!$m$4:$m$"&amp;$C$5))
+SUMIF(INDIRECT("'Output 3'!$H$4:$H$"&amp;$C$6),Analysis!Q17,INDIRECT("'Output 3'!$m$4:$m$"&amp;$C$6))
+SUMIF(INDIRECT("'Output 4'!$H$4:$H$"&amp;$C$7),Analysis!Q17,INDIRECT("'Output 4'!$m$4:$m$"&amp;$C$7))
+SUMIF(INDIRECT("'Output 5'!$H$4:$H$"&amp;$C$8),Analysis!Q17,INDIRECT("'Output 5'!$m$4:$m$"&amp;$C$8))
+SUMIF(INDIRECT("'Output 6'!$H$4:$H$"&amp;$C$9),Analysis!Q17,INDIRECT("'Output 6'!$m$4:$m$"&amp;$C$9))
+SUMIF(INDIRECT("'Output 7'!$H$4:$H$"&amp;$C$10),Analysis!Q17,INDIRECT("'Output 7'!$m$4:$m$"&amp;$C$10))
+SUMIF(INDIRECT("'Output 8'!$H$4:$H$"&amp;$C$11),Analysis!Q17,INDIRECT("'Output 8'!$m$4:$m$"&amp;$C$11))
+SUMIF(INDIRECT("'Output 9'!$H$4:$H$"&amp;$C$12),Analysis!Q17,INDIRECT("'Output 9'!$m$4:$m$"&amp;$C$12))
+SUMIF(INDIRECT("'Output 10'!$H$4:$H$"&amp;$C$13),Analysis!Q17,INDIRECT("'Output 10'!$m$4:$m$"&amp;$C$13))</f>
        <v>0</v>
      </c>
      <c r="S17" s="5">
        <f ca="1">SUMIF(INDIRECT("'Output 1'!$H$4:$H$"&amp;$C$4),Analysis!Q17,INDIRECT("'Output 1'!$Q$4:$Q$"&amp;$C$4))
+SUMIF(INDIRECT("'Output 2'!$H$4:$H$"&amp;$C$5),Analysis!Q17,INDIRECT("'Output 2'!$Q$4:$Q$"&amp;$C$5))
+SUMIF(INDIRECT("'Output 3'!$H$4:$H$"&amp;$C$6),Analysis!Q17,INDIRECT("'Output 3'!$Q$4:$Q$"&amp;$C$6))
+SUMIF(INDIRECT("'Output 4'!$H$4:$H$"&amp;$C$7),Analysis!Q17,INDIRECT("'Output 4'!$Q$4:$Q$"&amp;$C$7))
+SUMIF(INDIRECT("'Output 5'!$H$4:$H$"&amp;$C$8),Analysis!Q17,INDIRECT("'Output 5'!$Q$4:$Q$"&amp;$C$8))
+SUMIF(INDIRECT("'Output 6'!$H$4:$H$"&amp;$C$9),Analysis!Q17,INDIRECT("'Output 6'!$Q$4:$Q$"&amp;$C$9))
+SUMIF(INDIRECT("'Output 7'!$H$4:$H$"&amp;$C$10),Analysis!Q17,INDIRECT("'Output 7'!$Q$4:$Q$"&amp;$C$10))
+SUMIF(INDIRECT("'Output 8'!$H$4:$H$"&amp;$C$11),Analysis!Q17,INDIRECT("'Output 8'!$Q$4:$Q$"&amp;$C$11))
+SUMIF(INDIRECT("'Output 9'!$H$4:$H$"&amp;$C$12),Analysis!Q17,INDIRECT("'Output 9'!$Q$4:$Q$"&amp;$C$12))
+SUMIF(INDIRECT("'Output 10'!$H$4:$H$"&amp;$C$13),Analysis!Q17,INDIRECT("'Output 10'!$Q$4:$Q$"&amp;$C$13))</f>
        <v>10</v>
      </c>
      <c r="T17" s="5">
        <f ca="1">SUMIF(INDIRECT("'Output 1'!$H$4:$H$"&amp;$C$4),Analysis!Q17,INDIRECT("'Output 1'!$U$4:$U$"&amp;$C$4))
+SUMIF(INDIRECT("'Output 2'!$H$4:$H$"&amp;$C$5),Analysis!Q17,INDIRECT("'Output 2'!$U$4:$U$"&amp;$C$5))
+SUMIF(INDIRECT("'Output 3'!$H$4:$H$"&amp;$C$6),Analysis!Q17,INDIRECT("'Output 3'!$U$4:$U$"&amp;$C$6))
+SUMIF(INDIRECT("'Output 4'!$H$4:$H$"&amp;$C$7),Analysis!Q17,INDIRECT("'Output 4'!$U$4:$U$"&amp;$C$7))
+SUMIF(INDIRECT("'Output 5'!$H$4:$H$"&amp;$C$8),Analysis!Q17,INDIRECT("'Output 5'!$U$4:$U$"&amp;$C$8))
+SUMIF(INDIRECT("'Output 6'!$H$4:$H$"&amp;$C$9),Analysis!Q17,INDIRECT("'Output 6'!$U$4:$U$"&amp;$C$9))
+SUMIF(INDIRECT("'Output 7'!$H$4:$H$"&amp;$C$10),Analysis!Q17,INDIRECT("'Output 7'!$U$4:$U$"&amp;$C$10))
+SUMIF(INDIRECT("'Output 8'!$H$4:$H$"&amp;$C$11),Analysis!Q17,INDIRECT("'Output 8'!$U$4:$U$"&amp;$C$11))
+SUMIF(INDIRECT("'Output 9'!$H$4:$H$"&amp;$C$12),Analysis!Q17,INDIRECT("'Output 9'!$U$4:$U$"&amp;$C$12))
+SUMIF(INDIRECT("'Output 10'!$H$4:$H$"&amp;$C$13),Analysis!Q17,INDIRECT("'Output 10'!$U$4:$U$"&amp;$C$13))</f>
        <v>1</v>
      </c>
      <c r="U17" s="30"/>
      <c r="V17" s="5">
        <f>SUMIF('Unplanned Outputs'!$E$4:$E$500,Analysis!Q17,'Unplanned Outputs'!$J$4:$J$500)</f>
        <v>0</v>
      </c>
      <c r="W17" s="5">
        <f>SUMIF('Unplanned Outputs'!$E$4:$E$500,Analysis!$Q17,'Unplanned Outputs'!$N$4:$N$500)</f>
        <v>0</v>
      </c>
      <c r="X17" s="5">
        <f>SUMIF('Unplanned Outputs'!$E$4:$E$500,Analysis!$Q17,'Unplanned Outputs'!$R$4:$R$500)</f>
        <v>0</v>
      </c>
      <c r="Y17" s="15"/>
      <c r="Z17" s="36">
        <f t="shared" ca="1" si="0"/>
        <v>11</v>
      </c>
      <c r="AA17" s="36">
        <f t="shared" si="1"/>
        <v>0</v>
      </c>
      <c r="AB17" s="51">
        <f t="shared" ca="1" si="2"/>
        <v>11</v>
      </c>
      <c r="AC17" s="62">
        <f ca="1">SUMIF(INDIRECT("'Output 1'!$H$5:$H$"&amp;$C$4),Analysis!$Q17,INDIRECT("'Output 1'!$F$5:$F$"&amp;$C$4))
+SUMIF(INDIRECT("'Output 2'!$H$5:$H$"&amp;$C$5),Analysis!$Q17,INDIRECT("'Output 2'!$F$5:$F$"&amp;$C$5))
+SUMIF(INDIRECT("'Output 3'!$H$5:$H$"&amp;$C$6),Analysis!$Q17,INDIRECT("'Output 3'!$F$5:$F$"&amp;$C$6))
+SUMIF(INDIRECT("'Output 4'!$H$5:$H$"&amp;$C$7),Analysis!$Q17,INDIRECT("'Output 4'!$F$5:$F$"&amp;$C$7))
+SUMIF(INDIRECT("'Output 5'!$H$5:$H$"&amp;$C$8),Analysis!$Q17,INDIRECT("'Output 5'!$F$5:$F$"&amp;$C$8))
+SUMIF(INDIRECT("'Output 6'!$H$5:$H$"&amp;$C$9),Analysis!$Q17,INDIRECT("'Output 6'!$F$5:$F$"&amp;$C$9))
+SUMIF(INDIRECT("'Output 7'!$H$5:$H$"&amp;$C$10),Analysis!$Q17,INDIRECT("'Output 7'!$F$5:$F$"&amp;$C$10))
+SUMIF(INDIRECT("'Output 8'!$H$5:$H$"&amp;$C$11),Analysis!$Q17,INDIRECT("'Output 8'!$F$5:$F$"&amp;$C$11))
+SUMIF(INDIRECT("'Output 9'!$H$5:$H$"&amp;$C$12),Analysis!$Q17,INDIRECT("'Output 9'!$F$5:$F$"&amp;$C$12))
+SUMIF(INDIRECT("'Output 10'!$H$5:$H$"&amp;$C$13),Analysis!$Q17,INDIRECT("'Output 10'!$F$5:$F$"&amp;$C$13))</f>
        <v>12</v>
      </c>
    </row>
    <row r="18" spans="1:29" x14ac:dyDescent="0.3">
      <c r="F18" t="str">
        <f>'Output 5'!$D$5</f>
        <v>O.5.2</v>
      </c>
      <c r="G18" s="4">
        <f>'Output 5'!K$5/'Output 5'!$F$5</f>
        <v>0</v>
      </c>
      <c r="H18" s="4">
        <f>'Output 5'!M$5/'Output 5'!$F$5</f>
        <v>0</v>
      </c>
      <c r="I18" s="4">
        <f>('Output 5'!O$5)/'Output 5'!$F$5</f>
        <v>1</v>
      </c>
      <c r="J18" s="4">
        <f>('Output 5'!Q$5)/'Output 5'!$F$5</f>
        <v>3</v>
      </c>
      <c r="K18" s="4">
        <f>('Output 1'!U$4)/'Output 1'!$F$4</f>
        <v>0</v>
      </c>
      <c r="L18" s="33">
        <f t="shared" si="6"/>
        <v>3</v>
      </c>
      <c r="M18" s="4">
        <f>('Output 5'!S$5)/'Output 5'!$F$5</f>
        <v>0</v>
      </c>
      <c r="N18" s="4">
        <f>('Output 5'!U$5)/'Output 5'!$F$5</f>
        <v>1</v>
      </c>
      <c r="O18" s="33">
        <f t="shared" si="7"/>
        <v>4</v>
      </c>
      <c r="Q18" s="30" t="s">
        <v>534</v>
      </c>
      <c r="R18" s="5">
        <f ca="1">SUMIF(INDIRECT("'Output 1'!$H$4:$H$"&amp;$C$4),Analysis!Q18,INDIRECT("'Output 1'!$m$4:$m$"&amp;$C$4))
+SUMIF(INDIRECT("'Output 2'!$H$4:$H$"&amp;$C$5),Analysis!Q18,INDIRECT("'Output 2'!$m$4:$m$"&amp;$C$5))
+SUMIF(INDIRECT("'Output 3'!$H$4:$H$"&amp;$C$6),Analysis!Q18,INDIRECT("'Output 3'!$m$4:$m$"&amp;$C$6))
+SUMIF(INDIRECT("'Output 4'!$H$4:$H$"&amp;$C$7),Analysis!Q18,INDIRECT("'Output 4'!$m$4:$m$"&amp;$C$7))
+SUMIF(INDIRECT("'Output 5'!$H$4:$H$"&amp;$C$8),Analysis!Q18,INDIRECT("'Output 5'!$m$4:$m$"&amp;$C$8))
+SUMIF(INDIRECT("'Output 6'!$H$4:$H$"&amp;$C$9),Analysis!Q18,INDIRECT("'Output 6'!$m$4:$m$"&amp;$C$9))
+SUMIF(INDIRECT("'Output 7'!$H$4:$H$"&amp;$C$10),Analysis!Q18,INDIRECT("'Output 7'!$m$4:$m$"&amp;$C$10))
+SUMIF(INDIRECT("'Output 8'!$H$4:$H$"&amp;$C$11),Analysis!Q18,INDIRECT("'Output 8'!$m$4:$m$"&amp;$C$11))
+SUMIF(INDIRECT("'Output 9'!$H$4:$H$"&amp;$C$12),Analysis!Q18,INDIRECT("'Output 9'!$m$4:$m$"&amp;$C$12))
+SUMIF(INDIRECT("'Output 10'!$H$4:$H$"&amp;$C$13),Analysis!Q18,INDIRECT("'Output 10'!$m$4:$m$"&amp;$C$13))</f>
        <v>0</v>
      </c>
      <c r="S18" s="5">
        <f ca="1">SUMIF(INDIRECT("'Output 1'!$H$4:$H$"&amp;$C$4),Analysis!Q18,INDIRECT("'Output 1'!$Q$4:$Q$"&amp;$C$4))
+SUMIF(INDIRECT("'Output 2'!$H$4:$H$"&amp;$C$5),Analysis!Q18,INDIRECT("'Output 2'!$Q$4:$Q$"&amp;$C$5))
+SUMIF(INDIRECT("'Output 3'!$H$4:$H$"&amp;$C$6),Analysis!Q18,INDIRECT("'Output 3'!$Q$4:$Q$"&amp;$C$6))
+SUMIF(INDIRECT("'Output 4'!$H$4:$H$"&amp;$C$7),Analysis!Q18,INDIRECT("'Output 4'!$Q$4:$Q$"&amp;$C$7))
+SUMIF(INDIRECT("'Output 5'!$H$4:$H$"&amp;$C$8),Analysis!Q18,INDIRECT("'Output 5'!$Q$4:$Q$"&amp;$C$8))
+SUMIF(INDIRECT("'Output 6'!$H$4:$H$"&amp;$C$9),Analysis!Q18,INDIRECT("'Output 6'!$Q$4:$Q$"&amp;$C$9))
+SUMIF(INDIRECT("'Output 7'!$H$4:$H$"&amp;$C$10),Analysis!Q18,INDIRECT("'Output 7'!$Q$4:$Q$"&amp;$C$10))
+SUMIF(INDIRECT("'Output 8'!$H$4:$H$"&amp;$C$11),Analysis!Q18,INDIRECT("'Output 8'!$Q$4:$Q$"&amp;$C$11))
+SUMIF(INDIRECT("'Output 9'!$H$4:$H$"&amp;$C$12),Analysis!Q18,INDIRECT("'Output 9'!$Q$4:$Q$"&amp;$C$12))
+SUMIF(INDIRECT("'Output 10'!$H$4:$H$"&amp;$C$13),Analysis!Q18,INDIRECT("'Output 10'!$Q$4:$Q$"&amp;$C$13))</f>
        <v>0</v>
      </c>
      <c r="T18" s="5">
        <f ca="1">SUMIF(INDIRECT("'Output 1'!$H$4:$H$"&amp;$C$4),Analysis!Q18,INDIRECT("'Output 1'!$U$4:$U$"&amp;$C$4))
+SUMIF(INDIRECT("'Output 2'!$H$4:$H$"&amp;$C$5),Analysis!Q18,INDIRECT("'Output 2'!$U$4:$U$"&amp;$C$5))
+SUMIF(INDIRECT("'Output 3'!$H$4:$H$"&amp;$C$6),Analysis!Q18,INDIRECT("'Output 3'!$U$4:$U$"&amp;$C$6))
+SUMIF(INDIRECT("'Output 4'!$H$4:$H$"&amp;$C$7),Analysis!Q18,INDIRECT("'Output 4'!$U$4:$U$"&amp;$C$7))
+SUMIF(INDIRECT("'Output 5'!$H$4:$H$"&amp;$C$8),Analysis!Q18,INDIRECT("'Output 5'!$U$4:$U$"&amp;$C$8))
+SUMIF(INDIRECT("'Output 6'!$H$4:$H$"&amp;$C$9),Analysis!Q18,INDIRECT("'Output 6'!$U$4:$U$"&amp;$C$9))
+SUMIF(INDIRECT("'Output 7'!$H$4:$H$"&amp;$C$10),Analysis!Q18,INDIRECT("'Output 7'!$U$4:$U$"&amp;$C$10))
+SUMIF(INDIRECT("'Output 8'!$H$4:$H$"&amp;$C$11),Analysis!Q18,INDIRECT("'Output 8'!$U$4:$U$"&amp;$C$11))
+SUMIF(INDIRECT("'Output 9'!$H$4:$H$"&amp;$C$12),Analysis!Q18,INDIRECT("'Output 9'!$U$4:$U$"&amp;$C$12))
+SUMIF(INDIRECT("'Output 10'!$H$4:$H$"&amp;$C$13),Analysis!Q18,INDIRECT("'Output 10'!$U$4:$U$"&amp;$C$13))</f>
        <v>0</v>
      </c>
      <c r="U18" s="30"/>
      <c r="V18" s="5">
        <f>SUMIF('Unplanned Outputs'!$E$4:$E$500,Analysis!Q18,'Unplanned Outputs'!$J$4:$J$500)</f>
        <v>0</v>
      </c>
      <c r="W18" s="5">
        <f>SUMIF('Unplanned Outputs'!$E$4:$E$500,Analysis!$Q18,'Unplanned Outputs'!$N$4:$N$500)</f>
        <v>0</v>
      </c>
      <c r="X18" s="5">
        <f>SUMIF('Unplanned Outputs'!$E$4:$E$500,Analysis!$Q18,'Unplanned Outputs'!$R$4:$R$500)</f>
        <v>0</v>
      </c>
      <c r="Y18" s="15"/>
      <c r="Z18" s="36">
        <f t="shared" ca="1" si="0"/>
        <v>0</v>
      </c>
      <c r="AA18" s="36">
        <f t="shared" si="1"/>
        <v>0</v>
      </c>
      <c r="AB18" s="51">
        <f t="shared" ca="1" si="2"/>
        <v>0</v>
      </c>
      <c r="AC18" s="62">
        <f ca="1">SUMIF(INDIRECT("'Output 1'!$H$5:$H$"&amp;$C$4),Analysis!$Q18,INDIRECT("'Output 1'!$F$5:$F$"&amp;$C$4))
+SUMIF(INDIRECT("'Output 2'!$H$5:$H$"&amp;$C$5),Analysis!$Q18,INDIRECT("'Output 2'!$F$5:$F$"&amp;$C$5))
+SUMIF(INDIRECT("'Output 3'!$H$5:$H$"&amp;$C$6),Analysis!$Q18,INDIRECT("'Output 3'!$F$5:$F$"&amp;$C$6))
+SUMIF(INDIRECT("'Output 4'!$H$5:$H$"&amp;$C$7),Analysis!$Q18,INDIRECT("'Output 4'!$F$5:$F$"&amp;$C$7))
+SUMIF(INDIRECT("'Output 5'!$H$5:$H$"&amp;$C$8),Analysis!$Q18,INDIRECT("'Output 5'!$F$5:$F$"&amp;$C$8))
+SUMIF(INDIRECT("'Output 6'!$H$5:$H$"&amp;$C$9),Analysis!$Q18,INDIRECT("'Output 6'!$F$5:$F$"&amp;$C$9))
+SUMIF(INDIRECT("'Output 7'!$H$5:$H$"&amp;$C$10),Analysis!$Q18,INDIRECT("'Output 7'!$F$5:$F$"&amp;$C$10))
+SUMIF(INDIRECT("'Output 8'!$H$5:$H$"&amp;$C$11),Analysis!$Q18,INDIRECT("'Output 8'!$F$5:$F$"&amp;$C$11))
+SUMIF(INDIRECT("'Output 9'!$H$5:$H$"&amp;$C$12),Analysis!$Q18,INDIRECT("'Output 9'!$F$5:$F$"&amp;$C$12))
+SUMIF(INDIRECT("'Output 10'!$H$5:$H$"&amp;$C$13),Analysis!$Q18,INDIRECT("'Output 10'!$F$5:$F$"&amp;$C$13))</f>
        <v>0</v>
      </c>
    </row>
    <row r="19" spans="1:29" x14ac:dyDescent="0.3">
      <c r="F19" t="str">
        <f>'Output 5'!$D$7</f>
        <v>O.5.4</v>
      </c>
      <c r="G19" s="4">
        <f>'Output 5'!K$7/'Output 5'!$F$7</f>
        <v>0</v>
      </c>
      <c r="H19" s="4">
        <f>'Output 5'!M$7/'Output 5'!$F$7</f>
        <v>0</v>
      </c>
      <c r="I19" s="4" t="e">
        <f>('Output 5'!O$7)/'Output 5'!$F$7</f>
        <v>#VALUE!</v>
      </c>
      <c r="J19" s="4">
        <f>('Output 5'!Q$7)/'Output 5'!$F$7</f>
        <v>1</v>
      </c>
      <c r="K19" s="4">
        <f>('Output 1'!U$4)/'Output 1'!$F$4</f>
        <v>0</v>
      </c>
      <c r="L19" s="33">
        <f t="shared" si="6"/>
        <v>1</v>
      </c>
      <c r="M19" s="4">
        <f>('Output 5'!S$7)/'Output 5'!$F$7</f>
        <v>0</v>
      </c>
      <c r="N19" s="4">
        <f>('Output 5'!U$7)/'Output 5'!$F$7</f>
        <v>0</v>
      </c>
      <c r="O19" s="33">
        <f t="shared" si="7"/>
        <v>1</v>
      </c>
      <c r="Q19" s="30" t="s">
        <v>70</v>
      </c>
      <c r="R19" s="5">
        <f ca="1">SUMIF(INDIRECT("'Output 1'!$H$4:$H$"&amp;$C$4),Analysis!Q19,INDIRECT("'Output 1'!$m$4:$m$"&amp;$C$4))
+SUMIF(INDIRECT("'Output 2'!$H$4:$H$"&amp;$C$5),Analysis!Q19,INDIRECT("'Output 2'!$m$4:$m$"&amp;$C$5))
+SUMIF(INDIRECT("'Output 3'!$H$4:$H$"&amp;$C$6),Analysis!Q19,INDIRECT("'Output 3'!$m$4:$m$"&amp;$C$6))
+SUMIF(INDIRECT("'Output 4'!$H$4:$H$"&amp;$C$7),Analysis!Q19,INDIRECT("'Output 4'!$m$4:$m$"&amp;$C$7))
+SUMIF(INDIRECT("'Output 5'!$H$4:$H$"&amp;$C$8),Analysis!Q19,INDIRECT("'Output 5'!$m$4:$m$"&amp;$C$8))
+SUMIF(INDIRECT("'Output 6'!$H$4:$H$"&amp;$C$9),Analysis!Q19,INDIRECT("'Output 6'!$m$4:$m$"&amp;$C$9))
+SUMIF(INDIRECT("'Output 7'!$H$4:$H$"&amp;$C$10),Analysis!Q19,INDIRECT("'Output 7'!$m$4:$m$"&amp;$C$10))
+SUMIF(INDIRECT("'Output 8'!$H$4:$H$"&amp;$C$11),Analysis!Q19,INDIRECT("'Output 8'!$m$4:$m$"&amp;$C$11))
+SUMIF(INDIRECT("'Output 9'!$H$4:$H$"&amp;$C$12),Analysis!Q19,INDIRECT("'Output 9'!$m$4:$m$"&amp;$C$12))
+SUMIF(INDIRECT("'Output 10'!$H$4:$H$"&amp;$C$13),Analysis!Q19,INDIRECT("'Output 10'!$m$4:$m$"&amp;$C$13))</f>
        <v>0</v>
      </c>
      <c r="S19" s="5">
        <f ca="1">SUMIF(INDIRECT("'Output 1'!$H$4:$H$"&amp;$C$4),Analysis!Q19,INDIRECT("'Output 1'!$Q$4:$Q$"&amp;$C$4))
+SUMIF(INDIRECT("'Output 2'!$H$4:$H$"&amp;$C$5),Analysis!Q19,INDIRECT("'Output 2'!$Q$4:$Q$"&amp;$C$5))
+SUMIF(INDIRECT("'Output 3'!$H$4:$H$"&amp;$C$6),Analysis!Q19,INDIRECT("'Output 3'!$Q$4:$Q$"&amp;$C$6))
+SUMIF(INDIRECT("'Output 4'!$H$4:$H$"&amp;$C$7),Analysis!Q19,INDIRECT("'Output 4'!$Q$4:$Q$"&amp;$C$7))
+SUMIF(INDIRECT("'Output 5'!$H$4:$H$"&amp;$C$8),Analysis!Q19,INDIRECT("'Output 5'!$Q$4:$Q$"&amp;$C$8))
+SUMIF(INDIRECT("'Output 6'!$H$4:$H$"&amp;$C$9),Analysis!Q19,INDIRECT("'Output 6'!$Q$4:$Q$"&amp;$C$9))
+SUMIF(INDIRECT("'Output 7'!$H$4:$H$"&amp;$C$10),Analysis!Q19,INDIRECT("'Output 7'!$Q$4:$Q$"&amp;$C$10))
+SUMIF(INDIRECT("'Output 8'!$H$4:$H$"&amp;$C$11),Analysis!Q19,INDIRECT("'Output 8'!$Q$4:$Q$"&amp;$C$11))
+SUMIF(INDIRECT("'Output 9'!$H$4:$H$"&amp;$C$12),Analysis!Q19,INDIRECT("'Output 9'!$Q$4:$Q$"&amp;$C$12))
+SUMIF(INDIRECT("'Output 10'!$H$4:$H$"&amp;$C$13),Analysis!Q19,INDIRECT("'Output 10'!$Q$4:$Q$"&amp;$C$13))</f>
        <v>2</v>
      </c>
      <c r="T19" s="5">
        <f ca="1">SUMIF(INDIRECT("'Output 1'!$H$4:$H$"&amp;$C$4),Analysis!Q19,INDIRECT("'Output 1'!$U$4:$U$"&amp;$C$4))
+SUMIF(INDIRECT("'Output 2'!$H$4:$H$"&amp;$C$5),Analysis!Q19,INDIRECT("'Output 2'!$U$4:$U$"&amp;$C$5))
+SUMIF(INDIRECT("'Output 3'!$H$4:$H$"&amp;$C$6),Analysis!Q19,INDIRECT("'Output 3'!$U$4:$U$"&amp;$C$6))
+SUMIF(INDIRECT("'Output 4'!$H$4:$H$"&amp;$C$7),Analysis!Q19,INDIRECT("'Output 4'!$U$4:$U$"&amp;$C$7))
+SUMIF(INDIRECT("'Output 5'!$H$4:$H$"&amp;$C$8),Analysis!Q19,INDIRECT("'Output 5'!$U$4:$U$"&amp;$C$8))
+SUMIF(INDIRECT("'Output 6'!$H$4:$H$"&amp;$C$9),Analysis!Q19,INDIRECT("'Output 6'!$U$4:$U$"&amp;$C$9))
+SUMIF(INDIRECT("'Output 7'!$H$4:$H$"&amp;$C$10),Analysis!Q19,INDIRECT("'Output 7'!$U$4:$U$"&amp;$C$10))
+SUMIF(INDIRECT("'Output 8'!$H$4:$H$"&amp;$C$11),Analysis!Q19,INDIRECT("'Output 8'!$U$4:$U$"&amp;$C$11))
+SUMIF(INDIRECT("'Output 9'!$H$4:$H$"&amp;$C$12),Analysis!Q19,INDIRECT("'Output 9'!$U$4:$U$"&amp;$C$12))
+SUMIF(INDIRECT("'Output 10'!$H$4:$H$"&amp;$C$13),Analysis!Q19,INDIRECT("'Output 10'!$U$4:$U$"&amp;$C$13))</f>
        <v>0</v>
      </c>
      <c r="U19" s="30"/>
      <c r="V19" s="5">
        <f>SUMIF('Unplanned Outputs'!$E$4:$E$500,Analysis!Q19,'Unplanned Outputs'!$J$4:$J$500)</f>
        <v>0</v>
      </c>
      <c r="W19" s="5">
        <f>SUMIF('Unplanned Outputs'!$E$4:$E$500,Analysis!$Q19,'Unplanned Outputs'!$N$4:$N$500)</f>
        <v>0</v>
      </c>
      <c r="X19" s="5">
        <f>SUMIF('Unplanned Outputs'!$E$4:$E$500,Analysis!$Q19,'Unplanned Outputs'!$R$4:$R$500)</f>
        <v>0</v>
      </c>
      <c r="Y19" s="15"/>
      <c r="Z19" s="36">
        <f t="shared" ca="1" si="0"/>
        <v>2</v>
      </c>
      <c r="AA19" s="36">
        <f t="shared" si="1"/>
        <v>0</v>
      </c>
      <c r="AB19" s="51">
        <f t="shared" ca="1" si="2"/>
        <v>2</v>
      </c>
      <c r="AC19" s="62">
        <f ca="1">SUMIF(INDIRECT("'Output 1'!$H$5:$H$"&amp;$C$4),Analysis!$Q19,INDIRECT("'Output 1'!$F$5:$F$"&amp;$C$4))
+SUMIF(INDIRECT("'Output 2'!$H$5:$H$"&amp;$C$5),Analysis!$Q19,INDIRECT("'Output 2'!$F$5:$F$"&amp;$C$5))
+SUMIF(INDIRECT("'Output 3'!$H$5:$H$"&amp;$C$6),Analysis!$Q19,INDIRECT("'Output 3'!$F$5:$F$"&amp;$C$6))
+SUMIF(INDIRECT("'Output 4'!$H$5:$H$"&amp;$C$7),Analysis!$Q19,INDIRECT("'Output 4'!$F$5:$F$"&amp;$C$7))
+SUMIF(INDIRECT("'Output 5'!$H$5:$H$"&amp;$C$8),Analysis!$Q19,INDIRECT("'Output 5'!$F$5:$F$"&amp;$C$8))
+SUMIF(INDIRECT("'Output 6'!$H$5:$H$"&amp;$C$9),Analysis!$Q19,INDIRECT("'Output 6'!$F$5:$F$"&amp;$C$9))
+SUMIF(INDIRECT("'Output 7'!$H$5:$H$"&amp;$C$10),Analysis!$Q19,INDIRECT("'Output 7'!$F$5:$F$"&amp;$C$10))
+SUMIF(INDIRECT("'Output 8'!$H$5:$H$"&amp;$C$11),Analysis!$Q19,INDIRECT("'Output 8'!$F$5:$F$"&amp;$C$11))
+SUMIF(INDIRECT("'Output 9'!$H$5:$H$"&amp;$C$12),Analysis!$Q19,INDIRECT("'Output 9'!$F$5:$F$"&amp;$C$12))
+SUMIF(INDIRECT("'Output 10'!$H$5:$H$"&amp;$C$13),Analysis!$Q19,INDIRECT("'Output 10'!$F$5:$F$"&amp;$C$13))</f>
        <v>5</v>
      </c>
    </row>
    <row r="20" spans="1:29" x14ac:dyDescent="0.3">
      <c r="A20" t="s">
        <v>535</v>
      </c>
      <c r="B20" s="7">
        <f>COUNTIF(B4:B18,"&lt;&gt;")</f>
        <v>10</v>
      </c>
      <c r="E20" t="str">
        <f>'Output 6'!$B$4</f>
        <v>O.6</v>
      </c>
      <c r="F20" t="str">
        <f>'Output 6'!$D$4</f>
        <v>O.6.1</v>
      </c>
      <c r="G20" s="4">
        <f>'Output 6'!$K$4/'Output 6'!$F$4</f>
        <v>0</v>
      </c>
      <c r="H20" s="4">
        <f>'Output 6'!M$4/'Output 6'!$F$4</f>
        <v>0</v>
      </c>
      <c r="I20" s="4">
        <f>('Output 6'!O$4)/'Output 6'!$F$4</f>
        <v>0</v>
      </c>
      <c r="J20" s="4" t="e">
        <f>('Output 6'!Q$4)/'Output 6'!$F$4</f>
        <v>#VALUE!</v>
      </c>
      <c r="K20" s="4">
        <f>('Output 1'!U$4)/'Output 1'!$F$4</f>
        <v>0</v>
      </c>
      <c r="L20" s="33" t="e">
        <f t="shared" si="6"/>
        <v>#VALUE!</v>
      </c>
      <c r="M20" s="4" t="e">
        <f>('Output 6'!S$4)/'Output 6'!$F$4</f>
        <v>#VALUE!</v>
      </c>
      <c r="N20" s="4">
        <f>('Output 6'!U$4)/'Output 6'!$F$4</f>
        <v>0.33333333333333331</v>
      </c>
      <c r="O20" s="33" t="e">
        <f t="shared" si="7"/>
        <v>#VALUE!</v>
      </c>
      <c r="Q20" s="30">
        <v>2.1</v>
      </c>
      <c r="R20" s="5">
        <f ca="1">SUMIF(INDIRECT("'Output 1'!$H$4:$H$"&amp;$C$4),Analysis!Q20,INDIRECT("'Output 1'!$m$4:$m$"&amp;$C$4))
+SUMIF(INDIRECT("'Output 2'!$H$4:$H$"&amp;$C$5),Analysis!Q20,INDIRECT("'Output 2'!$m$4:$m$"&amp;$C$5))
+SUMIF(INDIRECT("'Output 3'!$H$4:$H$"&amp;$C$6),Analysis!Q20,INDIRECT("'Output 3'!$m$4:$m$"&amp;$C$6))
+SUMIF(INDIRECT("'Output 4'!$H$4:$H$"&amp;$C$7),Analysis!Q20,INDIRECT("'Output 4'!$m$4:$m$"&amp;$C$7))
+SUMIF(INDIRECT("'Output 5'!$H$4:$H$"&amp;$C$8),Analysis!Q20,INDIRECT("'Output 5'!$m$4:$m$"&amp;$C$8))
+SUMIF(INDIRECT("'Output 6'!$H$4:$H$"&amp;$C$9),Analysis!Q20,INDIRECT("'Output 6'!$m$4:$m$"&amp;$C$9))
+SUMIF(INDIRECT("'Output 7'!$H$4:$H$"&amp;$C$10),Analysis!Q20,INDIRECT("'Output 7'!$m$4:$m$"&amp;$C$10))
+SUMIF(INDIRECT("'Output 8'!$H$4:$H$"&amp;$C$11),Analysis!Q20,INDIRECT("'Output 8'!$m$4:$m$"&amp;$C$11))
+SUMIF(INDIRECT("'Output 9'!$H$4:$H$"&amp;$C$12),Analysis!Q20,INDIRECT("'Output 9'!$m$4:$m$"&amp;$C$12))
+SUMIF(INDIRECT("'Output 10'!$H$4:$H$"&amp;$C$13),Analysis!Q20,INDIRECT("'Output 10'!$m$4:$m$"&amp;$C$13))</f>
        <v>0</v>
      </c>
      <c r="S20" s="5">
        <f ca="1">SUMIF(INDIRECT("'Output 1'!$H$4:$H$"&amp;$C$4),Analysis!Q20,INDIRECT("'Output 1'!$Q$4:$Q$"&amp;$C$4))
+SUMIF(INDIRECT("'Output 2'!$H$4:$H$"&amp;$C$5),Analysis!Q20,INDIRECT("'Output 2'!$Q$4:$Q$"&amp;$C$5))
+SUMIF(INDIRECT("'Output 3'!$H$4:$H$"&amp;$C$6),Analysis!Q20,INDIRECT("'Output 3'!$Q$4:$Q$"&amp;$C$6))
+SUMIF(INDIRECT("'Output 4'!$H$4:$H$"&amp;$C$7),Analysis!Q20,INDIRECT("'Output 4'!$Q$4:$Q$"&amp;$C$7))
+SUMIF(INDIRECT("'Output 5'!$H$4:$H$"&amp;$C$8),Analysis!Q20,INDIRECT("'Output 5'!$Q$4:$Q$"&amp;$C$8))
+SUMIF(INDIRECT("'Output 6'!$H$4:$H$"&amp;$C$9),Analysis!Q20,INDIRECT("'Output 6'!$Q$4:$Q$"&amp;$C$9))
+SUMIF(INDIRECT("'Output 7'!$H$4:$H$"&amp;$C$10),Analysis!Q20,INDIRECT("'Output 7'!$Q$4:$Q$"&amp;$C$10))
+SUMIF(INDIRECT("'Output 8'!$H$4:$H$"&amp;$C$11),Analysis!Q20,INDIRECT("'Output 8'!$Q$4:$Q$"&amp;$C$11))
+SUMIF(INDIRECT("'Output 9'!$H$4:$H$"&amp;$C$12),Analysis!Q20,INDIRECT("'Output 9'!$Q$4:$Q$"&amp;$C$12))
+SUMIF(INDIRECT("'Output 10'!$H$4:$H$"&amp;$C$13),Analysis!Q20,INDIRECT("'Output 10'!$Q$4:$Q$"&amp;$C$13))</f>
        <v>0</v>
      </c>
      <c r="T20" s="5">
        <f ca="1">SUMIF(INDIRECT("'Output 1'!$H$4:$H$"&amp;$C$4),Analysis!Q20,INDIRECT("'Output 1'!$U$4:$U$"&amp;$C$4))
+SUMIF(INDIRECT("'Output 2'!$H$4:$H$"&amp;$C$5),Analysis!Q20,INDIRECT("'Output 2'!$U$4:$U$"&amp;$C$5))
+SUMIF(INDIRECT("'Output 3'!$H$4:$H$"&amp;$C$6),Analysis!Q20,INDIRECT("'Output 3'!$U$4:$U$"&amp;$C$6))
+SUMIF(INDIRECT("'Output 4'!$H$4:$H$"&amp;$C$7),Analysis!Q20,INDIRECT("'Output 4'!$U$4:$U$"&amp;$C$7))
+SUMIF(INDIRECT("'Output 5'!$H$4:$H$"&amp;$C$8),Analysis!Q20,INDIRECT("'Output 5'!$U$4:$U$"&amp;$C$8))
+SUMIF(INDIRECT("'Output 6'!$H$4:$H$"&amp;$C$9),Analysis!Q20,INDIRECT("'Output 6'!$U$4:$U$"&amp;$C$9))
+SUMIF(INDIRECT("'Output 7'!$H$4:$H$"&amp;$C$10),Analysis!Q20,INDIRECT("'Output 7'!$U$4:$U$"&amp;$C$10))
+SUMIF(INDIRECT("'Output 8'!$H$4:$H$"&amp;$C$11),Analysis!Q20,INDIRECT("'Output 8'!$U$4:$U$"&amp;$C$11))
+SUMIF(INDIRECT("'Output 9'!$H$4:$H$"&amp;$C$12),Analysis!Q20,INDIRECT("'Output 9'!$U$4:$U$"&amp;$C$12))
+SUMIF(INDIRECT("'Output 10'!$H$4:$H$"&amp;$C$13),Analysis!Q20,INDIRECT("'Output 10'!$U$4:$U$"&amp;$C$13))</f>
        <v>0</v>
      </c>
      <c r="U20" s="30"/>
      <c r="V20" s="5">
        <f>SUMIF('Unplanned Outputs'!$E$4:$E$500,Analysis!Q20,'Unplanned Outputs'!$J$4:$J$500)</f>
        <v>0</v>
      </c>
      <c r="W20" s="5">
        <f>SUMIF('Unplanned Outputs'!$E$4:$E$500,Analysis!$Q20,'Unplanned Outputs'!$N$4:$N$500)</f>
        <v>0</v>
      </c>
      <c r="X20" s="5">
        <f>SUMIF('Unplanned Outputs'!$E$4:$E$500,Analysis!$Q20,'Unplanned Outputs'!$R$4:$R$500)</f>
        <v>0</v>
      </c>
      <c r="Y20" s="15"/>
      <c r="Z20" s="36">
        <f t="shared" ca="1" si="0"/>
        <v>0</v>
      </c>
      <c r="AA20" s="36">
        <f t="shared" si="1"/>
        <v>0</v>
      </c>
      <c r="AB20" s="51">
        <f t="shared" ca="1" si="2"/>
        <v>0</v>
      </c>
      <c r="AC20" s="62">
        <f ca="1">SUMIF(INDIRECT("'Output 1'!$H$5:$H$"&amp;$C$4),Analysis!$Q20,INDIRECT("'Output 1'!$F$5:$F$"&amp;$C$4))
+SUMIF(INDIRECT("'Output 2'!$H$5:$H$"&amp;$C$5),Analysis!$Q20,INDIRECT("'Output 2'!$F$5:$F$"&amp;$C$5))
+SUMIF(INDIRECT("'Output 3'!$H$5:$H$"&amp;$C$6),Analysis!$Q20,INDIRECT("'Output 3'!$F$5:$F$"&amp;$C$6))
+SUMIF(INDIRECT("'Output 4'!$H$5:$H$"&amp;$C$7),Analysis!$Q20,INDIRECT("'Output 4'!$F$5:$F$"&amp;$C$7))
+SUMIF(INDIRECT("'Output 5'!$H$5:$H$"&amp;$C$8),Analysis!$Q20,INDIRECT("'Output 5'!$F$5:$F$"&amp;$C$8))
+SUMIF(INDIRECT("'Output 6'!$H$5:$H$"&amp;$C$9),Analysis!$Q20,INDIRECT("'Output 6'!$F$5:$F$"&amp;$C$9))
+SUMIF(INDIRECT("'Output 7'!$H$5:$H$"&amp;$C$10),Analysis!$Q20,INDIRECT("'Output 7'!$F$5:$F$"&amp;$C$10))
+SUMIF(INDIRECT("'Output 8'!$H$5:$H$"&amp;$C$11),Analysis!$Q20,INDIRECT("'Output 8'!$F$5:$F$"&amp;$C$11))
+SUMIF(INDIRECT("'Output 9'!$H$5:$H$"&amp;$C$12),Analysis!$Q20,INDIRECT("'Output 9'!$F$5:$F$"&amp;$C$12))
+SUMIF(INDIRECT("'Output 10'!$H$5:$H$"&amp;$C$13),Analysis!$Q20,INDIRECT("'Output 10'!$F$5:$F$"&amp;$C$13))</f>
        <v>0</v>
      </c>
    </row>
    <row r="21" spans="1:29" x14ac:dyDescent="0.3">
      <c r="F21" t="str">
        <f>'Output 6'!$D$5</f>
        <v>O.6.2</v>
      </c>
      <c r="G21" s="4">
        <f>'Output 6'!K$5/'Output 6'!$F$5</f>
        <v>0</v>
      </c>
      <c r="H21" s="4">
        <f>'Output 6'!M$5/'Output 6'!$F$5</f>
        <v>0</v>
      </c>
      <c r="I21" s="4" t="e">
        <f>('Output 6'!O$5)/'Output 6'!$F$5</f>
        <v>#VALUE!</v>
      </c>
      <c r="J21" s="4">
        <f>('Output 6'!Q$5)/'Output 6'!$F$5</f>
        <v>1</v>
      </c>
      <c r="K21" s="4">
        <f>('Output 1'!U$4)/'Output 1'!$F$4</f>
        <v>0</v>
      </c>
      <c r="L21" s="33">
        <f t="shared" si="6"/>
        <v>1</v>
      </c>
      <c r="M21" s="4">
        <f>('Output 6'!S$5)/'Output 6'!$F$5</f>
        <v>0.66666666666666663</v>
      </c>
      <c r="N21" s="4">
        <f>('Output 6'!U$5)/'Output 6'!$F$5</f>
        <v>0</v>
      </c>
      <c r="O21" s="33">
        <f t="shared" si="7"/>
        <v>1</v>
      </c>
      <c r="Q21" s="30" t="s">
        <v>536</v>
      </c>
      <c r="R21" s="5">
        <f ca="1">SUMIF(INDIRECT("'Output 1'!$H$4:$H$"&amp;$C$4),Analysis!Q21,INDIRECT("'Output 1'!$m$4:$m$"&amp;$C$4))
+SUMIF(INDIRECT("'Output 2'!$H$4:$H$"&amp;$C$5),Analysis!Q21,INDIRECT("'Output 2'!$m$4:$m$"&amp;$C$5))
+SUMIF(INDIRECT("'Output 3'!$H$4:$H$"&amp;$C$6),Analysis!Q21,INDIRECT("'Output 3'!$m$4:$m$"&amp;$C$6))
+SUMIF(INDIRECT("'Output 4'!$H$4:$H$"&amp;$C$7),Analysis!Q21,INDIRECT("'Output 4'!$m$4:$m$"&amp;$C$7))
+SUMIF(INDIRECT("'Output 5'!$H$4:$H$"&amp;$C$8),Analysis!Q21,INDIRECT("'Output 5'!$m$4:$m$"&amp;$C$8))
+SUMIF(INDIRECT("'Output 6'!$H$4:$H$"&amp;$C$9),Analysis!Q21,INDIRECT("'Output 6'!$m$4:$m$"&amp;$C$9))
+SUMIF(INDIRECT("'Output 7'!$H$4:$H$"&amp;$C$10),Analysis!Q21,INDIRECT("'Output 7'!$m$4:$m$"&amp;$C$10))
+SUMIF(INDIRECT("'Output 8'!$H$4:$H$"&amp;$C$11),Analysis!Q21,INDIRECT("'Output 8'!$m$4:$m$"&amp;$C$11))
+SUMIF(INDIRECT("'Output 9'!$H$4:$H$"&amp;$C$12),Analysis!Q21,INDIRECT("'Output 9'!$m$4:$m$"&amp;$C$12))
+SUMIF(INDIRECT("'Output 10'!$H$4:$H$"&amp;$C$13),Analysis!Q21,INDIRECT("'Output 10'!$m$4:$m$"&amp;$C$13))</f>
        <v>0</v>
      </c>
      <c r="S21" s="5">
        <f ca="1">SUMIF(INDIRECT("'Output 1'!$H$4:$H$"&amp;$C$4),Analysis!Q21,INDIRECT("'Output 1'!$Q$4:$Q$"&amp;$C$4))
+SUMIF(INDIRECT("'Output 2'!$H$4:$H$"&amp;$C$5),Analysis!Q21,INDIRECT("'Output 2'!$Q$4:$Q$"&amp;$C$5))
+SUMIF(INDIRECT("'Output 3'!$H$4:$H$"&amp;$C$6),Analysis!Q21,INDIRECT("'Output 3'!$Q$4:$Q$"&amp;$C$6))
+SUMIF(INDIRECT("'Output 4'!$H$4:$H$"&amp;$C$7),Analysis!Q21,INDIRECT("'Output 4'!$Q$4:$Q$"&amp;$C$7))
+SUMIF(INDIRECT("'Output 5'!$H$4:$H$"&amp;$C$8),Analysis!Q21,INDIRECT("'Output 5'!$Q$4:$Q$"&amp;$C$8))
+SUMIF(INDIRECT("'Output 6'!$H$4:$H$"&amp;$C$9),Analysis!Q21,INDIRECT("'Output 6'!$Q$4:$Q$"&amp;$C$9))
+SUMIF(INDIRECT("'Output 7'!$H$4:$H$"&amp;$C$10),Analysis!Q21,INDIRECT("'Output 7'!$Q$4:$Q$"&amp;$C$10))
+SUMIF(INDIRECT("'Output 8'!$H$4:$H$"&amp;$C$11),Analysis!Q21,INDIRECT("'Output 8'!$Q$4:$Q$"&amp;$C$11))
+SUMIF(INDIRECT("'Output 9'!$H$4:$H$"&amp;$C$12),Analysis!Q21,INDIRECT("'Output 9'!$Q$4:$Q$"&amp;$C$12))
+SUMIF(INDIRECT("'Output 10'!$H$4:$H$"&amp;$C$13),Analysis!Q21,INDIRECT("'Output 10'!$Q$4:$Q$"&amp;$C$13))</f>
        <v>0</v>
      </c>
      <c r="T21" s="5">
        <f ca="1">SUMIF(INDIRECT("'Output 1'!$H$4:$H$"&amp;$C$4),Analysis!Q21,INDIRECT("'Output 1'!$U$4:$U$"&amp;$C$4))
+SUMIF(INDIRECT("'Output 2'!$H$4:$H$"&amp;$C$5),Analysis!Q21,INDIRECT("'Output 2'!$U$4:$U$"&amp;$C$5))
+SUMIF(INDIRECT("'Output 3'!$H$4:$H$"&amp;$C$6),Analysis!Q21,INDIRECT("'Output 3'!$U$4:$U$"&amp;$C$6))
+SUMIF(INDIRECT("'Output 4'!$H$4:$H$"&amp;$C$7),Analysis!Q21,INDIRECT("'Output 4'!$U$4:$U$"&amp;$C$7))
+SUMIF(INDIRECT("'Output 5'!$H$4:$H$"&amp;$C$8),Analysis!Q21,INDIRECT("'Output 5'!$U$4:$U$"&amp;$C$8))
+SUMIF(INDIRECT("'Output 6'!$H$4:$H$"&amp;$C$9),Analysis!Q21,INDIRECT("'Output 6'!$U$4:$U$"&amp;$C$9))
+SUMIF(INDIRECT("'Output 7'!$H$4:$H$"&amp;$C$10),Analysis!Q21,INDIRECT("'Output 7'!$U$4:$U$"&amp;$C$10))
+SUMIF(INDIRECT("'Output 8'!$H$4:$H$"&amp;$C$11),Analysis!Q21,INDIRECT("'Output 8'!$U$4:$U$"&amp;$C$11))
+SUMIF(INDIRECT("'Output 9'!$H$4:$H$"&amp;$C$12),Analysis!Q21,INDIRECT("'Output 9'!$U$4:$U$"&amp;$C$12))
+SUMIF(INDIRECT("'Output 10'!$H$4:$H$"&amp;$C$13),Analysis!Q21,INDIRECT("'Output 10'!$U$4:$U$"&amp;$C$13))</f>
        <v>0</v>
      </c>
      <c r="U21" s="30"/>
      <c r="V21" s="5">
        <f>SUMIF('Unplanned Outputs'!$E$4:$E$500,Analysis!Q21,'Unplanned Outputs'!$J$4:$J$500)</f>
        <v>0</v>
      </c>
      <c r="W21" s="5">
        <f>SUMIF('Unplanned Outputs'!$E$4:$E$500,Analysis!$Q21,'Unplanned Outputs'!$N$4:$N$500)</f>
        <v>0</v>
      </c>
      <c r="X21" s="5">
        <f>SUMIF('Unplanned Outputs'!$E$4:$E$500,Analysis!$Q21,'Unplanned Outputs'!$R$4:$R$500)</f>
        <v>0</v>
      </c>
      <c r="Y21" s="15"/>
      <c r="Z21" s="36">
        <f t="shared" ca="1" si="0"/>
        <v>0</v>
      </c>
      <c r="AA21" s="36">
        <f t="shared" si="1"/>
        <v>0</v>
      </c>
      <c r="AB21" s="51">
        <f t="shared" ca="1" si="2"/>
        <v>0</v>
      </c>
      <c r="AC21" s="62">
        <f ca="1">SUMIF(INDIRECT("'Output 1'!$H$5:$H$"&amp;$C$4),Analysis!$Q21,INDIRECT("'Output 1'!$F$5:$F$"&amp;$C$4))
+SUMIF(INDIRECT("'Output 2'!$H$5:$H$"&amp;$C$5),Analysis!$Q21,INDIRECT("'Output 2'!$F$5:$F$"&amp;$C$5))
+SUMIF(INDIRECT("'Output 3'!$H$5:$H$"&amp;$C$6),Analysis!$Q21,INDIRECT("'Output 3'!$F$5:$F$"&amp;$C$6))
+SUMIF(INDIRECT("'Output 4'!$H$5:$H$"&amp;$C$7),Analysis!$Q21,INDIRECT("'Output 4'!$F$5:$F$"&amp;$C$7))
+SUMIF(INDIRECT("'Output 5'!$H$5:$H$"&amp;$C$8),Analysis!$Q21,INDIRECT("'Output 5'!$F$5:$F$"&amp;$C$8))
+SUMIF(INDIRECT("'Output 6'!$H$5:$H$"&amp;$C$9),Analysis!$Q21,INDIRECT("'Output 6'!$F$5:$F$"&amp;$C$9))
+SUMIF(INDIRECT("'Output 7'!$H$5:$H$"&amp;$C$10),Analysis!$Q21,INDIRECT("'Output 7'!$F$5:$F$"&amp;$C$10))
+SUMIF(INDIRECT("'Output 8'!$H$5:$H$"&amp;$C$11),Analysis!$Q21,INDIRECT("'Output 8'!$F$5:$F$"&amp;$C$11))
+SUMIF(INDIRECT("'Output 9'!$H$5:$H$"&amp;$C$12),Analysis!$Q21,INDIRECT("'Output 9'!$F$5:$F$"&amp;$C$12))
+SUMIF(INDIRECT("'Output 10'!$H$5:$H$"&amp;$C$13),Analysis!$Q21,INDIRECT("'Output 10'!$F$5:$F$"&amp;$C$13))</f>
        <v>0</v>
      </c>
    </row>
    <row r="22" spans="1:29" x14ac:dyDescent="0.3">
      <c r="F22" t="str">
        <f>'Output 6'!$D$6</f>
        <v>O.6.3</v>
      </c>
      <c r="G22" s="4" t="e">
        <f>'Output 6'!K$6/'Output 6'!$F$6</f>
        <v>#VALUE!</v>
      </c>
      <c r="H22" s="4" t="e">
        <f>'Output 6'!M$6/'Output 6'!$F$6</f>
        <v>#VALUE!</v>
      </c>
      <c r="I22" s="4" t="e">
        <f>('Output 6'!O$6)/'Output 6'!$F$6</f>
        <v>#VALUE!</v>
      </c>
      <c r="J22" s="4" t="e">
        <f>('Output 6'!Q$6)/'Output 6'!$F$6</f>
        <v>#VALUE!</v>
      </c>
      <c r="K22" s="4">
        <f>('Output 1'!U$4)/'Output 1'!$F$4</f>
        <v>0</v>
      </c>
      <c r="L22" s="33" t="e">
        <f t="shared" si="6"/>
        <v>#VALUE!</v>
      </c>
      <c r="M22" s="4" t="e">
        <f>('Output 6'!S$6)/'Output 6'!$F$6</f>
        <v>#VALUE!</v>
      </c>
      <c r="N22" s="4" t="e">
        <f>('Output 6'!U$6)/'Output 6'!$F$6</f>
        <v>#VALUE!</v>
      </c>
      <c r="O22" s="33" t="e">
        <f t="shared" si="7"/>
        <v>#VALUE!</v>
      </c>
      <c r="Q22" s="30" t="s">
        <v>537</v>
      </c>
      <c r="R22" s="5">
        <f ca="1">SUMIF(INDIRECT("'Output 1'!$H$4:$H$"&amp;$C$4),Analysis!Q22,INDIRECT("'Output 1'!$m$4:$m$"&amp;$C$4))
+SUMIF(INDIRECT("'Output 2'!$H$4:$H$"&amp;$C$5),Analysis!Q22,INDIRECT("'Output 2'!$m$4:$m$"&amp;$C$5))
+SUMIF(INDIRECT("'Output 3'!$H$4:$H$"&amp;$C$6),Analysis!Q22,INDIRECT("'Output 3'!$m$4:$m$"&amp;$C$6))
+SUMIF(INDIRECT("'Output 4'!$H$4:$H$"&amp;$C$7),Analysis!Q22,INDIRECT("'Output 4'!$m$4:$m$"&amp;$C$7))
+SUMIF(INDIRECT("'Output 5'!$H$4:$H$"&amp;$C$8),Analysis!Q22,INDIRECT("'Output 5'!$m$4:$m$"&amp;$C$8))
+SUMIF(INDIRECT("'Output 6'!$H$4:$H$"&amp;$C$9),Analysis!Q22,INDIRECT("'Output 6'!$m$4:$m$"&amp;$C$9))
+SUMIF(INDIRECT("'Output 7'!$H$4:$H$"&amp;$C$10),Analysis!Q22,INDIRECT("'Output 7'!$m$4:$m$"&amp;$C$10))
+SUMIF(INDIRECT("'Output 8'!$H$4:$H$"&amp;$C$11),Analysis!Q22,INDIRECT("'Output 8'!$m$4:$m$"&amp;$C$11))
+SUMIF(INDIRECT("'Output 9'!$H$4:$H$"&amp;$C$12),Analysis!Q22,INDIRECT("'Output 9'!$m$4:$m$"&amp;$C$12))
+SUMIF(INDIRECT("'Output 10'!$H$4:$H$"&amp;$C$13),Analysis!Q22,INDIRECT("'Output 10'!$m$4:$m$"&amp;$C$13))</f>
        <v>0</v>
      </c>
      <c r="S22" s="5">
        <f ca="1">SUMIF(INDIRECT("'Output 1'!$H$4:$H$"&amp;$C$4),Analysis!Q22,INDIRECT("'Output 1'!$Q$4:$Q$"&amp;$C$4))
+SUMIF(INDIRECT("'Output 2'!$H$4:$H$"&amp;$C$5),Analysis!Q22,INDIRECT("'Output 2'!$Q$4:$Q$"&amp;$C$5))
+SUMIF(INDIRECT("'Output 3'!$H$4:$H$"&amp;$C$6),Analysis!Q22,INDIRECT("'Output 3'!$Q$4:$Q$"&amp;$C$6))
+SUMIF(INDIRECT("'Output 4'!$H$4:$H$"&amp;$C$7),Analysis!Q22,INDIRECT("'Output 4'!$Q$4:$Q$"&amp;$C$7))
+SUMIF(INDIRECT("'Output 5'!$H$4:$H$"&amp;$C$8),Analysis!Q22,INDIRECT("'Output 5'!$Q$4:$Q$"&amp;$C$8))
+SUMIF(INDIRECT("'Output 6'!$H$4:$H$"&amp;$C$9),Analysis!Q22,INDIRECT("'Output 6'!$Q$4:$Q$"&amp;$C$9))
+SUMIF(INDIRECT("'Output 7'!$H$4:$H$"&amp;$C$10),Analysis!Q22,INDIRECT("'Output 7'!$Q$4:$Q$"&amp;$C$10))
+SUMIF(INDIRECT("'Output 8'!$H$4:$H$"&amp;$C$11),Analysis!Q22,INDIRECT("'Output 8'!$Q$4:$Q$"&amp;$C$11))
+SUMIF(INDIRECT("'Output 9'!$H$4:$H$"&amp;$C$12),Analysis!Q22,INDIRECT("'Output 9'!$Q$4:$Q$"&amp;$C$12))
+SUMIF(INDIRECT("'Output 10'!$H$4:$H$"&amp;$C$13),Analysis!Q22,INDIRECT("'Output 10'!$Q$4:$Q$"&amp;$C$13))</f>
        <v>0</v>
      </c>
      <c r="T22" s="5">
        <f ca="1">SUMIF(INDIRECT("'Output 1'!$H$4:$H$"&amp;$C$4),Analysis!Q22,INDIRECT("'Output 1'!$U$4:$U$"&amp;$C$4))
+SUMIF(INDIRECT("'Output 2'!$H$4:$H$"&amp;$C$5),Analysis!Q22,INDIRECT("'Output 2'!$U$4:$U$"&amp;$C$5))
+SUMIF(INDIRECT("'Output 3'!$H$4:$H$"&amp;$C$6),Analysis!Q22,INDIRECT("'Output 3'!$U$4:$U$"&amp;$C$6))
+SUMIF(INDIRECT("'Output 4'!$H$4:$H$"&amp;$C$7),Analysis!Q22,INDIRECT("'Output 4'!$U$4:$U$"&amp;$C$7))
+SUMIF(INDIRECT("'Output 5'!$H$4:$H$"&amp;$C$8),Analysis!Q22,INDIRECT("'Output 5'!$U$4:$U$"&amp;$C$8))
+SUMIF(INDIRECT("'Output 6'!$H$4:$H$"&amp;$C$9),Analysis!Q22,INDIRECT("'Output 6'!$U$4:$U$"&amp;$C$9))
+SUMIF(INDIRECT("'Output 7'!$H$4:$H$"&amp;$C$10),Analysis!Q22,INDIRECT("'Output 7'!$U$4:$U$"&amp;$C$10))
+SUMIF(INDIRECT("'Output 8'!$H$4:$H$"&amp;$C$11),Analysis!Q22,INDIRECT("'Output 8'!$U$4:$U$"&amp;$C$11))
+SUMIF(INDIRECT("'Output 9'!$H$4:$H$"&amp;$C$12),Analysis!Q22,INDIRECT("'Output 9'!$U$4:$U$"&amp;$C$12))
+SUMIF(INDIRECT("'Output 10'!$H$4:$H$"&amp;$C$13),Analysis!Q22,INDIRECT("'Output 10'!$U$4:$U$"&amp;$C$13))</f>
        <v>0</v>
      </c>
      <c r="U22" s="30"/>
      <c r="V22" s="5">
        <f>SUMIF('Unplanned Outputs'!$E$4:$E$500,Analysis!Q22,'Unplanned Outputs'!$J$4:$J$500)</f>
        <v>0</v>
      </c>
      <c r="W22" s="5">
        <f>SUMIF('Unplanned Outputs'!$E$4:$E$500,Analysis!$Q22,'Unplanned Outputs'!$N$4:$N$500)</f>
        <v>0</v>
      </c>
      <c r="X22" s="5">
        <f>SUMIF('Unplanned Outputs'!$E$4:$E$500,Analysis!$Q22,'Unplanned Outputs'!$R$4:$R$500)</f>
        <v>0</v>
      </c>
      <c r="Y22" s="15"/>
      <c r="Z22" s="36">
        <f t="shared" ca="1" si="0"/>
        <v>0</v>
      </c>
      <c r="AA22" s="36">
        <f t="shared" si="1"/>
        <v>0</v>
      </c>
      <c r="AB22" s="51">
        <f t="shared" ca="1" si="2"/>
        <v>0</v>
      </c>
      <c r="AC22" s="62">
        <f ca="1">SUMIF(INDIRECT("'Output 1'!$H$5:$H$"&amp;$C$4),Analysis!$Q22,INDIRECT("'Output 1'!$F$5:$F$"&amp;$C$4))
+SUMIF(INDIRECT("'Output 2'!$H$5:$H$"&amp;$C$5),Analysis!$Q22,INDIRECT("'Output 2'!$F$5:$F$"&amp;$C$5))
+SUMIF(INDIRECT("'Output 3'!$H$5:$H$"&amp;$C$6),Analysis!$Q22,INDIRECT("'Output 3'!$F$5:$F$"&amp;$C$6))
+SUMIF(INDIRECT("'Output 4'!$H$5:$H$"&amp;$C$7),Analysis!$Q22,INDIRECT("'Output 4'!$F$5:$F$"&amp;$C$7))
+SUMIF(INDIRECT("'Output 5'!$H$5:$H$"&amp;$C$8),Analysis!$Q22,INDIRECT("'Output 5'!$F$5:$F$"&amp;$C$8))
+SUMIF(INDIRECT("'Output 6'!$H$5:$H$"&amp;$C$9),Analysis!$Q22,INDIRECT("'Output 6'!$F$5:$F$"&amp;$C$9))
+SUMIF(INDIRECT("'Output 7'!$H$5:$H$"&amp;$C$10),Analysis!$Q22,INDIRECT("'Output 7'!$F$5:$F$"&amp;$C$10))
+SUMIF(INDIRECT("'Output 8'!$H$5:$H$"&amp;$C$11),Analysis!$Q22,INDIRECT("'Output 8'!$F$5:$F$"&amp;$C$11))
+SUMIF(INDIRECT("'Output 9'!$H$5:$H$"&amp;$C$12),Analysis!$Q22,INDIRECT("'Output 9'!$F$5:$F$"&amp;$C$12))
+SUMIF(INDIRECT("'Output 10'!$H$5:$H$"&amp;$C$13),Analysis!$Q22,INDIRECT("'Output 10'!$F$5:$F$"&amp;$C$13))</f>
        <v>0</v>
      </c>
    </row>
    <row r="23" spans="1:29" x14ac:dyDescent="0.3">
      <c r="E23" t="str">
        <f>'Output 7'!$B$4</f>
        <v>O.7</v>
      </c>
      <c r="F23" t="str">
        <f>'Output 7'!$D$4</f>
        <v>O.7.1</v>
      </c>
      <c r="G23" s="4" t="e">
        <f>'Output 7'!$K$4/'Output 7'!$F$4</f>
        <v>#DIV/0!</v>
      </c>
      <c r="H23" s="4" t="e">
        <f>'Output 7'!M$4/'Output 7'!$F$4</f>
        <v>#DIV/0!</v>
      </c>
      <c r="I23" s="4" t="e">
        <f>('Output 7'!O$4)/'Output 7'!$F$4</f>
        <v>#DIV/0!</v>
      </c>
      <c r="J23" s="4" t="e">
        <f>('Output 7'!Q$4)/'Output 7'!$F$4</f>
        <v>#DIV/0!</v>
      </c>
      <c r="K23" s="4">
        <f>('Output 1'!U$4)/'Output 1'!$F$4</f>
        <v>0</v>
      </c>
      <c r="L23" s="33" t="e">
        <f t="shared" si="6"/>
        <v>#DIV/0!</v>
      </c>
      <c r="M23" s="4" t="e">
        <f>('Output 7'!S$5)/'Output 7'!$F$4</f>
        <v>#DIV/0!</v>
      </c>
      <c r="N23" s="4" t="e">
        <f>('Output 7'!U$4)/'Output 7'!$F$4</f>
        <v>#DIV/0!</v>
      </c>
      <c r="O23" s="33" t="e">
        <f t="shared" si="7"/>
        <v>#DIV/0!</v>
      </c>
      <c r="Q23" s="30">
        <v>2.2000000000000002</v>
      </c>
      <c r="R23" s="5">
        <f ca="1">SUMIF(INDIRECT("'Output 1'!$H$4:$H$"&amp;$C$4),Analysis!Q23,INDIRECT("'Output 1'!$m$4:$m$"&amp;$C$4))
+SUMIF(INDIRECT("'Output 2'!$H$4:$H$"&amp;$C$5),Analysis!Q23,INDIRECT("'Output 2'!$m$4:$m$"&amp;$C$5))
+SUMIF(INDIRECT("'Output 3'!$H$4:$H$"&amp;$C$6),Analysis!Q23,INDIRECT("'Output 3'!$m$4:$m$"&amp;$C$6))
+SUMIF(INDIRECT("'Output 4'!$H$4:$H$"&amp;$C$7),Analysis!Q23,INDIRECT("'Output 4'!$m$4:$m$"&amp;$C$7))
+SUMIF(INDIRECT("'Output 5'!$H$4:$H$"&amp;$C$8),Analysis!Q23,INDIRECT("'Output 5'!$m$4:$m$"&amp;$C$8))
+SUMIF(INDIRECT("'Output 6'!$H$4:$H$"&amp;$C$9),Analysis!Q23,INDIRECT("'Output 6'!$m$4:$m$"&amp;$C$9))
+SUMIF(INDIRECT("'Output 7'!$H$4:$H$"&amp;$C$10),Analysis!Q23,INDIRECT("'Output 7'!$m$4:$m$"&amp;$C$10))
+SUMIF(INDIRECT("'Output 8'!$H$4:$H$"&amp;$C$11),Analysis!Q23,INDIRECT("'Output 8'!$m$4:$m$"&amp;$C$11))
+SUMIF(INDIRECT("'Output 9'!$H$4:$H$"&amp;$C$12),Analysis!Q23,INDIRECT("'Output 9'!$m$4:$m$"&amp;$C$12))
+SUMIF(INDIRECT("'Output 10'!$H$4:$H$"&amp;$C$13),Analysis!Q23,INDIRECT("'Output 10'!$m$4:$m$"&amp;$C$13))</f>
        <v>0</v>
      </c>
      <c r="S23" s="5">
        <f ca="1">SUMIF(INDIRECT("'Output 1'!$H$4:$H$"&amp;$C$4),Analysis!Q23,INDIRECT("'Output 1'!$Q$4:$Q$"&amp;$C$4))
+SUMIF(INDIRECT("'Output 2'!$H$4:$H$"&amp;$C$5),Analysis!Q23,INDIRECT("'Output 2'!$Q$4:$Q$"&amp;$C$5))
+SUMIF(INDIRECT("'Output 3'!$H$4:$H$"&amp;$C$6),Analysis!Q23,INDIRECT("'Output 3'!$Q$4:$Q$"&amp;$C$6))
+SUMIF(INDIRECT("'Output 4'!$H$4:$H$"&amp;$C$7),Analysis!Q23,INDIRECT("'Output 4'!$Q$4:$Q$"&amp;$C$7))
+SUMIF(INDIRECT("'Output 5'!$H$4:$H$"&amp;$C$8),Analysis!Q23,INDIRECT("'Output 5'!$Q$4:$Q$"&amp;$C$8))
+SUMIF(INDIRECT("'Output 6'!$H$4:$H$"&amp;$C$9),Analysis!Q23,INDIRECT("'Output 6'!$Q$4:$Q$"&amp;$C$9))
+SUMIF(INDIRECT("'Output 7'!$H$4:$H$"&amp;$C$10),Analysis!Q23,INDIRECT("'Output 7'!$Q$4:$Q$"&amp;$C$10))
+SUMIF(INDIRECT("'Output 8'!$H$4:$H$"&amp;$C$11),Analysis!Q23,INDIRECT("'Output 8'!$Q$4:$Q$"&amp;$C$11))
+SUMIF(INDIRECT("'Output 9'!$H$4:$H$"&amp;$C$12),Analysis!Q23,INDIRECT("'Output 9'!$Q$4:$Q$"&amp;$C$12))
+SUMIF(INDIRECT("'Output 10'!$H$4:$H$"&amp;$C$13),Analysis!Q23,INDIRECT("'Output 10'!$Q$4:$Q$"&amp;$C$13))</f>
        <v>0</v>
      </c>
      <c r="T23" s="5">
        <f ca="1">SUMIF(INDIRECT("'Output 1'!$H$4:$H$"&amp;$C$4),Analysis!Q23,INDIRECT("'Output 1'!$U$4:$U$"&amp;$C$4))
+SUMIF(INDIRECT("'Output 2'!$H$4:$H$"&amp;$C$5),Analysis!Q23,INDIRECT("'Output 2'!$U$4:$U$"&amp;$C$5))
+SUMIF(INDIRECT("'Output 3'!$H$4:$H$"&amp;$C$6),Analysis!Q23,INDIRECT("'Output 3'!$U$4:$U$"&amp;$C$6))
+SUMIF(INDIRECT("'Output 4'!$H$4:$H$"&amp;$C$7),Analysis!Q23,INDIRECT("'Output 4'!$U$4:$U$"&amp;$C$7))
+SUMIF(INDIRECT("'Output 5'!$H$4:$H$"&amp;$C$8),Analysis!Q23,INDIRECT("'Output 5'!$U$4:$U$"&amp;$C$8))
+SUMIF(INDIRECT("'Output 6'!$H$4:$H$"&amp;$C$9),Analysis!Q23,INDIRECT("'Output 6'!$U$4:$U$"&amp;$C$9))
+SUMIF(INDIRECT("'Output 7'!$H$4:$H$"&amp;$C$10),Analysis!Q23,INDIRECT("'Output 7'!$U$4:$U$"&amp;$C$10))
+SUMIF(INDIRECT("'Output 8'!$H$4:$H$"&amp;$C$11),Analysis!Q23,INDIRECT("'Output 8'!$U$4:$U$"&amp;$C$11))
+SUMIF(INDIRECT("'Output 9'!$H$4:$H$"&amp;$C$12),Analysis!Q23,INDIRECT("'Output 9'!$U$4:$U$"&amp;$C$12))
+SUMIF(INDIRECT("'Output 10'!$H$4:$H$"&amp;$C$13),Analysis!Q23,INDIRECT("'Output 10'!$U$4:$U$"&amp;$C$13))</f>
        <v>0</v>
      </c>
      <c r="U23" s="30"/>
      <c r="V23" s="5">
        <f>SUMIF('Unplanned Outputs'!$E$4:$E$500,Analysis!Q23,'Unplanned Outputs'!$J$4:$J$500)</f>
        <v>0</v>
      </c>
      <c r="W23" s="5">
        <f>SUMIF('Unplanned Outputs'!$E$4:$E$500,Analysis!$Q23,'Unplanned Outputs'!$N$4:$N$500)</f>
        <v>0</v>
      </c>
      <c r="X23" s="5">
        <f>SUMIF('Unplanned Outputs'!$E$4:$E$500,Analysis!$Q23,'Unplanned Outputs'!$R$4:$R$500)</f>
        <v>0</v>
      </c>
      <c r="Y23" s="15"/>
      <c r="Z23" s="36">
        <f t="shared" ca="1" si="0"/>
        <v>0</v>
      </c>
      <c r="AA23" s="36">
        <f t="shared" si="1"/>
        <v>0</v>
      </c>
      <c r="AB23" s="51">
        <f t="shared" ca="1" si="2"/>
        <v>0</v>
      </c>
      <c r="AC23" s="62">
        <f ca="1">SUMIF(INDIRECT("'Output 1'!$H$5:$H$"&amp;$C$4),Analysis!$Q23,INDIRECT("'Output 1'!$F$5:$F$"&amp;$C$4))
+SUMIF(INDIRECT("'Output 2'!$H$5:$H$"&amp;$C$5),Analysis!$Q23,INDIRECT("'Output 2'!$F$5:$F$"&amp;$C$5))
+SUMIF(INDIRECT("'Output 3'!$H$5:$H$"&amp;$C$6),Analysis!$Q23,INDIRECT("'Output 3'!$F$5:$F$"&amp;$C$6))
+SUMIF(INDIRECT("'Output 4'!$H$5:$H$"&amp;$C$7),Analysis!$Q23,INDIRECT("'Output 4'!$F$5:$F$"&amp;$C$7))
+SUMIF(INDIRECT("'Output 5'!$H$5:$H$"&amp;$C$8),Analysis!$Q23,INDIRECT("'Output 5'!$F$5:$F$"&amp;$C$8))
+SUMIF(INDIRECT("'Output 6'!$H$5:$H$"&amp;$C$9),Analysis!$Q23,INDIRECT("'Output 6'!$F$5:$F$"&amp;$C$9))
+SUMIF(INDIRECT("'Output 7'!$H$5:$H$"&amp;$C$10),Analysis!$Q23,INDIRECT("'Output 7'!$F$5:$F$"&amp;$C$10))
+SUMIF(INDIRECT("'Output 8'!$H$5:$H$"&amp;$C$11),Analysis!$Q23,INDIRECT("'Output 8'!$F$5:$F$"&amp;$C$11))
+SUMIF(INDIRECT("'Output 9'!$H$5:$H$"&amp;$C$12),Analysis!$Q23,INDIRECT("'Output 9'!$F$5:$F$"&amp;$C$12))
+SUMIF(INDIRECT("'Output 10'!$H$5:$H$"&amp;$C$13),Analysis!$Q23,INDIRECT("'Output 10'!$F$5:$F$"&amp;$C$13))</f>
        <v>0</v>
      </c>
    </row>
    <row r="24" spans="1:29" x14ac:dyDescent="0.3">
      <c r="F24" t="str">
        <f>'Output 7'!$D$5</f>
        <v>O.7.2</v>
      </c>
      <c r="G24" s="4" t="e">
        <f>'Output 7'!K$5/'Output 7'!$F$5</f>
        <v>#DIV/0!</v>
      </c>
      <c r="H24" s="4" t="e">
        <f>'Output 7'!M$5/'Output 7'!$F$5</f>
        <v>#DIV/0!</v>
      </c>
      <c r="I24" s="4" t="e">
        <f>('Output 7'!O$5)/'Output 7'!$F$5</f>
        <v>#DIV/0!</v>
      </c>
      <c r="J24" s="4" t="e">
        <f>('Output 7'!Q$5)/'Output 7'!$F$5</f>
        <v>#DIV/0!</v>
      </c>
      <c r="K24" s="4">
        <f>('Output 1'!U$4)/'Output 1'!$F$4</f>
        <v>0</v>
      </c>
      <c r="L24" s="33" t="e">
        <f t="shared" si="6"/>
        <v>#DIV/0!</v>
      </c>
      <c r="M24" s="4" t="e">
        <f>('Output 7'!#REF!)/'Output 7'!$F$5</f>
        <v>#REF!</v>
      </c>
      <c r="N24" s="4" t="e">
        <f>('Output 7'!U$5)/'Output 7'!$F$5</f>
        <v>#DIV/0!</v>
      </c>
      <c r="O24" s="33" t="e">
        <f t="shared" si="7"/>
        <v>#DIV/0!</v>
      </c>
      <c r="Q24" s="30" t="s">
        <v>538</v>
      </c>
      <c r="R24" s="5">
        <f ca="1">SUMIF(INDIRECT("'Output 1'!$H$4:$H$"&amp;$C$4),Analysis!Q24,INDIRECT("'Output 1'!$m$4:$m$"&amp;$C$4))
+SUMIF(INDIRECT("'Output 2'!$H$4:$H$"&amp;$C$5),Analysis!Q24,INDIRECT("'Output 2'!$m$4:$m$"&amp;$C$5))
+SUMIF(INDIRECT("'Output 3'!$H$4:$H$"&amp;$C$6),Analysis!Q24,INDIRECT("'Output 3'!$m$4:$m$"&amp;$C$6))
+SUMIF(INDIRECT("'Output 4'!$H$4:$H$"&amp;$C$7),Analysis!Q24,INDIRECT("'Output 4'!$m$4:$m$"&amp;$C$7))
+SUMIF(INDIRECT("'Output 5'!$H$4:$H$"&amp;$C$8),Analysis!Q24,INDIRECT("'Output 5'!$m$4:$m$"&amp;$C$8))
+SUMIF(INDIRECT("'Output 6'!$H$4:$H$"&amp;$C$9),Analysis!Q24,INDIRECT("'Output 6'!$m$4:$m$"&amp;$C$9))
+SUMIF(INDIRECT("'Output 7'!$H$4:$H$"&amp;$C$10),Analysis!Q24,INDIRECT("'Output 7'!$m$4:$m$"&amp;$C$10))
+SUMIF(INDIRECT("'Output 8'!$H$4:$H$"&amp;$C$11),Analysis!Q24,INDIRECT("'Output 8'!$m$4:$m$"&amp;$C$11))
+SUMIF(INDIRECT("'Output 9'!$H$4:$H$"&amp;$C$12),Analysis!Q24,INDIRECT("'Output 9'!$m$4:$m$"&amp;$C$12))
+SUMIF(INDIRECT("'Output 10'!$H$4:$H$"&amp;$C$13),Analysis!Q24,INDIRECT("'Output 10'!$m$4:$m$"&amp;$C$13))</f>
        <v>0</v>
      </c>
      <c r="S24" s="5">
        <f ca="1">SUMIF(INDIRECT("'Output 1'!$H$4:$H$"&amp;$C$4),Analysis!Q24,INDIRECT("'Output 1'!$Q$4:$Q$"&amp;$C$4))
+SUMIF(INDIRECT("'Output 2'!$H$4:$H$"&amp;$C$5),Analysis!Q24,INDIRECT("'Output 2'!$Q$4:$Q$"&amp;$C$5))
+SUMIF(INDIRECT("'Output 3'!$H$4:$H$"&amp;$C$6),Analysis!Q24,INDIRECT("'Output 3'!$Q$4:$Q$"&amp;$C$6))
+SUMIF(INDIRECT("'Output 4'!$H$4:$H$"&amp;$C$7),Analysis!Q24,INDIRECT("'Output 4'!$Q$4:$Q$"&amp;$C$7))
+SUMIF(INDIRECT("'Output 5'!$H$4:$H$"&amp;$C$8),Analysis!Q24,INDIRECT("'Output 5'!$Q$4:$Q$"&amp;$C$8))
+SUMIF(INDIRECT("'Output 6'!$H$4:$H$"&amp;$C$9),Analysis!Q24,INDIRECT("'Output 6'!$Q$4:$Q$"&amp;$C$9))
+SUMIF(INDIRECT("'Output 7'!$H$4:$H$"&amp;$C$10),Analysis!Q24,INDIRECT("'Output 7'!$Q$4:$Q$"&amp;$C$10))
+SUMIF(INDIRECT("'Output 8'!$H$4:$H$"&amp;$C$11),Analysis!Q24,INDIRECT("'Output 8'!$Q$4:$Q$"&amp;$C$11))
+SUMIF(INDIRECT("'Output 9'!$H$4:$H$"&amp;$C$12),Analysis!Q24,INDIRECT("'Output 9'!$Q$4:$Q$"&amp;$C$12))
+SUMIF(INDIRECT("'Output 10'!$H$4:$H$"&amp;$C$13),Analysis!Q24,INDIRECT("'Output 10'!$Q$4:$Q$"&amp;$C$13))</f>
        <v>0</v>
      </c>
      <c r="T24" s="5">
        <f ca="1">SUMIF(INDIRECT("'Output 1'!$H$4:$H$"&amp;$C$4),Analysis!Q24,INDIRECT("'Output 1'!$U$4:$U$"&amp;$C$4))
+SUMIF(INDIRECT("'Output 2'!$H$4:$H$"&amp;$C$5),Analysis!Q24,INDIRECT("'Output 2'!$U$4:$U$"&amp;$C$5))
+SUMIF(INDIRECT("'Output 3'!$H$4:$H$"&amp;$C$6),Analysis!Q24,INDIRECT("'Output 3'!$U$4:$U$"&amp;$C$6))
+SUMIF(INDIRECT("'Output 4'!$H$4:$H$"&amp;$C$7),Analysis!Q24,INDIRECT("'Output 4'!$U$4:$U$"&amp;$C$7))
+SUMIF(INDIRECT("'Output 5'!$H$4:$H$"&amp;$C$8),Analysis!Q24,INDIRECT("'Output 5'!$U$4:$U$"&amp;$C$8))
+SUMIF(INDIRECT("'Output 6'!$H$4:$H$"&amp;$C$9),Analysis!Q24,INDIRECT("'Output 6'!$U$4:$U$"&amp;$C$9))
+SUMIF(INDIRECT("'Output 7'!$H$4:$H$"&amp;$C$10),Analysis!Q24,INDIRECT("'Output 7'!$U$4:$U$"&amp;$C$10))
+SUMIF(INDIRECT("'Output 8'!$H$4:$H$"&amp;$C$11),Analysis!Q24,INDIRECT("'Output 8'!$U$4:$U$"&amp;$C$11))
+SUMIF(INDIRECT("'Output 9'!$H$4:$H$"&amp;$C$12),Analysis!Q24,INDIRECT("'Output 9'!$U$4:$U$"&amp;$C$12))
+SUMIF(INDIRECT("'Output 10'!$H$4:$H$"&amp;$C$13),Analysis!Q24,INDIRECT("'Output 10'!$U$4:$U$"&amp;$C$13))</f>
        <v>0</v>
      </c>
      <c r="U24" s="30"/>
      <c r="V24" s="5">
        <f>SUMIF('Unplanned Outputs'!$E$4:$E$500,Analysis!Q24,'Unplanned Outputs'!$J$4:$J$500)</f>
        <v>0</v>
      </c>
      <c r="W24" s="5">
        <f>SUMIF('Unplanned Outputs'!$E$4:$E$500,Analysis!$Q24,'Unplanned Outputs'!$N$4:$N$500)</f>
        <v>0</v>
      </c>
      <c r="X24" s="5">
        <f>SUMIF('Unplanned Outputs'!$E$4:$E$500,Analysis!$Q24,'Unplanned Outputs'!$R$4:$R$500)</f>
        <v>0</v>
      </c>
      <c r="Y24" s="15"/>
      <c r="Z24" s="36">
        <f t="shared" ca="1" si="0"/>
        <v>0</v>
      </c>
      <c r="AA24" s="36">
        <f t="shared" si="1"/>
        <v>0</v>
      </c>
      <c r="AB24" s="51">
        <f t="shared" ca="1" si="2"/>
        <v>0</v>
      </c>
      <c r="AC24" s="62">
        <f ca="1">SUMIF(INDIRECT("'Output 1'!$H$5:$H$"&amp;$C$4),Analysis!$Q24,INDIRECT("'Output 1'!$F$5:$F$"&amp;$C$4))
+SUMIF(INDIRECT("'Output 2'!$H$5:$H$"&amp;$C$5),Analysis!$Q24,INDIRECT("'Output 2'!$F$5:$F$"&amp;$C$5))
+SUMIF(INDIRECT("'Output 3'!$H$5:$H$"&amp;$C$6),Analysis!$Q24,INDIRECT("'Output 3'!$F$5:$F$"&amp;$C$6))
+SUMIF(INDIRECT("'Output 4'!$H$5:$H$"&amp;$C$7),Analysis!$Q24,INDIRECT("'Output 4'!$F$5:$F$"&amp;$C$7))
+SUMIF(INDIRECT("'Output 5'!$H$5:$H$"&amp;$C$8),Analysis!$Q24,INDIRECT("'Output 5'!$F$5:$F$"&amp;$C$8))
+SUMIF(INDIRECT("'Output 6'!$H$5:$H$"&amp;$C$9),Analysis!$Q24,INDIRECT("'Output 6'!$F$5:$F$"&amp;$C$9))
+SUMIF(INDIRECT("'Output 7'!$H$5:$H$"&amp;$C$10),Analysis!$Q24,INDIRECT("'Output 7'!$F$5:$F$"&amp;$C$10))
+SUMIF(INDIRECT("'Output 8'!$H$5:$H$"&amp;$C$11),Analysis!$Q24,INDIRECT("'Output 8'!$F$5:$F$"&amp;$C$11))
+SUMIF(INDIRECT("'Output 9'!$H$5:$H$"&amp;$C$12),Analysis!$Q24,INDIRECT("'Output 9'!$F$5:$F$"&amp;$C$12))
+SUMIF(INDIRECT("'Output 10'!$H$5:$H$"&amp;$C$13),Analysis!$Q24,INDIRECT("'Output 10'!$F$5:$F$"&amp;$C$13))</f>
        <v>0</v>
      </c>
    </row>
    <row r="25" spans="1:29" x14ac:dyDescent="0.3">
      <c r="F25" t="str">
        <f>'Output 7'!$D$6</f>
        <v>O.7.3</v>
      </c>
      <c r="G25" s="4" t="e">
        <f>'Output 7'!K$6/'Output 7'!$F$6</f>
        <v>#DIV/0!</v>
      </c>
      <c r="H25" s="4" t="e">
        <f>'Output 7'!M$6/'Output 7'!$F$6</f>
        <v>#DIV/0!</v>
      </c>
      <c r="I25" s="4" t="e">
        <f>('Output 7'!O$6)/'Output 7'!$F$6</f>
        <v>#DIV/0!</v>
      </c>
      <c r="J25" s="4" t="e">
        <f>('Output 7'!Q$6)/'Output 7'!$F$6</f>
        <v>#DIV/0!</v>
      </c>
      <c r="K25" s="4">
        <f>('Output 1'!U$4)/'Output 1'!$F$4</f>
        <v>0</v>
      </c>
      <c r="L25" s="33" t="e">
        <f t="shared" si="6"/>
        <v>#DIV/0!</v>
      </c>
      <c r="M25" s="4" t="e">
        <f>('Output 7'!S$6)/'Output 7'!$F$6</f>
        <v>#DIV/0!</v>
      </c>
      <c r="N25" s="4" t="e">
        <f>('Output 7'!U$6)/'Output 7'!$F$6</f>
        <v>#DIV/0!</v>
      </c>
      <c r="O25" s="33" t="e">
        <f t="shared" si="7"/>
        <v>#DIV/0!</v>
      </c>
      <c r="Q25" s="30" t="s">
        <v>539</v>
      </c>
      <c r="R25" s="5">
        <f ca="1">SUMIF(INDIRECT("'Output 1'!$H$4:$H$"&amp;$C$4),Analysis!Q25,INDIRECT("'Output 1'!$m$4:$m$"&amp;$C$4))
+SUMIF(INDIRECT("'Output 2'!$H$4:$H$"&amp;$C$5),Analysis!Q25,INDIRECT("'Output 2'!$m$4:$m$"&amp;$C$5))
+SUMIF(INDIRECT("'Output 3'!$H$4:$H$"&amp;$C$6),Analysis!Q25,INDIRECT("'Output 3'!$m$4:$m$"&amp;$C$6))
+SUMIF(INDIRECT("'Output 4'!$H$4:$H$"&amp;$C$7),Analysis!Q25,INDIRECT("'Output 4'!$m$4:$m$"&amp;$C$7))
+SUMIF(INDIRECT("'Output 5'!$H$4:$H$"&amp;$C$8),Analysis!Q25,INDIRECT("'Output 5'!$m$4:$m$"&amp;$C$8))
+SUMIF(INDIRECT("'Output 6'!$H$4:$H$"&amp;$C$9),Analysis!Q25,INDIRECT("'Output 6'!$m$4:$m$"&amp;$C$9))
+SUMIF(INDIRECT("'Output 7'!$H$4:$H$"&amp;$C$10),Analysis!Q25,INDIRECT("'Output 7'!$m$4:$m$"&amp;$C$10))
+SUMIF(INDIRECT("'Output 8'!$H$4:$H$"&amp;$C$11),Analysis!Q25,INDIRECT("'Output 8'!$m$4:$m$"&amp;$C$11))
+SUMIF(INDIRECT("'Output 9'!$H$4:$H$"&amp;$C$12),Analysis!Q25,INDIRECT("'Output 9'!$m$4:$m$"&amp;$C$12))
+SUMIF(INDIRECT("'Output 10'!$H$4:$H$"&amp;$C$13),Analysis!Q25,INDIRECT("'Output 10'!$m$4:$m$"&amp;$C$13))</f>
        <v>0</v>
      </c>
      <c r="S25" s="5">
        <f ca="1">SUMIF(INDIRECT("'Output 1'!$H$4:$H$"&amp;$C$4),Analysis!Q25,INDIRECT("'Output 1'!$Q$4:$Q$"&amp;$C$4))
+SUMIF(INDIRECT("'Output 2'!$H$4:$H$"&amp;$C$5),Analysis!Q25,INDIRECT("'Output 2'!$Q$4:$Q$"&amp;$C$5))
+SUMIF(INDIRECT("'Output 3'!$H$4:$H$"&amp;$C$6),Analysis!Q25,INDIRECT("'Output 3'!$Q$4:$Q$"&amp;$C$6))
+SUMIF(INDIRECT("'Output 4'!$H$4:$H$"&amp;$C$7),Analysis!Q25,INDIRECT("'Output 4'!$Q$4:$Q$"&amp;$C$7))
+SUMIF(INDIRECT("'Output 5'!$H$4:$H$"&amp;$C$8),Analysis!Q25,INDIRECT("'Output 5'!$Q$4:$Q$"&amp;$C$8))
+SUMIF(INDIRECT("'Output 6'!$H$4:$H$"&amp;$C$9),Analysis!Q25,INDIRECT("'Output 6'!$Q$4:$Q$"&amp;$C$9))
+SUMIF(INDIRECT("'Output 7'!$H$4:$H$"&amp;$C$10),Analysis!Q25,INDIRECT("'Output 7'!$Q$4:$Q$"&amp;$C$10))
+SUMIF(INDIRECT("'Output 8'!$H$4:$H$"&amp;$C$11),Analysis!Q25,INDIRECT("'Output 8'!$Q$4:$Q$"&amp;$C$11))
+SUMIF(INDIRECT("'Output 9'!$H$4:$H$"&amp;$C$12),Analysis!Q25,INDIRECT("'Output 9'!$Q$4:$Q$"&amp;$C$12))
+SUMIF(INDIRECT("'Output 10'!$H$4:$H$"&amp;$C$13),Analysis!Q25,INDIRECT("'Output 10'!$Q$4:$Q$"&amp;$C$13))</f>
        <v>0</v>
      </c>
      <c r="T25" s="5">
        <f ca="1">SUMIF(INDIRECT("'Output 1'!$H$4:$H$"&amp;$C$4),Analysis!Q25,INDIRECT("'Output 1'!$U$4:$U$"&amp;$C$4))
+SUMIF(INDIRECT("'Output 2'!$H$4:$H$"&amp;$C$5),Analysis!Q25,INDIRECT("'Output 2'!$U$4:$U$"&amp;$C$5))
+SUMIF(INDIRECT("'Output 3'!$H$4:$H$"&amp;$C$6),Analysis!Q25,INDIRECT("'Output 3'!$U$4:$U$"&amp;$C$6))
+SUMIF(INDIRECT("'Output 4'!$H$4:$H$"&amp;$C$7),Analysis!Q25,INDIRECT("'Output 4'!$U$4:$U$"&amp;$C$7))
+SUMIF(INDIRECT("'Output 5'!$H$4:$H$"&amp;$C$8),Analysis!Q25,INDIRECT("'Output 5'!$U$4:$U$"&amp;$C$8))
+SUMIF(INDIRECT("'Output 6'!$H$4:$H$"&amp;$C$9),Analysis!Q25,INDIRECT("'Output 6'!$U$4:$U$"&amp;$C$9))
+SUMIF(INDIRECT("'Output 7'!$H$4:$H$"&amp;$C$10),Analysis!Q25,INDIRECT("'Output 7'!$U$4:$U$"&amp;$C$10))
+SUMIF(INDIRECT("'Output 8'!$H$4:$H$"&amp;$C$11),Analysis!Q25,INDIRECT("'Output 8'!$U$4:$U$"&amp;$C$11))
+SUMIF(INDIRECT("'Output 9'!$H$4:$H$"&amp;$C$12),Analysis!Q25,INDIRECT("'Output 9'!$U$4:$U$"&amp;$C$12))
+SUMIF(INDIRECT("'Output 10'!$H$4:$H$"&amp;$C$13),Analysis!Q25,INDIRECT("'Output 10'!$U$4:$U$"&amp;$C$13))</f>
        <v>0</v>
      </c>
      <c r="U25" s="30"/>
      <c r="V25" s="5">
        <f>SUMIF('Unplanned Outputs'!$E$4:$E$500,Analysis!Q25,'Unplanned Outputs'!$J$4:$J$500)</f>
        <v>0</v>
      </c>
      <c r="W25" s="5">
        <f>SUMIF('Unplanned Outputs'!$E$4:$E$500,Analysis!$Q25,'Unplanned Outputs'!$N$4:$N$500)</f>
        <v>0</v>
      </c>
      <c r="X25" s="5">
        <f>SUMIF('Unplanned Outputs'!$E$4:$E$500,Analysis!$Q25,'Unplanned Outputs'!$R$4:$R$500)</f>
        <v>0</v>
      </c>
      <c r="Y25" s="15"/>
      <c r="Z25" s="36">
        <f t="shared" ca="1" si="0"/>
        <v>0</v>
      </c>
      <c r="AA25" s="36">
        <f t="shared" si="1"/>
        <v>0</v>
      </c>
      <c r="AB25" s="51">
        <f t="shared" ca="1" si="2"/>
        <v>0</v>
      </c>
      <c r="AC25" s="62">
        <f ca="1">SUMIF(INDIRECT("'Output 1'!$H$5:$H$"&amp;$C$4),Analysis!$Q25,INDIRECT("'Output 1'!$F$5:$F$"&amp;$C$4))
+SUMIF(INDIRECT("'Output 2'!$H$5:$H$"&amp;$C$5),Analysis!$Q25,INDIRECT("'Output 2'!$F$5:$F$"&amp;$C$5))
+SUMIF(INDIRECT("'Output 3'!$H$5:$H$"&amp;$C$6),Analysis!$Q25,INDIRECT("'Output 3'!$F$5:$F$"&amp;$C$6))
+SUMIF(INDIRECT("'Output 4'!$H$5:$H$"&amp;$C$7),Analysis!$Q25,INDIRECT("'Output 4'!$F$5:$F$"&amp;$C$7))
+SUMIF(INDIRECT("'Output 5'!$H$5:$H$"&amp;$C$8),Analysis!$Q25,INDIRECT("'Output 5'!$F$5:$F$"&amp;$C$8))
+SUMIF(INDIRECT("'Output 6'!$H$5:$H$"&amp;$C$9),Analysis!$Q25,INDIRECT("'Output 6'!$F$5:$F$"&amp;$C$9))
+SUMIF(INDIRECT("'Output 7'!$H$5:$H$"&amp;$C$10),Analysis!$Q25,INDIRECT("'Output 7'!$F$5:$F$"&amp;$C$10))
+SUMIF(INDIRECT("'Output 8'!$H$5:$H$"&amp;$C$11),Analysis!$Q25,INDIRECT("'Output 8'!$F$5:$F$"&amp;$C$11))
+SUMIF(INDIRECT("'Output 9'!$H$5:$H$"&amp;$C$12),Analysis!$Q25,INDIRECT("'Output 9'!$F$5:$F$"&amp;$C$12))
+SUMIF(INDIRECT("'Output 10'!$H$5:$H$"&amp;$C$13),Analysis!$Q25,INDIRECT("'Output 10'!$F$5:$F$"&amp;$C$13))</f>
        <v>0</v>
      </c>
    </row>
    <row r="26" spans="1:29" x14ac:dyDescent="0.3">
      <c r="E26" t="str">
        <f>'Output 8'!$B$4</f>
        <v>O.8</v>
      </c>
      <c r="F26" t="str">
        <f>'Output 2'!$D$4</f>
        <v>O.2.1</v>
      </c>
      <c r="G26" s="4" t="e">
        <f>'Output 8'!$K$4/'Output 8'!$F$4</f>
        <v>#DIV/0!</v>
      </c>
      <c r="H26" s="4" t="e">
        <f>'Output 8'!M$4/'Output 8'!$F$4</f>
        <v>#DIV/0!</v>
      </c>
      <c r="I26" s="4" t="e">
        <f>('Output 8'!O$4)/'Output 8'!$F$4</f>
        <v>#DIV/0!</v>
      </c>
      <c r="J26" s="4" t="e">
        <f>('Output 8'!Q$4)/'Output 8'!$F$4</f>
        <v>#DIV/0!</v>
      </c>
      <c r="K26" s="4">
        <f>('Output 1'!U$4)/'Output 1'!$F$4</f>
        <v>0</v>
      </c>
      <c r="L26" s="33" t="e">
        <f t="shared" si="6"/>
        <v>#DIV/0!</v>
      </c>
      <c r="M26" s="4" t="e">
        <f>(#REF!)/#REF!</f>
        <v>#REF!</v>
      </c>
      <c r="N26" s="4" t="e">
        <f>(#REF!)/#REF!</f>
        <v>#REF!</v>
      </c>
      <c r="O26" s="33" t="e">
        <f>#REF!+N26</f>
        <v>#REF!</v>
      </c>
      <c r="Q26" s="30" t="s">
        <v>540</v>
      </c>
      <c r="R26" s="5">
        <f ca="1">SUMIF(INDIRECT("'Output 1'!$H$4:$H$"&amp;$C$4),Analysis!Q26,INDIRECT("'Output 1'!$m$4:$m$"&amp;$C$4))
+SUMIF(INDIRECT("'Output 2'!$H$4:$H$"&amp;$C$5),Analysis!Q26,INDIRECT("'Output 2'!$m$4:$m$"&amp;$C$5))
+SUMIF(INDIRECT("'Output 3'!$H$4:$H$"&amp;$C$6),Analysis!Q26,INDIRECT("'Output 3'!$m$4:$m$"&amp;$C$6))
+SUMIF(INDIRECT("'Output 4'!$H$4:$H$"&amp;$C$7),Analysis!Q26,INDIRECT("'Output 4'!$m$4:$m$"&amp;$C$7))
+SUMIF(INDIRECT("'Output 5'!$H$4:$H$"&amp;$C$8),Analysis!Q26,INDIRECT("'Output 5'!$m$4:$m$"&amp;$C$8))
+SUMIF(INDIRECT("'Output 6'!$H$4:$H$"&amp;$C$9),Analysis!Q26,INDIRECT("'Output 6'!$m$4:$m$"&amp;$C$9))
+SUMIF(INDIRECT("'Output 7'!$H$4:$H$"&amp;$C$10),Analysis!Q26,INDIRECT("'Output 7'!$m$4:$m$"&amp;$C$10))
+SUMIF(INDIRECT("'Output 8'!$H$4:$H$"&amp;$C$11),Analysis!Q26,INDIRECT("'Output 8'!$m$4:$m$"&amp;$C$11))
+SUMIF(INDIRECT("'Output 9'!$H$4:$H$"&amp;$C$12),Analysis!Q26,INDIRECT("'Output 9'!$m$4:$m$"&amp;$C$12))
+SUMIF(INDIRECT("'Output 10'!$H$4:$H$"&amp;$C$13),Analysis!Q26,INDIRECT("'Output 10'!$m$4:$m$"&amp;$C$13))</f>
        <v>0</v>
      </c>
      <c r="S26" s="5">
        <f ca="1">SUMIF(INDIRECT("'Output 1'!$H$4:$H$"&amp;$C$4),Analysis!Q26,INDIRECT("'Output 1'!$Q$4:$Q$"&amp;$C$4))
+SUMIF(INDIRECT("'Output 2'!$H$4:$H$"&amp;$C$5),Analysis!Q26,INDIRECT("'Output 2'!$Q$4:$Q$"&amp;$C$5))
+SUMIF(INDIRECT("'Output 3'!$H$4:$H$"&amp;$C$6),Analysis!Q26,INDIRECT("'Output 3'!$Q$4:$Q$"&amp;$C$6))
+SUMIF(INDIRECT("'Output 4'!$H$4:$H$"&amp;$C$7),Analysis!Q26,INDIRECT("'Output 4'!$Q$4:$Q$"&amp;$C$7))
+SUMIF(INDIRECT("'Output 5'!$H$4:$H$"&amp;$C$8),Analysis!Q26,INDIRECT("'Output 5'!$Q$4:$Q$"&amp;$C$8))
+SUMIF(INDIRECT("'Output 6'!$H$4:$H$"&amp;$C$9),Analysis!Q26,INDIRECT("'Output 6'!$Q$4:$Q$"&amp;$C$9))
+SUMIF(INDIRECT("'Output 7'!$H$4:$H$"&amp;$C$10),Analysis!Q26,INDIRECT("'Output 7'!$Q$4:$Q$"&amp;$C$10))
+SUMIF(INDIRECT("'Output 8'!$H$4:$H$"&amp;$C$11),Analysis!Q26,INDIRECT("'Output 8'!$Q$4:$Q$"&amp;$C$11))
+SUMIF(INDIRECT("'Output 9'!$H$4:$H$"&amp;$C$12),Analysis!Q26,INDIRECT("'Output 9'!$Q$4:$Q$"&amp;$C$12))
+SUMIF(INDIRECT("'Output 10'!$H$4:$H$"&amp;$C$13),Analysis!Q26,INDIRECT("'Output 10'!$Q$4:$Q$"&amp;$C$13))</f>
        <v>0</v>
      </c>
      <c r="T26" s="5">
        <f ca="1">SUMIF(INDIRECT("'Output 1'!$H$4:$H$"&amp;$C$4),Analysis!Q26,INDIRECT("'Output 1'!$U$4:$U$"&amp;$C$4))
+SUMIF(INDIRECT("'Output 2'!$H$4:$H$"&amp;$C$5),Analysis!Q26,INDIRECT("'Output 2'!$U$4:$U$"&amp;$C$5))
+SUMIF(INDIRECT("'Output 3'!$H$4:$H$"&amp;$C$6),Analysis!Q26,INDIRECT("'Output 3'!$U$4:$U$"&amp;$C$6))
+SUMIF(INDIRECT("'Output 4'!$H$4:$H$"&amp;$C$7),Analysis!Q26,INDIRECT("'Output 4'!$U$4:$U$"&amp;$C$7))
+SUMIF(INDIRECT("'Output 5'!$H$4:$H$"&amp;$C$8),Analysis!Q26,INDIRECT("'Output 5'!$U$4:$U$"&amp;$C$8))
+SUMIF(INDIRECT("'Output 6'!$H$4:$H$"&amp;$C$9),Analysis!Q26,INDIRECT("'Output 6'!$U$4:$U$"&amp;$C$9))
+SUMIF(INDIRECT("'Output 7'!$H$4:$H$"&amp;$C$10),Analysis!Q26,INDIRECT("'Output 7'!$U$4:$U$"&amp;$C$10))
+SUMIF(INDIRECT("'Output 8'!$H$4:$H$"&amp;$C$11),Analysis!Q26,INDIRECT("'Output 8'!$U$4:$U$"&amp;$C$11))
+SUMIF(INDIRECT("'Output 9'!$H$4:$H$"&amp;$C$12),Analysis!Q26,INDIRECT("'Output 9'!$U$4:$U$"&amp;$C$12))
+SUMIF(INDIRECT("'Output 10'!$H$4:$H$"&amp;$C$13),Analysis!Q26,INDIRECT("'Output 10'!$U$4:$U$"&amp;$C$13))</f>
        <v>0</v>
      </c>
      <c r="U26" s="30"/>
      <c r="V26" s="5">
        <f>SUMIF('Unplanned Outputs'!$E$4:$E$500,Analysis!Q26,'Unplanned Outputs'!$J$4:$J$500)</f>
        <v>0</v>
      </c>
      <c r="W26" s="5">
        <f>SUMIF('Unplanned Outputs'!$E$4:$E$500,Analysis!$Q26,'Unplanned Outputs'!$N$4:$N$500)</f>
        <v>0</v>
      </c>
      <c r="X26" s="5">
        <f>SUMIF('Unplanned Outputs'!$E$4:$E$500,Analysis!$Q26,'Unplanned Outputs'!$R$4:$R$500)</f>
        <v>0</v>
      </c>
      <c r="Y26" s="15"/>
      <c r="Z26" s="36">
        <f t="shared" ca="1" si="0"/>
        <v>0</v>
      </c>
      <c r="AA26" s="36">
        <f t="shared" si="1"/>
        <v>0</v>
      </c>
      <c r="AB26" s="51">
        <f t="shared" ca="1" si="2"/>
        <v>0</v>
      </c>
      <c r="AC26" s="62">
        <f ca="1">SUMIF(INDIRECT("'Output 1'!$H$5:$H$"&amp;$C$4),Analysis!$Q26,INDIRECT("'Output 1'!$F$5:$F$"&amp;$C$4))
+SUMIF(INDIRECT("'Output 2'!$H$5:$H$"&amp;$C$5),Analysis!$Q26,INDIRECT("'Output 2'!$F$5:$F$"&amp;$C$5))
+SUMIF(INDIRECT("'Output 3'!$H$5:$H$"&amp;$C$6),Analysis!$Q26,INDIRECT("'Output 3'!$F$5:$F$"&amp;$C$6))
+SUMIF(INDIRECT("'Output 4'!$H$5:$H$"&amp;$C$7),Analysis!$Q26,INDIRECT("'Output 4'!$F$5:$F$"&amp;$C$7))
+SUMIF(INDIRECT("'Output 5'!$H$5:$H$"&amp;$C$8),Analysis!$Q26,INDIRECT("'Output 5'!$F$5:$F$"&amp;$C$8))
+SUMIF(INDIRECT("'Output 6'!$H$5:$H$"&amp;$C$9),Analysis!$Q26,INDIRECT("'Output 6'!$F$5:$F$"&amp;$C$9))
+SUMIF(INDIRECT("'Output 7'!$H$5:$H$"&amp;$C$10),Analysis!$Q26,INDIRECT("'Output 7'!$F$5:$F$"&amp;$C$10))
+SUMIF(INDIRECT("'Output 8'!$H$5:$H$"&amp;$C$11),Analysis!$Q26,INDIRECT("'Output 8'!$F$5:$F$"&amp;$C$11))
+SUMIF(INDIRECT("'Output 9'!$H$5:$H$"&amp;$C$12),Analysis!$Q26,INDIRECT("'Output 9'!$F$5:$F$"&amp;$C$12))
+SUMIF(INDIRECT("'Output 10'!$H$5:$H$"&amp;$C$13),Analysis!$Q26,INDIRECT("'Output 10'!$F$5:$F$"&amp;$C$13))</f>
        <v>0</v>
      </c>
    </row>
    <row r="27" spans="1:29" x14ac:dyDescent="0.3">
      <c r="F27" t="str">
        <f>'Output 2'!$D$5</f>
        <v>O.2.2</v>
      </c>
      <c r="G27" s="4" t="e">
        <f>'Output 8'!K$5/'Output 8'!$F$5</f>
        <v>#DIV/0!</v>
      </c>
      <c r="H27" s="4" t="e">
        <f>'Output 8'!M$5/'Output 8'!$F$5</f>
        <v>#DIV/0!</v>
      </c>
      <c r="I27" s="4" t="e">
        <f>('Output 8'!O$5)/'Output 8'!$F$5</f>
        <v>#DIV/0!</v>
      </c>
      <c r="J27" s="4" t="e">
        <f>('Output 8'!Q$5)/'Output 8'!$F$5</f>
        <v>#DIV/0!</v>
      </c>
      <c r="K27" s="4">
        <f>('Output 1'!U$4)/'Output 1'!$F$4</f>
        <v>0</v>
      </c>
      <c r="L27" s="33" t="e">
        <f t="shared" si="6"/>
        <v>#DIV/0!</v>
      </c>
      <c r="M27" s="4" t="e">
        <f>(#REF!)/#REF!</f>
        <v>#REF!</v>
      </c>
      <c r="N27" s="4" t="e">
        <f>(#REF!)/#REF!</f>
        <v>#REF!</v>
      </c>
      <c r="O27" s="33" t="e">
        <f>#REF!+N27</f>
        <v>#REF!</v>
      </c>
      <c r="Q27" s="30">
        <v>2.2999999999999998</v>
      </c>
      <c r="R27" s="5">
        <f ca="1">SUMIF(INDIRECT("'Output 1'!$H$4:$H$"&amp;$C$4),Analysis!Q27,INDIRECT("'Output 1'!$m$4:$m$"&amp;$C$4))
+SUMIF(INDIRECT("'Output 2'!$H$4:$H$"&amp;$C$5),Analysis!Q27,INDIRECT("'Output 2'!$m$4:$m$"&amp;$C$5))
+SUMIF(INDIRECT("'Output 3'!$H$4:$H$"&amp;$C$6),Analysis!Q27,INDIRECT("'Output 3'!$m$4:$m$"&amp;$C$6))
+SUMIF(INDIRECT("'Output 4'!$H$4:$H$"&amp;$C$7),Analysis!Q27,INDIRECT("'Output 4'!$m$4:$m$"&amp;$C$7))
+SUMIF(INDIRECT("'Output 5'!$H$4:$H$"&amp;$C$8),Analysis!Q27,INDIRECT("'Output 5'!$m$4:$m$"&amp;$C$8))
+SUMIF(INDIRECT("'Output 6'!$H$4:$H$"&amp;$C$9),Analysis!Q27,INDIRECT("'Output 6'!$m$4:$m$"&amp;$C$9))
+SUMIF(INDIRECT("'Output 7'!$H$4:$H$"&amp;$C$10),Analysis!Q27,INDIRECT("'Output 7'!$m$4:$m$"&amp;$C$10))
+SUMIF(INDIRECT("'Output 8'!$H$4:$H$"&amp;$C$11),Analysis!Q27,INDIRECT("'Output 8'!$m$4:$m$"&amp;$C$11))
+SUMIF(INDIRECT("'Output 9'!$H$4:$H$"&amp;$C$12),Analysis!Q27,INDIRECT("'Output 9'!$m$4:$m$"&amp;$C$12))
+SUMIF(INDIRECT("'Output 10'!$H$4:$H$"&amp;$C$13),Analysis!Q27,INDIRECT("'Output 10'!$m$4:$m$"&amp;$C$13))</f>
        <v>0</v>
      </c>
      <c r="S27" s="5">
        <f ca="1">SUMIF(INDIRECT("'Output 1'!$H$4:$H$"&amp;$C$4),Analysis!Q27,INDIRECT("'Output 1'!$Q$4:$Q$"&amp;$C$4))
+SUMIF(INDIRECT("'Output 2'!$H$4:$H$"&amp;$C$5),Analysis!Q27,INDIRECT("'Output 2'!$Q$4:$Q$"&amp;$C$5))
+SUMIF(INDIRECT("'Output 3'!$H$4:$H$"&amp;$C$6),Analysis!Q27,INDIRECT("'Output 3'!$Q$4:$Q$"&amp;$C$6))
+SUMIF(INDIRECT("'Output 4'!$H$4:$H$"&amp;$C$7),Analysis!Q27,INDIRECT("'Output 4'!$Q$4:$Q$"&amp;$C$7))
+SUMIF(INDIRECT("'Output 5'!$H$4:$H$"&amp;$C$8),Analysis!Q27,INDIRECT("'Output 5'!$Q$4:$Q$"&amp;$C$8))
+SUMIF(INDIRECT("'Output 6'!$H$4:$H$"&amp;$C$9),Analysis!Q27,INDIRECT("'Output 6'!$Q$4:$Q$"&amp;$C$9))
+SUMIF(INDIRECT("'Output 7'!$H$4:$H$"&amp;$C$10),Analysis!Q27,INDIRECT("'Output 7'!$Q$4:$Q$"&amp;$C$10))
+SUMIF(INDIRECT("'Output 8'!$H$4:$H$"&amp;$C$11),Analysis!Q27,INDIRECT("'Output 8'!$Q$4:$Q$"&amp;$C$11))
+SUMIF(INDIRECT("'Output 9'!$H$4:$H$"&amp;$C$12),Analysis!Q27,INDIRECT("'Output 9'!$Q$4:$Q$"&amp;$C$12))
+SUMIF(INDIRECT("'Output 10'!$H$4:$H$"&amp;$C$13),Analysis!Q27,INDIRECT("'Output 10'!$Q$4:$Q$"&amp;$C$13))</f>
        <v>0</v>
      </c>
      <c r="T27" s="5">
        <f ca="1">SUMIF(INDIRECT("'Output 1'!$H$4:$H$"&amp;$C$4),Analysis!Q27,INDIRECT("'Output 1'!$U$4:$U$"&amp;$C$4))
+SUMIF(INDIRECT("'Output 2'!$H$4:$H$"&amp;$C$5),Analysis!Q27,INDIRECT("'Output 2'!$U$4:$U$"&amp;$C$5))
+SUMIF(INDIRECT("'Output 3'!$H$4:$H$"&amp;$C$6),Analysis!Q27,INDIRECT("'Output 3'!$U$4:$U$"&amp;$C$6))
+SUMIF(INDIRECT("'Output 4'!$H$4:$H$"&amp;$C$7),Analysis!Q27,INDIRECT("'Output 4'!$U$4:$U$"&amp;$C$7))
+SUMIF(INDIRECT("'Output 5'!$H$4:$H$"&amp;$C$8),Analysis!Q27,INDIRECT("'Output 5'!$U$4:$U$"&amp;$C$8))
+SUMIF(INDIRECT("'Output 6'!$H$4:$H$"&amp;$C$9),Analysis!Q27,INDIRECT("'Output 6'!$U$4:$U$"&amp;$C$9))
+SUMIF(INDIRECT("'Output 7'!$H$4:$H$"&amp;$C$10),Analysis!Q27,INDIRECT("'Output 7'!$U$4:$U$"&amp;$C$10))
+SUMIF(INDIRECT("'Output 8'!$H$4:$H$"&amp;$C$11),Analysis!Q27,INDIRECT("'Output 8'!$U$4:$U$"&amp;$C$11))
+SUMIF(INDIRECT("'Output 9'!$H$4:$H$"&amp;$C$12),Analysis!Q27,INDIRECT("'Output 9'!$U$4:$U$"&amp;$C$12))
+SUMIF(INDIRECT("'Output 10'!$H$4:$H$"&amp;$C$13),Analysis!Q27,INDIRECT("'Output 10'!$U$4:$U$"&amp;$C$13))</f>
        <v>0</v>
      </c>
      <c r="U27" s="30"/>
      <c r="V27" s="5">
        <f>SUMIF('Unplanned Outputs'!$E$4:$E$500,Analysis!Q27,'Unplanned Outputs'!$J$4:$J$500)</f>
        <v>0</v>
      </c>
      <c r="W27" s="5">
        <f>SUMIF('Unplanned Outputs'!$E$4:$E$500,Analysis!$Q27,'Unplanned Outputs'!$N$4:$N$500)</f>
        <v>0</v>
      </c>
      <c r="X27" s="5">
        <f>SUMIF('Unplanned Outputs'!$E$4:$E$500,Analysis!$Q27,'Unplanned Outputs'!$R$4:$R$500)</f>
        <v>0</v>
      </c>
      <c r="Y27" s="15"/>
      <c r="Z27" s="36">
        <f t="shared" ca="1" si="0"/>
        <v>0</v>
      </c>
      <c r="AA27" s="36">
        <f t="shared" si="1"/>
        <v>0</v>
      </c>
      <c r="AB27" s="51">
        <f t="shared" ca="1" si="2"/>
        <v>0</v>
      </c>
      <c r="AC27" s="62">
        <f ca="1">SUMIF(INDIRECT("'Output 1'!$H$5:$H$"&amp;$C$4),Analysis!$Q27,INDIRECT("'Output 1'!$F$5:$F$"&amp;$C$4))
+SUMIF(INDIRECT("'Output 2'!$H$5:$H$"&amp;$C$5),Analysis!$Q27,INDIRECT("'Output 2'!$F$5:$F$"&amp;$C$5))
+SUMIF(INDIRECT("'Output 3'!$H$5:$H$"&amp;$C$6),Analysis!$Q27,INDIRECT("'Output 3'!$F$5:$F$"&amp;$C$6))
+SUMIF(INDIRECT("'Output 4'!$H$5:$H$"&amp;$C$7),Analysis!$Q27,INDIRECT("'Output 4'!$F$5:$F$"&amp;$C$7))
+SUMIF(INDIRECT("'Output 5'!$H$5:$H$"&amp;$C$8),Analysis!$Q27,INDIRECT("'Output 5'!$F$5:$F$"&amp;$C$8))
+SUMIF(INDIRECT("'Output 6'!$H$5:$H$"&amp;$C$9),Analysis!$Q27,INDIRECT("'Output 6'!$F$5:$F$"&amp;$C$9))
+SUMIF(INDIRECT("'Output 7'!$H$5:$H$"&amp;$C$10),Analysis!$Q27,INDIRECT("'Output 7'!$F$5:$F$"&amp;$C$10))
+SUMIF(INDIRECT("'Output 8'!$H$5:$H$"&amp;$C$11),Analysis!$Q27,INDIRECT("'Output 8'!$F$5:$F$"&amp;$C$11))
+SUMIF(INDIRECT("'Output 9'!$H$5:$H$"&amp;$C$12),Analysis!$Q27,INDIRECT("'Output 9'!$F$5:$F$"&amp;$C$12))
+SUMIF(INDIRECT("'Output 10'!$H$5:$H$"&amp;$C$13),Analysis!$Q27,INDIRECT("'Output 10'!$F$5:$F$"&amp;$C$13))</f>
        <v>0</v>
      </c>
    </row>
    <row r="28" spans="1:29" x14ac:dyDescent="0.3">
      <c r="F28" t="str">
        <f>'Output 2'!$D$6</f>
        <v>O.2.3</v>
      </c>
      <c r="G28" s="4" t="e">
        <f>'Output 8'!K$6/'Output 8'!$F$6</f>
        <v>#DIV/0!</v>
      </c>
      <c r="H28" s="4" t="e">
        <f>'Output 8'!M$6/'Output 8'!$F$6</f>
        <v>#DIV/0!</v>
      </c>
      <c r="I28" s="4" t="e">
        <f>('Output 8'!O$6)/'Output 8'!$F$6</f>
        <v>#DIV/0!</v>
      </c>
      <c r="J28" s="4" t="e">
        <f>('Output 8'!Q$6)/'Output 8'!$F$6</f>
        <v>#DIV/0!</v>
      </c>
      <c r="K28" s="4">
        <f>('Output 1'!U$4)/'Output 1'!$F$4</f>
        <v>0</v>
      </c>
      <c r="L28" s="33" t="e">
        <f t="shared" si="6"/>
        <v>#DIV/0!</v>
      </c>
      <c r="M28" s="4" t="e">
        <f>(#REF!)/#REF!</f>
        <v>#REF!</v>
      </c>
      <c r="N28" s="4" t="e">
        <f>(#REF!)/#REF!</f>
        <v>#REF!</v>
      </c>
      <c r="O28" s="33" t="e">
        <f>#REF!+N28</f>
        <v>#REF!</v>
      </c>
      <c r="Q28" s="30" t="s">
        <v>541</v>
      </c>
      <c r="R28" s="5">
        <f ca="1">SUMIF(INDIRECT("'Output 1'!$H$4:$H$"&amp;$C$4),Analysis!Q28,INDIRECT("'Output 1'!$m$4:$m$"&amp;$C$4))
+SUMIF(INDIRECT("'Output 2'!$H$4:$H$"&amp;$C$5),Analysis!Q28,INDIRECT("'Output 2'!$m$4:$m$"&amp;$C$5))
+SUMIF(INDIRECT("'Output 3'!$H$4:$H$"&amp;$C$6),Analysis!Q28,INDIRECT("'Output 3'!$m$4:$m$"&amp;$C$6))
+SUMIF(INDIRECT("'Output 4'!$H$4:$H$"&amp;$C$7),Analysis!Q28,INDIRECT("'Output 4'!$m$4:$m$"&amp;$C$7))
+SUMIF(INDIRECT("'Output 5'!$H$4:$H$"&amp;$C$8),Analysis!Q28,INDIRECT("'Output 5'!$m$4:$m$"&amp;$C$8))
+SUMIF(INDIRECT("'Output 6'!$H$4:$H$"&amp;$C$9),Analysis!Q28,INDIRECT("'Output 6'!$m$4:$m$"&amp;$C$9))
+SUMIF(INDIRECT("'Output 7'!$H$4:$H$"&amp;$C$10),Analysis!Q28,INDIRECT("'Output 7'!$m$4:$m$"&amp;$C$10))
+SUMIF(INDIRECT("'Output 8'!$H$4:$H$"&amp;$C$11),Analysis!Q28,INDIRECT("'Output 8'!$m$4:$m$"&amp;$C$11))
+SUMIF(INDIRECT("'Output 9'!$H$4:$H$"&amp;$C$12),Analysis!Q28,INDIRECT("'Output 9'!$m$4:$m$"&amp;$C$12))
+SUMIF(INDIRECT("'Output 10'!$H$4:$H$"&amp;$C$13),Analysis!Q28,INDIRECT("'Output 10'!$m$4:$m$"&amp;$C$13))</f>
        <v>0</v>
      </c>
      <c r="S28" s="5">
        <f ca="1">SUMIF(INDIRECT("'Output 1'!$H$4:$H$"&amp;$C$4),Analysis!Q28,INDIRECT("'Output 1'!$Q$4:$Q$"&amp;$C$4))
+SUMIF(INDIRECT("'Output 2'!$H$4:$H$"&amp;$C$5),Analysis!Q28,INDIRECT("'Output 2'!$Q$4:$Q$"&amp;$C$5))
+SUMIF(INDIRECT("'Output 3'!$H$4:$H$"&amp;$C$6),Analysis!Q28,INDIRECT("'Output 3'!$Q$4:$Q$"&amp;$C$6))
+SUMIF(INDIRECT("'Output 4'!$H$4:$H$"&amp;$C$7),Analysis!Q28,INDIRECT("'Output 4'!$Q$4:$Q$"&amp;$C$7))
+SUMIF(INDIRECT("'Output 5'!$H$4:$H$"&amp;$C$8),Analysis!Q28,INDIRECT("'Output 5'!$Q$4:$Q$"&amp;$C$8))
+SUMIF(INDIRECT("'Output 6'!$H$4:$H$"&amp;$C$9),Analysis!Q28,INDIRECT("'Output 6'!$Q$4:$Q$"&amp;$C$9))
+SUMIF(INDIRECT("'Output 7'!$H$4:$H$"&amp;$C$10),Analysis!Q28,INDIRECT("'Output 7'!$Q$4:$Q$"&amp;$C$10))
+SUMIF(INDIRECT("'Output 8'!$H$4:$H$"&amp;$C$11),Analysis!Q28,INDIRECT("'Output 8'!$Q$4:$Q$"&amp;$C$11))
+SUMIF(INDIRECT("'Output 9'!$H$4:$H$"&amp;$C$12),Analysis!Q28,INDIRECT("'Output 9'!$Q$4:$Q$"&amp;$C$12))
+SUMIF(INDIRECT("'Output 10'!$H$4:$H$"&amp;$C$13),Analysis!Q28,INDIRECT("'Output 10'!$Q$4:$Q$"&amp;$C$13))</f>
        <v>0</v>
      </c>
      <c r="T28" s="5">
        <f ca="1">SUMIF(INDIRECT("'Output 1'!$H$4:$H$"&amp;$C$4),Analysis!Q28,INDIRECT("'Output 1'!$U$4:$U$"&amp;$C$4))
+SUMIF(INDIRECT("'Output 2'!$H$4:$H$"&amp;$C$5),Analysis!Q28,INDIRECT("'Output 2'!$U$4:$U$"&amp;$C$5))
+SUMIF(INDIRECT("'Output 3'!$H$4:$H$"&amp;$C$6),Analysis!Q28,INDIRECT("'Output 3'!$U$4:$U$"&amp;$C$6))
+SUMIF(INDIRECT("'Output 4'!$H$4:$H$"&amp;$C$7),Analysis!Q28,INDIRECT("'Output 4'!$U$4:$U$"&amp;$C$7))
+SUMIF(INDIRECT("'Output 5'!$H$4:$H$"&amp;$C$8),Analysis!Q28,INDIRECT("'Output 5'!$U$4:$U$"&amp;$C$8))
+SUMIF(INDIRECT("'Output 6'!$H$4:$H$"&amp;$C$9),Analysis!Q28,INDIRECT("'Output 6'!$U$4:$U$"&amp;$C$9))
+SUMIF(INDIRECT("'Output 7'!$H$4:$H$"&amp;$C$10),Analysis!Q28,INDIRECT("'Output 7'!$U$4:$U$"&amp;$C$10))
+SUMIF(INDIRECT("'Output 8'!$H$4:$H$"&amp;$C$11),Analysis!Q28,INDIRECT("'Output 8'!$U$4:$U$"&amp;$C$11))
+SUMIF(INDIRECT("'Output 9'!$H$4:$H$"&amp;$C$12),Analysis!Q28,INDIRECT("'Output 9'!$U$4:$U$"&amp;$C$12))
+SUMIF(INDIRECT("'Output 10'!$H$4:$H$"&amp;$C$13),Analysis!Q28,INDIRECT("'Output 10'!$U$4:$U$"&amp;$C$13))</f>
        <v>0</v>
      </c>
      <c r="U28" s="30"/>
      <c r="V28" s="5">
        <f>SUMIF('Unplanned Outputs'!$E$4:$E$500,Analysis!Q28,'Unplanned Outputs'!$J$4:$J$500)</f>
        <v>0</v>
      </c>
      <c r="W28" s="5">
        <f>SUMIF('Unplanned Outputs'!$E$4:$E$500,Analysis!$Q28,'Unplanned Outputs'!$N$4:$N$500)</f>
        <v>0</v>
      </c>
      <c r="X28" s="5">
        <f>SUMIF('Unplanned Outputs'!$E$4:$E$500,Analysis!$Q28,'Unplanned Outputs'!$R$4:$R$500)</f>
        <v>0</v>
      </c>
      <c r="Y28" s="15"/>
      <c r="Z28" s="36">
        <f t="shared" ca="1" si="0"/>
        <v>0</v>
      </c>
      <c r="AA28" s="36">
        <f t="shared" si="1"/>
        <v>0</v>
      </c>
      <c r="AB28" s="51">
        <f t="shared" ca="1" si="2"/>
        <v>0</v>
      </c>
      <c r="AC28" s="62">
        <f ca="1">SUMIF(INDIRECT("'Output 1'!$H$5:$H$"&amp;$C$4),Analysis!$Q28,INDIRECT("'Output 1'!$F$5:$F$"&amp;$C$4))
+SUMIF(INDIRECT("'Output 2'!$H$5:$H$"&amp;$C$5),Analysis!$Q28,INDIRECT("'Output 2'!$F$5:$F$"&amp;$C$5))
+SUMIF(INDIRECT("'Output 3'!$H$5:$H$"&amp;$C$6),Analysis!$Q28,INDIRECT("'Output 3'!$F$5:$F$"&amp;$C$6))
+SUMIF(INDIRECT("'Output 4'!$H$5:$H$"&amp;$C$7),Analysis!$Q28,INDIRECT("'Output 4'!$F$5:$F$"&amp;$C$7))
+SUMIF(INDIRECT("'Output 5'!$H$5:$H$"&amp;$C$8),Analysis!$Q28,INDIRECT("'Output 5'!$F$5:$F$"&amp;$C$8))
+SUMIF(INDIRECT("'Output 6'!$H$5:$H$"&amp;$C$9),Analysis!$Q28,INDIRECT("'Output 6'!$F$5:$F$"&amp;$C$9))
+SUMIF(INDIRECT("'Output 7'!$H$5:$H$"&amp;$C$10),Analysis!$Q28,INDIRECT("'Output 7'!$F$5:$F$"&amp;$C$10))
+SUMIF(INDIRECT("'Output 8'!$H$5:$H$"&amp;$C$11),Analysis!$Q28,INDIRECT("'Output 8'!$F$5:$F$"&amp;$C$11))
+SUMIF(INDIRECT("'Output 9'!$H$5:$H$"&amp;$C$12),Analysis!$Q28,INDIRECT("'Output 9'!$F$5:$F$"&amp;$C$12))
+SUMIF(INDIRECT("'Output 10'!$H$5:$H$"&amp;$C$13),Analysis!$Q28,INDIRECT("'Output 10'!$F$5:$F$"&amp;$C$13))</f>
        <v>0</v>
      </c>
    </row>
    <row r="29" spans="1:29" x14ac:dyDescent="0.3">
      <c r="E29" t="str">
        <f>'Output 9'!$B$4</f>
        <v>O.9</v>
      </c>
      <c r="F29" t="str">
        <f>'Output 9'!$D$4</f>
        <v>O.9.1</v>
      </c>
      <c r="G29" s="4" t="e">
        <f>'Output 9'!$K$4/'Output 9'!$F$4</f>
        <v>#DIV/0!</v>
      </c>
      <c r="H29" s="4" t="e">
        <f>'Output 9'!M$4/'Output 9'!$F$4</f>
        <v>#DIV/0!</v>
      </c>
      <c r="I29" s="4" t="e">
        <f>('Output 9'!O$4)/'Output 9'!$F$4</f>
        <v>#DIV/0!</v>
      </c>
      <c r="J29" s="4" t="e">
        <f>('Output 9'!Q$4)/'Output 9'!$F$4</f>
        <v>#DIV/0!</v>
      </c>
      <c r="K29" s="4">
        <f>('Output 1'!U$4)/'Output 1'!$F$4</f>
        <v>0</v>
      </c>
      <c r="L29" s="33" t="e">
        <f t="shared" si="6"/>
        <v>#DIV/0!</v>
      </c>
      <c r="M29" s="4" t="e">
        <f>('Output 8'!S$4)/'Output 8'!$F$4</f>
        <v>#DIV/0!</v>
      </c>
      <c r="N29" s="4" t="e">
        <f>('Output 8'!U$4)/'Output 8'!$F$4</f>
        <v>#DIV/0!</v>
      </c>
      <c r="O29" s="33" t="e">
        <f t="shared" ref="O29:O34" si="8">L26+N29</f>
        <v>#DIV/0!</v>
      </c>
      <c r="Q29" s="30" t="s">
        <v>542</v>
      </c>
      <c r="R29" s="5">
        <f ca="1">SUMIF(INDIRECT("'Output 1'!$H$4:$H$"&amp;$C$4),Analysis!Q29,INDIRECT("'Output 1'!$m$4:$m$"&amp;$C$4))
+SUMIF(INDIRECT("'Output 2'!$H$4:$H$"&amp;$C$5),Analysis!Q29,INDIRECT("'Output 2'!$m$4:$m$"&amp;$C$5))
+SUMIF(INDIRECT("'Output 3'!$H$4:$H$"&amp;$C$6),Analysis!Q29,INDIRECT("'Output 3'!$m$4:$m$"&amp;$C$6))
+SUMIF(INDIRECT("'Output 4'!$H$4:$H$"&amp;$C$7),Analysis!Q29,INDIRECT("'Output 4'!$m$4:$m$"&amp;$C$7))
+SUMIF(INDIRECT("'Output 5'!$H$4:$H$"&amp;$C$8),Analysis!Q29,INDIRECT("'Output 5'!$m$4:$m$"&amp;$C$8))
+SUMIF(INDIRECT("'Output 6'!$H$4:$H$"&amp;$C$9),Analysis!Q29,INDIRECT("'Output 6'!$m$4:$m$"&amp;$C$9))
+SUMIF(INDIRECT("'Output 7'!$H$4:$H$"&amp;$C$10),Analysis!Q29,INDIRECT("'Output 7'!$m$4:$m$"&amp;$C$10))
+SUMIF(INDIRECT("'Output 8'!$H$4:$H$"&amp;$C$11),Analysis!Q29,INDIRECT("'Output 8'!$m$4:$m$"&amp;$C$11))
+SUMIF(INDIRECT("'Output 9'!$H$4:$H$"&amp;$C$12),Analysis!Q29,INDIRECT("'Output 9'!$m$4:$m$"&amp;$C$12))
+SUMIF(INDIRECT("'Output 10'!$H$4:$H$"&amp;$C$13),Analysis!Q29,INDIRECT("'Output 10'!$m$4:$m$"&amp;$C$13))</f>
        <v>0</v>
      </c>
      <c r="S29" s="5">
        <f ca="1">SUMIF(INDIRECT("'Output 1'!$H$4:$H$"&amp;$C$4),Analysis!Q29,INDIRECT("'Output 1'!$Q$4:$Q$"&amp;$C$4))
+SUMIF(INDIRECT("'Output 2'!$H$4:$H$"&amp;$C$5),Analysis!Q29,INDIRECT("'Output 2'!$Q$4:$Q$"&amp;$C$5))
+SUMIF(INDIRECT("'Output 3'!$H$4:$H$"&amp;$C$6),Analysis!Q29,INDIRECT("'Output 3'!$Q$4:$Q$"&amp;$C$6))
+SUMIF(INDIRECT("'Output 4'!$H$4:$H$"&amp;$C$7),Analysis!Q29,INDIRECT("'Output 4'!$Q$4:$Q$"&amp;$C$7))
+SUMIF(INDIRECT("'Output 5'!$H$4:$H$"&amp;$C$8),Analysis!Q29,INDIRECT("'Output 5'!$Q$4:$Q$"&amp;$C$8))
+SUMIF(INDIRECT("'Output 6'!$H$4:$H$"&amp;$C$9),Analysis!Q29,INDIRECT("'Output 6'!$Q$4:$Q$"&amp;$C$9))
+SUMIF(INDIRECT("'Output 7'!$H$4:$H$"&amp;$C$10),Analysis!Q29,INDIRECT("'Output 7'!$Q$4:$Q$"&amp;$C$10))
+SUMIF(INDIRECT("'Output 8'!$H$4:$H$"&amp;$C$11),Analysis!Q29,INDIRECT("'Output 8'!$Q$4:$Q$"&amp;$C$11))
+SUMIF(INDIRECT("'Output 9'!$H$4:$H$"&amp;$C$12),Analysis!Q29,INDIRECT("'Output 9'!$Q$4:$Q$"&amp;$C$12))
+SUMIF(INDIRECT("'Output 10'!$H$4:$H$"&amp;$C$13),Analysis!Q29,INDIRECT("'Output 10'!$Q$4:$Q$"&amp;$C$13))</f>
        <v>0</v>
      </c>
      <c r="T29" s="5">
        <f ca="1">SUMIF(INDIRECT("'Output 1'!$H$4:$H$"&amp;$C$4),Analysis!Q29,INDIRECT("'Output 1'!$U$4:$U$"&amp;$C$4))
+SUMIF(INDIRECT("'Output 2'!$H$4:$H$"&amp;$C$5),Analysis!Q29,INDIRECT("'Output 2'!$U$4:$U$"&amp;$C$5))
+SUMIF(INDIRECT("'Output 3'!$H$4:$H$"&amp;$C$6),Analysis!Q29,INDIRECT("'Output 3'!$U$4:$U$"&amp;$C$6))
+SUMIF(INDIRECT("'Output 4'!$H$4:$H$"&amp;$C$7),Analysis!Q29,INDIRECT("'Output 4'!$U$4:$U$"&amp;$C$7))
+SUMIF(INDIRECT("'Output 5'!$H$4:$H$"&amp;$C$8),Analysis!Q29,INDIRECT("'Output 5'!$U$4:$U$"&amp;$C$8))
+SUMIF(INDIRECT("'Output 6'!$H$4:$H$"&amp;$C$9),Analysis!Q29,INDIRECT("'Output 6'!$U$4:$U$"&amp;$C$9))
+SUMIF(INDIRECT("'Output 7'!$H$4:$H$"&amp;$C$10),Analysis!Q29,INDIRECT("'Output 7'!$U$4:$U$"&amp;$C$10))
+SUMIF(INDIRECT("'Output 8'!$H$4:$H$"&amp;$C$11),Analysis!Q29,INDIRECT("'Output 8'!$U$4:$U$"&amp;$C$11))
+SUMIF(INDIRECT("'Output 9'!$H$4:$H$"&amp;$C$12),Analysis!Q29,INDIRECT("'Output 9'!$U$4:$U$"&amp;$C$12))
+SUMIF(INDIRECT("'Output 10'!$H$4:$H$"&amp;$C$13),Analysis!Q29,INDIRECT("'Output 10'!$U$4:$U$"&amp;$C$13))</f>
        <v>0</v>
      </c>
      <c r="U29" s="30"/>
      <c r="V29" s="5">
        <f>SUMIF('Unplanned Outputs'!$E$4:$E$500,Analysis!Q29,'Unplanned Outputs'!$J$4:$J$500)</f>
        <v>0</v>
      </c>
      <c r="W29" s="5">
        <f>SUMIF('Unplanned Outputs'!$E$4:$E$500,Analysis!$Q29,'Unplanned Outputs'!$N$4:$N$500)</f>
        <v>0</v>
      </c>
      <c r="X29" s="5">
        <f>SUMIF('Unplanned Outputs'!$E$4:$E$500,Analysis!$Q29,'Unplanned Outputs'!$R$4:$R$500)</f>
        <v>0</v>
      </c>
      <c r="Y29" s="15"/>
      <c r="Z29" s="36">
        <f t="shared" ca="1" si="0"/>
        <v>0</v>
      </c>
      <c r="AA29" s="36">
        <f t="shared" si="1"/>
        <v>0</v>
      </c>
      <c r="AB29" s="51">
        <f t="shared" ca="1" si="2"/>
        <v>0</v>
      </c>
      <c r="AC29" s="62">
        <f ca="1">SUMIF(INDIRECT("'Output 1'!$H$5:$H$"&amp;$C$4),Analysis!$Q29,INDIRECT("'Output 1'!$F$5:$F$"&amp;$C$4))
+SUMIF(INDIRECT("'Output 2'!$H$5:$H$"&amp;$C$5),Analysis!$Q29,INDIRECT("'Output 2'!$F$5:$F$"&amp;$C$5))
+SUMIF(INDIRECT("'Output 3'!$H$5:$H$"&amp;$C$6),Analysis!$Q29,INDIRECT("'Output 3'!$F$5:$F$"&amp;$C$6))
+SUMIF(INDIRECT("'Output 4'!$H$5:$H$"&amp;$C$7),Analysis!$Q29,INDIRECT("'Output 4'!$F$5:$F$"&amp;$C$7))
+SUMIF(INDIRECT("'Output 5'!$H$5:$H$"&amp;$C$8),Analysis!$Q29,INDIRECT("'Output 5'!$F$5:$F$"&amp;$C$8))
+SUMIF(INDIRECT("'Output 6'!$H$5:$H$"&amp;$C$9),Analysis!$Q29,INDIRECT("'Output 6'!$F$5:$F$"&amp;$C$9))
+SUMIF(INDIRECT("'Output 7'!$H$5:$H$"&amp;$C$10),Analysis!$Q29,INDIRECT("'Output 7'!$F$5:$F$"&amp;$C$10))
+SUMIF(INDIRECT("'Output 8'!$H$5:$H$"&amp;$C$11),Analysis!$Q29,INDIRECT("'Output 8'!$F$5:$F$"&amp;$C$11))
+SUMIF(INDIRECT("'Output 9'!$H$5:$H$"&amp;$C$12),Analysis!$Q29,INDIRECT("'Output 9'!$F$5:$F$"&amp;$C$12))
+SUMIF(INDIRECT("'Output 10'!$H$5:$H$"&amp;$C$13),Analysis!$Q29,INDIRECT("'Output 10'!$F$5:$F$"&amp;$C$13))</f>
        <v>0</v>
      </c>
    </row>
    <row r="30" spans="1:29" x14ac:dyDescent="0.3">
      <c r="F30" t="str">
        <f>'Output 9'!$D$5</f>
        <v>O.9.2</v>
      </c>
      <c r="G30" s="4" t="e">
        <f>'Output 9'!K$5/'Output 9'!$F$5</f>
        <v>#DIV/0!</v>
      </c>
      <c r="H30" s="4" t="e">
        <f>'Output 9'!M$5/'Output 9'!$F$5</f>
        <v>#DIV/0!</v>
      </c>
      <c r="I30" s="4" t="e">
        <f>('Output 9'!O$5)/'Output 9'!$F$5</f>
        <v>#DIV/0!</v>
      </c>
      <c r="J30" s="4" t="e">
        <f>('Output 9'!Q$5)/'Output 9'!$F$5</f>
        <v>#DIV/0!</v>
      </c>
      <c r="K30" s="4">
        <f>('Output 1'!U$4)/'Output 1'!$F$4</f>
        <v>0</v>
      </c>
      <c r="L30" s="33" t="e">
        <f t="shared" si="6"/>
        <v>#DIV/0!</v>
      </c>
      <c r="M30" s="4" t="e">
        <f>('Output 8'!S$5)/'Output 8'!$F$5</f>
        <v>#DIV/0!</v>
      </c>
      <c r="N30" s="4" t="e">
        <f>('Output 8'!U$5)/'Output 8'!$F$5</f>
        <v>#DIV/0!</v>
      </c>
      <c r="O30" s="33" t="e">
        <f t="shared" si="8"/>
        <v>#DIV/0!</v>
      </c>
      <c r="Q30" s="30" t="s">
        <v>543</v>
      </c>
      <c r="R30" s="5">
        <f ca="1">SUMIF(INDIRECT("'Output 1'!$H$4:$H$"&amp;$C$4),Analysis!Q30,INDIRECT("'Output 1'!$m$4:$m$"&amp;$C$4))
+SUMIF(INDIRECT("'Output 2'!$H$4:$H$"&amp;$C$5),Analysis!Q30,INDIRECT("'Output 2'!$m$4:$m$"&amp;$C$5))
+SUMIF(INDIRECT("'Output 3'!$H$4:$H$"&amp;$C$6),Analysis!Q30,INDIRECT("'Output 3'!$m$4:$m$"&amp;$C$6))
+SUMIF(INDIRECT("'Output 4'!$H$4:$H$"&amp;$C$7),Analysis!Q30,INDIRECT("'Output 4'!$m$4:$m$"&amp;$C$7))
+SUMIF(INDIRECT("'Output 5'!$H$4:$H$"&amp;$C$8),Analysis!Q30,INDIRECT("'Output 5'!$m$4:$m$"&amp;$C$8))
+SUMIF(INDIRECT("'Output 6'!$H$4:$H$"&amp;$C$9),Analysis!Q30,INDIRECT("'Output 6'!$m$4:$m$"&amp;$C$9))
+SUMIF(INDIRECT("'Output 7'!$H$4:$H$"&amp;$C$10),Analysis!Q30,INDIRECT("'Output 7'!$m$4:$m$"&amp;$C$10))
+SUMIF(INDIRECT("'Output 8'!$H$4:$H$"&amp;$C$11),Analysis!Q30,INDIRECT("'Output 8'!$m$4:$m$"&amp;$C$11))
+SUMIF(INDIRECT("'Output 9'!$H$4:$H$"&amp;$C$12),Analysis!Q30,INDIRECT("'Output 9'!$m$4:$m$"&amp;$C$12))
+SUMIF(INDIRECT("'Output 10'!$H$4:$H$"&amp;$C$13),Analysis!Q30,INDIRECT("'Output 10'!$m$4:$m$"&amp;$C$13))</f>
        <v>0</v>
      </c>
      <c r="S30" s="5">
        <f ca="1">SUMIF(INDIRECT("'Output 1'!$H$4:$H$"&amp;$C$4),Analysis!Q30,INDIRECT("'Output 1'!$Q$4:$Q$"&amp;$C$4))
+SUMIF(INDIRECT("'Output 2'!$H$4:$H$"&amp;$C$5),Analysis!Q30,INDIRECT("'Output 2'!$Q$4:$Q$"&amp;$C$5))
+SUMIF(INDIRECT("'Output 3'!$H$4:$H$"&amp;$C$6),Analysis!Q30,INDIRECT("'Output 3'!$Q$4:$Q$"&amp;$C$6))
+SUMIF(INDIRECT("'Output 4'!$H$4:$H$"&amp;$C$7),Analysis!Q30,INDIRECT("'Output 4'!$Q$4:$Q$"&amp;$C$7))
+SUMIF(INDIRECT("'Output 5'!$H$4:$H$"&amp;$C$8),Analysis!Q30,INDIRECT("'Output 5'!$Q$4:$Q$"&amp;$C$8))
+SUMIF(INDIRECT("'Output 6'!$H$4:$H$"&amp;$C$9),Analysis!Q30,INDIRECT("'Output 6'!$Q$4:$Q$"&amp;$C$9))
+SUMIF(INDIRECT("'Output 7'!$H$4:$H$"&amp;$C$10),Analysis!Q30,INDIRECT("'Output 7'!$Q$4:$Q$"&amp;$C$10))
+SUMIF(INDIRECT("'Output 8'!$H$4:$H$"&amp;$C$11),Analysis!Q30,INDIRECT("'Output 8'!$Q$4:$Q$"&amp;$C$11))
+SUMIF(INDIRECT("'Output 9'!$H$4:$H$"&amp;$C$12),Analysis!Q30,INDIRECT("'Output 9'!$Q$4:$Q$"&amp;$C$12))
+SUMIF(INDIRECT("'Output 10'!$H$4:$H$"&amp;$C$13),Analysis!Q30,INDIRECT("'Output 10'!$Q$4:$Q$"&amp;$C$13))</f>
        <v>0</v>
      </c>
      <c r="T30" s="5">
        <f ca="1">SUMIF(INDIRECT("'Output 1'!$H$4:$H$"&amp;$C$4),Analysis!Q30,INDIRECT("'Output 1'!$U$4:$U$"&amp;$C$4))
+SUMIF(INDIRECT("'Output 2'!$H$4:$H$"&amp;$C$5),Analysis!Q30,INDIRECT("'Output 2'!$U$4:$U$"&amp;$C$5))
+SUMIF(INDIRECT("'Output 3'!$H$4:$H$"&amp;$C$6),Analysis!Q30,INDIRECT("'Output 3'!$U$4:$U$"&amp;$C$6))
+SUMIF(INDIRECT("'Output 4'!$H$4:$H$"&amp;$C$7),Analysis!Q30,INDIRECT("'Output 4'!$U$4:$U$"&amp;$C$7))
+SUMIF(INDIRECT("'Output 5'!$H$4:$H$"&amp;$C$8),Analysis!Q30,INDIRECT("'Output 5'!$U$4:$U$"&amp;$C$8))
+SUMIF(INDIRECT("'Output 6'!$H$4:$H$"&amp;$C$9),Analysis!Q30,INDIRECT("'Output 6'!$U$4:$U$"&amp;$C$9))
+SUMIF(INDIRECT("'Output 7'!$H$4:$H$"&amp;$C$10),Analysis!Q30,INDIRECT("'Output 7'!$U$4:$U$"&amp;$C$10))
+SUMIF(INDIRECT("'Output 8'!$H$4:$H$"&amp;$C$11),Analysis!Q30,INDIRECT("'Output 8'!$U$4:$U$"&amp;$C$11))
+SUMIF(INDIRECT("'Output 9'!$H$4:$H$"&amp;$C$12),Analysis!Q30,INDIRECT("'Output 9'!$U$4:$U$"&amp;$C$12))
+SUMIF(INDIRECT("'Output 10'!$H$4:$H$"&amp;$C$13),Analysis!Q30,INDIRECT("'Output 10'!$U$4:$U$"&amp;$C$13))</f>
        <v>0</v>
      </c>
      <c r="U30" s="30"/>
      <c r="V30" s="5">
        <f>SUMIF('Unplanned Outputs'!$E$4:$E$500,Analysis!Q30,'Unplanned Outputs'!$J$4:$J$500)</f>
        <v>0</v>
      </c>
      <c r="W30" s="5">
        <f>SUMIF('Unplanned Outputs'!$E$4:$E$500,Analysis!$Q30,'Unplanned Outputs'!$N$4:$N$500)</f>
        <v>0</v>
      </c>
      <c r="X30" s="5">
        <f>SUMIF('Unplanned Outputs'!$E$4:$E$500,Analysis!$Q30,'Unplanned Outputs'!$R$4:$R$500)</f>
        <v>0</v>
      </c>
      <c r="Y30" s="15"/>
      <c r="Z30" s="36">
        <f t="shared" ca="1" si="0"/>
        <v>0</v>
      </c>
      <c r="AA30" s="36">
        <f t="shared" si="1"/>
        <v>0</v>
      </c>
      <c r="AB30" s="51">
        <f t="shared" ca="1" si="2"/>
        <v>0</v>
      </c>
      <c r="AC30" s="62">
        <f ca="1">SUMIF(INDIRECT("'Output 1'!$H$5:$H$"&amp;$C$4),Analysis!$Q30,INDIRECT("'Output 1'!$F$5:$F$"&amp;$C$4))
+SUMIF(INDIRECT("'Output 2'!$H$5:$H$"&amp;$C$5),Analysis!$Q30,INDIRECT("'Output 2'!$F$5:$F$"&amp;$C$5))
+SUMIF(INDIRECT("'Output 3'!$H$5:$H$"&amp;$C$6),Analysis!$Q30,INDIRECT("'Output 3'!$F$5:$F$"&amp;$C$6))
+SUMIF(INDIRECT("'Output 4'!$H$5:$H$"&amp;$C$7),Analysis!$Q30,INDIRECT("'Output 4'!$F$5:$F$"&amp;$C$7))
+SUMIF(INDIRECT("'Output 5'!$H$5:$H$"&amp;$C$8),Analysis!$Q30,INDIRECT("'Output 5'!$F$5:$F$"&amp;$C$8))
+SUMIF(INDIRECT("'Output 6'!$H$5:$H$"&amp;$C$9),Analysis!$Q30,INDIRECT("'Output 6'!$F$5:$F$"&amp;$C$9))
+SUMIF(INDIRECT("'Output 7'!$H$5:$H$"&amp;$C$10),Analysis!$Q30,INDIRECT("'Output 7'!$F$5:$F$"&amp;$C$10))
+SUMIF(INDIRECT("'Output 8'!$H$5:$H$"&amp;$C$11),Analysis!$Q30,INDIRECT("'Output 8'!$F$5:$F$"&amp;$C$11))
+SUMIF(INDIRECT("'Output 9'!$H$5:$H$"&amp;$C$12),Analysis!$Q30,INDIRECT("'Output 9'!$F$5:$F$"&amp;$C$12))
+SUMIF(INDIRECT("'Output 10'!$H$5:$H$"&amp;$C$13),Analysis!$Q30,INDIRECT("'Output 10'!$F$5:$F$"&amp;$C$13))</f>
        <v>0</v>
      </c>
    </row>
    <row r="31" spans="1:29" x14ac:dyDescent="0.3">
      <c r="F31" t="str">
        <f>'Output 9'!$D$6</f>
        <v>O.9.3</v>
      </c>
      <c r="G31" s="4" t="e">
        <f>'Output 9'!K$6/'Output 9'!$F$6</f>
        <v>#DIV/0!</v>
      </c>
      <c r="H31" s="4" t="e">
        <f>'Output 9'!M$6/'Output 9'!$F$6</f>
        <v>#DIV/0!</v>
      </c>
      <c r="I31" s="4" t="e">
        <f>('Output 9'!O$6)/'Output 9'!$F$6</f>
        <v>#DIV/0!</v>
      </c>
      <c r="J31" s="4" t="e">
        <f>('Output 9'!Q$6)/'Output 9'!$F$6</f>
        <v>#DIV/0!</v>
      </c>
      <c r="K31" s="4">
        <f>('Output 1'!U$4)/'Output 1'!$F$4</f>
        <v>0</v>
      </c>
      <c r="L31" s="33" t="e">
        <f t="shared" si="6"/>
        <v>#DIV/0!</v>
      </c>
      <c r="M31" s="4" t="e">
        <f>('Output 8'!S$6)/'Output 8'!$F$6</f>
        <v>#DIV/0!</v>
      </c>
      <c r="N31" s="4" t="e">
        <f>('Output 8'!U$6)/'Output 8'!$F$6</f>
        <v>#DIV/0!</v>
      </c>
      <c r="O31" s="33" t="e">
        <f t="shared" si="8"/>
        <v>#DIV/0!</v>
      </c>
      <c r="Q31" s="30">
        <v>2.4</v>
      </c>
      <c r="R31" s="5">
        <f ca="1">SUMIF(INDIRECT("'Output 1'!$H$4:$H$"&amp;$C$4),Analysis!Q31,INDIRECT("'Output 1'!$m$4:$m$"&amp;$C$4))
+SUMIF(INDIRECT("'Output 2'!$H$4:$H$"&amp;$C$5),Analysis!Q31,INDIRECT("'Output 2'!$m$4:$m$"&amp;$C$5))
+SUMIF(INDIRECT("'Output 3'!$H$4:$H$"&amp;$C$6),Analysis!Q31,INDIRECT("'Output 3'!$m$4:$m$"&amp;$C$6))
+SUMIF(INDIRECT("'Output 4'!$H$4:$H$"&amp;$C$7),Analysis!Q31,INDIRECT("'Output 4'!$m$4:$m$"&amp;$C$7))
+SUMIF(INDIRECT("'Output 5'!$H$4:$H$"&amp;$C$8),Analysis!Q31,INDIRECT("'Output 5'!$m$4:$m$"&amp;$C$8))
+SUMIF(INDIRECT("'Output 6'!$H$4:$H$"&amp;$C$9),Analysis!Q31,INDIRECT("'Output 6'!$m$4:$m$"&amp;$C$9))
+SUMIF(INDIRECT("'Output 7'!$H$4:$H$"&amp;$C$10),Analysis!Q31,INDIRECT("'Output 7'!$m$4:$m$"&amp;$C$10))
+SUMIF(INDIRECT("'Output 8'!$H$4:$H$"&amp;$C$11),Analysis!Q31,INDIRECT("'Output 8'!$m$4:$m$"&amp;$C$11))
+SUMIF(INDIRECT("'Output 9'!$H$4:$H$"&amp;$C$12),Analysis!Q31,INDIRECT("'Output 9'!$m$4:$m$"&amp;$C$12))
+SUMIF(INDIRECT("'Output 10'!$H$4:$H$"&amp;$C$13),Analysis!Q31,INDIRECT("'Output 10'!$m$4:$m$"&amp;$C$13))</f>
        <v>0</v>
      </c>
      <c r="S31" s="5">
        <f ca="1">SUMIF(INDIRECT("'Output 1'!$H$4:$H$"&amp;$C$4),Analysis!Q31,INDIRECT("'Output 1'!$Q$4:$Q$"&amp;$C$4))
+SUMIF(INDIRECT("'Output 2'!$H$4:$H$"&amp;$C$5),Analysis!Q31,INDIRECT("'Output 2'!$Q$4:$Q$"&amp;$C$5))
+SUMIF(INDIRECT("'Output 3'!$H$4:$H$"&amp;$C$6),Analysis!Q31,INDIRECT("'Output 3'!$Q$4:$Q$"&amp;$C$6))
+SUMIF(INDIRECT("'Output 4'!$H$4:$H$"&amp;$C$7),Analysis!Q31,INDIRECT("'Output 4'!$Q$4:$Q$"&amp;$C$7))
+SUMIF(INDIRECT("'Output 5'!$H$4:$H$"&amp;$C$8),Analysis!Q31,INDIRECT("'Output 5'!$Q$4:$Q$"&amp;$C$8))
+SUMIF(INDIRECT("'Output 6'!$H$4:$H$"&amp;$C$9),Analysis!Q31,INDIRECT("'Output 6'!$Q$4:$Q$"&amp;$C$9))
+SUMIF(INDIRECT("'Output 7'!$H$4:$H$"&amp;$C$10),Analysis!Q31,INDIRECT("'Output 7'!$Q$4:$Q$"&amp;$C$10))
+SUMIF(INDIRECT("'Output 8'!$H$4:$H$"&amp;$C$11),Analysis!Q31,INDIRECT("'Output 8'!$Q$4:$Q$"&amp;$C$11))
+SUMIF(INDIRECT("'Output 9'!$H$4:$H$"&amp;$C$12),Analysis!Q31,INDIRECT("'Output 9'!$Q$4:$Q$"&amp;$C$12))
+SUMIF(INDIRECT("'Output 10'!$H$4:$H$"&amp;$C$13),Analysis!Q31,INDIRECT("'Output 10'!$Q$4:$Q$"&amp;$C$13))</f>
        <v>0</v>
      </c>
      <c r="T31" s="5">
        <f ca="1">SUMIF(INDIRECT("'Output 1'!$H$4:$H$"&amp;$C$4),Analysis!Q31,INDIRECT("'Output 1'!$U$4:$U$"&amp;$C$4))
+SUMIF(INDIRECT("'Output 2'!$H$4:$H$"&amp;$C$5),Analysis!Q31,INDIRECT("'Output 2'!$U$4:$U$"&amp;$C$5))
+SUMIF(INDIRECT("'Output 3'!$H$4:$H$"&amp;$C$6),Analysis!Q31,INDIRECT("'Output 3'!$U$4:$U$"&amp;$C$6))
+SUMIF(INDIRECT("'Output 4'!$H$4:$H$"&amp;$C$7),Analysis!Q31,INDIRECT("'Output 4'!$U$4:$U$"&amp;$C$7))
+SUMIF(INDIRECT("'Output 5'!$H$4:$H$"&amp;$C$8),Analysis!Q31,INDIRECT("'Output 5'!$U$4:$U$"&amp;$C$8))
+SUMIF(INDIRECT("'Output 6'!$H$4:$H$"&amp;$C$9),Analysis!Q31,INDIRECT("'Output 6'!$U$4:$U$"&amp;$C$9))
+SUMIF(INDIRECT("'Output 7'!$H$4:$H$"&amp;$C$10),Analysis!Q31,INDIRECT("'Output 7'!$U$4:$U$"&amp;$C$10))
+SUMIF(INDIRECT("'Output 8'!$H$4:$H$"&amp;$C$11),Analysis!Q31,INDIRECT("'Output 8'!$U$4:$U$"&amp;$C$11))
+SUMIF(INDIRECT("'Output 9'!$H$4:$H$"&amp;$C$12),Analysis!Q31,INDIRECT("'Output 9'!$U$4:$U$"&amp;$C$12))
+SUMIF(INDIRECT("'Output 10'!$H$4:$H$"&amp;$C$13),Analysis!Q31,INDIRECT("'Output 10'!$U$4:$U$"&amp;$C$13))</f>
        <v>0</v>
      </c>
      <c r="U31" s="30"/>
      <c r="V31" s="5">
        <f>SUMIF('Unplanned Outputs'!$E$4:$E$500,Analysis!Q31,'Unplanned Outputs'!$J$4:$J$500)</f>
        <v>0</v>
      </c>
      <c r="W31" s="5">
        <f>SUMIF('Unplanned Outputs'!$E$4:$E$500,Analysis!$Q31,'Unplanned Outputs'!$N$4:$N$500)</f>
        <v>0</v>
      </c>
      <c r="X31" s="5">
        <f>SUMIF('Unplanned Outputs'!$E$4:$E$500,Analysis!$Q31,'Unplanned Outputs'!$R$4:$R$500)</f>
        <v>0</v>
      </c>
      <c r="Y31" s="15"/>
      <c r="Z31" s="36">
        <f t="shared" ca="1" si="0"/>
        <v>0</v>
      </c>
      <c r="AA31" s="36">
        <f t="shared" si="1"/>
        <v>0</v>
      </c>
      <c r="AB31" s="51">
        <f t="shared" ca="1" si="2"/>
        <v>0</v>
      </c>
      <c r="AC31" s="62">
        <f ca="1">SUMIF(INDIRECT("'Output 1'!$H$5:$H$"&amp;$C$4),Analysis!$Q31,INDIRECT("'Output 1'!$F$5:$F$"&amp;$C$4))
+SUMIF(INDIRECT("'Output 2'!$H$5:$H$"&amp;$C$5),Analysis!$Q31,INDIRECT("'Output 2'!$F$5:$F$"&amp;$C$5))
+SUMIF(INDIRECT("'Output 3'!$H$5:$H$"&amp;$C$6),Analysis!$Q31,INDIRECT("'Output 3'!$F$5:$F$"&amp;$C$6))
+SUMIF(INDIRECT("'Output 4'!$H$5:$H$"&amp;$C$7),Analysis!$Q31,INDIRECT("'Output 4'!$F$5:$F$"&amp;$C$7))
+SUMIF(INDIRECT("'Output 5'!$H$5:$H$"&amp;$C$8),Analysis!$Q31,INDIRECT("'Output 5'!$F$5:$F$"&amp;$C$8))
+SUMIF(INDIRECT("'Output 6'!$H$5:$H$"&amp;$C$9),Analysis!$Q31,INDIRECT("'Output 6'!$F$5:$F$"&amp;$C$9))
+SUMIF(INDIRECT("'Output 7'!$H$5:$H$"&amp;$C$10),Analysis!$Q31,INDIRECT("'Output 7'!$F$5:$F$"&amp;$C$10))
+SUMIF(INDIRECT("'Output 8'!$H$5:$H$"&amp;$C$11),Analysis!$Q31,INDIRECT("'Output 8'!$F$5:$F$"&amp;$C$11))
+SUMIF(INDIRECT("'Output 9'!$H$5:$H$"&amp;$C$12),Analysis!$Q31,INDIRECT("'Output 9'!$F$5:$F$"&amp;$C$12))
+SUMIF(INDIRECT("'Output 10'!$H$5:$H$"&amp;$C$13),Analysis!$Q31,INDIRECT("'Output 10'!$F$5:$F$"&amp;$C$13))</f>
        <v>0</v>
      </c>
    </row>
    <row r="32" spans="1:29" x14ac:dyDescent="0.3">
      <c r="E32" t="str">
        <f>'Output 10'!$B$4</f>
        <v>O.10</v>
      </c>
      <c r="F32" t="str">
        <f>'Output 10'!$D$4</f>
        <v>O.10.1</v>
      </c>
      <c r="G32" s="4" t="e">
        <f>'Output 10'!$K$4/'Output 10'!$F$4</f>
        <v>#DIV/0!</v>
      </c>
      <c r="H32" s="4" t="e">
        <f>'Output 10'!M$4/'Output 10'!$F$4</f>
        <v>#DIV/0!</v>
      </c>
      <c r="I32" s="4" t="e">
        <f>('Output 10'!O$4)/'Output 10'!$F$4</f>
        <v>#DIV/0!</v>
      </c>
      <c r="J32" s="4" t="e">
        <f>('Output 10'!Q$4)/'Output 10'!$F$4</f>
        <v>#DIV/0!</v>
      </c>
      <c r="K32" s="4">
        <f>('Output 1'!U$4)/'Output 1'!$F$4</f>
        <v>0</v>
      </c>
      <c r="L32" s="33" t="e">
        <f t="shared" si="6"/>
        <v>#DIV/0!</v>
      </c>
      <c r="M32" s="4" t="e">
        <f>('Output 9'!S$4)/'Output 9'!$F$4</f>
        <v>#DIV/0!</v>
      </c>
      <c r="N32" s="4" t="e">
        <f>('Output 9'!U$4)/'Output 9'!$F$4</f>
        <v>#DIV/0!</v>
      </c>
      <c r="O32" s="33" t="e">
        <f t="shared" si="8"/>
        <v>#DIV/0!</v>
      </c>
      <c r="Q32" s="30" t="s">
        <v>544</v>
      </c>
      <c r="R32" s="5">
        <f ca="1">SUMIF(INDIRECT("'Output 1'!$H$4:$H$"&amp;$C$4),Analysis!Q32,INDIRECT("'Output 1'!$m$4:$m$"&amp;$C$4))
+SUMIF(INDIRECT("'Output 2'!$H$4:$H$"&amp;$C$5),Analysis!Q32,INDIRECT("'Output 2'!$m$4:$m$"&amp;$C$5))
+SUMIF(INDIRECT("'Output 3'!$H$4:$H$"&amp;$C$6),Analysis!Q32,INDIRECT("'Output 3'!$m$4:$m$"&amp;$C$6))
+SUMIF(INDIRECT("'Output 4'!$H$4:$H$"&amp;$C$7),Analysis!Q32,INDIRECT("'Output 4'!$m$4:$m$"&amp;$C$7))
+SUMIF(INDIRECT("'Output 5'!$H$4:$H$"&amp;$C$8),Analysis!Q32,INDIRECT("'Output 5'!$m$4:$m$"&amp;$C$8))
+SUMIF(INDIRECT("'Output 6'!$H$4:$H$"&amp;$C$9),Analysis!Q32,INDIRECT("'Output 6'!$m$4:$m$"&amp;$C$9))
+SUMIF(INDIRECT("'Output 7'!$H$4:$H$"&amp;$C$10),Analysis!Q32,INDIRECT("'Output 7'!$m$4:$m$"&amp;$C$10))
+SUMIF(INDIRECT("'Output 8'!$H$4:$H$"&amp;$C$11),Analysis!Q32,INDIRECT("'Output 8'!$m$4:$m$"&amp;$C$11))
+SUMIF(INDIRECT("'Output 9'!$H$4:$H$"&amp;$C$12),Analysis!Q32,INDIRECT("'Output 9'!$m$4:$m$"&amp;$C$12))
+SUMIF(INDIRECT("'Output 10'!$H$4:$H$"&amp;$C$13),Analysis!Q32,INDIRECT("'Output 10'!$m$4:$m$"&amp;$C$13))</f>
        <v>0</v>
      </c>
      <c r="S32" s="5">
        <f ca="1">SUMIF(INDIRECT("'Output 1'!$H$4:$H$"&amp;$C$4),Analysis!Q32,INDIRECT("'Output 1'!$Q$4:$Q$"&amp;$C$4))
+SUMIF(INDIRECT("'Output 2'!$H$4:$H$"&amp;$C$5),Analysis!Q32,INDIRECT("'Output 2'!$Q$4:$Q$"&amp;$C$5))
+SUMIF(INDIRECT("'Output 3'!$H$4:$H$"&amp;$C$6),Analysis!Q32,INDIRECT("'Output 3'!$Q$4:$Q$"&amp;$C$6))
+SUMIF(INDIRECT("'Output 4'!$H$4:$H$"&amp;$C$7),Analysis!Q32,INDIRECT("'Output 4'!$Q$4:$Q$"&amp;$C$7))
+SUMIF(INDIRECT("'Output 5'!$H$4:$H$"&amp;$C$8),Analysis!Q32,INDIRECT("'Output 5'!$Q$4:$Q$"&amp;$C$8))
+SUMIF(INDIRECT("'Output 6'!$H$4:$H$"&amp;$C$9),Analysis!Q32,INDIRECT("'Output 6'!$Q$4:$Q$"&amp;$C$9))
+SUMIF(INDIRECT("'Output 7'!$H$4:$H$"&amp;$C$10),Analysis!Q32,INDIRECT("'Output 7'!$Q$4:$Q$"&amp;$C$10))
+SUMIF(INDIRECT("'Output 8'!$H$4:$H$"&amp;$C$11),Analysis!Q32,INDIRECT("'Output 8'!$Q$4:$Q$"&amp;$C$11))
+SUMIF(INDIRECT("'Output 9'!$H$4:$H$"&amp;$C$12),Analysis!Q32,INDIRECT("'Output 9'!$Q$4:$Q$"&amp;$C$12))
+SUMIF(INDIRECT("'Output 10'!$H$4:$H$"&amp;$C$13),Analysis!Q32,INDIRECT("'Output 10'!$Q$4:$Q$"&amp;$C$13))</f>
        <v>0</v>
      </c>
      <c r="T32" s="5">
        <f ca="1">SUMIF(INDIRECT("'Output 1'!$H$4:$H$"&amp;$C$4),Analysis!Q32,INDIRECT("'Output 1'!$U$4:$U$"&amp;$C$4))
+SUMIF(INDIRECT("'Output 2'!$H$4:$H$"&amp;$C$5),Analysis!Q32,INDIRECT("'Output 2'!$U$4:$U$"&amp;$C$5))
+SUMIF(INDIRECT("'Output 3'!$H$4:$H$"&amp;$C$6),Analysis!Q32,INDIRECT("'Output 3'!$U$4:$U$"&amp;$C$6))
+SUMIF(INDIRECT("'Output 4'!$H$4:$H$"&amp;$C$7),Analysis!Q32,INDIRECT("'Output 4'!$U$4:$U$"&amp;$C$7))
+SUMIF(INDIRECT("'Output 5'!$H$4:$H$"&amp;$C$8),Analysis!Q32,INDIRECT("'Output 5'!$U$4:$U$"&amp;$C$8))
+SUMIF(INDIRECT("'Output 6'!$H$4:$H$"&amp;$C$9),Analysis!Q32,INDIRECT("'Output 6'!$U$4:$U$"&amp;$C$9))
+SUMIF(INDIRECT("'Output 7'!$H$4:$H$"&amp;$C$10),Analysis!Q32,INDIRECT("'Output 7'!$U$4:$U$"&amp;$C$10))
+SUMIF(INDIRECT("'Output 8'!$H$4:$H$"&amp;$C$11),Analysis!Q32,INDIRECT("'Output 8'!$U$4:$U$"&amp;$C$11))
+SUMIF(INDIRECT("'Output 9'!$H$4:$H$"&amp;$C$12),Analysis!Q32,INDIRECT("'Output 9'!$U$4:$U$"&amp;$C$12))
+SUMIF(INDIRECT("'Output 10'!$H$4:$H$"&amp;$C$13),Analysis!Q32,INDIRECT("'Output 10'!$U$4:$U$"&amp;$C$13))</f>
        <v>0</v>
      </c>
      <c r="U32" s="30"/>
      <c r="V32" s="5">
        <f>SUMIF('Unplanned Outputs'!$E$4:$E$500,Analysis!Q32,'Unplanned Outputs'!$J$4:$J$500)</f>
        <v>0</v>
      </c>
      <c r="W32" s="5">
        <f>SUMIF('Unplanned Outputs'!$E$4:$E$500,Analysis!$Q32,'Unplanned Outputs'!$N$4:$N$500)</f>
        <v>0</v>
      </c>
      <c r="X32" s="5">
        <f>SUMIF('Unplanned Outputs'!$E$4:$E$500,Analysis!$Q32,'Unplanned Outputs'!$R$4:$R$500)</f>
        <v>0</v>
      </c>
      <c r="Y32" s="15"/>
      <c r="Z32" s="36">
        <f t="shared" ca="1" si="0"/>
        <v>0</v>
      </c>
      <c r="AA32" s="36">
        <f t="shared" si="1"/>
        <v>0</v>
      </c>
      <c r="AB32" s="51">
        <f t="shared" ca="1" si="2"/>
        <v>0</v>
      </c>
      <c r="AC32" s="62">
        <f ca="1">SUMIF(INDIRECT("'Output 1'!$H$5:$H$"&amp;$C$4),Analysis!$Q32,INDIRECT("'Output 1'!$F$5:$F$"&amp;$C$4))
+SUMIF(INDIRECT("'Output 2'!$H$5:$H$"&amp;$C$5),Analysis!$Q32,INDIRECT("'Output 2'!$F$5:$F$"&amp;$C$5))
+SUMIF(INDIRECT("'Output 3'!$H$5:$H$"&amp;$C$6),Analysis!$Q32,INDIRECT("'Output 3'!$F$5:$F$"&amp;$C$6))
+SUMIF(INDIRECT("'Output 4'!$H$5:$H$"&amp;$C$7),Analysis!$Q32,INDIRECT("'Output 4'!$F$5:$F$"&amp;$C$7))
+SUMIF(INDIRECT("'Output 5'!$H$5:$H$"&amp;$C$8),Analysis!$Q32,INDIRECT("'Output 5'!$F$5:$F$"&amp;$C$8))
+SUMIF(INDIRECT("'Output 6'!$H$5:$H$"&amp;$C$9),Analysis!$Q32,INDIRECT("'Output 6'!$F$5:$F$"&amp;$C$9))
+SUMIF(INDIRECT("'Output 7'!$H$5:$H$"&amp;$C$10),Analysis!$Q32,INDIRECT("'Output 7'!$F$5:$F$"&amp;$C$10))
+SUMIF(INDIRECT("'Output 8'!$H$5:$H$"&amp;$C$11),Analysis!$Q32,INDIRECT("'Output 8'!$F$5:$F$"&amp;$C$11))
+SUMIF(INDIRECT("'Output 9'!$H$5:$H$"&amp;$C$12),Analysis!$Q32,INDIRECT("'Output 9'!$F$5:$F$"&amp;$C$12))
+SUMIF(INDIRECT("'Output 10'!$H$5:$H$"&amp;$C$13),Analysis!$Q32,INDIRECT("'Output 10'!$F$5:$F$"&amp;$C$13))</f>
        <v>0</v>
      </c>
    </row>
    <row r="33" spans="6:29" x14ac:dyDescent="0.3">
      <c r="F33">
        <f>'Output 10'!$D$5</f>
        <v>0</v>
      </c>
      <c r="G33" s="4" t="e">
        <f>'Output 10'!K$5/'Output 10'!$F$5</f>
        <v>#DIV/0!</v>
      </c>
      <c r="H33" s="4" t="e">
        <f>'Output 10'!M$5/'Output 10'!$F$5</f>
        <v>#DIV/0!</v>
      </c>
      <c r="I33" s="4" t="e">
        <f>('Output 10'!O$5)/'Output 10'!$F$5</f>
        <v>#DIV/0!</v>
      </c>
      <c r="J33" s="4" t="e">
        <f>('Output 10'!Q$5)/'Output 10'!$F$5</f>
        <v>#DIV/0!</v>
      </c>
      <c r="K33" s="4">
        <f>('Output 1'!U$4)/'Output 1'!$F$4</f>
        <v>0</v>
      </c>
      <c r="L33" s="33" t="e">
        <f t="shared" si="6"/>
        <v>#DIV/0!</v>
      </c>
      <c r="M33" s="4" t="e">
        <f>('Output 9'!S$5)/'Output 9'!$F$5</f>
        <v>#DIV/0!</v>
      </c>
      <c r="N33" s="4" t="e">
        <f>('Output 9'!U$5)/'Output 9'!$F$5</f>
        <v>#DIV/0!</v>
      </c>
      <c r="O33" s="33" t="e">
        <f t="shared" si="8"/>
        <v>#DIV/0!</v>
      </c>
      <c r="Q33" s="30" t="s">
        <v>545</v>
      </c>
      <c r="R33" s="5">
        <f ca="1">SUMIF(INDIRECT("'Output 1'!$H$4:$H$"&amp;$C$4),Analysis!Q33,INDIRECT("'Output 1'!$m$4:$m$"&amp;$C$4))
+SUMIF(INDIRECT("'Output 2'!$H$4:$H$"&amp;$C$5),Analysis!Q33,INDIRECT("'Output 2'!$m$4:$m$"&amp;$C$5))
+SUMIF(INDIRECT("'Output 3'!$H$4:$H$"&amp;$C$6),Analysis!Q33,INDIRECT("'Output 3'!$m$4:$m$"&amp;$C$6))
+SUMIF(INDIRECT("'Output 4'!$H$4:$H$"&amp;$C$7),Analysis!Q33,INDIRECT("'Output 4'!$m$4:$m$"&amp;$C$7))
+SUMIF(INDIRECT("'Output 5'!$H$4:$H$"&amp;$C$8),Analysis!Q33,INDIRECT("'Output 5'!$m$4:$m$"&amp;$C$8))
+SUMIF(INDIRECT("'Output 6'!$H$4:$H$"&amp;$C$9),Analysis!Q33,INDIRECT("'Output 6'!$m$4:$m$"&amp;$C$9))
+SUMIF(INDIRECT("'Output 7'!$H$4:$H$"&amp;$C$10),Analysis!Q33,INDIRECT("'Output 7'!$m$4:$m$"&amp;$C$10))
+SUMIF(INDIRECT("'Output 8'!$H$4:$H$"&amp;$C$11),Analysis!Q33,INDIRECT("'Output 8'!$m$4:$m$"&amp;$C$11))
+SUMIF(INDIRECT("'Output 9'!$H$4:$H$"&amp;$C$12),Analysis!Q33,INDIRECT("'Output 9'!$m$4:$m$"&amp;$C$12))
+SUMIF(INDIRECT("'Output 10'!$H$4:$H$"&amp;$C$13),Analysis!Q33,INDIRECT("'Output 10'!$m$4:$m$"&amp;$C$13))</f>
        <v>0</v>
      </c>
      <c r="S33" s="5">
        <f ca="1">SUMIF(INDIRECT("'Output 1'!$H$4:$H$"&amp;$C$4),Analysis!Q33,INDIRECT("'Output 1'!$Q$4:$Q$"&amp;$C$4))
+SUMIF(INDIRECT("'Output 2'!$H$4:$H$"&amp;$C$5),Analysis!Q33,INDIRECT("'Output 2'!$Q$4:$Q$"&amp;$C$5))
+SUMIF(INDIRECT("'Output 3'!$H$4:$H$"&amp;$C$6),Analysis!Q33,INDIRECT("'Output 3'!$Q$4:$Q$"&amp;$C$6))
+SUMIF(INDIRECT("'Output 4'!$H$4:$H$"&amp;$C$7),Analysis!Q33,INDIRECT("'Output 4'!$Q$4:$Q$"&amp;$C$7))
+SUMIF(INDIRECT("'Output 5'!$H$4:$H$"&amp;$C$8),Analysis!Q33,INDIRECT("'Output 5'!$Q$4:$Q$"&amp;$C$8))
+SUMIF(INDIRECT("'Output 6'!$H$4:$H$"&amp;$C$9),Analysis!Q33,INDIRECT("'Output 6'!$Q$4:$Q$"&amp;$C$9))
+SUMIF(INDIRECT("'Output 7'!$H$4:$H$"&amp;$C$10),Analysis!Q33,INDIRECT("'Output 7'!$Q$4:$Q$"&amp;$C$10))
+SUMIF(INDIRECT("'Output 8'!$H$4:$H$"&amp;$C$11),Analysis!Q33,INDIRECT("'Output 8'!$Q$4:$Q$"&amp;$C$11))
+SUMIF(INDIRECT("'Output 9'!$H$4:$H$"&amp;$C$12),Analysis!Q33,INDIRECT("'Output 9'!$Q$4:$Q$"&amp;$C$12))
+SUMIF(INDIRECT("'Output 10'!$H$4:$H$"&amp;$C$13),Analysis!Q33,INDIRECT("'Output 10'!$Q$4:$Q$"&amp;$C$13))</f>
        <v>0</v>
      </c>
      <c r="T33" s="5">
        <f ca="1">SUMIF(INDIRECT("'Output 1'!$H$4:$H$"&amp;$C$4),Analysis!Q33,INDIRECT("'Output 1'!$U$4:$U$"&amp;$C$4))
+SUMIF(INDIRECT("'Output 2'!$H$4:$H$"&amp;$C$5),Analysis!Q33,INDIRECT("'Output 2'!$U$4:$U$"&amp;$C$5))
+SUMIF(INDIRECT("'Output 3'!$H$4:$H$"&amp;$C$6),Analysis!Q33,INDIRECT("'Output 3'!$U$4:$U$"&amp;$C$6))
+SUMIF(INDIRECT("'Output 4'!$H$4:$H$"&amp;$C$7),Analysis!Q33,INDIRECT("'Output 4'!$U$4:$U$"&amp;$C$7))
+SUMIF(INDIRECT("'Output 5'!$H$4:$H$"&amp;$C$8),Analysis!Q33,INDIRECT("'Output 5'!$U$4:$U$"&amp;$C$8))
+SUMIF(INDIRECT("'Output 6'!$H$4:$H$"&amp;$C$9),Analysis!Q33,INDIRECT("'Output 6'!$U$4:$U$"&amp;$C$9))
+SUMIF(INDIRECT("'Output 7'!$H$4:$H$"&amp;$C$10),Analysis!Q33,INDIRECT("'Output 7'!$U$4:$U$"&amp;$C$10))
+SUMIF(INDIRECT("'Output 8'!$H$4:$H$"&amp;$C$11),Analysis!Q33,INDIRECT("'Output 8'!$U$4:$U$"&amp;$C$11))
+SUMIF(INDIRECT("'Output 9'!$H$4:$H$"&amp;$C$12),Analysis!Q33,INDIRECT("'Output 9'!$U$4:$U$"&amp;$C$12))
+SUMIF(INDIRECT("'Output 10'!$H$4:$H$"&amp;$C$13),Analysis!Q33,INDIRECT("'Output 10'!$U$4:$U$"&amp;$C$13))</f>
        <v>0</v>
      </c>
      <c r="U33" s="30"/>
      <c r="V33" s="5">
        <f>SUMIF('Unplanned Outputs'!$E$4:$E$500,Analysis!Q33,'Unplanned Outputs'!$J$4:$J$500)</f>
        <v>0</v>
      </c>
      <c r="W33" s="5">
        <f>SUMIF('Unplanned Outputs'!$E$4:$E$500,Analysis!$Q33,'Unplanned Outputs'!$N$4:$N$500)</f>
        <v>0</v>
      </c>
      <c r="X33" s="5">
        <f>SUMIF('Unplanned Outputs'!$E$4:$E$500,Analysis!$Q33,'Unplanned Outputs'!$R$4:$R$500)</f>
        <v>0</v>
      </c>
      <c r="Y33" s="15"/>
      <c r="Z33" s="36">
        <f t="shared" ca="1" si="0"/>
        <v>0</v>
      </c>
      <c r="AA33" s="36">
        <f t="shared" si="1"/>
        <v>0</v>
      </c>
      <c r="AB33" s="51">
        <f t="shared" ca="1" si="2"/>
        <v>0</v>
      </c>
      <c r="AC33" s="62">
        <f ca="1">SUMIF(INDIRECT("'Output 1'!$H$5:$H$"&amp;$C$4),Analysis!$Q33,INDIRECT("'Output 1'!$F$5:$F$"&amp;$C$4))
+SUMIF(INDIRECT("'Output 2'!$H$5:$H$"&amp;$C$5),Analysis!$Q33,INDIRECT("'Output 2'!$F$5:$F$"&amp;$C$5))
+SUMIF(INDIRECT("'Output 3'!$H$5:$H$"&amp;$C$6),Analysis!$Q33,INDIRECT("'Output 3'!$F$5:$F$"&amp;$C$6))
+SUMIF(INDIRECT("'Output 4'!$H$5:$H$"&amp;$C$7),Analysis!$Q33,INDIRECT("'Output 4'!$F$5:$F$"&amp;$C$7))
+SUMIF(INDIRECT("'Output 5'!$H$5:$H$"&amp;$C$8),Analysis!$Q33,INDIRECT("'Output 5'!$F$5:$F$"&amp;$C$8))
+SUMIF(INDIRECT("'Output 6'!$H$5:$H$"&amp;$C$9),Analysis!$Q33,INDIRECT("'Output 6'!$F$5:$F$"&amp;$C$9))
+SUMIF(INDIRECT("'Output 7'!$H$5:$H$"&amp;$C$10),Analysis!$Q33,INDIRECT("'Output 7'!$F$5:$F$"&amp;$C$10))
+SUMIF(INDIRECT("'Output 8'!$H$5:$H$"&amp;$C$11),Analysis!$Q33,INDIRECT("'Output 8'!$F$5:$F$"&amp;$C$11))
+SUMIF(INDIRECT("'Output 9'!$H$5:$H$"&amp;$C$12),Analysis!$Q33,INDIRECT("'Output 9'!$F$5:$F$"&amp;$C$12))
+SUMIF(INDIRECT("'Output 10'!$H$5:$H$"&amp;$C$13),Analysis!$Q33,INDIRECT("'Output 10'!$F$5:$F$"&amp;$C$13))</f>
        <v>0</v>
      </c>
    </row>
    <row r="34" spans="6:29" x14ac:dyDescent="0.3">
      <c r="F34">
        <f>'Output 10'!$D$6</f>
        <v>0</v>
      </c>
      <c r="G34" s="4" t="e">
        <f>'Output 10'!K$6/'Output 10'!$F$6</f>
        <v>#DIV/0!</v>
      </c>
      <c r="H34" s="4" t="e">
        <f>'Output 10'!M$6/'Output 10'!$F$6</f>
        <v>#DIV/0!</v>
      </c>
      <c r="I34" s="4" t="e">
        <f>('Output 10'!O$6)/'Output 10'!$F$6</f>
        <v>#DIV/0!</v>
      </c>
      <c r="J34" s="4" t="e">
        <f>('Output 10'!Q$6)/'Output 10'!$F$6</f>
        <v>#DIV/0!</v>
      </c>
      <c r="K34" s="4">
        <f>('Output 1'!U$4)/'Output 1'!$F$4</f>
        <v>0</v>
      </c>
      <c r="L34" s="33" t="e">
        <f t="shared" si="6"/>
        <v>#DIV/0!</v>
      </c>
      <c r="M34" s="4" t="e">
        <f>('Output 9'!S$6)/'Output 9'!$F$6</f>
        <v>#DIV/0!</v>
      </c>
      <c r="N34" s="4" t="e">
        <f>('Output 9'!U$6)/'Output 9'!$F$6</f>
        <v>#DIV/0!</v>
      </c>
      <c r="O34" s="33" t="e">
        <f t="shared" si="8"/>
        <v>#DIV/0!</v>
      </c>
      <c r="Q34" s="30" t="s">
        <v>546</v>
      </c>
      <c r="R34" s="5">
        <f ca="1">SUMIF(INDIRECT("'Output 1'!$H$4:$H$"&amp;$C$4),Analysis!Q34,INDIRECT("'Output 1'!$m$4:$m$"&amp;$C$4))
+SUMIF(INDIRECT("'Output 2'!$H$4:$H$"&amp;$C$5),Analysis!Q34,INDIRECT("'Output 2'!$m$4:$m$"&amp;$C$5))
+SUMIF(INDIRECT("'Output 3'!$H$4:$H$"&amp;$C$6),Analysis!Q34,INDIRECT("'Output 3'!$m$4:$m$"&amp;$C$6))
+SUMIF(INDIRECT("'Output 4'!$H$4:$H$"&amp;$C$7),Analysis!Q34,INDIRECT("'Output 4'!$m$4:$m$"&amp;$C$7))
+SUMIF(INDIRECT("'Output 5'!$H$4:$H$"&amp;$C$8),Analysis!Q34,INDIRECT("'Output 5'!$m$4:$m$"&amp;$C$8))
+SUMIF(INDIRECT("'Output 6'!$H$4:$H$"&amp;$C$9),Analysis!Q34,INDIRECT("'Output 6'!$m$4:$m$"&amp;$C$9))
+SUMIF(INDIRECT("'Output 7'!$H$4:$H$"&amp;$C$10),Analysis!Q34,INDIRECT("'Output 7'!$m$4:$m$"&amp;$C$10))
+SUMIF(INDIRECT("'Output 8'!$H$4:$H$"&amp;$C$11),Analysis!Q34,INDIRECT("'Output 8'!$m$4:$m$"&amp;$C$11))
+SUMIF(INDIRECT("'Output 9'!$H$4:$H$"&amp;$C$12),Analysis!Q34,INDIRECT("'Output 9'!$m$4:$m$"&amp;$C$12))
+SUMIF(INDIRECT("'Output 10'!$H$4:$H$"&amp;$C$13),Analysis!Q34,INDIRECT("'Output 10'!$m$4:$m$"&amp;$C$13))</f>
        <v>0</v>
      </c>
      <c r="S34" s="5">
        <f ca="1">SUMIF(INDIRECT("'Output 1'!$H$4:$H$"&amp;$C$4),Analysis!Q34,INDIRECT("'Output 1'!$Q$4:$Q$"&amp;$C$4))
+SUMIF(INDIRECT("'Output 2'!$H$4:$H$"&amp;$C$5),Analysis!Q34,INDIRECT("'Output 2'!$Q$4:$Q$"&amp;$C$5))
+SUMIF(INDIRECT("'Output 3'!$H$4:$H$"&amp;$C$6),Analysis!Q34,INDIRECT("'Output 3'!$Q$4:$Q$"&amp;$C$6))
+SUMIF(INDIRECT("'Output 4'!$H$4:$H$"&amp;$C$7),Analysis!Q34,INDIRECT("'Output 4'!$Q$4:$Q$"&amp;$C$7))
+SUMIF(INDIRECT("'Output 5'!$H$4:$H$"&amp;$C$8),Analysis!Q34,INDIRECT("'Output 5'!$Q$4:$Q$"&amp;$C$8))
+SUMIF(INDIRECT("'Output 6'!$H$4:$H$"&amp;$C$9),Analysis!Q34,INDIRECT("'Output 6'!$Q$4:$Q$"&amp;$C$9))
+SUMIF(INDIRECT("'Output 7'!$H$4:$H$"&amp;$C$10),Analysis!Q34,INDIRECT("'Output 7'!$Q$4:$Q$"&amp;$C$10))
+SUMIF(INDIRECT("'Output 8'!$H$4:$H$"&amp;$C$11),Analysis!Q34,INDIRECT("'Output 8'!$Q$4:$Q$"&amp;$C$11))
+SUMIF(INDIRECT("'Output 9'!$H$4:$H$"&amp;$C$12),Analysis!Q34,INDIRECT("'Output 9'!$Q$4:$Q$"&amp;$C$12))
+SUMIF(INDIRECT("'Output 10'!$H$4:$H$"&amp;$C$13),Analysis!Q34,INDIRECT("'Output 10'!$Q$4:$Q$"&amp;$C$13))</f>
        <v>0</v>
      </c>
      <c r="T34" s="5">
        <f ca="1">SUMIF(INDIRECT("'Output 1'!$H$4:$H$"&amp;$C$4),Analysis!Q34,INDIRECT("'Output 1'!$U$4:$U$"&amp;$C$4))
+SUMIF(INDIRECT("'Output 2'!$H$4:$H$"&amp;$C$5),Analysis!Q34,INDIRECT("'Output 2'!$U$4:$U$"&amp;$C$5))
+SUMIF(INDIRECT("'Output 3'!$H$4:$H$"&amp;$C$6),Analysis!Q34,INDIRECT("'Output 3'!$U$4:$U$"&amp;$C$6))
+SUMIF(INDIRECT("'Output 4'!$H$4:$H$"&amp;$C$7),Analysis!Q34,INDIRECT("'Output 4'!$U$4:$U$"&amp;$C$7))
+SUMIF(INDIRECT("'Output 5'!$H$4:$H$"&amp;$C$8),Analysis!Q34,INDIRECT("'Output 5'!$U$4:$U$"&amp;$C$8))
+SUMIF(INDIRECT("'Output 6'!$H$4:$H$"&amp;$C$9),Analysis!Q34,INDIRECT("'Output 6'!$U$4:$U$"&amp;$C$9))
+SUMIF(INDIRECT("'Output 7'!$H$4:$H$"&amp;$C$10),Analysis!Q34,INDIRECT("'Output 7'!$U$4:$U$"&amp;$C$10))
+SUMIF(INDIRECT("'Output 8'!$H$4:$H$"&amp;$C$11),Analysis!Q34,INDIRECT("'Output 8'!$U$4:$U$"&amp;$C$11))
+SUMIF(INDIRECT("'Output 9'!$H$4:$H$"&amp;$C$12),Analysis!Q34,INDIRECT("'Output 9'!$U$4:$U$"&amp;$C$12))
+SUMIF(INDIRECT("'Output 10'!$H$4:$H$"&amp;$C$13),Analysis!Q34,INDIRECT("'Output 10'!$U$4:$U$"&amp;$C$13))</f>
        <v>0</v>
      </c>
      <c r="U34" s="30"/>
      <c r="V34" s="5">
        <f>SUMIF('Unplanned Outputs'!$E$4:$E$500,Analysis!Q34,'Unplanned Outputs'!$J$4:$J$500)</f>
        <v>0</v>
      </c>
      <c r="W34" s="5">
        <f>SUMIF('Unplanned Outputs'!$E$4:$E$500,Analysis!$Q34,'Unplanned Outputs'!$N$4:$N$500)</f>
        <v>0</v>
      </c>
      <c r="X34" s="5">
        <f>SUMIF('Unplanned Outputs'!$E$4:$E$500,Analysis!$Q34,'Unplanned Outputs'!$R$4:$R$500)</f>
        <v>0</v>
      </c>
      <c r="Y34" s="15"/>
      <c r="Z34" s="36">
        <f t="shared" ca="1" si="0"/>
        <v>0</v>
      </c>
      <c r="AA34" s="36">
        <f t="shared" si="1"/>
        <v>0</v>
      </c>
      <c r="AB34" s="51">
        <f t="shared" ca="1" si="2"/>
        <v>0</v>
      </c>
      <c r="AC34" s="62">
        <f ca="1">SUMIF(INDIRECT("'Output 1'!$H$5:$H$"&amp;$C$4),Analysis!$Q34,INDIRECT("'Output 1'!$F$5:$F$"&amp;$C$4))
+SUMIF(INDIRECT("'Output 2'!$H$5:$H$"&amp;$C$5),Analysis!$Q34,INDIRECT("'Output 2'!$F$5:$F$"&amp;$C$5))
+SUMIF(INDIRECT("'Output 3'!$H$5:$H$"&amp;$C$6),Analysis!$Q34,INDIRECT("'Output 3'!$F$5:$F$"&amp;$C$6))
+SUMIF(INDIRECT("'Output 4'!$H$5:$H$"&amp;$C$7),Analysis!$Q34,INDIRECT("'Output 4'!$F$5:$F$"&amp;$C$7))
+SUMIF(INDIRECT("'Output 5'!$H$5:$H$"&amp;$C$8),Analysis!$Q34,INDIRECT("'Output 5'!$F$5:$F$"&amp;$C$8))
+SUMIF(INDIRECT("'Output 6'!$H$5:$H$"&amp;$C$9),Analysis!$Q34,INDIRECT("'Output 6'!$F$5:$F$"&amp;$C$9))
+SUMIF(INDIRECT("'Output 7'!$H$5:$H$"&amp;$C$10),Analysis!$Q34,INDIRECT("'Output 7'!$F$5:$F$"&amp;$C$10))
+SUMIF(INDIRECT("'Output 8'!$H$5:$H$"&amp;$C$11),Analysis!$Q34,INDIRECT("'Output 8'!$F$5:$F$"&amp;$C$11))
+SUMIF(INDIRECT("'Output 9'!$H$5:$H$"&amp;$C$12),Analysis!$Q34,INDIRECT("'Output 9'!$F$5:$F$"&amp;$C$12))
+SUMIF(INDIRECT("'Output 10'!$H$5:$H$"&amp;$C$13),Analysis!$Q34,INDIRECT("'Output 10'!$F$5:$F$"&amp;$C$13))</f>
        <v>0</v>
      </c>
    </row>
    <row r="35" spans="6:29" x14ac:dyDescent="0.3">
      <c r="M35" s="4" t="e">
        <f>(#REF!)/#REF!</f>
        <v>#REF!</v>
      </c>
      <c r="N35" s="4" t="e">
        <f>(#REF!)/#REF!</f>
        <v>#REF!</v>
      </c>
      <c r="O35" s="33" t="e">
        <f>#REF!+N35</f>
        <v>#REF!</v>
      </c>
      <c r="Q35" s="30">
        <v>3.1</v>
      </c>
      <c r="R35" s="5">
        <f ca="1">SUMIF(INDIRECT("'Output 1'!$H$4:$H$"&amp;$C$4),Analysis!Q35,INDIRECT("'Output 1'!$m$4:$m$"&amp;$C$4))
+SUMIF(INDIRECT("'Output 2'!$H$4:$H$"&amp;$C$5),Analysis!Q35,INDIRECT("'Output 2'!$m$4:$m$"&amp;$C$5))
+SUMIF(INDIRECT("'Output 3'!$H$4:$H$"&amp;$C$6),Analysis!Q35,INDIRECT("'Output 3'!$m$4:$m$"&amp;$C$6))
+SUMIF(INDIRECT("'Output 4'!$H$4:$H$"&amp;$C$7),Analysis!Q35,INDIRECT("'Output 4'!$m$4:$m$"&amp;$C$7))
+SUMIF(INDIRECT("'Output 5'!$H$4:$H$"&amp;$C$8),Analysis!Q35,INDIRECT("'Output 5'!$m$4:$m$"&amp;$C$8))
+SUMIF(INDIRECT("'Output 6'!$H$4:$H$"&amp;$C$9),Analysis!Q35,INDIRECT("'Output 6'!$m$4:$m$"&amp;$C$9))
+SUMIF(INDIRECT("'Output 7'!$H$4:$H$"&amp;$C$10),Analysis!Q35,INDIRECT("'Output 7'!$m$4:$m$"&amp;$C$10))
+SUMIF(INDIRECT("'Output 8'!$H$4:$H$"&amp;$C$11),Analysis!Q35,INDIRECT("'Output 8'!$m$4:$m$"&amp;$C$11))
+SUMIF(INDIRECT("'Output 9'!$H$4:$H$"&amp;$C$12),Analysis!Q35,INDIRECT("'Output 9'!$m$4:$m$"&amp;$C$12))
+SUMIF(INDIRECT("'Output 10'!$H$4:$H$"&amp;$C$13),Analysis!Q35,INDIRECT("'Output 10'!$m$4:$m$"&amp;$C$13))</f>
        <v>0</v>
      </c>
      <c r="S35" s="5">
        <f ca="1">SUMIF(INDIRECT("'Output 1'!$H$4:$H$"&amp;$C$4),Analysis!Q35,INDIRECT("'Output 1'!$Q$4:$Q$"&amp;$C$4))
+SUMIF(INDIRECT("'Output 2'!$H$4:$H$"&amp;$C$5),Analysis!Q35,INDIRECT("'Output 2'!$Q$4:$Q$"&amp;$C$5))
+SUMIF(INDIRECT("'Output 3'!$H$4:$H$"&amp;$C$6),Analysis!Q35,INDIRECT("'Output 3'!$Q$4:$Q$"&amp;$C$6))
+SUMIF(INDIRECT("'Output 4'!$H$4:$H$"&amp;$C$7),Analysis!Q35,INDIRECT("'Output 4'!$Q$4:$Q$"&amp;$C$7))
+SUMIF(INDIRECT("'Output 5'!$H$4:$H$"&amp;$C$8),Analysis!Q35,INDIRECT("'Output 5'!$Q$4:$Q$"&amp;$C$8))
+SUMIF(INDIRECT("'Output 6'!$H$4:$H$"&amp;$C$9),Analysis!Q35,INDIRECT("'Output 6'!$Q$4:$Q$"&amp;$C$9))
+SUMIF(INDIRECT("'Output 7'!$H$4:$H$"&amp;$C$10),Analysis!Q35,INDIRECT("'Output 7'!$Q$4:$Q$"&amp;$C$10))
+SUMIF(INDIRECT("'Output 8'!$H$4:$H$"&amp;$C$11),Analysis!Q35,INDIRECT("'Output 8'!$Q$4:$Q$"&amp;$C$11))
+SUMIF(INDIRECT("'Output 9'!$H$4:$H$"&amp;$C$12),Analysis!Q35,INDIRECT("'Output 9'!$Q$4:$Q$"&amp;$C$12))
+SUMIF(INDIRECT("'Output 10'!$H$4:$H$"&amp;$C$13),Analysis!Q35,INDIRECT("'Output 10'!$Q$4:$Q$"&amp;$C$13))</f>
        <v>0</v>
      </c>
      <c r="T35" s="5">
        <f ca="1">SUMIF(INDIRECT("'Output 1'!$H$4:$H$"&amp;$C$4),Analysis!Q35,INDIRECT("'Output 1'!$U$4:$U$"&amp;$C$4))
+SUMIF(INDIRECT("'Output 2'!$H$4:$H$"&amp;$C$5),Analysis!Q35,INDIRECT("'Output 2'!$U$4:$U$"&amp;$C$5))
+SUMIF(INDIRECT("'Output 3'!$H$4:$H$"&amp;$C$6),Analysis!Q35,INDIRECT("'Output 3'!$U$4:$U$"&amp;$C$6))
+SUMIF(INDIRECT("'Output 4'!$H$4:$H$"&amp;$C$7),Analysis!Q35,INDIRECT("'Output 4'!$U$4:$U$"&amp;$C$7))
+SUMIF(INDIRECT("'Output 5'!$H$4:$H$"&amp;$C$8),Analysis!Q35,INDIRECT("'Output 5'!$U$4:$U$"&amp;$C$8))
+SUMIF(INDIRECT("'Output 6'!$H$4:$H$"&amp;$C$9),Analysis!Q35,INDIRECT("'Output 6'!$U$4:$U$"&amp;$C$9))
+SUMIF(INDIRECT("'Output 7'!$H$4:$H$"&amp;$C$10),Analysis!Q35,INDIRECT("'Output 7'!$U$4:$U$"&amp;$C$10))
+SUMIF(INDIRECT("'Output 8'!$H$4:$H$"&amp;$C$11),Analysis!Q35,INDIRECT("'Output 8'!$U$4:$U$"&amp;$C$11))
+SUMIF(INDIRECT("'Output 9'!$H$4:$H$"&amp;$C$12),Analysis!Q35,INDIRECT("'Output 9'!$U$4:$U$"&amp;$C$12))
+SUMIF(INDIRECT("'Output 10'!$H$4:$H$"&amp;$C$13),Analysis!Q35,INDIRECT("'Output 10'!$U$4:$U$"&amp;$C$13))</f>
        <v>0</v>
      </c>
      <c r="U35" s="30"/>
      <c r="V35" s="5">
        <f>SUMIF('Unplanned Outputs'!$E$4:$E$500,Analysis!Q35,'Unplanned Outputs'!$J$4:$J$500)</f>
        <v>0</v>
      </c>
      <c r="W35" s="5">
        <f>SUMIF('Unplanned Outputs'!$E$4:$E$500,Analysis!$Q35,'Unplanned Outputs'!$N$4:$N$500)</f>
        <v>0</v>
      </c>
      <c r="X35" s="5">
        <f>SUMIF('Unplanned Outputs'!$E$4:$E$500,Analysis!$Q35,'Unplanned Outputs'!$R$4:$R$500)</f>
        <v>0</v>
      </c>
      <c r="Y35" s="15"/>
      <c r="Z35" s="36">
        <f t="shared" ca="1" si="0"/>
        <v>0</v>
      </c>
      <c r="AA35" s="36">
        <f t="shared" si="1"/>
        <v>0</v>
      </c>
      <c r="AB35" s="51">
        <f t="shared" ca="1" si="2"/>
        <v>0</v>
      </c>
      <c r="AC35" s="62">
        <f ca="1">SUMIF(INDIRECT("'Output 1'!$H$5:$H$"&amp;$C$4),Analysis!$Q35,INDIRECT("'Output 1'!$F$5:$F$"&amp;$C$4))
+SUMIF(INDIRECT("'Output 2'!$H$5:$H$"&amp;$C$5),Analysis!$Q35,INDIRECT("'Output 2'!$F$5:$F$"&amp;$C$5))
+SUMIF(INDIRECT("'Output 3'!$H$5:$H$"&amp;$C$6),Analysis!$Q35,INDIRECT("'Output 3'!$F$5:$F$"&amp;$C$6))
+SUMIF(INDIRECT("'Output 4'!$H$5:$H$"&amp;$C$7),Analysis!$Q35,INDIRECT("'Output 4'!$F$5:$F$"&amp;$C$7))
+SUMIF(INDIRECT("'Output 5'!$H$5:$H$"&amp;$C$8),Analysis!$Q35,INDIRECT("'Output 5'!$F$5:$F$"&amp;$C$8))
+SUMIF(INDIRECT("'Output 6'!$H$5:$H$"&amp;$C$9),Analysis!$Q35,INDIRECT("'Output 6'!$F$5:$F$"&amp;$C$9))
+SUMIF(INDIRECT("'Output 7'!$H$5:$H$"&amp;$C$10),Analysis!$Q35,INDIRECT("'Output 7'!$F$5:$F$"&amp;$C$10))
+SUMIF(INDIRECT("'Output 8'!$H$5:$H$"&amp;$C$11),Analysis!$Q35,INDIRECT("'Output 8'!$F$5:$F$"&amp;$C$11))
+SUMIF(INDIRECT("'Output 9'!$H$5:$H$"&amp;$C$12),Analysis!$Q35,INDIRECT("'Output 9'!$F$5:$F$"&amp;$C$12))
+SUMIF(INDIRECT("'Output 10'!$H$5:$H$"&amp;$C$13),Analysis!$Q35,INDIRECT("'Output 10'!$F$5:$F$"&amp;$C$13))</f>
        <v>0</v>
      </c>
    </row>
    <row r="36" spans="6:29" x14ac:dyDescent="0.3">
      <c r="M36" s="4" t="e">
        <f>(#REF!)/#REF!</f>
        <v>#REF!</v>
      </c>
      <c r="N36" s="4" t="e">
        <f>(#REF!)/#REF!</f>
        <v>#REF!</v>
      </c>
      <c r="O36" s="33" t="e">
        <f>#REF!+N36</f>
        <v>#REF!</v>
      </c>
      <c r="Q36" s="30" t="s">
        <v>547</v>
      </c>
      <c r="R36" s="5">
        <f ca="1">SUMIF(INDIRECT("'Output 1'!$H$4:$H$"&amp;$C$4),Analysis!Q36,INDIRECT("'Output 1'!$m$4:$m$"&amp;$C$4))
+SUMIF(INDIRECT("'Output 2'!$H$4:$H$"&amp;$C$5),Analysis!Q36,INDIRECT("'Output 2'!$m$4:$m$"&amp;$C$5))
+SUMIF(INDIRECT("'Output 3'!$H$4:$H$"&amp;$C$6),Analysis!Q36,INDIRECT("'Output 3'!$m$4:$m$"&amp;$C$6))
+SUMIF(INDIRECT("'Output 4'!$H$4:$H$"&amp;$C$7),Analysis!Q36,INDIRECT("'Output 4'!$m$4:$m$"&amp;$C$7))
+SUMIF(INDIRECT("'Output 5'!$H$4:$H$"&amp;$C$8),Analysis!Q36,INDIRECT("'Output 5'!$m$4:$m$"&amp;$C$8))
+SUMIF(INDIRECT("'Output 6'!$H$4:$H$"&amp;$C$9),Analysis!Q36,INDIRECT("'Output 6'!$m$4:$m$"&amp;$C$9))
+SUMIF(INDIRECT("'Output 7'!$H$4:$H$"&amp;$C$10),Analysis!Q36,INDIRECT("'Output 7'!$m$4:$m$"&amp;$C$10))
+SUMIF(INDIRECT("'Output 8'!$H$4:$H$"&amp;$C$11),Analysis!Q36,INDIRECT("'Output 8'!$m$4:$m$"&amp;$C$11))
+SUMIF(INDIRECT("'Output 9'!$H$4:$H$"&amp;$C$12),Analysis!Q36,INDIRECT("'Output 9'!$m$4:$m$"&amp;$C$12))
+SUMIF(INDIRECT("'Output 10'!$H$4:$H$"&amp;$C$13),Analysis!Q36,INDIRECT("'Output 10'!$m$4:$m$"&amp;$C$13))</f>
        <v>0</v>
      </c>
      <c r="S36" s="5">
        <f ca="1">SUMIF(INDIRECT("'Output 1'!$H$4:$H$"&amp;$C$4),Analysis!Q36,INDIRECT("'Output 1'!$Q$4:$Q$"&amp;$C$4))
+SUMIF(INDIRECT("'Output 2'!$H$4:$H$"&amp;$C$5),Analysis!Q36,INDIRECT("'Output 2'!$Q$4:$Q$"&amp;$C$5))
+SUMIF(INDIRECT("'Output 3'!$H$4:$H$"&amp;$C$6),Analysis!Q36,INDIRECT("'Output 3'!$Q$4:$Q$"&amp;$C$6))
+SUMIF(INDIRECT("'Output 4'!$H$4:$H$"&amp;$C$7),Analysis!Q36,INDIRECT("'Output 4'!$Q$4:$Q$"&amp;$C$7))
+SUMIF(INDIRECT("'Output 5'!$H$4:$H$"&amp;$C$8),Analysis!Q36,INDIRECT("'Output 5'!$Q$4:$Q$"&amp;$C$8))
+SUMIF(INDIRECT("'Output 6'!$H$4:$H$"&amp;$C$9),Analysis!Q36,INDIRECT("'Output 6'!$Q$4:$Q$"&amp;$C$9))
+SUMIF(INDIRECT("'Output 7'!$H$4:$H$"&amp;$C$10),Analysis!Q36,INDIRECT("'Output 7'!$Q$4:$Q$"&amp;$C$10))
+SUMIF(INDIRECT("'Output 8'!$H$4:$H$"&amp;$C$11),Analysis!Q36,INDIRECT("'Output 8'!$Q$4:$Q$"&amp;$C$11))
+SUMIF(INDIRECT("'Output 9'!$H$4:$H$"&amp;$C$12),Analysis!Q36,INDIRECT("'Output 9'!$Q$4:$Q$"&amp;$C$12))
+SUMIF(INDIRECT("'Output 10'!$H$4:$H$"&amp;$C$13),Analysis!Q36,INDIRECT("'Output 10'!$Q$4:$Q$"&amp;$C$13))</f>
        <v>0</v>
      </c>
      <c r="T36" s="5">
        <f ca="1">SUMIF(INDIRECT("'Output 1'!$H$4:$H$"&amp;$C$4),Analysis!Q36,INDIRECT("'Output 1'!$U$4:$U$"&amp;$C$4))
+SUMIF(INDIRECT("'Output 2'!$H$4:$H$"&amp;$C$5),Analysis!Q36,INDIRECT("'Output 2'!$U$4:$U$"&amp;$C$5))
+SUMIF(INDIRECT("'Output 3'!$H$4:$H$"&amp;$C$6),Analysis!Q36,INDIRECT("'Output 3'!$U$4:$U$"&amp;$C$6))
+SUMIF(INDIRECT("'Output 4'!$H$4:$H$"&amp;$C$7),Analysis!Q36,INDIRECT("'Output 4'!$U$4:$U$"&amp;$C$7))
+SUMIF(INDIRECT("'Output 5'!$H$4:$H$"&amp;$C$8),Analysis!Q36,INDIRECT("'Output 5'!$U$4:$U$"&amp;$C$8))
+SUMIF(INDIRECT("'Output 6'!$H$4:$H$"&amp;$C$9),Analysis!Q36,INDIRECT("'Output 6'!$U$4:$U$"&amp;$C$9))
+SUMIF(INDIRECT("'Output 7'!$H$4:$H$"&amp;$C$10),Analysis!Q36,INDIRECT("'Output 7'!$U$4:$U$"&amp;$C$10))
+SUMIF(INDIRECT("'Output 8'!$H$4:$H$"&amp;$C$11),Analysis!Q36,INDIRECT("'Output 8'!$U$4:$U$"&amp;$C$11))
+SUMIF(INDIRECT("'Output 9'!$H$4:$H$"&amp;$C$12),Analysis!Q36,INDIRECT("'Output 9'!$U$4:$U$"&amp;$C$12))
+SUMIF(INDIRECT("'Output 10'!$H$4:$H$"&amp;$C$13),Analysis!Q36,INDIRECT("'Output 10'!$U$4:$U$"&amp;$C$13))</f>
        <v>0</v>
      </c>
      <c r="U36" s="30"/>
      <c r="V36" s="5">
        <f>SUMIF('Unplanned Outputs'!$E$4:$E$500,Analysis!Q36,'Unplanned Outputs'!$J$4:$J$500)</f>
        <v>0</v>
      </c>
      <c r="W36" s="5">
        <f>SUMIF('Unplanned Outputs'!$E$4:$E$500,Analysis!$Q36,'Unplanned Outputs'!$N$4:$N$500)</f>
        <v>0</v>
      </c>
      <c r="X36" s="5">
        <f>SUMIF('Unplanned Outputs'!$E$4:$E$500,Analysis!$Q36,'Unplanned Outputs'!$R$4:$R$500)</f>
        <v>0</v>
      </c>
      <c r="Y36" s="15"/>
      <c r="Z36" s="36">
        <f t="shared" ref="Z36:Z67" ca="1" si="9">SUM(R36:T36)</f>
        <v>0</v>
      </c>
      <c r="AA36" s="36">
        <f t="shared" ref="AA36:AA67" si="10">SUM(V36:X36)</f>
        <v>0</v>
      </c>
      <c r="AB36" s="51">
        <f t="shared" ref="AB36:AB67" ca="1" si="11">AA36+Z36</f>
        <v>0</v>
      </c>
      <c r="AC36" s="62">
        <f ca="1">SUMIF(INDIRECT("'Output 1'!$H$5:$H$"&amp;$C$4),Analysis!$Q36,INDIRECT("'Output 1'!$F$5:$F$"&amp;$C$4))
+SUMIF(INDIRECT("'Output 2'!$H$5:$H$"&amp;$C$5),Analysis!$Q36,INDIRECT("'Output 2'!$F$5:$F$"&amp;$C$5))
+SUMIF(INDIRECT("'Output 3'!$H$5:$H$"&amp;$C$6),Analysis!$Q36,INDIRECT("'Output 3'!$F$5:$F$"&amp;$C$6))
+SUMIF(INDIRECT("'Output 4'!$H$5:$H$"&amp;$C$7),Analysis!$Q36,INDIRECT("'Output 4'!$F$5:$F$"&amp;$C$7))
+SUMIF(INDIRECT("'Output 5'!$H$5:$H$"&amp;$C$8),Analysis!$Q36,INDIRECT("'Output 5'!$F$5:$F$"&amp;$C$8))
+SUMIF(INDIRECT("'Output 6'!$H$5:$H$"&amp;$C$9),Analysis!$Q36,INDIRECT("'Output 6'!$F$5:$F$"&amp;$C$9))
+SUMIF(INDIRECT("'Output 7'!$H$5:$H$"&amp;$C$10),Analysis!$Q36,INDIRECT("'Output 7'!$F$5:$F$"&amp;$C$10))
+SUMIF(INDIRECT("'Output 8'!$H$5:$H$"&amp;$C$11),Analysis!$Q36,INDIRECT("'Output 8'!$F$5:$F$"&amp;$C$11))
+SUMIF(INDIRECT("'Output 9'!$H$5:$H$"&amp;$C$12),Analysis!$Q36,INDIRECT("'Output 9'!$F$5:$F$"&amp;$C$12))
+SUMIF(INDIRECT("'Output 10'!$H$5:$H$"&amp;$C$13),Analysis!$Q36,INDIRECT("'Output 10'!$F$5:$F$"&amp;$C$13))</f>
        <v>0</v>
      </c>
    </row>
    <row r="37" spans="6:29" x14ac:dyDescent="0.3">
      <c r="M37" s="4" t="e">
        <f>(#REF!)/#REF!</f>
        <v>#REF!</v>
      </c>
      <c r="N37" s="4" t="e">
        <f>(#REF!)/#REF!</f>
        <v>#REF!</v>
      </c>
      <c r="O37" s="33" t="e">
        <f>#REF!+N37</f>
        <v>#REF!</v>
      </c>
      <c r="Q37" s="30" t="s">
        <v>548</v>
      </c>
      <c r="R37" s="5">
        <f ca="1">SUMIF(INDIRECT("'Output 1'!$H$4:$H$"&amp;$C$4),Analysis!Q37,INDIRECT("'Output 1'!$m$4:$m$"&amp;$C$4))
+SUMIF(INDIRECT("'Output 2'!$H$4:$H$"&amp;$C$5),Analysis!Q37,INDIRECT("'Output 2'!$m$4:$m$"&amp;$C$5))
+SUMIF(INDIRECT("'Output 3'!$H$4:$H$"&amp;$C$6),Analysis!Q37,INDIRECT("'Output 3'!$m$4:$m$"&amp;$C$6))
+SUMIF(INDIRECT("'Output 4'!$H$4:$H$"&amp;$C$7),Analysis!Q37,INDIRECT("'Output 4'!$m$4:$m$"&amp;$C$7))
+SUMIF(INDIRECT("'Output 5'!$H$4:$H$"&amp;$C$8),Analysis!Q37,INDIRECT("'Output 5'!$m$4:$m$"&amp;$C$8))
+SUMIF(INDIRECT("'Output 6'!$H$4:$H$"&amp;$C$9),Analysis!Q37,INDIRECT("'Output 6'!$m$4:$m$"&amp;$C$9))
+SUMIF(INDIRECT("'Output 7'!$H$4:$H$"&amp;$C$10),Analysis!Q37,INDIRECT("'Output 7'!$m$4:$m$"&amp;$C$10))
+SUMIF(INDIRECT("'Output 8'!$H$4:$H$"&amp;$C$11),Analysis!Q37,INDIRECT("'Output 8'!$m$4:$m$"&amp;$C$11))
+SUMIF(INDIRECT("'Output 9'!$H$4:$H$"&amp;$C$12),Analysis!Q37,INDIRECT("'Output 9'!$m$4:$m$"&amp;$C$12))
+SUMIF(INDIRECT("'Output 10'!$H$4:$H$"&amp;$C$13),Analysis!Q37,INDIRECT("'Output 10'!$m$4:$m$"&amp;$C$13))</f>
        <v>0</v>
      </c>
      <c r="S37" s="5">
        <f ca="1">SUMIF(INDIRECT("'Output 1'!$H$4:$H$"&amp;$C$4),Analysis!Q37,INDIRECT("'Output 1'!$Q$4:$Q$"&amp;$C$4))
+SUMIF(INDIRECT("'Output 2'!$H$4:$H$"&amp;$C$5),Analysis!Q37,INDIRECT("'Output 2'!$Q$4:$Q$"&amp;$C$5))
+SUMIF(INDIRECT("'Output 3'!$H$4:$H$"&amp;$C$6),Analysis!Q37,INDIRECT("'Output 3'!$Q$4:$Q$"&amp;$C$6))
+SUMIF(INDIRECT("'Output 4'!$H$4:$H$"&amp;$C$7),Analysis!Q37,INDIRECT("'Output 4'!$Q$4:$Q$"&amp;$C$7))
+SUMIF(INDIRECT("'Output 5'!$H$4:$H$"&amp;$C$8),Analysis!Q37,INDIRECT("'Output 5'!$Q$4:$Q$"&amp;$C$8))
+SUMIF(INDIRECT("'Output 6'!$H$4:$H$"&amp;$C$9),Analysis!Q37,INDIRECT("'Output 6'!$Q$4:$Q$"&amp;$C$9))
+SUMIF(INDIRECT("'Output 7'!$H$4:$H$"&amp;$C$10),Analysis!Q37,INDIRECT("'Output 7'!$Q$4:$Q$"&amp;$C$10))
+SUMIF(INDIRECT("'Output 8'!$H$4:$H$"&amp;$C$11),Analysis!Q37,INDIRECT("'Output 8'!$Q$4:$Q$"&amp;$C$11))
+SUMIF(INDIRECT("'Output 9'!$H$4:$H$"&amp;$C$12),Analysis!Q37,INDIRECT("'Output 9'!$Q$4:$Q$"&amp;$C$12))
+SUMIF(INDIRECT("'Output 10'!$H$4:$H$"&amp;$C$13),Analysis!Q37,INDIRECT("'Output 10'!$Q$4:$Q$"&amp;$C$13))</f>
        <v>0</v>
      </c>
      <c r="T37" s="5">
        <f ca="1">SUMIF(INDIRECT("'Output 1'!$H$4:$H$"&amp;$C$4),Analysis!Q37,INDIRECT("'Output 1'!$U$4:$U$"&amp;$C$4))
+SUMIF(INDIRECT("'Output 2'!$H$4:$H$"&amp;$C$5),Analysis!Q37,INDIRECT("'Output 2'!$U$4:$U$"&amp;$C$5))
+SUMIF(INDIRECT("'Output 3'!$H$4:$H$"&amp;$C$6),Analysis!Q37,INDIRECT("'Output 3'!$U$4:$U$"&amp;$C$6))
+SUMIF(INDIRECT("'Output 4'!$H$4:$H$"&amp;$C$7),Analysis!Q37,INDIRECT("'Output 4'!$U$4:$U$"&amp;$C$7))
+SUMIF(INDIRECT("'Output 5'!$H$4:$H$"&amp;$C$8),Analysis!Q37,INDIRECT("'Output 5'!$U$4:$U$"&amp;$C$8))
+SUMIF(INDIRECT("'Output 6'!$H$4:$H$"&amp;$C$9),Analysis!Q37,INDIRECT("'Output 6'!$U$4:$U$"&amp;$C$9))
+SUMIF(INDIRECT("'Output 7'!$H$4:$H$"&amp;$C$10),Analysis!Q37,INDIRECT("'Output 7'!$U$4:$U$"&amp;$C$10))
+SUMIF(INDIRECT("'Output 8'!$H$4:$H$"&amp;$C$11),Analysis!Q37,INDIRECT("'Output 8'!$U$4:$U$"&amp;$C$11))
+SUMIF(INDIRECT("'Output 9'!$H$4:$H$"&amp;$C$12),Analysis!Q37,INDIRECT("'Output 9'!$U$4:$U$"&amp;$C$12))
+SUMIF(INDIRECT("'Output 10'!$H$4:$H$"&amp;$C$13),Analysis!Q37,INDIRECT("'Output 10'!$U$4:$U$"&amp;$C$13))</f>
        <v>0</v>
      </c>
      <c r="U37" s="30"/>
      <c r="V37" s="5">
        <f>SUMIF('Unplanned Outputs'!$E$4:$E$500,Analysis!Q37,'Unplanned Outputs'!$J$4:$J$500)</f>
        <v>0</v>
      </c>
      <c r="W37" s="5">
        <f>SUMIF('Unplanned Outputs'!$E$4:$E$500,Analysis!$Q37,'Unplanned Outputs'!$N$4:$N$500)</f>
        <v>0</v>
      </c>
      <c r="X37" s="5">
        <f>SUMIF('Unplanned Outputs'!$E$4:$E$500,Analysis!$Q37,'Unplanned Outputs'!$R$4:$R$500)</f>
        <v>0</v>
      </c>
      <c r="Y37" s="15"/>
      <c r="Z37" s="36">
        <f t="shared" ca="1" si="9"/>
        <v>0</v>
      </c>
      <c r="AA37" s="36">
        <f t="shared" si="10"/>
        <v>0</v>
      </c>
      <c r="AB37" s="51">
        <f t="shared" ca="1" si="11"/>
        <v>0</v>
      </c>
      <c r="AC37" s="62">
        <f ca="1">SUMIF(INDIRECT("'Output 1'!$H$5:$H$"&amp;$C$4),Analysis!$Q37,INDIRECT("'Output 1'!$F$5:$F$"&amp;$C$4))
+SUMIF(INDIRECT("'Output 2'!$H$5:$H$"&amp;$C$5),Analysis!$Q37,INDIRECT("'Output 2'!$F$5:$F$"&amp;$C$5))
+SUMIF(INDIRECT("'Output 3'!$H$5:$H$"&amp;$C$6),Analysis!$Q37,INDIRECT("'Output 3'!$F$5:$F$"&amp;$C$6))
+SUMIF(INDIRECT("'Output 4'!$H$5:$H$"&amp;$C$7),Analysis!$Q37,INDIRECT("'Output 4'!$F$5:$F$"&amp;$C$7))
+SUMIF(INDIRECT("'Output 5'!$H$5:$H$"&amp;$C$8),Analysis!$Q37,INDIRECT("'Output 5'!$F$5:$F$"&amp;$C$8))
+SUMIF(INDIRECT("'Output 6'!$H$5:$H$"&amp;$C$9),Analysis!$Q37,INDIRECT("'Output 6'!$F$5:$F$"&amp;$C$9))
+SUMIF(INDIRECT("'Output 7'!$H$5:$H$"&amp;$C$10),Analysis!$Q37,INDIRECT("'Output 7'!$F$5:$F$"&amp;$C$10))
+SUMIF(INDIRECT("'Output 8'!$H$5:$H$"&amp;$C$11),Analysis!$Q37,INDIRECT("'Output 8'!$F$5:$F$"&amp;$C$11))
+SUMIF(INDIRECT("'Output 9'!$H$5:$H$"&amp;$C$12),Analysis!$Q37,INDIRECT("'Output 9'!$F$5:$F$"&amp;$C$12))
+SUMIF(INDIRECT("'Output 10'!$H$5:$H$"&amp;$C$13),Analysis!$Q37,INDIRECT("'Output 10'!$F$5:$F$"&amp;$C$13))</f>
        <v>0</v>
      </c>
    </row>
    <row r="38" spans="6:29" x14ac:dyDescent="0.3">
      <c r="M38" s="4" t="e">
        <f>('Output 10'!S$4)/'Output 10'!$F$4</f>
        <v>#DIV/0!</v>
      </c>
      <c r="N38" s="4" t="e">
        <f>('Output 10'!U$4)/'Output 10'!$F$4</f>
        <v>#DIV/0!</v>
      </c>
      <c r="O38" s="33" t="e">
        <f>L32+N38</f>
        <v>#DIV/0!</v>
      </c>
      <c r="Q38" s="30" t="s">
        <v>549</v>
      </c>
      <c r="R38" s="5">
        <f ca="1">SUMIF(INDIRECT("'Output 1'!$H$4:$H$"&amp;$C$4),Analysis!Q38,INDIRECT("'Output 1'!$m$4:$m$"&amp;$C$4))
+SUMIF(INDIRECT("'Output 2'!$H$4:$H$"&amp;$C$5),Analysis!Q38,INDIRECT("'Output 2'!$m$4:$m$"&amp;$C$5))
+SUMIF(INDIRECT("'Output 3'!$H$4:$H$"&amp;$C$6),Analysis!Q38,INDIRECT("'Output 3'!$m$4:$m$"&amp;$C$6))
+SUMIF(INDIRECT("'Output 4'!$H$4:$H$"&amp;$C$7),Analysis!Q38,INDIRECT("'Output 4'!$m$4:$m$"&amp;$C$7))
+SUMIF(INDIRECT("'Output 5'!$H$4:$H$"&amp;$C$8),Analysis!Q38,INDIRECT("'Output 5'!$m$4:$m$"&amp;$C$8))
+SUMIF(INDIRECT("'Output 6'!$H$4:$H$"&amp;$C$9),Analysis!Q38,INDIRECT("'Output 6'!$m$4:$m$"&amp;$C$9))
+SUMIF(INDIRECT("'Output 7'!$H$4:$H$"&amp;$C$10),Analysis!Q38,INDIRECT("'Output 7'!$m$4:$m$"&amp;$C$10))
+SUMIF(INDIRECT("'Output 8'!$H$4:$H$"&amp;$C$11),Analysis!Q38,INDIRECT("'Output 8'!$m$4:$m$"&amp;$C$11))
+SUMIF(INDIRECT("'Output 9'!$H$4:$H$"&amp;$C$12),Analysis!Q38,INDIRECT("'Output 9'!$m$4:$m$"&amp;$C$12))
+SUMIF(INDIRECT("'Output 10'!$H$4:$H$"&amp;$C$13),Analysis!Q38,INDIRECT("'Output 10'!$m$4:$m$"&amp;$C$13))</f>
        <v>0</v>
      </c>
      <c r="S38" s="5">
        <f ca="1">SUMIF(INDIRECT("'Output 1'!$H$4:$H$"&amp;$C$4),Analysis!Q38,INDIRECT("'Output 1'!$Q$4:$Q$"&amp;$C$4))
+SUMIF(INDIRECT("'Output 2'!$H$4:$H$"&amp;$C$5),Analysis!Q38,INDIRECT("'Output 2'!$Q$4:$Q$"&amp;$C$5))
+SUMIF(INDIRECT("'Output 3'!$H$4:$H$"&amp;$C$6),Analysis!Q38,INDIRECT("'Output 3'!$Q$4:$Q$"&amp;$C$6))
+SUMIF(INDIRECT("'Output 4'!$H$4:$H$"&amp;$C$7),Analysis!Q38,INDIRECT("'Output 4'!$Q$4:$Q$"&amp;$C$7))
+SUMIF(INDIRECT("'Output 5'!$H$4:$H$"&amp;$C$8),Analysis!Q38,INDIRECT("'Output 5'!$Q$4:$Q$"&amp;$C$8))
+SUMIF(INDIRECT("'Output 6'!$H$4:$H$"&amp;$C$9),Analysis!Q38,INDIRECT("'Output 6'!$Q$4:$Q$"&amp;$C$9))
+SUMIF(INDIRECT("'Output 7'!$H$4:$H$"&amp;$C$10),Analysis!Q38,INDIRECT("'Output 7'!$Q$4:$Q$"&amp;$C$10))
+SUMIF(INDIRECT("'Output 8'!$H$4:$H$"&amp;$C$11),Analysis!Q38,INDIRECT("'Output 8'!$Q$4:$Q$"&amp;$C$11))
+SUMIF(INDIRECT("'Output 9'!$H$4:$H$"&amp;$C$12),Analysis!Q38,INDIRECT("'Output 9'!$Q$4:$Q$"&amp;$C$12))
+SUMIF(INDIRECT("'Output 10'!$H$4:$H$"&amp;$C$13),Analysis!Q38,INDIRECT("'Output 10'!$Q$4:$Q$"&amp;$C$13))</f>
        <v>0</v>
      </c>
      <c r="T38" s="5">
        <f ca="1">SUMIF(INDIRECT("'Output 1'!$H$4:$H$"&amp;$C$4),Analysis!Q38,INDIRECT("'Output 1'!$U$4:$U$"&amp;$C$4))
+SUMIF(INDIRECT("'Output 2'!$H$4:$H$"&amp;$C$5),Analysis!Q38,INDIRECT("'Output 2'!$U$4:$U$"&amp;$C$5))
+SUMIF(INDIRECT("'Output 3'!$H$4:$H$"&amp;$C$6),Analysis!Q38,INDIRECT("'Output 3'!$U$4:$U$"&amp;$C$6))
+SUMIF(INDIRECT("'Output 4'!$H$4:$H$"&amp;$C$7),Analysis!Q38,INDIRECT("'Output 4'!$U$4:$U$"&amp;$C$7))
+SUMIF(INDIRECT("'Output 5'!$H$4:$H$"&amp;$C$8),Analysis!Q38,INDIRECT("'Output 5'!$U$4:$U$"&amp;$C$8))
+SUMIF(INDIRECT("'Output 6'!$H$4:$H$"&amp;$C$9),Analysis!Q38,INDIRECT("'Output 6'!$U$4:$U$"&amp;$C$9))
+SUMIF(INDIRECT("'Output 7'!$H$4:$H$"&amp;$C$10),Analysis!Q38,INDIRECT("'Output 7'!$U$4:$U$"&amp;$C$10))
+SUMIF(INDIRECT("'Output 8'!$H$4:$H$"&amp;$C$11),Analysis!Q38,INDIRECT("'Output 8'!$U$4:$U$"&amp;$C$11))
+SUMIF(INDIRECT("'Output 9'!$H$4:$H$"&amp;$C$12),Analysis!Q38,INDIRECT("'Output 9'!$U$4:$U$"&amp;$C$12))
+SUMIF(INDIRECT("'Output 10'!$H$4:$H$"&amp;$C$13),Analysis!Q38,INDIRECT("'Output 10'!$U$4:$U$"&amp;$C$13))</f>
        <v>0</v>
      </c>
      <c r="U38" s="30"/>
      <c r="V38" s="5">
        <f>SUMIF('Unplanned Outputs'!$E$4:$E$500,Analysis!Q38,'Unplanned Outputs'!$J$4:$J$500)</f>
        <v>0</v>
      </c>
      <c r="W38" s="5">
        <f>SUMIF('Unplanned Outputs'!$E$4:$E$500,Analysis!$Q38,'Unplanned Outputs'!$N$4:$N$500)</f>
        <v>0</v>
      </c>
      <c r="X38" s="5">
        <f>SUMIF('Unplanned Outputs'!$E$4:$E$500,Analysis!$Q38,'Unplanned Outputs'!$R$4:$R$500)</f>
        <v>0</v>
      </c>
      <c r="Y38" s="15"/>
      <c r="Z38" s="36">
        <f t="shared" ca="1" si="9"/>
        <v>0</v>
      </c>
      <c r="AA38" s="36">
        <f t="shared" si="10"/>
        <v>0</v>
      </c>
      <c r="AB38" s="51">
        <f t="shared" ca="1" si="11"/>
        <v>0</v>
      </c>
      <c r="AC38" s="62">
        <f ca="1">SUMIF(INDIRECT("'Output 1'!$H$5:$H$"&amp;$C$4),Analysis!$Q38,INDIRECT("'Output 1'!$F$5:$F$"&amp;$C$4))
+SUMIF(INDIRECT("'Output 2'!$H$5:$H$"&amp;$C$5),Analysis!$Q38,INDIRECT("'Output 2'!$F$5:$F$"&amp;$C$5))
+SUMIF(INDIRECT("'Output 3'!$H$5:$H$"&amp;$C$6),Analysis!$Q38,INDIRECT("'Output 3'!$F$5:$F$"&amp;$C$6))
+SUMIF(INDIRECT("'Output 4'!$H$5:$H$"&amp;$C$7),Analysis!$Q38,INDIRECT("'Output 4'!$F$5:$F$"&amp;$C$7))
+SUMIF(INDIRECT("'Output 5'!$H$5:$H$"&amp;$C$8),Analysis!$Q38,INDIRECT("'Output 5'!$F$5:$F$"&amp;$C$8))
+SUMIF(INDIRECT("'Output 6'!$H$5:$H$"&amp;$C$9),Analysis!$Q38,INDIRECT("'Output 6'!$F$5:$F$"&amp;$C$9))
+SUMIF(INDIRECT("'Output 7'!$H$5:$H$"&amp;$C$10),Analysis!$Q38,INDIRECT("'Output 7'!$F$5:$F$"&amp;$C$10))
+SUMIF(INDIRECT("'Output 8'!$H$5:$H$"&amp;$C$11),Analysis!$Q38,INDIRECT("'Output 8'!$F$5:$F$"&amp;$C$11))
+SUMIF(INDIRECT("'Output 9'!$H$5:$H$"&amp;$C$12),Analysis!$Q38,INDIRECT("'Output 9'!$F$5:$F$"&amp;$C$12))
+SUMIF(INDIRECT("'Output 10'!$H$5:$H$"&amp;$C$13),Analysis!$Q38,INDIRECT("'Output 10'!$F$5:$F$"&amp;$C$13))</f>
        <v>0</v>
      </c>
    </row>
    <row r="39" spans="6:29" x14ac:dyDescent="0.3">
      <c r="M39" s="4" t="e">
        <f>('Output 10'!S$5)/'Output 10'!$F$5</f>
        <v>#DIV/0!</v>
      </c>
      <c r="N39" s="4" t="e">
        <f>('Output 10'!U$5)/'Output 10'!$F$5</f>
        <v>#DIV/0!</v>
      </c>
      <c r="O39" s="33" t="e">
        <f>L33+N39</f>
        <v>#DIV/0!</v>
      </c>
      <c r="Q39" s="30">
        <v>3.2</v>
      </c>
      <c r="R39" s="5">
        <f ca="1">SUMIF(INDIRECT("'Output 1'!$H$4:$H$"&amp;$C$4),Analysis!Q39,INDIRECT("'Output 1'!$m$4:$m$"&amp;$C$4))
+SUMIF(INDIRECT("'Output 2'!$H$4:$H$"&amp;$C$5),Analysis!Q39,INDIRECT("'Output 2'!$m$4:$m$"&amp;$C$5))
+SUMIF(INDIRECT("'Output 3'!$H$4:$H$"&amp;$C$6),Analysis!Q39,INDIRECT("'Output 3'!$m$4:$m$"&amp;$C$6))
+SUMIF(INDIRECT("'Output 4'!$H$4:$H$"&amp;$C$7),Analysis!Q39,INDIRECT("'Output 4'!$m$4:$m$"&amp;$C$7))
+SUMIF(INDIRECT("'Output 5'!$H$4:$H$"&amp;$C$8),Analysis!Q39,INDIRECT("'Output 5'!$m$4:$m$"&amp;$C$8))
+SUMIF(INDIRECT("'Output 6'!$H$4:$H$"&amp;$C$9),Analysis!Q39,INDIRECT("'Output 6'!$m$4:$m$"&amp;$C$9))
+SUMIF(INDIRECT("'Output 7'!$H$4:$H$"&amp;$C$10),Analysis!Q39,INDIRECT("'Output 7'!$m$4:$m$"&amp;$C$10))
+SUMIF(INDIRECT("'Output 8'!$H$4:$H$"&amp;$C$11),Analysis!Q39,INDIRECT("'Output 8'!$m$4:$m$"&amp;$C$11))
+SUMIF(INDIRECT("'Output 9'!$H$4:$H$"&amp;$C$12),Analysis!Q39,INDIRECT("'Output 9'!$m$4:$m$"&amp;$C$12))
+SUMIF(INDIRECT("'Output 10'!$H$4:$H$"&amp;$C$13),Analysis!Q39,INDIRECT("'Output 10'!$m$4:$m$"&amp;$C$13))</f>
        <v>0</v>
      </c>
      <c r="S39" s="5">
        <f ca="1">SUMIF(INDIRECT("'Output 1'!$H$4:$H$"&amp;$C$4),Analysis!Q39,INDIRECT("'Output 1'!$Q$4:$Q$"&amp;$C$4))
+SUMIF(INDIRECT("'Output 2'!$H$4:$H$"&amp;$C$5),Analysis!Q39,INDIRECT("'Output 2'!$Q$4:$Q$"&amp;$C$5))
+SUMIF(INDIRECT("'Output 3'!$H$4:$H$"&amp;$C$6),Analysis!Q39,INDIRECT("'Output 3'!$Q$4:$Q$"&amp;$C$6))
+SUMIF(INDIRECT("'Output 4'!$H$4:$H$"&amp;$C$7),Analysis!Q39,INDIRECT("'Output 4'!$Q$4:$Q$"&amp;$C$7))
+SUMIF(INDIRECT("'Output 5'!$H$4:$H$"&amp;$C$8),Analysis!Q39,INDIRECT("'Output 5'!$Q$4:$Q$"&amp;$C$8))
+SUMIF(INDIRECT("'Output 6'!$H$4:$H$"&amp;$C$9),Analysis!Q39,INDIRECT("'Output 6'!$Q$4:$Q$"&amp;$C$9))
+SUMIF(INDIRECT("'Output 7'!$H$4:$H$"&amp;$C$10),Analysis!Q39,INDIRECT("'Output 7'!$Q$4:$Q$"&amp;$C$10))
+SUMIF(INDIRECT("'Output 8'!$H$4:$H$"&amp;$C$11),Analysis!Q39,INDIRECT("'Output 8'!$Q$4:$Q$"&amp;$C$11))
+SUMIF(INDIRECT("'Output 9'!$H$4:$H$"&amp;$C$12),Analysis!Q39,INDIRECT("'Output 9'!$Q$4:$Q$"&amp;$C$12))
+SUMIF(INDIRECT("'Output 10'!$H$4:$H$"&amp;$C$13),Analysis!Q39,INDIRECT("'Output 10'!$Q$4:$Q$"&amp;$C$13))</f>
        <v>0</v>
      </c>
      <c r="T39" s="5">
        <f ca="1">SUMIF(INDIRECT("'Output 1'!$H$4:$H$"&amp;$C$4),Analysis!Q39,INDIRECT("'Output 1'!$U$4:$U$"&amp;$C$4))
+SUMIF(INDIRECT("'Output 2'!$H$4:$H$"&amp;$C$5),Analysis!Q39,INDIRECT("'Output 2'!$U$4:$U$"&amp;$C$5))
+SUMIF(INDIRECT("'Output 3'!$H$4:$H$"&amp;$C$6),Analysis!Q39,INDIRECT("'Output 3'!$U$4:$U$"&amp;$C$6))
+SUMIF(INDIRECT("'Output 4'!$H$4:$H$"&amp;$C$7),Analysis!Q39,INDIRECT("'Output 4'!$U$4:$U$"&amp;$C$7))
+SUMIF(INDIRECT("'Output 5'!$H$4:$H$"&amp;$C$8),Analysis!Q39,INDIRECT("'Output 5'!$U$4:$U$"&amp;$C$8))
+SUMIF(INDIRECT("'Output 6'!$H$4:$H$"&amp;$C$9),Analysis!Q39,INDIRECT("'Output 6'!$U$4:$U$"&amp;$C$9))
+SUMIF(INDIRECT("'Output 7'!$H$4:$H$"&amp;$C$10),Analysis!Q39,INDIRECT("'Output 7'!$U$4:$U$"&amp;$C$10))
+SUMIF(INDIRECT("'Output 8'!$H$4:$H$"&amp;$C$11),Analysis!Q39,INDIRECT("'Output 8'!$U$4:$U$"&amp;$C$11))
+SUMIF(INDIRECT("'Output 9'!$H$4:$H$"&amp;$C$12),Analysis!Q39,INDIRECT("'Output 9'!$U$4:$U$"&amp;$C$12))
+SUMIF(INDIRECT("'Output 10'!$H$4:$H$"&amp;$C$13),Analysis!Q39,INDIRECT("'Output 10'!$U$4:$U$"&amp;$C$13))</f>
        <v>0</v>
      </c>
      <c r="U39" s="30"/>
      <c r="V39" s="5">
        <f>SUMIF('Unplanned Outputs'!$E$4:$E$500,Analysis!Q39,'Unplanned Outputs'!$J$4:$J$500)</f>
        <v>0</v>
      </c>
      <c r="W39" s="5">
        <f>SUMIF('Unplanned Outputs'!$E$4:$E$500,Analysis!$Q39,'Unplanned Outputs'!$N$4:$N$500)</f>
        <v>0</v>
      </c>
      <c r="X39" s="5">
        <f>SUMIF('Unplanned Outputs'!$E$4:$E$500,Analysis!$Q39,'Unplanned Outputs'!$R$4:$R$500)</f>
        <v>0</v>
      </c>
      <c r="Y39" s="15"/>
      <c r="Z39" s="36">
        <f t="shared" ca="1" si="9"/>
        <v>0</v>
      </c>
      <c r="AA39" s="36">
        <f t="shared" si="10"/>
        <v>0</v>
      </c>
      <c r="AB39" s="51">
        <f t="shared" ca="1" si="11"/>
        <v>0</v>
      </c>
      <c r="AC39" s="62">
        <f ca="1">SUMIF(INDIRECT("'Output 1'!$H$5:$H$"&amp;$C$4),Analysis!$Q39,INDIRECT("'Output 1'!$F$5:$F$"&amp;$C$4))
+SUMIF(INDIRECT("'Output 2'!$H$5:$H$"&amp;$C$5),Analysis!$Q39,INDIRECT("'Output 2'!$F$5:$F$"&amp;$C$5))
+SUMIF(INDIRECT("'Output 3'!$H$5:$H$"&amp;$C$6),Analysis!$Q39,INDIRECT("'Output 3'!$F$5:$F$"&amp;$C$6))
+SUMIF(INDIRECT("'Output 4'!$H$5:$H$"&amp;$C$7),Analysis!$Q39,INDIRECT("'Output 4'!$F$5:$F$"&amp;$C$7))
+SUMIF(INDIRECT("'Output 5'!$H$5:$H$"&amp;$C$8),Analysis!$Q39,INDIRECT("'Output 5'!$F$5:$F$"&amp;$C$8))
+SUMIF(INDIRECT("'Output 6'!$H$5:$H$"&amp;$C$9),Analysis!$Q39,INDIRECT("'Output 6'!$F$5:$F$"&amp;$C$9))
+SUMIF(INDIRECT("'Output 7'!$H$5:$H$"&amp;$C$10),Analysis!$Q39,INDIRECT("'Output 7'!$F$5:$F$"&amp;$C$10))
+SUMIF(INDIRECT("'Output 8'!$H$5:$H$"&amp;$C$11),Analysis!$Q39,INDIRECT("'Output 8'!$F$5:$F$"&amp;$C$11))
+SUMIF(INDIRECT("'Output 9'!$H$5:$H$"&amp;$C$12),Analysis!$Q39,INDIRECT("'Output 9'!$F$5:$F$"&amp;$C$12))
+SUMIF(INDIRECT("'Output 10'!$H$5:$H$"&amp;$C$13),Analysis!$Q39,INDIRECT("'Output 10'!$F$5:$F$"&amp;$C$13))</f>
        <v>0</v>
      </c>
    </row>
    <row r="40" spans="6:29" x14ac:dyDescent="0.3">
      <c r="M40" s="4" t="e">
        <f>('Output 10'!S$6)/'Output 10'!$F$6</f>
        <v>#DIV/0!</v>
      </c>
      <c r="N40" s="4" t="e">
        <f>('Output 10'!U$6)/'Output 10'!$F$6</f>
        <v>#DIV/0!</v>
      </c>
      <c r="O40" s="33" t="e">
        <f>L34+N40</f>
        <v>#DIV/0!</v>
      </c>
      <c r="Q40" s="30" t="s">
        <v>550</v>
      </c>
      <c r="R40" s="5">
        <f ca="1">SUMIF(INDIRECT("'Output 1'!$H$4:$H$"&amp;$C$4),Analysis!Q40,INDIRECT("'Output 1'!$m$4:$m$"&amp;$C$4))
+SUMIF(INDIRECT("'Output 2'!$H$4:$H$"&amp;$C$5),Analysis!Q40,INDIRECT("'Output 2'!$m$4:$m$"&amp;$C$5))
+SUMIF(INDIRECT("'Output 3'!$H$4:$H$"&amp;$C$6),Analysis!Q40,INDIRECT("'Output 3'!$m$4:$m$"&amp;$C$6))
+SUMIF(INDIRECT("'Output 4'!$H$4:$H$"&amp;$C$7),Analysis!Q40,INDIRECT("'Output 4'!$m$4:$m$"&amp;$C$7))
+SUMIF(INDIRECT("'Output 5'!$H$4:$H$"&amp;$C$8),Analysis!Q40,INDIRECT("'Output 5'!$m$4:$m$"&amp;$C$8))
+SUMIF(INDIRECT("'Output 6'!$H$4:$H$"&amp;$C$9),Analysis!Q40,INDIRECT("'Output 6'!$m$4:$m$"&amp;$C$9))
+SUMIF(INDIRECT("'Output 7'!$H$4:$H$"&amp;$C$10),Analysis!Q40,INDIRECT("'Output 7'!$m$4:$m$"&amp;$C$10))
+SUMIF(INDIRECT("'Output 8'!$H$4:$H$"&amp;$C$11),Analysis!Q40,INDIRECT("'Output 8'!$m$4:$m$"&amp;$C$11))
+SUMIF(INDIRECT("'Output 9'!$H$4:$H$"&amp;$C$12),Analysis!Q40,INDIRECT("'Output 9'!$m$4:$m$"&amp;$C$12))
+SUMIF(INDIRECT("'Output 10'!$H$4:$H$"&amp;$C$13),Analysis!Q40,INDIRECT("'Output 10'!$m$4:$m$"&amp;$C$13))</f>
        <v>0</v>
      </c>
      <c r="S40" s="5">
        <f ca="1">SUMIF(INDIRECT("'Output 1'!$H$4:$H$"&amp;$C$4),Analysis!Q40,INDIRECT("'Output 1'!$Q$4:$Q$"&amp;$C$4))
+SUMIF(INDIRECT("'Output 2'!$H$4:$H$"&amp;$C$5),Analysis!Q40,INDIRECT("'Output 2'!$Q$4:$Q$"&amp;$C$5))
+SUMIF(INDIRECT("'Output 3'!$H$4:$H$"&amp;$C$6),Analysis!Q40,INDIRECT("'Output 3'!$Q$4:$Q$"&amp;$C$6))
+SUMIF(INDIRECT("'Output 4'!$H$4:$H$"&amp;$C$7),Analysis!Q40,INDIRECT("'Output 4'!$Q$4:$Q$"&amp;$C$7))
+SUMIF(INDIRECT("'Output 5'!$H$4:$H$"&amp;$C$8),Analysis!Q40,INDIRECT("'Output 5'!$Q$4:$Q$"&amp;$C$8))
+SUMIF(INDIRECT("'Output 6'!$H$4:$H$"&amp;$C$9),Analysis!Q40,INDIRECT("'Output 6'!$Q$4:$Q$"&amp;$C$9))
+SUMIF(INDIRECT("'Output 7'!$H$4:$H$"&amp;$C$10),Analysis!Q40,INDIRECT("'Output 7'!$Q$4:$Q$"&amp;$C$10))
+SUMIF(INDIRECT("'Output 8'!$H$4:$H$"&amp;$C$11),Analysis!Q40,INDIRECT("'Output 8'!$Q$4:$Q$"&amp;$C$11))
+SUMIF(INDIRECT("'Output 9'!$H$4:$H$"&amp;$C$12),Analysis!Q40,INDIRECT("'Output 9'!$Q$4:$Q$"&amp;$C$12))
+SUMIF(INDIRECT("'Output 10'!$H$4:$H$"&amp;$C$13),Analysis!Q40,INDIRECT("'Output 10'!$Q$4:$Q$"&amp;$C$13))</f>
        <v>0</v>
      </c>
      <c r="T40" s="5">
        <f ca="1">SUMIF(INDIRECT("'Output 1'!$H$4:$H$"&amp;$C$4),Analysis!Q40,INDIRECT("'Output 1'!$U$4:$U$"&amp;$C$4))
+SUMIF(INDIRECT("'Output 2'!$H$4:$H$"&amp;$C$5),Analysis!Q40,INDIRECT("'Output 2'!$U$4:$U$"&amp;$C$5))
+SUMIF(INDIRECT("'Output 3'!$H$4:$H$"&amp;$C$6),Analysis!Q40,INDIRECT("'Output 3'!$U$4:$U$"&amp;$C$6))
+SUMIF(INDIRECT("'Output 4'!$H$4:$H$"&amp;$C$7),Analysis!Q40,INDIRECT("'Output 4'!$U$4:$U$"&amp;$C$7))
+SUMIF(INDIRECT("'Output 5'!$H$4:$H$"&amp;$C$8),Analysis!Q40,INDIRECT("'Output 5'!$U$4:$U$"&amp;$C$8))
+SUMIF(INDIRECT("'Output 6'!$H$4:$H$"&amp;$C$9),Analysis!Q40,INDIRECT("'Output 6'!$U$4:$U$"&amp;$C$9))
+SUMIF(INDIRECT("'Output 7'!$H$4:$H$"&amp;$C$10),Analysis!Q40,INDIRECT("'Output 7'!$U$4:$U$"&amp;$C$10))
+SUMIF(INDIRECT("'Output 8'!$H$4:$H$"&amp;$C$11),Analysis!Q40,INDIRECT("'Output 8'!$U$4:$U$"&amp;$C$11))
+SUMIF(INDIRECT("'Output 9'!$H$4:$H$"&amp;$C$12),Analysis!Q40,INDIRECT("'Output 9'!$U$4:$U$"&amp;$C$12))
+SUMIF(INDIRECT("'Output 10'!$H$4:$H$"&amp;$C$13),Analysis!Q40,INDIRECT("'Output 10'!$U$4:$U$"&amp;$C$13))</f>
        <v>0</v>
      </c>
      <c r="U40" s="30"/>
      <c r="V40" s="5">
        <f>SUMIF('Unplanned Outputs'!$E$4:$E$500,Analysis!Q40,'Unplanned Outputs'!$J$4:$J$500)</f>
        <v>0</v>
      </c>
      <c r="W40" s="5">
        <f>SUMIF('Unplanned Outputs'!$E$4:$E$500,Analysis!$Q40,'Unplanned Outputs'!$N$4:$N$500)</f>
        <v>0</v>
      </c>
      <c r="X40" s="5">
        <f>SUMIF('Unplanned Outputs'!$E$4:$E$500,Analysis!$Q40,'Unplanned Outputs'!$R$4:$R$500)</f>
        <v>0</v>
      </c>
      <c r="Y40" s="15"/>
      <c r="Z40" s="36">
        <f t="shared" ca="1" si="9"/>
        <v>0</v>
      </c>
      <c r="AA40" s="36">
        <f t="shared" si="10"/>
        <v>0</v>
      </c>
      <c r="AB40" s="51">
        <f t="shared" ca="1" si="11"/>
        <v>0</v>
      </c>
      <c r="AC40" s="62">
        <f ca="1">SUMIF(INDIRECT("'Output 1'!$H$5:$H$"&amp;$C$4),Analysis!$Q40,INDIRECT("'Output 1'!$F$5:$F$"&amp;$C$4))
+SUMIF(INDIRECT("'Output 2'!$H$5:$H$"&amp;$C$5),Analysis!$Q40,INDIRECT("'Output 2'!$F$5:$F$"&amp;$C$5))
+SUMIF(INDIRECT("'Output 3'!$H$5:$H$"&amp;$C$6),Analysis!$Q40,INDIRECT("'Output 3'!$F$5:$F$"&amp;$C$6))
+SUMIF(INDIRECT("'Output 4'!$H$5:$H$"&amp;$C$7),Analysis!$Q40,INDIRECT("'Output 4'!$F$5:$F$"&amp;$C$7))
+SUMIF(INDIRECT("'Output 5'!$H$5:$H$"&amp;$C$8),Analysis!$Q40,INDIRECT("'Output 5'!$F$5:$F$"&amp;$C$8))
+SUMIF(INDIRECT("'Output 6'!$H$5:$H$"&amp;$C$9),Analysis!$Q40,INDIRECT("'Output 6'!$F$5:$F$"&amp;$C$9))
+SUMIF(INDIRECT("'Output 7'!$H$5:$H$"&amp;$C$10),Analysis!$Q40,INDIRECT("'Output 7'!$F$5:$F$"&amp;$C$10))
+SUMIF(INDIRECT("'Output 8'!$H$5:$H$"&amp;$C$11),Analysis!$Q40,INDIRECT("'Output 8'!$F$5:$F$"&amp;$C$11))
+SUMIF(INDIRECT("'Output 9'!$H$5:$H$"&amp;$C$12),Analysis!$Q40,INDIRECT("'Output 9'!$F$5:$F$"&amp;$C$12))
+SUMIF(INDIRECT("'Output 10'!$H$5:$H$"&amp;$C$13),Analysis!$Q40,INDIRECT("'Output 10'!$F$5:$F$"&amp;$C$13))</f>
        <v>0</v>
      </c>
    </row>
    <row r="41" spans="6:29" x14ac:dyDescent="0.3">
      <c r="Q41" s="30" t="s">
        <v>124</v>
      </c>
      <c r="R41" s="5">
        <f ca="1">SUMIF(INDIRECT("'Output 1'!$H$4:$H$"&amp;$C$4),Analysis!Q41,INDIRECT("'Output 1'!$m$4:$m$"&amp;$C$4))
+SUMIF(INDIRECT("'Output 2'!$H$4:$H$"&amp;$C$5),Analysis!Q41,INDIRECT("'Output 2'!$m$4:$m$"&amp;$C$5))
+SUMIF(INDIRECT("'Output 3'!$H$4:$H$"&amp;$C$6),Analysis!Q41,INDIRECT("'Output 3'!$m$4:$m$"&amp;$C$6))
+SUMIF(INDIRECT("'Output 4'!$H$4:$H$"&amp;$C$7),Analysis!Q41,INDIRECT("'Output 4'!$m$4:$m$"&amp;$C$7))
+SUMIF(INDIRECT("'Output 5'!$H$4:$H$"&amp;$C$8),Analysis!Q41,INDIRECT("'Output 5'!$m$4:$m$"&amp;$C$8))
+SUMIF(INDIRECT("'Output 6'!$H$4:$H$"&amp;$C$9),Analysis!Q41,INDIRECT("'Output 6'!$m$4:$m$"&amp;$C$9))
+SUMIF(INDIRECT("'Output 7'!$H$4:$H$"&amp;$C$10),Analysis!Q41,INDIRECT("'Output 7'!$m$4:$m$"&amp;$C$10))
+SUMIF(INDIRECT("'Output 8'!$H$4:$H$"&amp;$C$11),Analysis!Q41,INDIRECT("'Output 8'!$m$4:$m$"&amp;$C$11))
+SUMIF(INDIRECT("'Output 9'!$H$4:$H$"&amp;$C$12),Analysis!Q41,INDIRECT("'Output 9'!$m$4:$m$"&amp;$C$12))
+SUMIF(INDIRECT("'Output 10'!$H$4:$H$"&amp;$C$13),Analysis!Q41,INDIRECT("'Output 10'!$m$4:$m$"&amp;$C$13))</f>
        <v>0</v>
      </c>
      <c r="S41" s="5">
        <f ca="1">SUMIF(INDIRECT("'Output 1'!$H$4:$H$"&amp;$C$4),Analysis!Q41,INDIRECT("'Output 1'!$Q$4:$Q$"&amp;$C$4))
+SUMIF(INDIRECT("'Output 2'!$H$4:$H$"&amp;$C$5),Analysis!Q41,INDIRECT("'Output 2'!$Q$4:$Q$"&amp;$C$5))
+SUMIF(INDIRECT("'Output 3'!$H$4:$H$"&amp;$C$6),Analysis!Q41,INDIRECT("'Output 3'!$Q$4:$Q$"&amp;$C$6))
+SUMIF(INDIRECT("'Output 4'!$H$4:$H$"&amp;$C$7),Analysis!Q41,INDIRECT("'Output 4'!$Q$4:$Q$"&amp;$C$7))
+SUMIF(INDIRECT("'Output 5'!$H$4:$H$"&amp;$C$8),Analysis!Q41,INDIRECT("'Output 5'!$Q$4:$Q$"&amp;$C$8))
+SUMIF(INDIRECT("'Output 6'!$H$4:$H$"&amp;$C$9),Analysis!Q41,INDIRECT("'Output 6'!$Q$4:$Q$"&amp;$C$9))
+SUMIF(INDIRECT("'Output 7'!$H$4:$H$"&amp;$C$10),Analysis!Q41,INDIRECT("'Output 7'!$Q$4:$Q$"&amp;$C$10))
+SUMIF(INDIRECT("'Output 8'!$H$4:$H$"&amp;$C$11),Analysis!Q41,INDIRECT("'Output 8'!$Q$4:$Q$"&amp;$C$11))
+SUMIF(INDIRECT("'Output 9'!$H$4:$H$"&amp;$C$12),Analysis!Q41,INDIRECT("'Output 9'!$Q$4:$Q$"&amp;$C$12))
+SUMIF(INDIRECT("'Output 10'!$H$4:$H$"&amp;$C$13),Analysis!Q41,INDIRECT("'Output 10'!$Q$4:$Q$"&amp;$C$13))</f>
        <v>78</v>
      </c>
      <c r="T41" s="5">
        <f ca="1">SUMIF(INDIRECT("'Output 1'!$H$4:$H$"&amp;$C$4),Analysis!Q41,INDIRECT("'Output 1'!$U$4:$U$"&amp;$C$4))
+SUMIF(INDIRECT("'Output 2'!$H$4:$H$"&amp;$C$5),Analysis!Q41,INDIRECT("'Output 2'!$U$4:$U$"&amp;$C$5))
+SUMIF(INDIRECT("'Output 3'!$H$4:$H$"&amp;$C$6),Analysis!Q41,INDIRECT("'Output 3'!$U$4:$U$"&amp;$C$6))
+SUMIF(INDIRECT("'Output 4'!$H$4:$H$"&amp;$C$7),Analysis!Q41,INDIRECT("'Output 4'!$U$4:$U$"&amp;$C$7))
+SUMIF(INDIRECT("'Output 5'!$H$4:$H$"&amp;$C$8),Analysis!Q41,INDIRECT("'Output 5'!$U$4:$U$"&amp;$C$8))
+SUMIF(INDIRECT("'Output 6'!$H$4:$H$"&amp;$C$9),Analysis!Q41,INDIRECT("'Output 6'!$U$4:$U$"&amp;$C$9))
+SUMIF(INDIRECT("'Output 7'!$H$4:$H$"&amp;$C$10),Analysis!Q41,INDIRECT("'Output 7'!$U$4:$U$"&amp;$C$10))
+SUMIF(INDIRECT("'Output 8'!$H$4:$H$"&amp;$C$11),Analysis!Q41,INDIRECT("'Output 8'!$U$4:$U$"&amp;$C$11))
+SUMIF(INDIRECT("'Output 9'!$H$4:$H$"&amp;$C$12),Analysis!Q41,INDIRECT("'Output 9'!$U$4:$U$"&amp;$C$12))
+SUMIF(INDIRECT("'Output 10'!$H$4:$H$"&amp;$C$13),Analysis!Q41,INDIRECT("'Output 10'!$U$4:$U$"&amp;$C$13))</f>
        <v>188</v>
      </c>
      <c r="U41" s="30"/>
      <c r="V41" s="5">
        <f>SUMIF('Unplanned Outputs'!$E$4:$E$500,Analysis!Q41,'Unplanned Outputs'!$J$4:$J$500)</f>
        <v>0</v>
      </c>
      <c r="W41" s="5">
        <f>SUMIF('Unplanned Outputs'!$E$4:$E$500,Analysis!$Q41,'Unplanned Outputs'!$N$4:$N$500)</f>
        <v>0</v>
      </c>
      <c r="X41" s="5">
        <f>SUMIF('Unplanned Outputs'!$E$4:$E$500,Analysis!$Q41,'Unplanned Outputs'!$R$4:$R$500)</f>
        <v>0</v>
      </c>
      <c r="Y41" s="15"/>
      <c r="Z41" s="36">
        <f t="shared" ca="1" si="9"/>
        <v>266</v>
      </c>
      <c r="AA41" s="36">
        <f t="shared" si="10"/>
        <v>0</v>
      </c>
      <c r="AB41" s="51">
        <f t="shared" ca="1" si="11"/>
        <v>266</v>
      </c>
      <c r="AC41" s="62">
        <f ca="1">SUMIF(INDIRECT("'Output 1'!$H$5:$H$"&amp;$C$4),Analysis!$Q41,INDIRECT("'Output 1'!$F$5:$F$"&amp;$C$4))
+SUMIF(INDIRECT("'Output 2'!$H$5:$H$"&amp;$C$5),Analysis!$Q41,INDIRECT("'Output 2'!$F$5:$F$"&amp;$C$5))
+SUMIF(INDIRECT("'Output 3'!$H$5:$H$"&amp;$C$6),Analysis!$Q41,INDIRECT("'Output 3'!$F$5:$F$"&amp;$C$6))
+SUMIF(INDIRECT("'Output 4'!$H$5:$H$"&amp;$C$7),Analysis!$Q41,INDIRECT("'Output 4'!$F$5:$F$"&amp;$C$7))
+SUMIF(INDIRECT("'Output 5'!$H$5:$H$"&amp;$C$8),Analysis!$Q41,INDIRECT("'Output 5'!$F$5:$F$"&amp;$C$8))
+SUMIF(INDIRECT("'Output 6'!$H$5:$H$"&amp;$C$9),Analysis!$Q41,INDIRECT("'Output 6'!$F$5:$F$"&amp;$C$9))
+SUMIF(INDIRECT("'Output 7'!$H$5:$H$"&amp;$C$10),Analysis!$Q41,INDIRECT("'Output 7'!$F$5:$F$"&amp;$C$10))
+SUMIF(INDIRECT("'Output 8'!$H$5:$H$"&amp;$C$11),Analysis!$Q41,INDIRECT("'Output 8'!$F$5:$F$"&amp;$C$11))
+SUMIF(INDIRECT("'Output 9'!$H$5:$H$"&amp;$C$12),Analysis!$Q41,INDIRECT("'Output 9'!$F$5:$F$"&amp;$C$12))
+SUMIF(INDIRECT("'Output 10'!$H$5:$H$"&amp;$C$13),Analysis!$Q41,INDIRECT("'Output 10'!$F$5:$F$"&amp;$C$13))</f>
        <v>280</v>
      </c>
    </row>
    <row r="42" spans="6:29" x14ac:dyDescent="0.3">
      <c r="Q42" s="30" t="s">
        <v>551</v>
      </c>
      <c r="R42" s="5">
        <f ca="1">SUMIF(INDIRECT("'Output 1'!$H$4:$H$"&amp;$C$4),Analysis!Q42,INDIRECT("'Output 1'!$m$4:$m$"&amp;$C$4))
+SUMIF(INDIRECT("'Output 2'!$H$4:$H$"&amp;$C$5),Analysis!Q42,INDIRECT("'Output 2'!$m$4:$m$"&amp;$C$5))
+SUMIF(INDIRECT("'Output 3'!$H$4:$H$"&amp;$C$6),Analysis!Q42,INDIRECT("'Output 3'!$m$4:$m$"&amp;$C$6))
+SUMIF(INDIRECT("'Output 4'!$H$4:$H$"&amp;$C$7),Analysis!Q42,INDIRECT("'Output 4'!$m$4:$m$"&amp;$C$7))
+SUMIF(INDIRECT("'Output 5'!$H$4:$H$"&amp;$C$8),Analysis!Q42,INDIRECT("'Output 5'!$m$4:$m$"&amp;$C$8))
+SUMIF(INDIRECT("'Output 6'!$H$4:$H$"&amp;$C$9),Analysis!Q42,INDIRECT("'Output 6'!$m$4:$m$"&amp;$C$9))
+SUMIF(INDIRECT("'Output 7'!$H$4:$H$"&amp;$C$10),Analysis!Q42,INDIRECT("'Output 7'!$m$4:$m$"&amp;$C$10))
+SUMIF(INDIRECT("'Output 8'!$H$4:$H$"&amp;$C$11),Analysis!Q42,INDIRECT("'Output 8'!$m$4:$m$"&amp;$C$11))
+SUMIF(INDIRECT("'Output 9'!$H$4:$H$"&amp;$C$12),Analysis!Q42,INDIRECT("'Output 9'!$m$4:$m$"&amp;$C$12))
+SUMIF(INDIRECT("'Output 10'!$H$4:$H$"&amp;$C$13),Analysis!Q42,INDIRECT("'Output 10'!$m$4:$m$"&amp;$C$13))</f>
        <v>0</v>
      </c>
      <c r="S42" s="5">
        <f ca="1">SUMIF(INDIRECT("'Output 1'!$H$4:$H$"&amp;$C$4),Analysis!Q42,INDIRECT("'Output 1'!$Q$4:$Q$"&amp;$C$4))
+SUMIF(INDIRECT("'Output 2'!$H$4:$H$"&amp;$C$5),Analysis!Q42,INDIRECT("'Output 2'!$Q$4:$Q$"&amp;$C$5))
+SUMIF(INDIRECT("'Output 3'!$H$4:$H$"&amp;$C$6),Analysis!Q42,INDIRECT("'Output 3'!$Q$4:$Q$"&amp;$C$6))
+SUMIF(INDIRECT("'Output 4'!$H$4:$H$"&amp;$C$7),Analysis!Q42,INDIRECT("'Output 4'!$Q$4:$Q$"&amp;$C$7))
+SUMIF(INDIRECT("'Output 5'!$H$4:$H$"&amp;$C$8),Analysis!Q42,INDIRECT("'Output 5'!$Q$4:$Q$"&amp;$C$8))
+SUMIF(INDIRECT("'Output 6'!$H$4:$H$"&amp;$C$9),Analysis!Q42,INDIRECT("'Output 6'!$Q$4:$Q$"&amp;$C$9))
+SUMIF(INDIRECT("'Output 7'!$H$4:$H$"&amp;$C$10),Analysis!Q42,INDIRECT("'Output 7'!$Q$4:$Q$"&amp;$C$10))
+SUMIF(INDIRECT("'Output 8'!$H$4:$H$"&amp;$C$11),Analysis!Q42,INDIRECT("'Output 8'!$Q$4:$Q$"&amp;$C$11))
+SUMIF(INDIRECT("'Output 9'!$H$4:$H$"&amp;$C$12),Analysis!Q42,INDIRECT("'Output 9'!$Q$4:$Q$"&amp;$C$12))
+SUMIF(INDIRECT("'Output 10'!$H$4:$H$"&amp;$C$13),Analysis!Q42,INDIRECT("'Output 10'!$Q$4:$Q$"&amp;$C$13))</f>
        <v>0</v>
      </c>
      <c r="T42" s="5">
        <f ca="1">SUMIF(INDIRECT("'Output 1'!$H$4:$H$"&amp;$C$4),Analysis!Q42,INDIRECT("'Output 1'!$U$4:$U$"&amp;$C$4))
+SUMIF(INDIRECT("'Output 2'!$H$4:$H$"&amp;$C$5),Analysis!Q42,INDIRECT("'Output 2'!$U$4:$U$"&amp;$C$5))
+SUMIF(INDIRECT("'Output 3'!$H$4:$H$"&amp;$C$6),Analysis!Q42,INDIRECT("'Output 3'!$U$4:$U$"&amp;$C$6))
+SUMIF(INDIRECT("'Output 4'!$H$4:$H$"&amp;$C$7),Analysis!Q42,INDIRECT("'Output 4'!$U$4:$U$"&amp;$C$7))
+SUMIF(INDIRECT("'Output 5'!$H$4:$H$"&amp;$C$8),Analysis!Q42,INDIRECT("'Output 5'!$U$4:$U$"&amp;$C$8))
+SUMIF(INDIRECT("'Output 6'!$H$4:$H$"&amp;$C$9),Analysis!Q42,INDIRECT("'Output 6'!$U$4:$U$"&amp;$C$9))
+SUMIF(INDIRECT("'Output 7'!$H$4:$H$"&amp;$C$10),Analysis!Q42,INDIRECT("'Output 7'!$U$4:$U$"&amp;$C$10))
+SUMIF(INDIRECT("'Output 8'!$H$4:$H$"&amp;$C$11),Analysis!Q42,INDIRECT("'Output 8'!$U$4:$U$"&amp;$C$11))
+SUMIF(INDIRECT("'Output 9'!$H$4:$H$"&amp;$C$12),Analysis!Q42,INDIRECT("'Output 9'!$U$4:$U$"&amp;$C$12))
+SUMIF(INDIRECT("'Output 10'!$H$4:$H$"&amp;$C$13),Analysis!Q42,INDIRECT("'Output 10'!$U$4:$U$"&amp;$C$13))</f>
        <v>0</v>
      </c>
      <c r="U42" s="30"/>
      <c r="V42" s="5">
        <f>SUMIF('Unplanned Outputs'!$E$4:$E$500,Analysis!Q42,'Unplanned Outputs'!$J$4:$J$500)</f>
        <v>0</v>
      </c>
      <c r="W42" s="5">
        <f>SUMIF('Unplanned Outputs'!$E$4:$E$500,Analysis!$Q42,'Unplanned Outputs'!$N$4:$N$500)</f>
        <v>0</v>
      </c>
      <c r="X42" s="5">
        <f>SUMIF('Unplanned Outputs'!$E$4:$E$500,Analysis!$Q42,'Unplanned Outputs'!$R$4:$R$500)</f>
        <v>0</v>
      </c>
      <c r="Y42" s="15"/>
      <c r="Z42" s="36">
        <f t="shared" ca="1" si="9"/>
        <v>0</v>
      </c>
      <c r="AA42" s="36">
        <f t="shared" si="10"/>
        <v>0</v>
      </c>
      <c r="AB42" s="51">
        <f t="shared" ca="1" si="11"/>
        <v>0</v>
      </c>
      <c r="AC42" s="62">
        <f ca="1">SUMIF(INDIRECT("'Output 1'!$H$5:$H$"&amp;$C$4),Analysis!$Q42,INDIRECT("'Output 1'!$F$5:$F$"&amp;$C$4))
+SUMIF(INDIRECT("'Output 2'!$H$5:$H$"&amp;$C$5),Analysis!$Q42,INDIRECT("'Output 2'!$F$5:$F$"&amp;$C$5))
+SUMIF(INDIRECT("'Output 3'!$H$5:$H$"&amp;$C$6),Analysis!$Q42,INDIRECT("'Output 3'!$F$5:$F$"&amp;$C$6))
+SUMIF(INDIRECT("'Output 4'!$H$5:$H$"&amp;$C$7),Analysis!$Q42,INDIRECT("'Output 4'!$F$5:$F$"&amp;$C$7))
+SUMIF(INDIRECT("'Output 5'!$H$5:$H$"&amp;$C$8),Analysis!$Q42,INDIRECT("'Output 5'!$F$5:$F$"&amp;$C$8))
+SUMIF(INDIRECT("'Output 6'!$H$5:$H$"&amp;$C$9),Analysis!$Q42,INDIRECT("'Output 6'!$F$5:$F$"&amp;$C$9))
+SUMIF(INDIRECT("'Output 7'!$H$5:$H$"&amp;$C$10),Analysis!$Q42,INDIRECT("'Output 7'!$F$5:$F$"&amp;$C$10))
+SUMIF(INDIRECT("'Output 8'!$H$5:$H$"&amp;$C$11),Analysis!$Q42,INDIRECT("'Output 8'!$F$5:$F$"&amp;$C$11))
+SUMIF(INDIRECT("'Output 9'!$H$5:$H$"&amp;$C$12),Analysis!$Q42,INDIRECT("'Output 9'!$F$5:$F$"&amp;$C$12))
+SUMIF(INDIRECT("'Output 10'!$H$5:$H$"&amp;$C$13),Analysis!$Q42,INDIRECT("'Output 10'!$F$5:$F$"&amp;$C$13))</f>
        <v>0</v>
      </c>
    </row>
    <row r="43" spans="6:29" x14ac:dyDescent="0.3">
      <c r="Q43" s="30" t="s">
        <v>552</v>
      </c>
      <c r="R43" s="5">
        <f ca="1">SUMIF(INDIRECT("'Output 1'!$H$4:$H$"&amp;$C$4),Analysis!Q43,INDIRECT("'Output 1'!$m$4:$m$"&amp;$C$4))
+SUMIF(INDIRECT("'Output 2'!$H$4:$H$"&amp;$C$5),Analysis!Q43,INDIRECT("'Output 2'!$m$4:$m$"&amp;$C$5))
+SUMIF(INDIRECT("'Output 3'!$H$4:$H$"&amp;$C$6),Analysis!Q43,INDIRECT("'Output 3'!$m$4:$m$"&amp;$C$6))
+SUMIF(INDIRECT("'Output 4'!$H$4:$H$"&amp;$C$7),Analysis!Q43,INDIRECT("'Output 4'!$m$4:$m$"&amp;$C$7))
+SUMIF(INDIRECT("'Output 5'!$H$4:$H$"&amp;$C$8),Analysis!Q43,INDIRECT("'Output 5'!$m$4:$m$"&amp;$C$8))
+SUMIF(INDIRECT("'Output 6'!$H$4:$H$"&amp;$C$9),Analysis!Q43,INDIRECT("'Output 6'!$m$4:$m$"&amp;$C$9))
+SUMIF(INDIRECT("'Output 7'!$H$4:$H$"&amp;$C$10),Analysis!Q43,INDIRECT("'Output 7'!$m$4:$m$"&amp;$C$10))
+SUMIF(INDIRECT("'Output 8'!$H$4:$H$"&amp;$C$11),Analysis!Q43,INDIRECT("'Output 8'!$m$4:$m$"&amp;$C$11))
+SUMIF(INDIRECT("'Output 9'!$H$4:$H$"&amp;$C$12),Analysis!Q43,INDIRECT("'Output 9'!$m$4:$m$"&amp;$C$12))
+SUMIF(INDIRECT("'Output 10'!$H$4:$H$"&amp;$C$13),Analysis!Q43,INDIRECT("'Output 10'!$m$4:$m$"&amp;$C$13))</f>
        <v>0</v>
      </c>
      <c r="S43" s="5">
        <f ca="1">SUMIF(INDIRECT("'Output 1'!$H$4:$H$"&amp;$C$4),Analysis!Q43,INDIRECT("'Output 1'!$Q$4:$Q$"&amp;$C$4))
+SUMIF(INDIRECT("'Output 2'!$H$4:$H$"&amp;$C$5),Analysis!Q43,INDIRECT("'Output 2'!$Q$4:$Q$"&amp;$C$5))
+SUMIF(INDIRECT("'Output 3'!$H$4:$H$"&amp;$C$6),Analysis!Q43,INDIRECT("'Output 3'!$Q$4:$Q$"&amp;$C$6))
+SUMIF(INDIRECT("'Output 4'!$H$4:$H$"&amp;$C$7),Analysis!Q43,INDIRECT("'Output 4'!$Q$4:$Q$"&amp;$C$7))
+SUMIF(INDIRECT("'Output 5'!$H$4:$H$"&amp;$C$8),Analysis!Q43,INDIRECT("'Output 5'!$Q$4:$Q$"&amp;$C$8))
+SUMIF(INDIRECT("'Output 6'!$H$4:$H$"&amp;$C$9),Analysis!Q43,INDIRECT("'Output 6'!$Q$4:$Q$"&amp;$C$9))
+SUMIF(INDIRECT("'Output 7'!$H$4:$H$"&amp;$C$10),Analysis!Q43,INDIRECT("'Output 7'!$Q$4:$Q$"&amp;$C$10))
+SUMIF(INDIRECT("'Output 8'!$H$4:$H$"&amp;$C$11),Analysis!Q43,INDIRECT("'Output 8'!$Q$4:$Q$"&amp;$C$11))
+SUMIF(INDIRECT("'Output 9'!$H$4:$H$"&amp;$C$12),Analysis!Q43,INDIRECT("'Output 9'!$Q$4:$Q$"&amp;$C$12))
+SUMIF(INDIRECT("'Output 10'!$H$4:$H$"&amp;$C$13),Analysis!Q43,INDIRECT("'Output 10'!$Q$4:$Q$"&amp;$C$13))</f>
        <v>0</v>
      </c>
      <c r="T43" s="5">
        <f ca="1">SUMIF(INDIRECT("'Output 1'!$H$4:$H$"&amp;$C$4),Analysis!Q43,INDIRECT("'Output 1'!$U$4:$U$"&amp;$C$4))
+SUMIF(INDIRECT("'Output 2'!$H$4:$H$"&amp;$C$5),Analysis!Q43,INDIRECT("'Output 2'!$U$4:$U$"&amp;$C$5))
+SUMIF(INDIRECT("'Output 3'!$H$4:$H$"&amp;$C$6),Analysis!Q43,INDIRECT("'Output 3'!$U$4:$U$"&amp;$C$6))
+SUMIF(INDIRECT("'Output 4'!$H$4:$H$"&amp;$C$7),Analysis!Q43,INDIRECT("'Output 4'!$U$4:$U$"&amp;$C$7))
+SUMIF(INDIRECT("'Output 5'!$H$4:$H$"&amp;$C$8),Analysis!Q43,INDIRECT("'Output 5'!$U$4:$U$"&amp;$C$8))
+SUMIF(INDIRECT("'Output 6'!$H$4:$H$"&amp;$C$9),Analysis!Q43,INDIRECT("'Output 6'!$U$4:$U$"&amp;$C$9))
+SUMIF(INDIRECT("'Output 7'!$H$4:$H$"&amp;$C$10),Analysis!Q43,INDIRECT("'Output 7'!$U$4:$U$"&amp;$C$10))
+SUMIF(INDIRECT("'Output 8'!$H$4:$H$"&amp;$C$11),Analysis!Q43,INDIRECT("'Output 8'!$U$4:$U$"&amp;$C$11))
+SUMIF(INDIRECT("'Output 9'!$H$4:$H$"&amp;$C$12),Analysis!Q43,INDIRECT("'Output 9'!$U$4:$U$"&amp;$C$12))
+SUMIF(INDIRECT("'Output 10'!$H$4:$H$"&amp;$C$13),Analysis!Q43,INDIRECT("'Output 10'!$U$4:$U$"&amp;$C$13))</f>
        <v>0</v>
      </c>
      <c r="U43" s="30"/>
      <c r="V43" s="5">
        <f>SUMIF('Unplanned Outputs'!$E$4:$E$500,Analysis!Q43,'Unplanned Outputs'!$J$4:$J$500)</f>
        <v>0</v>
      </c>
      <c r="W43" s="5">
        <f>SUMIF('Unplanned Outputs'!$E$4:$E$500,Analysis!$Q43,'Unplanned Outputs'!$N$4:$N$500)</f>
        <v>0</v>
      </c>
      <c r="X43" s="5">
        <f>SUMIF('Unplanned Outputs'!$E$4:$E$500,Analysis!$Q43,'Unplanned Outputs'!$R$4:$R$500)</f>
        <v>0</v>
      </c>
      <c r="Y43" s="15"/>
      <c r="Z43" s="36">
        <f t="shared" ca="1" si="9"/>
        <v>0</v>
      </c>
      <c r="AA43" s="36">
        <f t="shared" si="10"/>
        <v>0</v>
      </c>
      <c r="AB43" s="51">
        <f t="shared" ca="1" si="11"/>
        <v>0</v>
      </c>
      <c r="AC43" s="62">
        <f ca="1">SUMIF(INDIRECT("'Output 1'!$H$5:$H$"&amp;$C$4),Analysis!$Q43,INDIRECT("'Output 1'!$F$5:$F$"&amp;$C$4))
+SUMIF(INDIRECT("'Output 2'!$H$5:$H$"&amp;$C$5),Analysis!$Q43,INDIRECT("'Output 2'!$F$5:$F$"&amp;$C$5))
+SUMIF(INDIRECT("'Output 3'!$H$5:$H$"&amp;$C$6),Analysis!$Q43,INDIRECT("'Output 3'!$F$5:$F$"&amp;$C$6))
+SUMIF(INDIRECT("'Output 4'!$H$5:$H$"&amp;$C$7),Analysis!$Q43,INDIRECT("'Output 4'!$F$5:$F$"&amp;$C$7))
+SUMIF(INDIRECT("'Output 5'!$H$5:$H$"&amp;$C$8),Analysis!$Q43,INDIRECT("'Output 5'!$F$5:$F$"&amp;$C$8))
+SUMIF(INDIRECT("'Output 6'!$H$5:$H$"&amp;$C$9),Analysis!$Q43,INDIRECT("'Output 6'!$F$5:$F$"&amp;$C$9))
+SUMIF(INDIRECT("'Output 7'!$H$5:$H$"&amp;$C$10),Analysis!$Q43,INDIRECT("'Output 7'!$F$5:$F$"&amp;$C$10))
+SUMIF(INDIRECT("'Output 8'!$H$5:$H$"&amp;$C$11),Analysis!$Q43,INDIRECT("'Output 8'!$F$5:$F$"&amp;$C$11))
+SUMIF(INDIRECT("'Output 9'!$H$5:$H$"&amp;$C$12),Analysis!$Q43,INDIRECT("'Output 9'!$F$5:$F$"&amp;$C$12))
+SUMIF(INDIRECT("'Output 10'!$H$5:$H$"&amp;$C$13),Analysis!$Q43,INDIRECT("'Output 10'!$F$5:$F$"&amp;$C$13))</f>
        <v>0</v>
      </c>
    </row>
    <row r="44" spans="6:29" x14ac:dyDescent="0.3">
      <c r="Q44" s="30">
        <v>3.3</v>
      </c>
      <c r="R44" s="5">
        <f ca="1">SUMIF(INDIRECT("'Output 1'!$H$4:$H$"&amp;$C$4),Analysis!Q44,INDIRECT("'Output 1'!$m$4:$m$"&amp;$C$4))
+SUMIF(INDIRECT("'Output 2'!$H$4:$H$"&amp;$C$5),Analysis!Q44,INDIRECT("'Output 2'!$m$4:$m$"&amp;$C$5))
+SUMIF(INDIRECT("'Output 3'!$H$4:$H$"&amp;$C$6),Analysis!Q44,INDIRECT("'Output 3'!$m$4:$m$"&amp;$C$6))
+SUMIF(INDIRECT("'Output 4'!$H$4:$H$"&amp;$C$7),Analysis!Q44,INDIRECT("'Output 4'!$m$4:$m$"&amp;$C$7))
+SUMIF(INDIRECT("'Output 5'!$H$4:$H$"&amp;$C$8),Analysis!Q44,INDIRECT("'Output 5'!$m$4:$m$"&amp;$C$8))
+SUMIF(INDIRECT("'Output 6'!$H$4:$H$"&amp;$C$9),Analysis!Q44,INDIRECT("'Output 6'!$m$4:$m$"&amp;$C$9))
+SUMIF(INDIRECT("'Output 7'!$H$4:$H$"&amp;$C$10),Analysis!Q44,INDIRECT("'Output 7'!$m$4:$m$"&amp;$C$10))
+SUMIF(INDIRECT("'Output 8'!$H$4:$H$"&amp;$C$11),Analysis!Q44,INDIRECT("'Output 8'!$m$4:$m$"&amp;$C$11))
+SUMIF(INDIRECT("'Output 9'!$H$4:$H$"&amp;$C$12),Analysis!Q44,INDIRECT("'Output 9'!$m$4:$m$"&amp;$C$12))
+SUMIF(INDIRECT("'Output 10'!$H$4:$H$"&amp;$C$13),Analysis!Q44,INDIRECT("'Output 10'!$m$4:$m$"&amp;$C$13))</f>
        <v>0</v>
      </c>
      <c r="S44" s="5">
        <f ca="1">SUMIF(INDIRECT("'Output 1'!$H$4:$H$"&amp;$C$4),Analysis!Q44,INDIRECT("'Output 1'!$Q$4:$Q$"&amp;$C$4))
+SUMIF(INDIRECT("'Output 2'!$H$4:$H$"&amp;$C$5),Analysis!Q44,INDIRECT("'Output 2'!$Q$4:$Q$"&amp;$C$5))
+SUMIF(INDIRECT("'Output 3'!$H$4:$H$"&amp;$C$6),Analysis!Q44,INDIRECT("'Output 3'!$Q$4:$Q$"&amp;$C$6))
+SUMIF(INDIRECT("'Output 4'!$H$4:$H$"&amp;$C$7),Analysis!Q44,INDIRECT("'Output 4'!$Q$4:$Q$"&amp;$C$7))
+SUMIF(INDIRECT("'Output 5'!$H$4:$H$"&amp;$C$8),Analysis!Q44,INDIRECT("'Output 5'!$Q$4:$Q$"&amp;$C$8))
+SUMIF(INDIRECT("'Output 6'!$H$4:$H$"&amp;$C$9),Analysis!Q44,INDIRECT("'Output 6'!$Q$4:$Q$"&amp;$C$9))
+SUMIF(INDIRECT("'Output 7'!$H$4:$H$"&amp;$C$10),Analysis!Q44,INDIRECT("'Output 7'!$Q$4:$Q$"&amp;$C$10))
+SUMIF(INDIRECT("'Output 8'!$H$4:$H$"&amp;$C$11),Analysis!Q44,INDIRECT("'Output 8'!$Q$4:$Q$"&amp;$C$11))
+SUMIF(INDIRECT("'Output 9'!$H$4:$H$"&amp;$C$12),Analysis!Q44,INDIRECT("'Output 9'!$Q$4:$Q$"&amp;$C$12))
+SUMIF(INDIRECT("'Output 10'!$H$4:$H$"&amp;$C$13),Analysis!Q44,INDIRECT("'Output 10'!$Q$4:$Q$"&amp;$C$13))</f>
        <v>0</v>
      </c>
      <c r="T44" s="5">
        <f ca="1">SUMIF(INDIRECT("'Output 1'!$H$4:$H$"&amp;$C$4),Analysis!Q44,INDIRECT("'Output 1'!$U$4:$U$"&amp;$C$4))
+SUMIF(INDIRECT("'Output 2'!$H$4:$H$"&amp;$C$5),Analysis!Q44,INDIRECT("'Output 2'!$U$4:$U$"&amp;$C$5))
+SUMIF(INDIRECT("'Output 3'!$H$4:$H$"&amp;$C$6),Analysis!Q44,INDIRECT("'Output 3'!$U$4:$U$"&amp;$C$6))
+SUMIF(INDIRECT("'Output 4'!$H$4:$H$"&amp;$C$7),Analysis!Q44,INDIRECT("'Output 4'!$U$4:$U$"&amp;$C$7))
+SUMIF(INDIRECT("'Output 5'!$H$4:$H$"&amp;$C$8),Analysis!Q44,INDIRECT("'Output 5'!$U$4:$U$"&amp;$C$8))
+SUMIF(INDIRECT("'Output 6'!$H$4:$H$"&amp;$C$9),Analysis!Q44,INDIRECT("'Output 6'!$U$4:$U$"&amp;$C$9))
+SUMIF(INDIRECT("'Output 7'!$H$4:$H$"&amp;$C$10),Analysis!Q44,INDIRECT("'Output 7'!$U$4:$U$"&amp;$C$10))
+SUMIF(INDIRECT("'Output 8'!$H$4:$H$"&amp;$C$11),Analysis!Q44,INDIRECT("'Output 8'!$U$4:$U$"&amp;$C$11))
+SUMIF(INDIRECT("'Output 9'!$H$4:$H$"&amp;$C$12),Analysis!Q44,INDIRECT("'Output 9'!$U$4:$U$"&amp;$C$12))
+SUMIF(INDIRECT("'Output 10'!$H$4:$H$"&amp;$C$13),Analysis!Q44,INDIRECT("'Output 10'!$U$4:$U$"&amp;$C$13))</f>
        <v>0</v>
      </c>
      <c r="U44" s="30"/>
      <c r="V44" s="5">
        <f>SUMIF('Unplanned Outputs'!$E$4:$E$500,Analysis!Q44,'Unplanned Outputs'!$J$4:$J$500)</f>
        <v>0</v>
      </c>
      <c r="W44" s="5">
        <f>SUMIF('Unplanned Outputs'!$E$4:$E$500,Analysis!$Q44,'Unplanned Outputs'!$N$4:$N$500)</f>
        <v>0</v>
      </c>
      <c r="X44" s="5">
        <f>SUMIF('Unplanned Outputs'!$E$4:$E$500,Analysis!$Q44,'Unplanned Outputs'!$R$4:$R$500)</f>
        <v>0</v>
      </c>
      <c r="Y44" s="15"/>
      <c r="Z44" s="36">
        <f t="shared" ca="1" si="9"/>
        <v>0</v>
      </c>
      <c r="AA44" s="36">
        <f t="shared" si="10"/>
        <v>0</v>
      </c>
      <c r="AB44" s="51">
        <f t="shared" ca="1" si="11"/>
        <v>0</v>
      </c>
      <c r="AC44" s="62">
        <f ca="1">SUMIF(INDIRECT("'Output 1'!$H$5:$H$"&amp;$C$4),Analysis!$Q44,INDIRECT("'Output 1'!$F$5:$F$"&amp;$C$4))
+SUMIF(INDIRECT("'Output 2'!$H$5:$H$"&amp;$C$5),Analysis!$Q44,INDIRECT("'Output 2'!$F$5:$F$"&amp;$C$5))
+SUMIF(INDIRECT("'Output 3'!$H$5:$H$"&amp;$C$6),Analysis!$Q44,INDIRECT("'Output 3'!$F$5:$F$"&amp;$C$6))
+SUMIF(INDIRECT("'Output 4'!$H$5:$H$"&amp;$C$7),Analysis!$Q44,INDIRECT("'Output 4'!$F$5:$F$"&amp;$C$7))
+SUMIF(INDIRECT("'Output 5'!$H$5:$H$"&amp;$C$8),Analysis!$Q44,INDIRECT("'Output 5'!$F$5:$F$"&amp;$C$8))
+SUMIF(INDIRECT("'Output 6'!$H$5:$H$"&amp;$C$9),Analysis!$Q44,INDIRECT("'Output 6'!$F$5:$F$"&amp;$C$9))
+SUMIF(INDIRECT("'Output 7'!$H$5:$H$"&amp;$C$10),Analysis!$Q44,INDIRECT("'Output 7'!$F$5:$F$"&amp;$C$10))
+SUMIF(INDIRECT("'Output 8'!$H$5:$H$"&amp;$C$11),Analysis!$Q44,INDIRECT("'Output 8'!$F$5:$F$"&amp;$C$11))
+SUMIF(INDIRECT("'Output 9'!$H$5:$H$"&amp;$C$12),Analysis!$Q44,INDIRECT("'Output 9'!$F$5:$F$"&amp;$C$12))
+SUMIF(INDIRECT("'Output 10'!$H$5:$H$"&amp;$C$13),Analysis!$Q44,INDIRECT("'Output 10'!$F$5:$F$"&amp;$C$13))</f>
        <v>0</v>
      </c>
    </row>
    <row r="45" spans="6:29" x14ac:dyDescent="0.3">
      <c r="Q45" s="30" t="s">
        <v>553</v>
      </c>
      <c r="R45" s="5">
        <f ca="1">SUMIF(INDIRECT("'Output 1'!$H$4:$H$"&amp;$C$4),Analysis!Q45,INDIRECT("'Output 1'!$m$4:$m$"&amp;$C$4))
+SUMIF(INDIRECT("'Output 2'!$H$4:$H$"&amp;$C$5),Analysis!Q45,INDIRECT("'Output 2'!$m$4:$m$"&amp;$C$5))
+SUMIF(INDIRECT("'Output 3'!$H$4:$H$"&amp;$C$6),Analysis!Q45,INDIRECT("'Output 3'!$m$4:$m$"&amp;$C$6))
+SUMIF(INDIRECT("'Output 4'!$H$4:$H$"&amp;$C$7),Analysis!Q45,INDIRECT("'Output 4'!$m$4:$m$"&amp;$C$7))
+SUMIF(INDIRECT("'Output 5'!$H$4:$H$"&amp;$C$8),Analysis!Q45,INDIRECT("'Output 5'!$m$4:$m$"&amp;$C$8))
+SUMIF(INDIRECT("'Output 6'!$H$4:$H$"&amp;$C$9),Analysis!Q45,INDIRECT("'Output 6'!$m$4:$m$"&amp;$C$9))
+SUMIF(INDIRECT("'Output 7'!$H$4:$H$"&amp;$C$10),Analysis!Q45,INDIRECT("'Output 7'!$m$4:$m$"&amp;$C$10))
+SUMIF(INDIRECT("'Output 8'!$H$4:$H$"&amp;$C$11),Analysis!Q45,INDIRECT("'Output 8'!$m$4:$m$"&amp;$C$11))
+SUMIF(INDIRECT("'Output 9'!$H$4:$H$"&amp;$C$12),Analysis!Q45,INDIRECT("'Output 9'!$m$4:$m$"&amp;$C$12))
+SUMIF(INDIRECT("'Output 10'!$H$4:$H$"&amp;$C$13),Analysis!Q45,INDIRECT("'Output 10'!$m$4:$m$"&amp;$C$13))</f>
        <v>0</v>
      </c>
      <c r="S45" s="5">
        <f ca="1">SUMIF(INDIRECT("'Output 1'!$H$4:$H$"&amp;$C$4),Analysis!Q45,INDIRECT("'Output 1'!$Q$4:$Q$"&amp;$C$4))
+SUMIF(INDIRECT("'Output 2'!$H$4:$H$"&amp;$C$5),Analysis!Q45,INDIRECT("'Output 2'!$Q$4:$Q$"&amp;$C$5))
+SUMIF(INDIRECT("'Output 3'!$H$4:$H$"&amp;$C$6),Analysis!Q45,INDIRECT("'Output 3'!$Q$4:$Q$"&amp;$C$6))
+SUMIF(INDIRECT("'Output 4'!$H$4:$H$"&amp;$C$7),Analysis!Q45,INDIRECT("'Output 4'!$Q$4:$Q$"&amp;$C$7))
+SUMIF(INDIRECT("'Output 5'!$H$4:$H$"&amp;$C$8),Analysis!Q45,INDIRECT("'Output 5'!$Q$4:$Q$"&amp;$C$8))
+SUMIF(INDIRECT("'Output 6'!$H$4:$H$"&amp;$C$9),Analysis!Q45,INDIRECT("'Output 6'!$Q$4:$Q$"&amp;$C$9))
+SUMIF(INDIRECT("'Output 7'!$H$4:$H$"&amp;$C$10),Analysis!Q45,INDIRECT("'Output 7'!$Q$4:$Q$"&amp;$C$10))
+SUMIF(INDIRECT("'Output 8'!$H$4:$H$"&amp;$C$11),Analysis!Q45,INDIRECT("'Output 8'!$Q$4:$Q$"&amp;$C$11))
+SUMIF(INDIRECT("'Output 9'!$H$4:$H$"&amp;$C$12),Analysis!Q45,INDIRECT("'Output 9'!$Q$4:$Q$"&amp;$C$12))
+SUMIF(INDIRECT("'Output 10'!$H$4:$H$"&amp;$C$13),Analysis!Q45,INDIRECT("'Output 10'!$Q$4:$Q$"&amp;$C$13))</f>
        <v>0</v>
      </c>
      <c r="T45" s="5">
        <f ca="1">SUMIF(INDIRECT("'Output 1'!$H$4:$H$"&amp;$C$4),Analysis!Q45,INDIRECT("'Output 1'!$U$4:$U$"&amp;$C$4))
+SUMIF(INDIRECT("'Output 2'!$H$4:$H$"&amp;$C$5),Analysis!Q45,INDIRECT("'Output 2'!$U$4:$U$"&amp;$C$5))
+SUMIF(INDIRECT("'Output 3'!$H$4:$H$"&amp;$C$6),Analysis!Q45,INDIRECT("'Output 3'!$U$4:$U$"&amp;$C$6))
+SUMIF(INDIRECT("'Output 4'!$H$4:$H$"&amp;$C$7),Analysis!Q45,INDIRECT("'Output 4'!$U$4:$U$"&amp;$C$7))
+SUMIF(INDIRECT("'Output 5'!$H$4:$H$"&amp;$C$8),Analysis!Q45,INDIRECT("'Output 5'!$U$4:$U$"&amp;$C$8))
+SUMIF(INDIRECT("'Output 6'!$H$4:$H$"&amp;$C$9),Analysis!Q45,INDIRECT("'Output 6'!$U$4:$U$"&amp;$C$9))
+SUMIF(INDIRECT("'Output 7'!$H$4:$H$"&amp;$C$10),Analysis!Q45,INDIRECT("'Output 7'!$U$4:$U$"&amp;$C$10))
+SUMIF(INDIRECT("'Output 8'!$H$4:$H$"&amp;$C$11),Analysis!Q45,INDIRECT("'Output 8'!$U$4:$U$"&amp;$C$11))
+SUMIF(INDIRECT("'Output 9'!$H$4:$H$"&amp;$C$12),Analysis!Q45,INDIRECT("'Output 9'!$U$4:$U$"&amp;$C$12))
+SUMIF(INDIRECT("'Output 10'!$H$4:$H$"&amp;$C$13),Analysis!Q45,INDIRECT("'Output 10'!$U$4:$U$"&amp;$C$13))</f>
        <v>0</v>
      </c>
      <c r="U45" s="30"/>
      <c r="V45" s="5">
        <f>SUMIF('Unplanned Outputs'!$E$4:$E$500,Analysis!Q45,'Unplanned Outputs'!$J$4:$J$500)</f>
        <v>0</v>
      </c>
      <c r="W45" s="5">
        <f>SUMIF('Unplanned Outputs'!$E$4:$E$500,Analysis!$Q45,'Unplanned Outputs'!$N$4:$N$500)</f>
        <v>0</v>
      </c>
      <c r="X45" s="5">
        <f>SUMIF('Unplanned Outputs'!$E$4:$E$500,Analysis!$Q45,'Unplanned Outputs'!$R$4:$R$500)</f>
        <v>0</v>
      </c>
      <c r="Y45" s="15"/>
      <c r="Z45" s="36">
        <f t="shared" ca="1" si="9"/>
        <v>0</v>
      </c>
      <c r="AA45" s="36">
        <f t="shared" si="10"/>
        <v>0</v>
      </c>
      <c r="AB45" s="51">
        <f t="shared" ca="1" si="11"/>
        <v>0</v>
      </c>
      <c r="AC45" s="62">
        <f ca="1">SUMIF(INDIRECT("'Output 1'!$H$5:$H$"&amp;$C$4),Analysis!$Q45,INDIRECT("'Output 1'!$F$5:$F$"&amp;$C$4))
+SUMIF(INDIRECT("'Output 2'!$H$5:$H$"&amp;$C$5),Analysis!$Q45,INDIRECT("'Output 2'!$F$5:$F$"&amp;$C$5))
+SUMIF(INDIRECT("'Output 3'!$H$5:$H$"&amp;$C$6),Analysis!$Q45,INDIRECT("'Output 3'!$F$5:$F$"&amp;$C$6))
+SUMIF(INDIRECT("'Output 4'!$H$5:$H$"&amp;$C$7),Analysis!$Q45,INDIRECT("'Output 4'!$F$5:$F$"&amp;$C$7))
+SUMIF(INDIRECT("'Output 5'!$H$5:$H$"&amp;$C$8),Analysis!$Q45,INDIRECT("'Output 5'!$F$5:$F$"&amp;$C$8))
+SUMIF(INDIRECT("'Output 6'!$H$5:$H$"&amp;$C$9),Analysis!$Q45,INDIRECT("'Output 6'!$F$5:$F$"&amp;$C$9))
+SUMIF(INDIRECT("'Output 7'!$H$5:$H$"&amp;$C$10),Analysis!$Q45,INDIRECT("'Output 7'!$F$5:$F$"&amp;$C$10))
+SUMIF(INDIRECT("'Output 8'!$H$5:$H$"&amp;$C$11),Analysis!$Q45,INDIRECT("'Output 8'!$F$5:$F$"&amp;$C$11))
+SUMIF(INDIRECT("'Output 9'!$H$5:$H$"&amp;$C$12),Analysis!$Q45,INDIRECT("'Output 9'!$F$5:$F$"&amp;$C$12))
+SUMIF(INDIRECT("'Output 10'!$H$5:$H$"&amp;$C$13),Analysis!$Q45,INDIRECT("'Output 10'!$F$5:$F$"&amp;$C$13))</f>
        <v>0</v>
      </c>
    </row>
    <row r="46" spans="6:29" x14ac:dyDescent="0.3">
      <c r="Q46" s="30" t="s">
        <v>554</v>
      </c>
      <c r="R46" s="5">
        <f ca="1">SUMIF(INDIRECT("'Output 1'!$H$4:$H$"&amp;$C$4),Analysis!Q46,INDIRECT("'Output 1'!$m$4:$m$"&amp;$C$4))
+SUMIF(INDIRECT("'Output 2'!$H$4:$H$"&amp;$C$5),Analysis!Q46,INDIRECT("'Output 2'!$m$4:$m$"&amp;$C$5))
+SUMIF(INDIRECT("'Output 3'!$H$4:$H$"&amp;$C$6),Analysis!Q46,INDIRECT("'Output 3'!$m$4:$m$"&amp;$C$6))
+SUMIF(INDIRECT("'Output 4'!$H$4:$H$"&amp;$C$7),Analysis!Q46,INDIRECT("'Output 4'!$m$4:$m$"&amp;$C$7))
+SUMIF(INDIRECT("'Output 5'!$H$4:$H$"&amp;$C$8),Analysis!Q46,INDIRECT("'Output 5'!$m$4:$m$"&amp;$C$8))
+SUMIF(INDIRECT("'Output 6'!$H$4:$H$"&amp;$C$9),Analysis!Q46,INDIRECT("'Output 6'!$m$4:$m$"&amp;$C$9))
+SUMIF(INDIRECT("'Output 7'!$H$4:$H$"&amp;$C$10),Analysis!Q46,INDIRECT("'Output 7'!$m$4:$m$"&amp;$C$10))
+SUMIF(INDIRECT("'Output 8'!$H$4:$H$"&amp;$C$11),Analysis!Q46,INDIRECT("'Output 8'!$m$4:$m$"&amp;$C$11))
+SUMIF(INDIRECT("'Output 9'!$H$4:$H$"&amp;$C$12),Analysis!Q46,INDIRECT("'Output 9'!$m$4:$m$"&amp;$C$12))
+SUMIF(INDIRECT("'Output 10'!$H$4:$H$"&amp;$C$13),Analysis!Q46,INDIRECT("'Output 10'!$m$4:$m$"&amp;$C$13))</f>
        <v>0</v>
      </c>
      <c r="S46" s="5">
        <f ca="1">SUMIF(INDIRECT("'Output 1'!$H$4:$H$"&amp;$C$4),Analysis!Q46,INDIRECT("'Output 1'!$Q$4:$Q$"&amp;$C$4))
+SUMIF(INDIRECT("'Output 2'!$H$4:$H$"&amp;$C$5),Analysis!Q46,INDIRECT("'Output 2'!$Q$4:$Q$"&amp;$C$5))
+SUMIF(INDIRECT("'Output 3'!$H$4:$H$"&amp;$C$6),Analysis!Q46,INDIRECT("'Output 3'!$Q$4:$Q$"&amp;$C$6))
+SUMIF(INDIRECT("'Output 4'!$H$4:$H$"&amp;$C$7),Analysis!Q46,INDIRECT("'Output 4'!$Q$4:$Q$"&amp;$C$7))
+SUMIF(INDIRECT("'Output 5'!$H$4:$H$"&amp;$C$8),Analysis!Q46,INDIRECT("'Output 5'!$Q$4:$Q$"&amp;$C$8))
+SUMIF(INDIRECT("'Output 6'!$H$4:$H$"&amp;$C$9),Analysis!Q46,INDIRECT("'Output 6'!$Q$4:$Q$"&amp;$C$9))
+SUMIF(INDIRECT("'Output 7'!$H$4:$H$"&amp;$C$10),Analysis!Q46,INDIRECT("'Output 7'!$Q$4:$Q$"&amp;$C$10))
+SUMIF(INDIRECT("'Output 8'!$H$4:$H$"&amp;$C$11),Analysis!Q46,INDIRECT("'Output 8'!$Q$4:$Q$"&amp;$C$11))
+SUMIF(INDIRECT("'Output 9'!$H$4:$H$"&amp;$C$12),Analysis!Q46,INDIRECT("'Output 9'!$Q$4:$Q$"&amp;$C$12))
+SUMIF(INDIRECT("'Output 10'!$H$4:$H$"&amp;$C$13),Analysis!Q46,INDIRECT("'Output 10'!$Q$4:$Q$"&amp;$C$13))</f>
        <v>0</v>
      </c>
      <c r="T46" s="5">
        <f ca="1">SUMIF(INDIRECT("'Output 1'!$H$4:$H$"&amp;$C$4),Analysis!Q46,INDIRECT("'Output 1'!$U$4:$U$"&amp;$C$4))
+SUMIF(INDIRECT("'Output 2'!$H$4:$H$"&amp;$C$5),Analysis!Q46,INDIRECT("'Output 2'!$U$4:$U$"&amp;$C$5))
+SUMIF(INDIRECT("'Output 3'!$H$4:$H$"&amp;$C$6),Analysis!Q46,INDIRECT("'Output 3'!$U$4:$U$"&amp;$C$6))
+SUMIF(INDIRECT("'Output 4'!$H$4:$H$"&amp;$C$7),Analysis!Q46,INDIRECT("'Output 4'!$U$4:$U$"&amp;$C$7))
+SUMIF(INDIRECT("'Output 5'!$H$4:$H$"&amp;$C$8),Analysis!Q46,INDIRECT("'Output 5'!$U$4:$U$"&amp;$C$8))
+SUMIF(INDIRECT("'Output 6'!$H$4:$H$"&amp;$C$9),Analysis!Q46,INDIRECT("'Output 6'!$U$4:$U$"&amp;$C$9))
+SUMIF(INDIRECT("'Output 7'!$H$4:$H$"&amp;$C$10),Analysis!Q46,INDIRECT("'Output 7'!$U$4:$U$"&amp;$C$10))
+SUMIF(INDIRECT("'Output 8'!$H$4:$H$"&amp;$C$11),Analysis!Q46,INDIRECT("'Output 8'!$U$4:$U$"&amp;$C$11))
+SUMIF(INDIRECT("'Output 9'!$H$4:$H$"&amp;$C$12),Analysis!Q46,INDIRECT("'Output 9'!$U$4:$U$"&amp;$C$12))
+SUMIF(INDIRECT("'Output 10'!$H$4:$H$"&amp;$C$13),Analysis!Q46,INDIRECT("'Output 10'!$U$4:$U$"&amp;$C$13))</f>
        <v>0</v>
      </c>
      <c r="U46" s="30"/>
      <c r="V46" s="5">
        <f>SUMIF('Unplanned Outputs'!$E$4:$E$500,Analysis!Q46,'Unplanned Outputs'!$J$4:$J$500)</f>
        <v>0</v>
      </c>
      <c r="W46" s="5">
        <f>SUMIF('Unplanned Outputs'!$E$4:$E$500,Analysis!$Q46,'Unplanned Outputs'!$N$4:$N$500)</f>
        <v>0</v>
      </c>
      <c r="X46" s="5">
        <f>SUMIF('Unplanned Outputs'!$E$4:$E$500,Analysis!$Q46,'Unplanned Outputs'!$R$4:$R$500)</f>
        <v>0</v>
      </c>
      <c r="Y46" s="15"/>
      <c r="Z46" s="36">
        <f t="shared" ca="1" si="9"/>
        <v>0</v>
      </c>
      <c r="AA46" s="36">
        <f t="shared" si="10"/>
        <v>0</v>
      </c>
      <c r="AB46" s="51">
        <f t="shared" ca="1" si="11"/>
        <v>0</v>
      </c>
      <c r="AC46" s="62">
        <f ca="1">SUMIF(INDIRECT("'Output 1'!$H$5:$H$"&amp;$C$4),Analysis!$Q46,INDIRECT("'Output 1'!$F$5:$F$"&amp;$C$4))
+SUMIF(INDIRECT("'Output 2'!$H$5:$H$"&amp;$C$5),Analysis!$Q46,INDIRECT("'Output 2'!$F$5:$F$"&amp;$C$5))
+SUMIF(INDIRECT("'Output 3'!$H$5:$H$"&amp;$C$6),Analysis!$Q46,INDIRECT("'Output 3'!$F$5:$F$"&amp;$C$6))
+SUMIF(INDIRECT("'Output 4'!$H$5:$H$"&amp;$C$7),Analysis!$Q46,INDIRECT("'Output 4'!$F$5:$F$"&amp;$C$7))
+SUMIF(INDIRECT("'Output 5'!$H$5:$H$"&amp;$C$8),Analysis!$Q46,INDIRECT("'Output 5'!$F$5:$F$"&amp;$C$8))
+SUMIF(INDIRECT("'Output 6'!$H$5:$H$"&amp;$C$9),Analysis!$Q46,INDIRECT("'Output 6'!$F$5:$F$"&amp;$C$9))
+SUMIF(INDIRECT("'Output 7'!$H$5:$H$"&amp;$C$10),Analysis!$Q46,INDIRECT("'Output 7'!$F$5:$F$"&amp;$C$10))
+SUMIF(INDIRECT("'Output 8'!$H$5:$H$"&amp;$C$11),Analysis!$Q46,INDIRECT("'Output 8'!$F$5:$F$"&amp;$C$11))
+SUMIF(INDIRECT("'Output 9'!$H$5:$H$"&amp;$C$12),Analysis!$Q46,INDIRECT("'Output 9'!$F$5:$F$"&amp;$C$12))
+SUMIF(INDIRECT("'Output 10'!$H$5:$H$"&amp;$C$13),Analysis!$Q46,INDIRECT("'Output 10'!$F$5:$F$"&amp;$C$13))</f>
        <v>0</v>
      </c>
    </row>
    <row r="47" spans="6:29" x14ac:dyDescent="0.3">
      <c r="Q47" s="30" t="s">
        <v>555</v>
      </c>
      <c r="R47" s="5">
        <f ca="1">SUMIF(INDIRECT("'Output 1'!$H$4:$H$"&amp;$C$4),Analysis!Q47,INDIRECT("'Output 1'!$m$4:$m$"&amp;$C$4))
+SUMIF(INDIRECT("'Output 2'!$H$4:$H$"&amp;$C$5),Analysis!Q47,INDIRECT("'Output 2'!$m$4:$m$"&amp;$C$5))
+SUMIF(INDIRECT("'Output 3'!$H$4:$H$"&amp;$C$6),Analysis!Q47,INDIRECT("'Output 3'!$m$4:$m$"&amp;$C$6))
+SUMIF(INDIRECT("'Output 4'!$H$4:$H$"&amp;$C$7),Analysis!Q47,INDIRECT("'Output 4'!$m$4:$m$"&amp;$C$7))
+SUMIF(INDIRECT("'Output 5'!$H$4:$H$"&amp;$C$8),Analysis!Q47,INDIRECT("'Output 5'!$m$4:$m$"&amp;$C$8))
+SUMIF(INDIRECT("'Output 6'!$H$4:$H$"&amp;$C$9),Analysis!Q47,INDIRECT("'Output 6'!$m$4:$m$"&amp;$C$9))
+SUMIF(INDIRECT("'Output 7'!$H$4:$H$"&amp;$C$10),Analysis!Q47,INDIRECT("'Output 7'!$m$4:$m$"&amp;$C$10))
+SUMIF(INDIRECT("'Output 8'!$H$4:$H$"&amp;$C$11),Analysis!Q47,INDIRECT("'Output 8'!$m$4:$m$"&amp;$C$11))
+SUMIF(INDIRECT("'Output 9'!$H$4:$H$"&amp;$C$12),Analysis!Q47,INDIRECT("'Output 9'!$m$4:$m$"&amp;$C$12))
+SUMIF(INDIRECT("'Output 10'!$H$4:$H$"&amp;$C$13),Analysis!Q47,INDIRECT("'Output 10'!$m$4:$m$"&amp;$C$13))</f>
        <v>0</v>
      </c>
      <c r="S47" s="5">
        <f ca="1">SUMIF(INDIRECT("'Output 1'!$H$4:$H$"&amp;$C$4),Analysis!Q47,INDIRECT("'Output 1'!$Q$4:$Q$"&amp;$C$4))
+SUMIF(INDIRECT("'Output 2'!$H$4:$H$"&amp;$C$5),Analysis!Q47,INDIRECT("'Output 2'!$Q$4:$Q$"&amp;$C$5))
+SUMIF(INDIRECT("'Output 3'!$H$4:$H$"&amp;$C$6),Analysis!Q47,INDIRECT("'Output 3'!$Q$4:$Q$"&amp;$C$6))
+SUMIF(INDIRECT("'Output 4'!$H$4:$H$"&amp;$C$7),Analysis!Q47,INDIRECT("'Output 4'!$Q$4:$Q$"&amp;$C$7))
+SUMIF(INDIRECT("'Output 5'!$H$4:$H$"&amp;$C$8),Analysis!Q47,INDIRECT("'Output 5'!$Q$4:$Q$"&amp;$C$8))
+SUMIF(INDIRECT("'Output 6'!$H$4:$H$"&amp;$C$9),Analysis!Q47,INDIRECT("'Output 6'!$Q$4:$Q$"&amp;$C$9))
+SUMIF(INDIRECT("'Output 7'!$H$4:$H$"&amp;$C$10),Analysis!Q47,INDIRECT("'Output 7'!$Q$4:$Q$"&amp;$C$10))
+SUMIF(INDIRECT("'Output 8'!$H$4:$H$"&amp;$C$11),Analysis!Q47,INDIRECT("'Output 8'!$Q$4:$Q$"&amp;$C$11))
+SUMIF(INDIRECT("'Output 9'!$H$4:$H$"&amp;$C$12),Analysis!Q47,INDIRECT("'Output 9'!$Q$4:$Q$"&amp;$C$12))
+SUMIF(INDIRECT("'Output 10'!$H$4:$H$"&amp;$C$13),Analysis!Q47,INDIRECT("'Output 10'!$Q$4:$Q$"&amp;$C$13))</f>
        <v>0</v>
      </c>
      <c r="T47" s="5">
        <f ca="1">SUMIF(INDIRECT("'Output 1'!$H$4:$H$"&amp;$C$4),Analysis!Q47,INDIRECT("'Output 1'!$U$4:$U$"&amp;$C$4))
+SUMIF(INDIRECT("'Output 2'!$H$4:$H$"&amp;$C$5),Analysis!Q47,INDIRECT("'Output 2'!$U$4:$U$"&amp;$C$5))
+SUMIF(INDIRECT("'Output 3'!$H$4:$H$"&amp;$C$6),Analysis!Q47,INDIRECT("'Output 3'!$U$4:$U$"&amp;$C$6))
+SUMIF(INDIRECT("'Output 4'!$H$4:$H$"&amp;$C$7),Analysis!Q47,INDIRECT("'Output 4'!$U$4:$U$"&amp;$C$7))
+SUMIF(INDIRECT("'Output 5'!$H$4:$H$"&amp;$C$8),Analysis!Q47,INDIRECT("'Output 5'!$U$4:$U$"&amp;$C$8))
+SUMIF(INDIRECT("'Output 6'!$H$4:$H$"&amp;$C$9),Analysis!Q47,INDIRECT("'Output 6'!$U$4:$U$"&amp;$C$9))
+SUMIF(INDIRECT("'Output 7'!$H$4:$H$"&amp;$C$10),Analysis!Q47,INDIRECT("'Output 7'!$U$4:$U$"&amp;$C$10))
+SUMIF(INDIRECT("'Output 8'!$H$4:$H$"&amp;$C$11),Analysis!Q47,INDIRECT("'Output 8'!$U$4:$U$"&amp;$C$11))
+SUMIF(INDIRECT("'Output 9'!$H$4:$H$"&amp;$C$12),Analysis!Q47,INDIRECT("'Output 9'!$U$4:$U$"&amp;$C$12))
+SUMIF(INDIRECT("'Output 10'!$H$4:$H$"&amp;$C$13),Analysis!Q47,INDIRECT("'Output 10'!$U$4:$U$"&amp;$C$13))</f>
        <v>0</v>
      </c>
      <c r="U47" s="30"/>
      <c r="V47" s="5">
        <f>SUMIF('Unplanned Outputs'!$E$4:$E$500,Analysis!Q47,'Unplanned Outputs'!$J$4:$J$500)</f>
        <v>0</v>
      </c>
      <c r="W47" s="5">
        <f>SUMIF('Unplanned Outputs'!$E$4:$E$500,Analysis!$Q47,'Unplanned Outputs'!$N$4:$N$500)</f>
        <v>0</v>
      </c>
      <c r="X47" s="5">
        <f>SUMIF('Unplanned Outputs'!$E$4:$E$500,Analysis!$Q47,'Unplanned Outputs'!$R$4:$R$500)</f>
        <v>0</v>
      </c>
      <c r="Y47" s="15"/>
      <c r="Z47" s="36">
        <f t="shared" ca="1" si="9"/>
        <v>0</v>
      </c>
      <c r="AA47" s="36">
        <f t="shared" si="10"/>
        <v>0</v>
      </c>
      <c r="AB47" s="51">
        <f t="shared" ca="1" si="11"/>
        <v>0</v>
      </c>
      <c r="AC47" s="62">
        <f ca="1">SUMIF(INDIRECT("'Output 1'!$H$5:$H$"&amp;$C$4),Analysis!$Q47,INDIRECT("'Output 1'!$F$5:$F$"&amp;$C$4))
+SUMIF(INDIRECT("'Output 2'!$H$5:$H$"&amp;$C$5),Analysis!$Q47,INDIRECT("'Output 2'!$F$5:$F$"&amp;$C$5))
+SUMIF(INDIRECT("'Output 3'!$H$5:$H$"&amp;$C$6),Analysis!$Q47,INDIRECT("'Output 3'!$F$5:$F$"&amp;$C$6))
+SUMIF(INDIRECT("'Output 4'!$H$5:$H$"&amp;$C$7),Analysis!$Q47,INDIRECT("'Output 4'!$F$5:$F$"&amp;$C$7))
+SUMIF(INDIRECT("'Output 5'!$H$5:$H$"&amp;$C$8),Analysis!$Q47,INDIRECT("'Output 5'!$F$5:$F$"&amp;$C$8))
+SUMIF(INDIRECT("'Output 6'!$H$5:$H$"&amp;$C$9),Analysis!$Q47,INDIRECT("'Output 6'!$F$5:$F$"&amp;$C$9))
+SUMIF(INDIRECT("'Output 7'!$H$5:$H$"&amp;$C$10),Analysis!$Q47,INDIRECT("'Output 7'!$F$5:$F$"&amp;$C$10))
+SUMIF(INDIRECT("'Output 8'!$H$5:$H$"&amp;$C$11),Analysis!$Q47,INDIRECT("'Output 8'!$F$5:$F$"&amp;$C$11))
+SUMIF(INDIRECT("'Output 9'!$H$5:$H$"&amp;$C$12),Analysis!$Q47,INDIRECT("'Output 9'!$F$5:$F$"&amp;$C$12))
+SUMIF(INDIRECT("'Output 10'!$H$5:$H$"&amp;$C$13),Analysis!$Q47,INDIRECT("'Output 10'!$F$5:$F$"&amp;$C$13))</f>
        <v>0</v>
      </c>
    </row>
    <row r="48" spans="6:29" x14ac:dyDescent="0.3">
      <c r="Q48" s="30">
        <v>3.4</v>
      </c>
      <c r="R48" s="5">
        <f ca="1">SUMIF(INDIRECT("'Output 1'!$H$4:$H$"&amp;$C$4),Analysis!Q48,INDIRECT("'Output 1'!$m$4:$m$"&amp;$C$4))
+SUMIF(INDIRECT("'Output 2'!$H$4:$H$"&amp;$C$5),Analysis!Q48,INDIRECT("'Output 2'!$m$4:$m$"&amp;$C$5))
+SUMIF(INDIRECT("'Output 3'!$H$4:$H$"&amp;$C$6),Analysis!Q48,INDIRECT("'Output 3'!$m$4:$m$"&amp;$C$6))
+SUMIF(INDIRECT("'Output 4'!$H$4:$H$"&amp;$C$7),Analysis!Q48,INDIRECT("'Output 4'!$m$4:$m$"&amp;$C$7))
+SUMIF(INDIRECT("'Output 5'!$H$4:$H$"&amp;$C$8),Analysis!Q48,INDIRECT("'Output 5'!$m$4:$m$"&amp;$C$8))
+SUMIF(INDIRECT("'Output 6'!$H$4:$H$"&amp;$C$9),Analysis!Q48,INDIRECT("'Output 6'!$m$4:$m$"&amp;$C$9))
+SUMIF(INDIRECT("'Output 7'!$H$4:$H$"&amp;$C$10),Analysis!Q48,INDIRECT("'Output 7'!$m$4:$m$"&amp;$C$10))
+SUMIF(INDIRECT("'Output 8'!$H$4:$H$"&amp;$C$11),Analysis!Q48,INDIRECT("'Output 8'!$m$4:$m$"&amp;$C$11))
+SUMIF(INDIRECT("'Output 9'!$H$4:$H$"&amp;$C$12),Analysis!Q48,INDIRECT("'Output 9'!$m$4:$m$"&amp;$C$12))
+SUMIF(INDIRECT("'Output 10'!$H$4:$H$"&amp;$C$13),Analysis!Q48,INDIRECT("'Output 10'!$m$4:$m$"&amp;$C$13))</f>
        <v>0</v>
      </c>
      <c r="S48" s="5">
        <f ca="1">SUMIF(INDIRECT("'Output 1'!$H$4:$H$"&amp;$C$4),Analysis!Q48,INDIRECT("'Output 1'!$Q$4:$Q$"&amp;$C$4))
+SUMIF(INDIRECT("'Output 2'!$H$4:$H$"&amp;$C$5),Analysis!Q48,INDIRECT("'Output 2'!$Q$4:$Q$"&amp;$C$5))
+SUMIF(INDIRECT("'Output 3'!$H$4:$H$"&amp;$C$6),Analysis!Q48,INDIRECT("'Output 3'!$Q$4:$Q$"&amp;$C$6))
+SUMIF(INDIRECT("'Output 4'!$H$4:$H$"&amp;$C$7),Analysis!Q48,INDIRECT("'Output 4'!$Q$4:$Q$"&amp;$C$7))
+SUMIF(INDIRECT("'Output 5'!$H$4:$H$"&amp;$C$8),Analysis!Q48,INDIRECT("'Output 5'!$Q$4:$Q$"&amp;$C$8))
+SUMIF(INDIRECT("'Output 6'!$H$4:$H$"&amp;$C$9),Analysis!Q48,INDIRECT("'Output 6'!$Q$4:$Q$"&amp;$C$9))
+SUMIF(INDIRECT("'Output 7'!$H$4:$H$"&amp;$C$10),Analysis!Q48,INDIRECT("'Output 7'!$Q$4:$Q$"&amp;$C$10))
+SUMIF(INDIRECT("'Output 8'!$H$4:$H$"&amp;$C$11),Analysis!Q48,INDIRECT("'Output 8'!$Q$4:$Q$"&amp;$C$11))
+SUMIF(INDIRECT("'Output 9'!$H$4:$H$"&amp;$C$12),Analysis!Q48,INDIRECT("'Output 9'!$Q$4:$Q$"&amp;$C$12))
+SUMIF(INDIRECT("'Output 10'!$H$4:$H$"&amp;$C$13),Analysis!Q48,INDIRECT("'Output 10'!$Q$4:$Q$"&amp;$C$13))</f>
        <v>0</v>
      </c>
      <c r="T48" s="5">
        <f ca="1">SUMIF(INDIRECT("'Output 1'!$H$4:$H$"&amp;$C$4),Analysis!Q48,INDIRECT("'Output 1'!$U$4:$U$"&amp;$C$4))
+SUMIF(INDIRECT("'Output 2'!$H$4:$H$"&amp;$C$5),Analysis!Q48,INDIRECT("'Output 2'!$U$4:$U$"&amp;$C$5))
+SUMIF(INDIRECT("'Output 3'!$H$4:$H$"&amp;$C$6),Analysis!Q48,INDIRECT("'Output 3'!$U$4:$U$"&amp;$C$6))
+SUMIF(INDIRECT("'Output 4'!$H$4:$H$"&amp;$C$7),Analysis!Q48,INDIRECT("'Output 4'!$U$4:$U$"&amp;$C$7))
+SUMIF(INDIRECT("'Output 5'!$H$4:$H$"&amp;$C$8),Analysis!Q48,INDIRECT("'Output 5'!$U$4:$U$"&amp;$C$8))
+SUMIF(INDIRECT("'Output 6'!$H$4:$H$"&amp;$C$9),Analysis!Q48,INDIRECT("'Output 6'!$U$4:$U$"&amp;$C$9))
+SUMIF(INDIRECT("'Output 7'!$H$4:$H$"&amp;$C$10),Analysis!Q48,INDIRECT("'Output 7'!$U$4:$U$"&amp;$C$10))
+SUMIF(INDIRECT("'Output 8'!$H$4:$H$"&amp;$C$11),Analysis!Q48,INDIRECT("'Output 8'!$U$4:$U$"&amp;$C$11))
+SUMIF(INDIRECT("'Output 9'!$H$4:$H$"&amp;$C$12),Analysis!Q48,INDIRECT("'Output 9'!$U$4:$U$"&amp;$C$12))
+SUMIF(INDIRECT("'Output 10'!$H$4:$H$"&amp;$C$13),Analysis!Q48,INDIRECT("'Output 10'!$U$4:$U$"&amp;$C$13))</f>
        <v>0</v>
      </c>
      <c r="U48" s="30"/>
      <c r="V48" s="5">
        <f>SUMIF('Unplanned Outputs'!$E$4:$E$500,Analysis!Q48,'Unplanned Outputs'!$J$4:$J$500)</f>
        <v>0</v>
      </c>
      <c r="W48" s="5">
        <f>SUMIF('Unplanned Outputs'!$E$4:$E$500,Analysis!$Q48,'Unplanned Outputs'!$N$4:$N$500)</f>
        <v>0</v>
      </c>
      <c r="X48" s="5">
        <f>SUMIF('Unplanned Outputs'!$E$4:$E$500,Analysis!$Q48,'Unplanned Outputs'!$R$4:$R$500)</f>
        <v>0</v>
      </c>
      <c r="Y48" s="15"/>
      <c r="Z48" s="36">
        <f t="shared" ca="1" si="9"/>
        <v>0</v>
      </c>
      <c r="AA48" s="36">
        <f t="shared" si="10"/>
        <v>0</v>
      </c>
      <c r="AB48" s="51">
        <f t="shared" ca="1" si="11"/>
        <v>0</v>
      </c>
      <c r="AC48" s="62">
        <f ca="1">SUMIF(INDIRECT("'Output 1'!$H$5:$H$"&amp;$C$4),Analysis!$Q48,INDIRECT("'Output 1'!$F$5:$F$"&amp;$C$4))
+SUMIF(INDIRECT("'Output 2'!$H$5:$H$"&amp;$C$5),Analysis!$Q48,INDIRECT("'Output 2'!$F$5:$F$"&amp;$C$5))
+SUMIF(INDIRECT("'Output 3'!$H$5:$H$"&amp;$C$6),Analysis!$Q48,INDIRECT("'Output 3'!$F$5:$F$"&amp;$C$6))
+SUMIF(INDIRECT("'Output 4'!$H$5:$H$"&amp;$C$7),Analysis!$Q48,INDIRECT("'Output 4'!$F$5:$F$"&amp;$C$7))
+SUMIF(INDIRECT("'Output 5'!$H$5:$H$"&amp;$C$8),Analysis!$Q48,INDIRECT("'Output 5'!$F$5:$F$"&amp;$C$8))
+SUMIF(INDIRECT("'Output 6'!$H$5:$H$"&amp;$C$9),Analysis!$Q48,INDIRECT("'Output 6'!$F$5:$F$"&amp;$C$9))
+SUMIF(INDIRECT("'Output 7'!$H$5:$H$"&amp;$C$10),Analysis!$Q48,INDIRECT("'Output 7'!$F$5:$F$"&amp;$C$10))
+SUMIF(INDIRECT("'Output 8'!$H$5:$H$"&amp;$C$11),Analysis!$Q48,INDIRECT("'Output 8'!$F$5:$F$"&amp;$C$11))
+SUMIF(INDIRECT("'Output 9'!$H$5:$H$"&amp;$C$12),Analysis!$Q48,INDIRECT("'Output 9'!$F$5:$F$"&amp;$C$12))
+SUMIF(INDIRECT("'Output 10'!$H$5:$H$"&amp;$C$13),Analysis!$Q48,INDIRECT("'Output 10'!$F$5:$F$"&amp;$C$13))</f>
        <v>0</v>
      </c>
    </row>
    <row r="49" spans="17:29" x14ac:dyDescent="0.3">
      <c r="Q49" s="30" t="s">
        <v>220</v>
      </c>
      <c r="R49" s="5">
        <f ca="1">SUMIF(INDIRECT("'Output 1'!$H$4:$H$"&amp;$C$4),Analysis!Q49,INDIRECT("'Output 1'!$m$4:$m$"&amp;$C$4))
+SUMIF(INDIRECT("'Output 2'!$H$4:$H$"&amp;$C$5),Analysis!Q49,INDIRECT("'Output 2'!$m$4:$m$"&amp;$C$5))
+SUMIF(INDIRECT("'Output 3'!$H$4:$H$"&amp;$C$6),Analysis!Q49,INDIRECT("'Output 3'!$m$4:$m$"&amp;$C$6))
+SUMIF(INDIRECT("'Output 4'!$H$4:$H$"&amp;$C$7),Analysis!Q49,INDIRECT("'Output 4'!$m$4:$m$"&amp;$C$7))
+SUMIF(INDIRECT("'Output 5'!$H$4:$H$"&amp;$C$8),Analysis!Q49,INDIRECT("'Output 5'!$m$4:$m$"&amp;$C$8))
+SUMIF(INDIRECT("'Output 6'!$H$4:$H$"&amp;$C$9),Analysis!Q49,INDIRECT("'Output 6'!$m$4:$m$"&amp;$C$9))
+SUMIF(INDIRECT("'Output 7'!$H$4:$H$"&amp;$C$10),Analysis!Q49,INDIRECT("'Output 7'!$m$4:$m$"&amp;$C$10))
+SUMIF(INDIRECT("'Output 8'!$H$4:$H$"&amp;$C$11),Analysis!Q49,INDIRECT("'Output 8'!$m$4:$m$"&amp;$C$11))
+SUMIF(INDIRECT("'Output 9'!$H$4:$H$"&amp;$C$12),Analysis!Q49,INDIRECT("'Output 9'!$m$4:$m$"&amp;$C$12))
+SUMIF(INDIRECT("'Output 10'!$H$4:$H$"&amp;$C$13),Analysis!Q49,INDIRECT("'Output 10'!$m$4:$m$"&amp;$C$13))</f>
        <v>0</v>
      </c>
      <c r="S49" s="5">
        <f ca="1">SUMIF(INDIRECT("'Output 1'!$H$4:$H$"&amp;$C$4),Analysis!Q49,INDIRECT("'Output 1'!$Q$4:$Q$"&amp;$C$4))
+SUMIF(INDIRECT("'Output 2'!$H$4:$H$"&amp;$C$5),Analysis!Q49,INDIRECT("'Output 2'!$Q$4:$Q$"&amp;$C$5))
+SUMIF(INDIRECT("'Output 3'!$H$4:$H$"&amp;$C$6),Analysis!Q49,INDIRECT("'Output 3'!$Q$4:$Q$"&amp;$C$6))
+SUMIF(INDIRECT("'Output 4'!$H$4:$H$"&amp;$C$7),Analysis!Q49,INDIRECT("'Output 4'!$Q$4:$Q$"&amp;$C$7))
+SUMIF(INDIRECT("'Output 5'!$H$4:$H$"&amp;$C$8),Analysis!Q49,INDIRECT("'Output 5'!$Q$4:$Q$"&amp;$C$8))
+SUMIF(INDIRECT("'Output 6'!$H$4:$H$"&amp;$C$9),Analysis!Q49,INDIRECT("'Output 6'!$Q$4:$Q$"&amp;$C$9))
+SUMIF(INDIRECT("'Output 7'!$H$4:$H$"&amp;$C$10),Analysis!Q49,INDIRECT("'Output 7'!$Q$4:$Q$"&amp;$C$10))
+SUMIF(INDIRECT("'Output 8'!$H$4:$H$"&amp;$C$11),Analysis!Q49,INDIRECT("'Output 8'!$Q$4:$Q$"&amp;$C$11))
+SUMIF(INDIRECT("'Output 9'!$H$4:$H$"&amp;$C$12),Analysis!Q49,INDIRECT("'Output 9'!$Q$4:$Q$"&amp;$C$12))
+SUMIF(INDIRECT("'Output 10'!$H$4:$H$"&amp;$C$13),Analysis!Q49,INDIRECT("'Output 10'!$Q$4:$Q$"&amp;$C$13))</f>
        <v>0</v>
      </c>
      <c r="T49" s="5">
        <f ca="1">SUMIF(INDIRECT("'Output 1'!$H$4:$H$"&amp;$C$4),Analysis!Q49,INDIRECT("'Output 1'!$U$4:$U$"&amp;$C$4))
+SUMIF(INDIRECT("'Output 2'!$H$4:$H$"&amp;$C$5),Analysis!Q49,INDIRECT("'Output 2'!$U$4:$U$"&amp;$C$5))
+SUMIF(INDIRECT("'Output 3'!$H$4:$H$"&amp;$C$6),Analysis!Q49,INDIRECT("'Output 3'!$U$4:$U$"&amp;$C$6))
+SUMIF(INDIRECT("'Output 4'!$H$4:$H$"&amp;$C$7),Analysis!Q49,INDIRECT("'Output 4'!$U$4:$U$"&amp;$C$7))
+SUMIF(INDIRECT("'Output 5'!$H$4:$H$"&amp;$C$8),Analysis!Q49,INDIRECT("'Output 5'!$U$4:$U$"&amp;$C$8))
+SUMIF(INDIRECT("'Output 6'!$H$4:$H$"&amp;$C$9),Analysis!Q49,INDIRECT("'Output 6'!$U$4:$U$"&amp;$C$9))
+SUMIF(INDIRECT("'Output 7'!$H$4:$H$"&amp;$C$10),Analysis!Q49,INDIRECT("'Output 7'!$U$4:$U$"&amp;$C$10))
+SUMIF(INDIRECT("'Output 8'!$H$4:$H$"&amp;$C$11),Analysis!Q49,INDIRECT("'Output 8'!$U$4:$U$"&amp;$C$11))
+SUMIF(INDIRECT("'Output 9'!$H$4:$H$"&amp;$C$12),Analysis!Q49,INDIRECT("'Output 9'!$U$4:$U$"&amp;$C$12))
+SUMIF(INDIRECT("'Output 10'!$H$4:$H$"&amp;$C$13),Analysis!Q49,INDIRECT("'Output 10'!$U$4:$U$"&amp;$C$13))</f>
        <v>0</v>
      </c>
      <c r="U49" s="30"/>
      <c r="V49" s="5">
        <f>SUMIF('Unplanned Outputs'!$E$4:$E$500,Analysis!Q49,'Unplanned Outputs'!$J$4:$J$500)</f>
        <v>0</v>
      </c>
      <c r="W49" s="5">
        <f>SUMIF('Unplanned Outputs'!$E$4:$E$500,Analysis!$Q49,'Unplanned Outputs'!$N$4:$N$500)</f>
        <v>0</v>
      </c>
      <c r="X49" s="5">
        <f>SUMIF('Unplanned Outputs'!$E$4:$E$500,Analysis!$Q49,'Unplanned Outputs'!$R$4:$R$500)</f>
        <v>0</v>
      </c>
      <c r="Y49" s="15"/>
      <c r="Z49" s="36">
        <f t="shared" ca="1" si="9"/>
        <v>0</v>
      </c>
      <c r="AA49" s="36">
        <f t="shared" si="10"/>
        <v>0</v>
      </c>
      <c r="AB49" s="51">
        <f t="shared" ca="1" si="11"/>
        <v>0</v>
      </c>
      <c r="AC49" s="62">
        <f ca="1">SUMIF(INDIRECT("'Output 1'!$H$5:$H$"&amp;$C$4),Analysis!$Q49,INDIRECT("'Output 1'!$F$5:$F$"&amp;$C$4))
+SUMIF(INDIRECT("'Output 2'!$H$5:$H$"&amp;$C$5),Analysis!$Q49,INDIRECT("'Output 2'!$F$5:$F$"&amp;$C$5))
+SUMIF(INDIRECT("'Output 3'!$H$5:$H$"&amp;$C$6),Analysis!$Q49,INDIRECT("'Output 3'!$F$5:$F$"&amp;$C$6))
+SUMIF(INDIRECT("'Output 4'!$H$5:$H$"&amp;$C$7),Analysis!$Q49,INDIRECT("'Output 4'!$F$5:$F$"&amp;$C$7))
+SUMIF(INDIRECT("'Output 5'!$H$5:$H$"&amp;$C$8),Analysis!$Q49,INDIRECT("'Output 5'!$F$5:$F$"&amp;$C$8))
+SUMIF(INDIRECT("'Output 6'!$H$5:$H$"&amp;$C$9),Analysis!$Q49,INDIRECT("'Output 6'!$F$5:$F$"&amp;$C$9))
+SUMIF(INDIRECT("'Output 7'!$H$5:$H$"&amp;$C$10),Analysis!$Q49,INDIRECT("'Output 7'!$F$5:$F$"&amp;$C$10))
+SUMIF(INDIRECT("'Output 8'!$H$5:$H$"&amp;$C$11),Analysis!$Q49,INDIRECT("'Output 8'!$F$5:$F$"&amp;$C$11))
+SUMIF(INDIRECT("'Output 9'!$H$5:$H$"&amp;$C$12),Analysis!$Q49,INDIRECT("'Output 9'!$F$5:$F$"&amp;$C$12))
+SUMIF(INDIRECT("'Output 10'!$H$5:$H$"&amp;$C$13),Analysis!$Q49,INDIRECT("'Output 10'!$F$5:$F$"&amp;$C$13))</f>
        <v>2</v>
      </c>
    </row>
    <row r="50" spans="17:29" x14ac:dyDescent="0.3">
      <c r="Q50" s="30" t="s">
        <v>556</v>
      </c>
      <c r="R50" s="5">
        <f ca="1">SUMIF(INDIRECT("'Output 1'!$H$4:$H$"&amp;$C$4),Analysis!Q50,INDIRECT("'Output 1'!$m$4:$m$"&amp;$C$4))
+SUMIF(INDIRECT("'Output 2'!$H$4:$H$"&amp;$C$5),Analysis!Q50,INDIRECT("'Output 2'!$m$4:$m$"&amp;$C$5))
+SUMIF(INDIRECT("'Output 3'!$H$4:$H$"&amp;$C$6),Analysis!Q50,INDIRECT("'Output 3'!$m$4:$m$"&amp;$C$6))
+SUMIF(INDIRECT("'Output 4'!$H$4:$H$"&amp;$C$7),Analysis!Q50,INDIRECT("'Output 4'!$m$4:$m$"&amp;$C$7))
+SUMIF(INDIRECT("'Output 5'!$H$4:$H$"&amp;$C$8),Analysis!Q50,INDIRECT("'Output 5'!$m$4:$m$"&amp;$C$8))
+SUMIF(INDIRECT("'Output 6'!$H$4:$H$"&amp;$C$9),Analysis!Q50,INDIRECT("'Output 6'!$m$4:$m$"&amp;$C$9))
+SUMIF(INDIRECT("'Output 7'!$H$4:$H$"&amp;$C$10),Analysis!Q50,INDIRECT("'Output 7'!$m$4:$m$"&amp;$C$10))
+SUMIF(INDIRECT("'Output 8'!$H$4:$H$"&amp;$C$11),Analysis!Q50,INDIRECT("'Output 8'!$m$4:$m$"&amp;$C$11))
+SUMIF(INDIRECT("'Output 9'!$H$4:$H$"&amp;$C$12),Analysis!Q50,INDIRECT("'Output 9'!$m$4:$m$"&amp;$C$12))
+SUMIF(INDIRECT("'Output 10'!$H$4:$H$"&amp;$C$13),Analysis!Q50,INDIRECT("'Output 10'!$m$4:$m$"&amp;$C$13))</f>
        <v>0</v>
      </c>
      <c r="S50" s="5">
        <f ca="1">SUMIF(INDIRECT("'Output 1'!$H$4:$H$"&amp;$C$4),Analysis!Q50,INDIRECT("'Output 1'!$Q$4:$Q$"&amp;$C$4))
+SUMIF(INDIRECT("'Output 2'!$H$4:$H$"&amp;$C$5),Analysis!Q50,INDIRECT("'Output 2'!$Q$4:$Q$"&amp;$C$5))
+SUMIF(INDIRECT("'Output 3'!$H$4:$H$"&amp;$C$6),Analysis!Q50,INDIRECT("'Output 3'!$Q$4:$Q$"&amp;$C$6))
+SUMIF(INDIRECT("'Output 4'!$H$4:$H$"&amp;$C$7),Analysis!Q50,INDIRECT("'Output 4'!$Q$4:$Q$"&amp;$C$7))
+SUMIF(INDIRECT("'Output 5'!$H$4:$H$"&amp;$C$8),Analysis!Q50,INDIRECT("'Output 5'!$Q$4:$Q$"&amp;$C$8))
+SUMIF(INDIRECT("'Output 6'!$H$4:$H$"&amp;$C$9),Analysis!Q50,INDIRECT("'Output 6'!$Q$4:$Q$"&amp;$C$9))
+SUMIF(INDIRECT("'Output 7'!$H$4:$H$"&amp;$C$10),Analysis!Q50,INDIRECT("'Output 7'!$Q$4:$Q$"&amp;$C$10))
+SUMIF(INDIRECT("'Output 8'!$H$4:$H$"&amp;$C$11),Analysis!Q50,INDIRECT("'Output 8'!$Q$4:$Q$"&amp;$C$11))
+SUMIF(INDIRECT("'Output 9'!$H$4:$H$"&amp;$C$12),Analysis!Q50,INDIRECT("'Output 9'!$Q$4:$Q$"&amp;$C$12))
+SUMIF(INDIRECT("'Output 10'!$H$4:$H$"&amp;$C$13),Analysis!Q50,INDIRECT("'Output 10'!$Q$4:$Q$"&amp;$C$13))</f>
        <v>0</v>
      </c>
      <c r="T50" s="5">
        <f ca="1">SUMIF(INDIRECT("'Output 1'!$H$4:$H$"&amp;$C$4),Analysis!Q50,INDIRECT("'Output 1'!$U$4:$U$"&amp;$C$4))
+SUMIF(INDIRECT("'Output 2'!$H$4:$H$"&amp;$C$5),Analysis!Q50,INDIRECT("'Output 2'!$U$4:$U$"&amp;$C$5))
+SUMIF(INDIRECT("'Output 3'!$H$4:$H$"&amp;$C$6),Analysis!Q50,INDIRECT("'Output 3'!$U$4:$U$"&amp;$C$6))
+SUMIF(INDIRECT("'Output 4'!$H$4:$H$"&amp;$C$7),Analysis!Q50,INDIRECT("'Output 4'!$U$4:$U$"&amp;$C$7))
+SUMIF(INDIRECT("'Output 5'!$H$4:$H$"&amp;$C$8),Analysis!Q50,INDIRECT("'Output 5'!$U$4:$U$"&amp;$C$8))
+SUMIF(INDIRECT("'Output 6'!$H$4:$H$"&amp;$C$9),Analysis!Q50,INDIRECT("'Output 6'!$U$4:$U$"&amp;$C$9))
+SUMIF(INDIRECT("'Output 7'!$H$4:$H$"&amp;$C$10),Analysis!Q50,INDIRECT("'Output 7'!$U$4:$U$"&amp;$C$10))
+SUMIF(INDIRECT("'Output 8'!$H$4:$H$"&amp;$C$11),Analysis!Q50,INDIRECT("'Output 8'!$U$4:$U$"&amp;$C$11))
+SUMIF(INDIRECT("'Output 9'!$H$4:$H$"&amp;$C$12),Analysis!Q50,INDIRECT("'Output 9'!$U$4:$U$"&amp;$C$12))
+SUMIF(INDIRECT("'Output 10'!$H$4:$H$"&amp;$C$13),Analysis!Q50,INDIRECT("'Output 10'!$U$4:$U$"&amp;$C$13))</f>
        <v>0</v>
      </c>
      <c r="U50" s="30"/>
      <c r="V50" s="5">
        <f>SUMIF('Unplanned Outputs'!$E$4:$E$500,Analysis!Q50,'Unplanned Outputs'!$J$4:$J$500)</f>
        <v>0</v>
      </c>
      <c r="W50" s="5">
        <f>SUMIF('Unplanned Outputs'!$E$4:$E$500,Analysis!$Q50,'Unplanned Outputs'!$N$4:$N$500)</f>
        <v>0</v>
      </c>
      <c r="X50" s="5">
        <f>SUMIF('Unplanned Outputs'!$E$4:$E$500,Analysis!$Q50,'Unplanned Outputs'!$R$4:$R$500)</f>
        <v>0</v>
      </c>
      <c r="Y50" s="15"/>
      <c r="Z50" s="36">
        <f t="shared" ca="1" si="9"/>
        <v>0</v>
      </c>
      <c r="AA50" s="36">
        <f t="shared" si="10"/>
        <v>0</v>
      </c>
      <c r="AB50" s="51">
        <f t="shared" ca="1" si="11"/>
        <v>0</v>
      </c>
      <c r="AC50" s="62">
        <f ca="1">SUMIF(INDIRECT("'Output 1'!$H$5:$H$"&amp;$C$4),Analysis!$Q50,INDIRECT("'Output 1'!$F$5:$F$"&amp;$C$4))
+SUMIF(INDIRECT("'Output 2'!$H$5:$H$"&amp;$C$5),Analysis!$Q50,INDIRECT("'Output 2'!$F$5:$F$"&amp;$C$5))
+SUMIF(INDIRECT("'Output 3'!$H$5:$H$"&amp;$C$6),Analysis!$Q50,INDIRECT("'Output 3'!$F$5:$F$"&amp;$C$6))
+SUMIF(INDIRECT("'Output 4'!$H$5:$H$"&amp;$C$7),Analysis!$Q50,INDIRECT("'Output 4'!$F$5:$F$"&amp;$C$7))
+SUMIF(INDIRECT("'Output 5'!$H$5:$H$"&amp;$C$8),Analysis!$Q50,INDIRECT("'Output 5'!$F$5:$F$"&amp;$C$8))
+SUMIF(INDIRECT("'Output 6'!$H$5:$H$"&amp;$C$9),Analysis!$Q50,INDIRECT("'Output 6'!$F$5:$F$"&amp;$C$9))
+SUMIF(INDIRECT("'Output 7'!$H$5:$H$"&amp;$C$10),Analysis!$Q50,INDIRECT("'Output 7'!$F$5:$F$"&amp;$C$10))
+SUMIF(INDIRECT("'Output 8'!$H$5:$H$"&amp;$C$11),Analysis!$Q50,INDIRECT("'Output 8'!$F$5:$F$"&amp;$C$11))
+SUMIF(INDIRECT("'Output 9'!$H$5:$H$"&amp;$C$12),Analysis!$Q50,INDIRECT("'Output 9'!$F$5:$F$"&amp;$C$12))
+SUMIF(INDIRECT("'Output 10'!$H$5:$H$"&amp;$C$13),Analysis!$Q50,INDIRECT("'Output 10'!$F$5:$F$"&amp;$C$13))</f>
        <v>0</v>
      </c>
    </row>
    <row r="51" spans="17:29" x14ac:dyDescent="0.3">
      <c r="Q51" s="30" t="s">
        <v>557</v>
      </c>
      <c r="R51" s="5">
        <f ca="1">SUMIF(INDIRECT("'Output 1'!$H$4:$H$"&amp;$C$4),Analysis!Q51,INDIRECT("'Output 1'!$m$4:$m$"&amp;$C$4))
+SUMIF(INDIRECT("'Output 2'!$H$4:$H$"&amp;$C$5),Analysis!Q51,INDIRECT("'Output 2'!$m$4:$m$"&amp;$C$5))
+SUMIF(INDIRECT("'Output 3'!$H$4:$H$"&amp;$C$6),Analysis!Q51,INDIRECT("'Output 3'!$m$4:$m$"&amp;$C$6))
+SUMIF(INDIRECT("'Output 4'!$H$4:$H$"&amp;$C$7),Analysis!Q51,INDIRECT("'Output 4'!$m$4:$m$"&amp;$C$7))
+SUMIF(INDIRECT("'Output 5'!$H$4:$H$"&amp;$C$8),Analysis!Q51,INDIRECT("'Output 5'!$m$4:$m$"&amp;$C$8))
+SUMIF(INDIRECT("'Output 6'!$H$4:$H$"&amp;$C$9),Analysis!Q51,INDIRECT("'Output 6'!$m$4:$m$"&amp;$C$9))
+SUMIF(INDIRECT("'Output 7'!$H$4:$H$"&amp;$C$10),Analysis!Q51,INDIRECT("'Output 7'!$m$4:$m$"&amp;$C$10))
+SUMIF(INDIRECT("'Output 8'!$H$4:$H$"&amp;$C$11),Analysis!Q51,INDIRECT("'Output 8'!$m$4:$m$"&amp;$C$11))
+SUMIF(INDIRECT("'Output 9'!$H$4:$H$"&amp;$C$12),Analysis!Q51,INDIRECT("'Output 9'!$m$4:$m$"&amp;$C$12))
+SUMIF(INDIRECT("'Output 10'!$H$4:$H$"&amp;$C$13),Analysis!Q51,INDIRECT("'Output 10'!$m$4:$m$"&amp;$C$13))</f>
        <v>0</v>
      </c>
      <c r="S51" s="5">
        <f ca="1">SUMIF(INDIRECT("'Output 1'!$H$4:$H$"&amp;$C$4),Analysis!Q51,INDIRECT("'Output 1'!$Q$4:$Q$"&amp;$C$4))
+SUMIF(INDIRECT("'Output 2'!$H$4:$H$"&amp;$C$5),Analysis!Q51,INDIRECT("'Output 2'!$Q$4:$Q$"&amp;$C$5))
+SUMIF(INDIRECT("'Output 3'!$H$4:$H$"&amp;$C$6),Analysis!Q51,INDIRECT("'Output 3'!$Q$4:$Q$"&amp;$C$6))
+SUMIF(INDIRECT("'Output 4'!$H$4:$H$"&amp;$C$7),Analysis!Q51,INDIRECT("'Output 4'!$Q$4:$Q$"&amp;$C$7))
+SUMIF(INDIRECT("'Output 5'!$H$4:$H$"&amp;$C$8),Analysis!Q51,INDIRECT("'Output 5'!$Q$4:$Q$"&amp;$C$8))
+SUMIF(INDIRECT("'Output 6'!$H$4:$H$"&amp;$C$9),Analysis!Q51,INDIRECT("'Output 6'!$Q$4:$Q$"&amp;$C$9))
+SUMIF(INDIRECT("'Output 7'!$H$4:$H$"&amp;$C$10),Analysis!Q51,INDIRECT("'Output 7'!$Q$4:$Q$"&amp;$C$10))
+SUMIF(INDIRECT("'Output 8'!$H$4:$H$"&amp;$C$11),Analysis!Q51,INDIRECT("'Output 8'!$Q$4:$Q$"&amp;$C$11))
+SUMIF(INDIRECT("'Output 9'!$H$4:$H$"&amp;$C$12),Analysis!Q51,INDIRECT("'Output 9'!$Q$4:$Q$"&amp;$C$12))
+SUMIF(INDIRECT("'Output 10'!$H$4:$H$"&amp;$C$13),Analysis!Q51,INDIRECT("'Output 10'!$Q$4:$Q$"&amp;$C$13))</f>
        <v>0</v>
      </c>
      <c r="T51" s="5">
        <f ca="1">SUMIF(INDIRECT("'Output 1'!$H$4:$H$"&amp;$C$4),Analysis!Q51,INDIRECT("'Output 1'!$U$4:$U$"&amp;$C$4))
+SUMIF(INDIRECT("'Output 2'!$H$4:$H$"&amp;$C$5),Analysis!Q51,INDIRECT("'Output 2'!$U$4:$U$"&amp;$C$5))
+SUMIF(INDIRECT("'Output 3'!$H$4:$H$"&amp;$C$6),Analysis!Q51,INDIRECT("'Output 3'!$U$4:$U$"&amp;$C$6))
+SUMIF(INDIRECT("'Output 4'!$H$4:$H$"&amp;$C$7),Analysis!Q51,INDIRECT("'Output 4'!$U$4:$U$"&amp;$C$7))
+SUMIF(INDIRECT("'Output 5'!$H$4:$H$"&amp;$C$8),Analysis!Q51,INDIRECT("'Output 5'!$U$4:$U$"&amp;$C$8))
+SUMIF(INDIRECT("'Output 6'!$H$4:$H$"&amp;$C$9),Analysis!Q51,INDIRECT("'Output 6'!$U$4:$U$"&amp;$C$9))
+SUMIF(INDIRECT("'Output 7'!$H$4:$H$"&amp;$C$10),Analysis!Q51,INDIRECT("'Output 7'!$U$4:$U$"&amp;$C$10))
+SUMIF(INDIRECT("'Output 8'!$H$4:$H$"&amp;$C$11),Analysis!Q51,INDIRECT("'Output 8'!$U$4:$U$"&amp;$C$11))
+SUMIF(INDIRECT("'Output 9'!$H$4:$H$"&amp;$C$12),Analysis!Q51,INDIRECT("'Output 9'!$U$4:$U$"&amp;$C$12))
+SUMIF(INDIRECT("'Output 10'!$H$4:$H$"&amp;$C$13),Analysis!Q51,INDIRECT("'Output 10'!$U$4:$U$"&amp;$C$13))</f>
        <v>0</v>
      </c>
      <c r="U51" s="30"/>
      <c r="V51" s="5">
        <f>SUMIF('Unplanned Outputs'!$E$4:$E$500,Analysis!Q51,'Unplanned Outputs'!$J$4:$J$500)</f>
        <v>0</v>
      </c>
      <c r="W51" s="5">
        <f>SUMIF('Unplanned Outputs'!$E$4:$E$500,Analysis!$Q51,'Unplanned Outputs'!$N$4:$N$500)</f>
        <v>0</v>
      </c>
      <c r="X51" s="5">
        <f>SUMIF('Unplanned Outputs'!$E$4:$E$500,Analysis!$Q51,'Unplanned Outputs'!$R$4:$R$500)</f>
        <v>0</v>
      </c>
      <c r="Y51" s="15"/>
      <c r="Z51" s="36">
        <f t="shared" ca="1" si="9"/>
        <v>0</v>
      </c>
      <c r="AA51" s="36">
        <f t="shared" si="10"/>
        <v>0</v>
      </c>
      <c r="AB51" s="51">
        <f t="shared" ca="1" si="11"/>
        <v>0</v>
      </c>
      <c r="AC51" s="62">
        <f ca="1">SUMIF(INDIRECT("'Output 1'!$H$5:$H$"&amp;$C$4),Analysis!$Q51,INDIRECT("'Output 1'!$F$5:$F$"&amp;$C$4))
+SUMIF(INDIRECT("'Output 2'!$H$5:$H$"&amp;$C$5),Analysis!$Q51,INDIRECT("'Output 2'!$F$5:$F$"&amp;$C$5))
+SUMIF(INDIRECT("'Output 3'!$H$5:$H$"&amp;$C$6),Analysis!$Q51,INDIRECT("'Output 3'!$F$5:$F$"&amp;$C$6))
+SUMIF(INDIRECT("'Output 4'!$H$5:$H$"&amp;$C$7),Analysis!$Q51,INDIRECT("'Output 4'!$F$5:$F$"&amp;$C$7))
+SUMIF(INDIRECT("'Output 5'!$H$5:$H$"&amp;$C$8),Analysis!$Q51,INDIRECT("'Output 5'!$F$5:$F$"&amp;$C$8))
+SUMIF(INDIRECT("'Output 6'!$H$5:$H$"&amp;$C$9),Analysis!$Q51,INDIRECT("'Output 6'!$F$5:$F$"&amp;$C$9))
+SUMIF(INDIRECT("'Output 7'!$H$5:$H$"&amp;$C$10),Analysis!$Q51,INDIRECT("'Output 7'!$F$5:$F$"&amp;$C$10))
+SUMIF(INDIRECT("'Output 8'!$H$5:$H$"&amp;$C$11),Analysis!$Q51,INDIRECT("'Output 8'!$F$5:$F$"&amp;$C$11))
+SUMIF(INDIRECT("'Output 9'!$H$5:$H$"&amp;$C$12),Analysis!$Q51,INDIRECT("'Output 9'!$F$5:$F$"&amp;$C$12))
+SUMIF(INDIRECT("'Output 10'!$H$5:$H$"&amp;$C$13),Analysis!$Q51,INDIRECT("'Output 10'!$F$5:$F$"&amp;$C$13))</f>
        <v>0</v>
      </c>
    </row>
    <row r="52" spans="17:29" x14ac:dyDescent="0.3">
      <c r="Q52" s="30">
        <v>4.0999999999999996</v>
      </c>
      <c r="R52" s="5">
        <f ca="1">SUMIF(INDIRECT("'Output 1'!$H$4:$H$"&amp;$C$4),Analysis!Q52,INDIRECT("'Output 1'!$m$4:$m$"&amp;$C$4))
+SUMIF(INDIRECT("'Output 2'!$H$4:$H$"&amp;$C$5),Analysis!Q52,INDIRECT("'Output 2'!$m$4:$m$"&amp;$C$5))
+SUMIF(INDIRECT("'Output 3'!$H$4:$H$"&amp;$C$6),Analysis!Q52,INDIRECT("'Output 3'!$m$4:$m$"&amp;$C$6))
+SUMIF(INDIRECT("'Output 4'!$H$4:$H$"&amp;$C$7),Analysis!Q52,INDIRECT("'Output 4'!$m$4:$m$"&amp;$C$7))
+SUMIF(INDIRECT("'Output 5'!$H$4:$H$"&amp;$C$8),Analysis!Q52,INDIRECT("'Output 5'!$m$4:$m$"&amp;$C$8))
+SUMIF(INDIRECT("'Output 6'!$H$4:$H$"&amp;$C$9),Analysis!Q52,INDIRECT("'Output 6'!$m$4:$m$"&amp;$C$9))
+SUMIF(INDIRECT("'Output 7'!$H$4:$H$"&amp;$C$10),Analysis!Q52,INDIRECT("'Output 7'!$m$4:$m$"&amp;$C$10))
+SUMIF(INDIRECT("'Output 8'!$H$4:$H$"&amp;$C$11),Analysis!Q52,INDIRECT("'Output 8'!$m$4:$m$"&amp;$C$11))
+SUMIF(INDIRECT("'Output 9'!$H$4:$H$"&amp;$C$12),Analysis!Q52,INDIRECT("'Output 9'!$m$4:$m$"&amp;$C$12))
+SUMIF(INDIRECT("'Output 10'!$H$4:$H$"&amp;$C$13),Analysis!Q52,INDIRECT("'Output 10'!$m$4:$m$"&amp;$C$13))</f>
        <v>0</v>
      </c>
      <c r="S52" s="5">
        <f ca="1">SUMIF(INDIRECT("'Output 1'!$H$4:$H$"&amp;$C$4),Analysis!Q52,INDIRECT("'Output 1'!$Q$4:$Q$"&amp;$C$4))
+SUMIF(INDIRECT("'Output 2'!$H$4:$H$"&amp;$C$5),Analysis!Q52,INDIRECT("'Output 2'!$Q$4:$Q$"&amp;$C$5))
+SUMIF(INDIRECT("'Output 3'!$H$4:$H$"&amp;$C$6),Analysis!Q52,INDIRECT("'Output 3'!$Q$4:$Q$"&amp;$C$6))
+SUMIF(INDIRECT("'Output 4'!$H$4:$H$"&amp;$C$7),Analysis!Q52,INDIRECT("'Output 4'!$Q$4:$Q$"&amp;$C$7))
+SUMIF(INDIRECT("'Output 5'!$H$4:$H$"&amp;$C$8),Analysis!Q52,INDIRECT("'Output 5'!$Q$4:$Q$"&amp;$C$8))
+SUMIF(INDIRECT("'Output 6'!$H$4:$H$"&amp;$C$9),Analysis!Q52,INDIRECT("'Output 6'!$Q$4:$Q$"&amp;$C$9))
+SUMIF(INDIRECT("'Output 7'!$H$4:$H$"&amp;$C$10),Analysis!Q52,INDIRECT("'Output 7'!$Q$4:$Q$"&amp;$C$10))
+SUMIF(INDIRECT("'Output 8'!$H$4:$H$"&amp;$C$11),Analysis!Q52,INDIRECT("'Output 8'!$Q$4:$Q$"&amp;$C$11))
+SUMIF(INDIRECT("'Output 9'!$H$4:$H$"&amp;$C$12),Analysis!Q52,INDIRECT("'Output 9'!$Q$4:$Q$"&amp;$C$12))
+SUMIF(INDIRECT("'Output 10'!$H$4:$H$"&amp;$C$13),Analysis!Q52,INDIRECT("'Output 10'!$Q$4:$Q$"&amp;$C$13))</f>
        <v>0</v>
      </c>
      <c r="T52" s="5">
        <f ca="1">SUMIF(INDIRECT("'Output 1'!$H$4:$H$"&amp;$C$4),Analysis!Q52,INDIRECT("'Output 1'!$U$4:$U$"&amp;$C$4))
+SUMIF(INDIRECT("'Output 2'!$H$4:$H$"&amp;$C$5),Analysis!Q52,INDIRECT("'Output 2'!$U$4:$U$"&amp;$C$5))
+SUMIF(INDIRECT("'Output 3'!$H$4:$H$"&amp;$C$6),Analysis!Q52,INDIRECT("'Output 3'!$U$4:$U$"&amp;$C$6))
+SUMIF(INDIRECT("'Output 4'!$H$4:$H$"&amp;$C$7),Analysis!Q52,INDIRECT("'Output 4'!$U$4:$U$"&amp;$C$7))
+SUMIF(INDIRECT("'Output 5'!$H$4:$H$"&amp;$C$8),Analysis!Q52,INDIRECT("'Output 5'!$U$4:$U$"&amp;$C$8))
+SUMIF(INDIRECT("'Output 6'!$H$4:$H$"&amp;$C$9),Analysis!Q52,INDIRECT("'Output 6'!$U$4:$U$"&amp;$C$9))
+SUMIF(INDIRECT("'Output 7'!$H$4:$H$"&amp;$C$10),Analysis!Q52,INDIRECT("'Output 7'!$U$4:$U$"&amp;$C$10))
+SUMIF(INDIRECT("'Output 8'!$H$4:$H$"&amp;$C$11),Analysis!Q52,INDIRECT("'Output 8'!$U$4:$U$"&amp;$C$11))
+SUMIF(INDIRECT("'Output 9'!$H$4:$H$"&amp;$C$12),Analysis!Q52,INDIRECT("'Output 9'!$U$4:$U$"&amp;$C$12))
+SUMIF(INDIRECT("'Output 10'!$H$4:$H$"&amp;$C$13),Analysis!Q52,INDIRECT("'Output 10'!$U$4:$U$"&amp;$C$13))</f>
        <v>0</v>
      </c>
      <c r="U52" s="30"/>
      <c r="V52" s="5">
        <f>SUMIF('Unplanned Outputs'!$E$4:$E$500,Analysis!Q52,'Unplanned Outputs'!$J$4:$J$500)</f>
        <v>0</v>
      </c>
      <c r="W52" s="5">
        <f>SUMIF('Unplanned Outputs'!$E$4:$E$500,Analysis!$Q52,'Unplanned Outputs'!$N$4:$N$500)</f>
        <v>0</v>
      </c>
      <c r="X52" s="5">
        <f>SUMIF('Unplanned Outputs'!$E$4:$E$500,Analysis!$Q52,'Unplanned Outputs'!$R$4:$R$500)</f>
        <v>0</v>
      </c>
      <c r="Y52" s="15"/>
      <c r="Z52" s="36">
        <f t="shared" ca="1" si="9"/>
        <v>0</v>
      </c>
      <c r="AA52" s="36">
        <f t="shared" si="10"/>
        <v>0</v>
      </c>
      <c r="AB52" s="51">
        <f t="shared" ca="1" si="11"/>
        <v>0</v>
      </c>
      <c r="AC52" s="62">
        <f ca="1">SUMIF(INDIRECT("'Output 1'!$H$5:$H$"&amp;$C$4),Analysis!$Q52,INDIRECT("'Output 1'!$F$5:$F$"&amp;$C$4))
+SUMIF(INDIRECT("'Output 2'!$H$5:$H$"&amp;$C$5),Analysis!$Q52,INDIRECT("'Output 2'!$F$5:$F$"&amp;$C$5))
+SUMIF(INDIRECT("'Output 3'!$H$5:$H$"&amp;$C$6),Analysis!$Q52,INDIRECT("'Output 3'!$F$5:$F$"&amp;$C$6))
+SUMIF(INDIRECT("'Output 4'!$H$5:$H$"&amp;$C$7),Analysis!$Q52,INDIRECT("'Output 4'!$F$5:$F$"&amp;$C$7))
+SUMIF(INDIRECT("'Output 5'!$H$5:$H$"&amp;$C$8),Analysis!$Q52,INDIRECT("'Output 5'!$F$5:$F$"&amp;$C$8))
+SUMIF(INDIRECT("'Output 6'!$H$5:$H$"&amp;$C$9),Analysis!$Q52,INDIRECT("'Output 6'!$F$5:$F$"&amp;$C$9))
+SUMIF(INDIRECT("'Output 7'!$H$5:$H$"&amp;$C$10),Analysis!$Q52,INDIRECT("'Output 7'!$F$5:$F$"&amp;$C$10))
+SUMIF(INDIRECT("'Output 8'!$H$5:$H$"&amp;$C$11),Analysis!$Q52,INDIRECT("'Output 8'!$F$5:$F$"&amp;$C$11))
+SUMIF(INDIRECT("'Output 9'!$H$5:$H$"&amp;$C$12),Analysis!$Q52,INDIRECT("'Output 9'!$F$5:$F$"&amp;$C$12))
+SUMIF(INDIRECT("'Output 10'!$H$5:$H$"&amp;$C$13),Analysis!$Q52,INDIRECT("'Output 10'!$F$5:$F$"&amp;$C$13))</f>
        <v>0</v>
      </c>
    </row>
    <row r="53" spans="17:29" x14ac:dyDescent="0.3">
      <c r="Q53" s="30" t="s">
        <v>290</v>
      </c>
      <c r="R53" s="5">
        <f ca="1">SUMIF(INDIRECT("'Output 1'!$H$4:$H$"&amp;$C$4),Analysis!Q53,INDIRECT("'Output 1'!$m$4:$m$"&amp;$C$4))
+SUMIF(INDIRECT("'Output 2'!$H$4:$H$"&amp;$C$5),Analysis!Q53,INDIRECT("'Output 2'!$m$4:$m$"&amp;$C$5))
+SUMIF(INDIRECT("'Output 3'!$H$4:$H$"&amp;$C$6),Analysis!Q53,INDIRECT("'Output 3'!$m$4:$m$"&amp;$C$6))
+SUMIF(INDIRECT("'Output 4'!$H$4:$H$"&amp;$C$7),Analysis!Q53,INDIRECT("'Output 4'!$m$4:$m$"&amp;$C$7))
+SUMIF(INDIRECT("'Output 5'!$H$4:$H$"&amp;$C$8),Analysis!Q53,INDIRECT("'Output 5'!$m$4:$m$"&amp;$C$8))
+SUMIF(INDIRECT("'Output 6'!$H$4:$H$"&amp;$C$9),Analysis!Q53,INDIRECT("'Output 6'!$m$4:$m$"&amp;$C$9))
+SUMIF(INDIRECT("'Output 7'!$H$4:$H$"&amp;$C$10),Analysis!Q53,INDIRECT("'Output 7'!$m$4:$m$"&amp;$C$10))
+SUMIF(INDIRECT("'Output 8'!$H$4:$H$"&amp;$C$11),Analysis!Q53,INDIRECT("'Output 8'!$m$4:$m$"&amp;$C$11))
+SUMIF(INDIRECT("'Output 9'!$H$4:$H$"&amp;$C$12),Analysis!Q53,INDIRECT("'Output 9'!$m$4:$m$"&amp;$C$12))
+SUMIF(INDIRECT("'Output 10'!$H$4:$H$"&amp;$C$13),Analysis!Q53,INDIRECT("'Output 10'!$m$4:$m$"&amp;$C$13))</f>
        <v>0</v>
      </c>
      <c r="S53" s="5">
        <f ca="1">SUMIF(INDIRECT("'Output 1'!$H$4:$H$"&amp;$C$4),Analysis!Q53,INDIRECT("'Output 1'!$Q$4:$Q$"&amp;$C$4))
+SUMIF(INDIRECT("'Output 2'!$H$4:$H$"&amp;$C$5),Analysis!Q53,INDIRECT("'Output 2'!$Q$4:$Q$"&amp;$C$5))
+SUMIF(INDIRECT("'Output 3'!$H$4:$H$"&amp;$C$6),Analysis!Q53,INDIRECT("'Output 3'!$Q$4:$Q$"&amp;$C$6))
+SUMIF(INDIRECT("'Output 4'!$H$4:$H$"&amp;$C$7),Analysis!Q53,INDIRECT("'Output 4'!$Q$4:$Q$"&amp;$C$7))
+SUMIF(INDIRECT("'Output 5'!$H$4:$H$"&amp;$C$8),Analysis!Q53,INDIRECT("'Output 5'!$Q$4:$Q$"&amp;$C$8))
+SUMIF(INDIRECT("'Output 6'!$H$4:$H$"&amp;$C$9),Analysis!Q53,INDIRECT("'Output 6'!$Q$4:$Q$"&amp;$C$9))
+SUMIF(INDIRECT("'Output 7'!$H$4:$H$"&amp;$C$10),Analysis!Q53,INDIRECT("'Output 7'!$Q$4:$Q$"&amp;$C$10))
+SUMIF(INDIRECT("'Output 8'!$H$4:$H$"&amp;$C$11),Analysis!Q53,INDIRECT("'Output 8'!$Q$4:$Q$"&amp;$C$11))
+SUMIF(INDIRECT("'Output 9'!$H$4:$H$"&amp;$C$12),Analysis!Q53,INDIRECT("'Output 9'!$Q$4:$Q$"&amp;$C$12))
+SUMIF(INDIRECT("'Output 10'!$H$4:$H$"&amp;$C$13),Analysis!Q53,INDIRECT("'Output 10'!$Q$4:$Q$"&amp;$C$13))</f>
        <v>0</v>
      </c>
      <c r="T53" s="5">
        <f ca="1">SUMIF(INDIRECT("'Output 1'!$H$4:$H$"&amp;$C$4),Analysis!Q53,INDIRECT("'Output 1'!$U$4:$U$"&amp;$C$4))
+SUMIF(INDIRECT("'Output 2'!$H$4:$H$"&amp;$C$5),Analysis!Q53,INDIRECT("'Output 2'!$U$4:$U$"&amp;$C$5))
+SUMIF(INDIRECT("'Output 3'!$H$4:$H$"&amp;$C$6),Analysis!Q53,INDIRECT("'Output 3'!$U$4:$U$"&amp;$C$6))
+SUMIF(INDIRECT("'Output 4'!$H$4:$H$"&amp;$C$7),Analysis!Q53,INDIRECT("'Output 4'!$U$4:$U$"&amp;$C$7))
+SUMIF(INDIRECT("'Output 5'!$H$4:$H$"&amp;$C$8),Analysis!Q53,INDIRECT("'Output 5'!$U$4:$U$"&amp;$C$8))
+SUMIF(INDIRECT("'Output 6'!$H$4:$H$"&amp;$C$9),Analysis!Q53,INDIRECT("'Output 6'!$U$4:$U$"&amp;$C$9))
+SUMIF(INDIRECT("'Output 7'!$H$4:$H$"&amp;$C$10),Analysis!Q53,INDIRECT("'Output 7'!$U$4:$U$"&amp;$C$10))
+SUMIF(INDIRECT("'Output 8'!$H$4:$H$"&amp;$C$11),Analysis!Q53,INDIRECT("'Output 8'!$U$4:$U$"&amp;$C$11))
+SUMIF(INDIRECT("'Output 9'!$H$4:$H$"&amp;$C$12),Analysis!Q53,INDIRECT("'Output 9'!$U$4:$U$"&amp;$C$12))
+SUMIF(INDIRECT("'Output 10'!$H$4:$H$"&amp;$C$13),Analysis!Q53,INDIRECT("'Output 10'!$U$4:$U$"&amp;$C$13))</f>
        <v>0</v>
      </c>
      <c r="U53" s="30"/>
      <c r="V53" s="5">
        <f>SUMIF('Unplanned Outputs'!$E$4:$E$500,Analysis!Q53,'Unplanned Outputs'!$J$4:$J$500)</f>
        <v>2</v>
      </c>
      <c r="W53" s="5">
        <f>SUMIF('Unplanned Outputs'!$E$4:$E$500,Analysis!$Q53,'Unplanned Outputs'!$N$4:$N$500)</f>
        <v>0</v>
      </c>
      <c r="X53" s="5">
        <f>SUMIF('Unplanned Outputs'!$E$4:$E$500,Analysis!$Q53,'Unplanned Outputs'!$R$4:$R$500)</f>
        <v>0</v>
      </c>
      <c r="Y53" s="15"/>
      <c r="Z53" s="36">
        <f t="shared" ca="1" si="9"/>
        <v>0</v>
      </c>
      <c r="AA53" s="36">
        <f t="shared" si="10"/>
        <v>2</v>
      </c>
      <c r="AB53" s="51">
        <f t="shared" ca="1" si="11"/>
        <v>2</v>
      </c>
      <c r="AC53" s="62">
        <f ca="1">SUMIF(INDIRECT("'Output 1'!$H$5:$H$"&amp;$C$4),Analysis!$Q53,INDIRECT("'Output 1'!$F$5:$F$"&amp;$C$4))
+SUMIF(INDIRECT("'Output 2'!$H$5:$H$"&amp;$C$5),Analysis!$Q53,INDIRECT("'Output 2'!$F$5:$F$"&amp;$C$5))
+SUMIF(INDIRECT("'Output 3'!$H$5:$H$"&amp;$C$6),Analysis!$Q53,INDIRECT("'Output 3'!$F$5:$F$"&amp;$C$6))
+SUMIF(INDIRECT("'Output 4'!$H$5:$H$"&amp;$C$7),Analysis!$Q53,INDIRECT("'Output 4'!$F$5:$F$"&amp;$C$7))
+SUMIF(INDIRECT("'Output 5'!$H$5:$H$"&amp;$C$8),Analysis!$Q53,INDIRECT("'Output 5'!$F$5:$F$"&amp;$C$8))
+SUMIF(INDIRECT("'Output 6'!$H$5:$H$"&amp;$C$9),Analysis!$Q53,INDIRECT("'Output 6'!$F$5:$F$"&amp;$C$9))
+SUMIF(INDIRECT("'Output 7'!$H$5:$H$"&amp;$C$10),Analysis!$Q53,INDIRECT("'Output 7'!$F$5:$F$"&amp;$C$10))
+SUMIF(INDIRECT("'Output 8'!$H$5:$H$"&amp;$C$11),Analysis!$Q53,INDIRECT("'Output 8'!$F$5:$F$"&amp;$C$11))
+SUMIF(INDIRECT("'Output 9'!$H$5:$H$"&amp;$C$12),Analysis!$Q53,INDIRECT("'Output 9'!$F$5:$F$"&amp;$C$12))
+SUMIF(INDIRECT("'Output 10'!$H$5:$H$"&amp;$C$13),Analysis!$Q53,INDIRECT("'Output 10'!$F$5:$F$"&amp;$C$13))</f>
        <v>10</v>
      </c>
    </row>
    <row r="54" spans="17:29" x14ac:dyDescent="0.3">
      <c r="Q54" s="30" t="s">
        <v>200</v>
      </c>
      <c r="R54" s="5">
        <f ca="1">SUMIF(INDIRECT("'Output 1'!$H$4:$H$"&amp;$C$4),Analysis!Q54,INDIRECT("'Output 1'!$m$4:$m$"&amp;$C$4))
+SUMIF(INDIRECT("'Output 2'!$H$4:$H$"&amp;$C$5),Analysis!Q54,INDIRECT("'Output 2'!$m$4:$m$"&amp;$C$5))
+SUMIF(INDIRECT("'Output 3'!$H$4:$H$"&amp;$C$6),Analysis!Q54,INDIRECT("'Output 3'!$m$4:$m$"&amp;$C$6))
+SUMIF(INDIRECT("'Output 4'!$H$4:$H$"&amp;$C$7),Analysis!Q54,INDIRECT("'Output 4'!$m$4:$m$"&amp;$C$7))
+SUMIF(INDIRECT("'Output 5'!$H$4:$H$"&amp;$C$8),Analysis!Q54,INDIRECT("'Output 5'!$m$4:$m$"&amp;$C$8))
+SUMIF(INDIRECT("'Output 6'!$H$4:$H$"&amp;$C$9),Analysis!Q54,INDIRECT("'Output 6'!$m$4:$m$"&amp;$C$9))
+SUMIF(INDIRECT("'Output 7'!$H$4:$H$"&amp;$C$10),Analysis!Q54,INDIRECT("'Output 7'!$m$4:$m$"&amp;$C$10))
+SUMIF(INDIRECT("'Output 8'!$H$4:$H$"&amp;$C$11),Analysis!Q54,INDIRECT("'Output 8'!$m$4:$m$"&amp;$C$11))
+SUMIF(INDIRECT("'Output 9'!$H$4:$H$"&amp;$C$12),Analysis!Q54,INDIRECT("'Output 9'!$m$4:$m$"&amp;$C$12))
+SUMIF(INDIRECT("'Output 10'!$H$4:$H$"&amp;$C$13),Analysis!Q54,INDIRECT("'Output 10'!$m$4:$m$"&amp;$C$13))</f>
        <v>0</v>
      </c>
      <c r="S54" s="5">
        <f ca="1">SUMIF(INDIRECT("'Output 1'!$H$4:$H$"&amp;$C$4),Analysis!Q54,INDIRECT("'Output 1'!$Q$4:$Q$"&amp;$C$4))
+SUMIF(INDIRECT("'Output 2'!$H$4:$H$"&amp;$C$5),Analysis!Q54,INDIRECT("'Output 2'!$Q$4:$Q$"&amp;$C$5))
+SUMIF(INDIRECT("'Output 3'!$H$4:$H$"&amp;$C$6),Analysis!Q54,INDIRECT("'Output 3'!$Q$4:$Q$"&amp;$C$6))
+SUMIF(INDIRECT("'Output 4'!$H$4:$H$"&amp;$C$7),Analysis!Q54,INDIRECT("'Output 4'!$Q$4:$Q$"&amp;$C$7))
+SUMIF(INDIRECT("'Output 5'!$H$4:$H$"&amp;$C$8),Analysis!Q54,INDIRECT("'Output 5'!$Q$4:$Q$"&amp;$C$8))
+SUMIF(INDIRECT("'Output 6'!$H$4:$H$"&amp;$C$9),Analysis!Q54,INDIRECT("'Output 6'!$Q$4:$Q$"&amp;$C$9))
+SUMIF(INDIRECT("'Output 7'!$H$4:$H$"&amp;$C$10),Analysis!Q54,INDIRECT("'Output 7'!$Q$4:$Q$"&amp;$C$10))
+SUMIF(INDIRECT("'Output 8'!$H$4:$H$"&amp;$C$11),Analysis!Q54,INDIRECT("'Output 8'!$Q$4:$Q$"&amp;$C$11))
+SUMIF(INDIRECT("'Output 9'!$H$4:$H$"&amp;$C$12),Analysis!Q54,INDIRECT("'Output 9'!$Q$4:$Q$"&amp;$C$12))
+SUMIF(INDIRECT("'Output 10'!$H$4:$H$"&amp;$C$13),Analysis!Q54,INDIRECT("'Output 10'!$Q$4:$Q$"&amp;$C$13))</f>
        <v>86</v>
      </c>
      <c r="T54" s="5">
        <f ca="1">SUMIF(INDIRECT("'Output 1'!$H$4:$H$"&amp;$C$4),Analysis!Q54,INDIRECT("'Output 1'!$U$4:$U$"&amp;$C$4))
+SUMIF(INDIRECT("'Output 2'!$H$4:$H$"&amp;$C$5),Analysis!Q54,INDIRECT("'Output 2'!$U$4:$U$"&amp;$C$5))
+SUMIF(INDIRECT("'Output 3'!$H$4:$H$"&amp;$C$6),Analysis!Q54,INDIRECT("'Output 3'!$U$4:$U$"&amp;$C$6))
+SUMIF(INDIRECT("'Output 4'!$H$4:$H$"&amp;$C$7),Analysis!Q54,INDIRECT("'Output 4'!$U$4:$U$"&amp;$C$7))
+SUMIF(INDIRECT("'Output 5'!$H$4:$H$"&amp;$C$8),Analysis!Q54,INDIRECT("'Output 5'!$U$4:$U$"&amp;$C$8))
+SUMIF(INDIRECT("'Output 6'!$H$4:$H$"&amp;$C$9),Analysis!Q54,INDIRECT("'Output 6'!$U$4:$U$"&amp;$C$9))
+SUMIF(INDIRECT("'Output 7'!$H$4:$H$"&amp;$C$10),Analysis!Q54,INDIRECT("'Output 7'!$U$4:$U$"&amp;$C$10))
+SUMIF(INDIRECT("'Output 8'!$H$4:$H$"&amp;$C$11),Analysis!Q54,INDIRECT("'Output 8'!$U$4:$U$"&amp;$C$11))
+SUMIF(INDIRECT("'Output 9'!$H$4:$H$"&amp;$C$12),Analysis!Q54,INDIRECT("'Output 9'!$U$4:$U$"&amp;$C$12))
+SUMIF(INDIRECT("'Output 10'!$H$4:$H$"&amp;$C$13),Analysis!Q54,INDIRECT("'Output 10'!$U$4:$U$"&amp;$C$13))</f>
        <v>0</v>
      </c>
      <c r="U54" s="30"/>
      <c r="V54" s="5">
        <f>SUMIF('Unplanned Outputs'!$E$4:$E$500,Analysis!Q54,'Unplanned Outputs'!$J$4:$J$500)</f>
        <v>129</v>
      </c>
      <c r="W54" s="5">
        <f>SUMIF('Unplanned Outputs'!$E$4:$E$500,Analysis!$Q54,'Unplanned Outputs'!$N$4:$N$500)</f>
        <v>0</v>
      </c>
      <c r="X54" s="5">
        <f>SUMIF('Unplanned Outputs'!$E$4:$E$500,Analysis!$Q54,'Unplanned Outputs'!$R$4:$R$500)</f>
        <v>0</v>
      </c>
      <c r="Y54" s="15"/>
      <c r="Z54" s="36">
        <f t="shared" ca="1" si="9"/>
        <v>86</v>
      </c>
      <c r="AA54" s="36">
        <f t="shared" si="10"/>
        <v>129</v>
      </c>
      <c r="AB54" s="51">
        <f t="shared" ca="1" si="11"/>
        <v>215</v>
      </c>
      <c r="AC54" s="62">
        <f ca="1">SUMIF(INDIRECT("'Output 1'!$H$5:$H$"&amp;$C$4),Analysis!$Q54,INDIRECT("'Output 1'!$F$5:$F$"&amp;$C$4))
+SUMIF(INDIRECT("'Output 2'!$H$5:$H$"&amp;$C$5),Analysis!$Q54,INDIRECT("'Output 2'!$F$5:$F$"&amp;$C$5))
+SUMIF(INDIRECT("'Output 3'!$H$5:$H$"&amp;$C$6),Analysis!$Q54,INDIRECT("'Output 3'!$F$5:$F$"&amp;$C$6))
+SUMIF(INDIRECT("'Output 4'!$H$5:$H$"&amp;$C$7),Analysis!$Q54,INDIRECT("'Output 4'!$F$5:$F$"&amp;$C$7))
+SUMIF(INDIRECT("'Output 5'!$H$5:$H$"&amp;$C$8),Analysis!$Q54,INDIRECT("'Output 5'!$F$5:$F$"&amp;$C$8))
+SUMIF(INDIRECT("'Output 6'!$H$5:$H$"&amp;$C$9),Analysis!$Q54,INDIRECT("'Output 6'!$F$5:$F$"&amp;$C$9))
+SUMIF(INDIRECT("'Output 7'!$H$5:$H$"&amp;$C$10),Analysis!$Q54,INDIRECT("'Output 7'!$F$5:$F$"&amp;$C$10))
+SUMIF(INDIRECT("'Output 8'!$H$5:$H$"&amp;$C$11),Analysis!$Q54,INDIRECT("'Output 8'!$F$5:$F$"&amp;$C$11))
+SUMIF(INDIRECT("'Output 9'!$H$5:$H$"&amp;$C$12),Analysis!$Q54,INDIRECT("'Output 9'!$F$5:$F$"&amp;$C$12))
+SUMIF(INDIRECT("'Output 10'!$H$5:$H$"&amp;$C$13),Analysis!$Q54,INDIRECT("'Output 10'!$F$5:$F$"&amp;$C$13))</f>
        <v>100</v>
      </c>
    </row>
    <row r="55" spans="17:29" x14ac:dyDescent="0.3">
      <c r="Q55" s="30">
        <v>4.2</v>
      </c>
      <c r="R55" s="5">
        <f ca="1">SUMIF(INDIRECT("'Output 1'!$H$4:$H$"&amp;$C$4),Analysis!Q55,INDIRECT("'Output 1'!$m$4:$m$"&amp;$C$4))
+SUMIF(INDIRECT("'Output 2'!$H$4:$H$"&amp;$C$5),Analysis!Q55,INDIRECT("'Output 2'!$m$4:$m$"&amp;$C$5))
+SUMIF(INDIRECT("'Output 3'!$H$4:$H$"&amp;$C$6),Analysis!Q55,INDIRECT("'Output 3'!$m$4:$m$"&amp;$C$6))
+SUMIF(INDIRECT("'Output 4'!$H$4:$H$"&amp;$C$7),Analysis!Q55,INDIRECT("'Output 4'!$m$4:$m$"&amp;$C$7))
+SUMIF(INDIRECT("'Output 5'!$H$4:$H$"&amp;$C$8),Analysis!Q55,INDIRECT("'Output 5'!$m$4:$m$"&amp;$C$8))
+SUMIF(INDIRECT("'Output 6'!$H$4:$H$"&amp;$C$9),Analysis!Q55,INDIRECT("'Output 6'!$m$4:$m$"&amp;$C$9))
+SUMIF(INDIRECT("'Output 7'!$H$4:$H$"&amp;$C$10),Analysis!Q55,INDIRECT("'Output 7'!$m$4:$m$"&amp;$C$10))
+SUMIF(INDIRECT("'Output 8'!$H$4:$H$"&amp;$C$11),Analysis!Q55,INDIRECT("'Output 8'!$m$4:$m$"&amp;$C$11))
+SUMIF(INDIRECT("'Output 9'!$H$4:$H$"&amp;$C$12),Analysis!Q55,INDIRECT("'Output 9'!$m$4:$m$"&amp;$C$12))
+SUMIF(INDIRECT("'Output 10'!$H$4:$H$"&amp;$C$13),Analysis!Q55,INDIRECT("'Output 10'!$m$4:$m$"&amp;$C$13))</f>
        <v>0</v>
      </c>
      <c r="S55" s="5">
        <f ca="1">SUMIF(INDIRECT("'Output 1'!$H$4:$H$"&amp;$C$4),Analysis!Q55,INDIRECT("'Output 1'!$Q$4:$Q$"&amp;$C$4))
+SUMIF(INDIRECT("'Output 2'!$H$4:$H$"&amp;$C$5),Analysis!Q55,INDIRECT("'Output 2'!$Q$4:$Q$"&amp;$C$5))
+SUMIF(INDIRECT("'Output 3'!$H$4:$H$"&amp;$C$6),Analysis!Q55,INDIRECT("'Output 3'!$Q$4:$Q$"&amp;$C$6))
+SUMIF(INDIRECT("'Output 4'!$H$4:$H$"&amp;$C$7),Analysis!Q55,INDIRECT("'Output 4'!$Q$4:$Q$"&amp;$C$7))
+SUMIF(INDIRECT("'Output 5'!$H$4:$H$"&amp;$C$8),Analysis!Q55,INDIRECT("'Output 5'!$Q$4:$Q$"&amp;$C$8))
+SUMIF(INDIRECT("'Output 6'!$H$4:$H$"&amp;$C$9),Analysis!Q55,INDIRECT("'Output 6'!$Q$4:$Q$"&amp;$C$9))
+SUMIF(INDIRECT("'Output 7'!$H$4:$H$"&amp;$C$10),Analysis!Q55,INDIRECT("'Output 7'!$Q$4:$Q$"&amp;$C$10))
+SUMIF(INDIRECT("'Output 8'!$H$4:$H$"&amp;$C$11),Analysis!Q55,INDIRECT("'Output 8'!$Q$4:$Q$"&amp;$C$11))
+SUMIF(INDIRECT("'Output 9'!$H$4:$H$"&amp;$C$12),Analysis!Q55,INDIRECT("'Output 9'!$Q$4:$Q$"&amp;$C$12))
+SUMIF(INDIRECT("'Output 10'!$H$4:$H$"&amp;$C$13),Analysis!Q55,INDIRECT("'Output 10'!$Q$4:$Q$"&amp;$C$13))</f>
        <v>0</v>
      </c>
      <c r="T55" s="5">
        <f ca="1">SUMIF(INDIRECT("'Output 1'!$H$4:$H$"&amp;$C$4),Analysis!Q55,INDIRECT("'Output 1'!$U$4:$U$"&amp;$C$4))
+SUMIF(INDIRECT("'Output 2'!$H$4:$H$"&amp;$C$5),Analysis!Q55,INDIRECT("'Output 2'!$U$4:$U$"&amp;$C$5))
+SUMIF(INDIRECT("'Output 3'!$H$4:$H$"&amp;$C$6),Analysis!Q55,INDIRECT("'Output 3'!$U$4:$U$"&amp;$C$6))
+SUMIF(INDIRECT("'Output 4'!$H$4:$H$"&amp;$C$7),Analysis!Q55,INDIRECT("'Output 4'!$U$4:$U$"&amp;$C$7))
+SUMIF(INDIRECT("'Output 5'!$H$4:$H$"&amp;$C$8),Analysis!Q55,INDIRECT("'Output 5'!$U$4:$U$"&amp;$C$8))
+SUMIF(INDIRECT("'Output 6'!$H$4:$H$"&amp;$C$9),Analysis!Q55,INDIRECT("'Output 6'!$U$4:$U$"&amp;$C$9))
+SUMIF(INDIRECT("'Output 7'!$H$4:$H$"&amp;$C$10),Analysis!Q55,INDIRECT("'Output 7'!$U$4:$U$"&amp;$C$10))
+SUMIF(INDIRECT("'Output 8'!$H$4:$H$"&amp;$C$11),Analysis!Q55,INDIRECT("'Output 8'!$U$4:$U$"&amp;$C$11))
+SUMIF(INDIRECT("'Output 9'!$H$4:$H$"&amp;$C$12),Analysis!Q55,INDIRECT("'Output 9'!$U$4:$U$"&amp;$C$12))
+SUMIF(INDIRECT("'Output 10'!$H$4:$H$"&amp;$C$13),Analysis!Q55,INDIRECT("'Output 10'!$U$4:$U$"&amp;$C$13))</f>
        <v>0</v>
      </c>
      <c r="U55" s="30"/>
      <c r="V55" s="5">
        <f>SUMIF('Unplanned Outputs'!$E$4:$E$500,Analysis!Q55,'Unplanned Outputs'!$J$4:$J$500)</f>
        <v>0</v>
      </c>
      <c r="W55" s="5">
        <f>SUMIF('Unplanned Outputs'!$E$4:$E$500,Analysis!$Q55,'Unplanned Outputs'!$N$4:$N$500)</f>
        <v>0</v>
      </c>
      <c r="X55" s="5">
        <f>SUMIF('Unplanned Outputs'!$E$4:$E$500,Analysis!$Q55,'Unplanned Outputs'!$R$4:$R$500)</f>
        <v>0</v>
      </c>
      <c r="Y55" s="15"/>
      <c r="Z55" s="36">
        <f t="shared" ca="1" si="9"/>
        <v>0</v>
      </c>
      <c r="AA55" s="36">
        <f t="shared" si="10"/>
        <v>0</v>
      </c>
      <c r="AB55" s="51">
        <f t="shared" ca="1" si="11"/>
        <v>0</v>
      </c>
      <c r="AC55" s="62">
        <f ca="1">SUMIF(INDIRECT("'Output 1'!$H$5:$H$"&amp;$C$4),Analysis!$Q55,INDIRECT("'Output 1'!$F$5:$F$"&amp;$C$4))
+SUMIF(INDIRECT("'Output 2'!$H$5:$H$"&amp;$C$5),Analysis!$Q55,INDIRECT("'Output 2'!$F$5:$F$"&amp;$C$5))
+SUMIF(INDIRECT("'Output 3'!$H$5:$H$"&amp;$C$6),Analysis!$Q55,INDIRECT("'Output 3'!$F$5:$F$"&amp;$C$6))
+SUMIF(INDIRECT("'Output 4'!$H$5:$H$"&amp;$C$7),Analysis!$Q55,INDIRECT("'Output 4'!$F$5:$F$"&amp;$C$7))
+SUMIF(INDIRECT("'Output 5'!$H$5:$H$"&amp;$C$8),Analysis!$Q55,INDIRECT("'Output 5'!$F$5:$F$"&amp;$C$8))
+SUMIF(INDIRECT("'Output 6'!$H$5:$H$"&amp;$C$9),Analysis!$Q55,INDIRECT("'Output 6'!$F$5:$F$"&amp;$C$9))
+SUMIF(INDIRECT("'Output 7'!$H$5:$H$"&amp;$C$10),Analysis!$Q55,INDIRECT("'Output 7'!$F$5:$F$"&amp;$C$10))
+SUMIF(INDIRECT("'Output 8'!$H$5:$H$"&amp;$C$11),Analysis!$Q55,INDIRECT("'Output 8'!$F$5:$F$"&amp;$C$11))
+SUMIF(INDIRECT("'Output 9'!$H$5:$H$"&amp;$C$12),Analysis!$Q55,INDIRECT("'Output 9'!$F$5:$F$"&amp;$C$12))
+SUMIF(INDIRECT("'Output 10'!$H$5:$H$"&amp;$C$13),Analysis!$Q55,INDIRECT("'Output 10'!$F$5:$F$"&amp;$C$13))</f>
        <v>0</v>
      </c>
    </row>
    <row r="56" spans="17:29" x14ac:dyDescent="0.3">
      <c r="Q56" s="30" t="s">
        <v>210</v>
      </c>
      <c r="R56" s="5">
        <f ca="1">SUMIF(INDIRECT("'Output 1'!$H$4:$H$"&amp;$C$4),Analysis!Q56,INDIRECT("'Output 1'!$m$4:$m$"&amp;$C$4))
+SUMIF(INDIRECT("'Output 2'!$H$4:$H$"&amp;$C$5),Analysis!Q56,INDIRECT("'Output 2'!$m$4:$m$"&amp;$C$5))
+SUMIF(INDIRECT("'Output 3'!$H$4:$H$"&amp;$C$6),Analysis!Q56,INDIRECT("'Output 3'!$m$4:$m$"&amp;$C$6))
+SUMIF(INDIRECT("'Output 4'!$H$4:$H$"&amp;$C$7),Analysis!Q56,INDIRECT("'Output 4'!$m$4:$m$"&amp;$C$7))
+SUMIF(INDIRECT("'Output 5'!$H$4:$H$"&amp;$C$8),Analysis!Q56,INDIRECT("'Output 5'!$m$4:$m$"&amp;$C$8))
+SUMIF(INDIRECT("'Output 6'!$H$4:$H$"&amp;$C$9),Analysis!Q56,INDIRECT("'Output 6'!$m$4:$m$"&amp;$C$9))
+SUMIF(INDIRECT("'Output 7'!$H$4:$H$"&amp;$C$10),Analysis!Q56,INDIRECT("'Output 7'!$m$4:$m$"&amp;$C$10))
+SUMIF(INDIRECT("'Output 8'!$H$4:$H$"&amp;$C$11),Analysis!Q56,INDIRECT("'Output 8'!$m$4:$m$"&amp;$C$11))
+SUMIF(INDIRECT("'Output 9'!$H$4:$H$"&amp;$C$12),Analysis!Q56,INDIRECT("'Output 9'!$m$4:$m$"&amp;$C$12))
+SUMIF(INDIRECT("'Output 10'!$H$4:$H$"&amp;$C$13),Analysis!Q56,INDIRECT("'Output 10'!$m$4:$m$"&amp;$C$13))</f>
        <v>0</v>
      </c>
      <c r="S56" s="5">
        <f ca="1">SUMIF(INDIRECT("'Output 1'!$H$4:$H$"&amp;$C$4),Analysis!Q56,INDIRECT("'Output 1'!$Q$4:$Q$"&amp;$C$4))
+SUMIF(INDIRECT("'Output 2'!$H$4:$H$"&amp;$C$5),Analysis!Q56,INDIRECT("'Output 2'!$Q$4:$Q$"&amp;$C$5))
+SUMIF(INDIRECT("'Output 3'!$H$4:$H$"&amp;$C$6),Analysis!Q56,INDIRECT("'Output 3'!$Q$4:$Q$"&amp;$C$6))
+SUMIF(INDIRECT("'Output 4'!$H$4:$H$"&amp;$C$7),Analysis!Q56,INDIRECT("'Output 4'!$Q$4:$Q$"&amp;$C$7))
+SUMIF(INDIRECT("'Output 5'!$H$4:$H$"&amp;$C$8),Analysis!Q56,INDIRECT("'Output 5'!$Q$4:$Q$"&amp;$C$8))
+SUMIF(INDIRECT("'Output 6'!$H$4:$H$"&amp;$C$9),Analysis!Q56,INDIRECT("'Output 6'!$Q$4:$Q$"&amp;$C$9))
+SUMIF(INDIRECT("'Output 7'!$H$4:$H$"&amp;$C$10),Analysis!Q56,INDIRECT("'Output 7'!$Q$4:$Q$"&amp;$C$10))
+SUMIF(INDIRECT("'Output 8'!$H$4:$H$"&amp;$C$11),Analysis!Q56,INDIRECT("'Output 8'!$Q$4:$Q$"&amp;$C$11))
+SUMIF(INDIRECT("'Output 9'!$H$4:$H$"&amp;$C$12),Analysis!Q56,INDIRECT("'Output 9'!$Q$4:$Q$"&amp;$C$12))
+SUMIF(INDIRECT("'Output 10'!$H$4:$H$"&amp;$C$13),Analysis!Q56,INDIRECT("'Output 10'!$Q$4:$Q$"&amp;$C$13))</f>
        <v>177605</v>
      </c>
      <c r="T56" s="5">
        <f ca="1">SUMIF(INDIRECT("'Output 1'!$H$4:$H$"&amp;$C$4),Analysis!Q56,INDIRECT("'Output 1'!$U$4:$U$"&amp;$C$4))
+SUMIF(INDIRECT("'Output 2'!$H$4:$H$"&amp;$C$5),Analysis!Q56,INDIRECT("'Output 2'!$U$4:$U$"&amp;$C$5))
+SUMIF(INDIRECT("'Output 3'!$H$4:$H$"&amp;$C$6),Analysis!Q56,INDIRECT("'Output 3'!$U$4:$U$"&amp;$C$6))
+SUMIF(INDIRECT("'Output 4'!$H$4:$H$"&amp;$C$7),Analysis!Q56,INDIRECT("'Output 4'!$U$4:$U$"&amp;$C$7))
+SUMIF(INDIRECT("'Output 5'!$H$4:$H$"&amp;$C$8),Analysis!Q56,INDIRECT("'Output 5'!$U$4:$U$"&amp;$C$8))
+SUMIF(INDIRECT("'Output 6'!$H$4:$H$"&amp;$C$9),Analysis!Q56,INDIRECT("'Output 6'!$U$4:$U$"&amp;$C$9))
+SUMIF(INDIRECT("'Output 7'!$H$4:$H$"&amp;$C$10),Analysis!Q56,INDIRECT("'Output 7'!$U$4:$U$"&amp;$C$10))
+SUMIF(INDIRECT("'Output 8'!$H$4:$H$"&amp;$C$11),Analysis!Q56,INDIRECT("'Output 8'!$U$4:$U$"&amp;$C$11))
+SUMIF(INDIRECT("'Output 9'!$H$4:$H$"&amp;$C$12),Analysis!Q56,INDIRECT("'Output 9'!$U$4:$U$"&amp;$C$12))
+SUMIF(INDIRECT("'Output 10'!$H$4:$H$"&amp;$C$13),Analysis!Q56,INDIRECT("'Output 10'!$U$4:$U$"&amp;$C$13))</f>
        <v>2612</v>
      </c>
      <c r="U56" s="30"/>
      <c r="V56" s="5">
        <f>SUMIF('Unplanned Outputs'!$E$4:$E$500,Analysis!Q56,'Unplanned Outputs'!$J$4:$J$500)</f>
        <v>177605</v>
      </c>
      <c r="W56" s="5">
        <f>SUMIF('Unplanned Outputs'!$E$4:$E$500,Analysis!$Q56,'Unplanned Outputs'!$N$4:$N$500)</f>
        <v>0</v>
      </c>
      <c r="X56" s="5">
        <f>SUMIF('Unplanned Outputs'!$E$4:$E$500,Analysis!$Q56,'Unplanned Outputs'!$R$4:$R$500)</f>
        <v>0</v>
      </c>
      <c r="Y56" s="15"/>
      <c r="Z56" s="36">
        <f t="shared" ca="1" si="9"/>
        <v>180217</v>
      </c>
      <c r="AA56" s="36">
        <f t="shared" si="10"/>
        <v>177605</v>
      </c>
      <c r="AB56" s="51">
        <f t="shared" ca="1" si="11"/>
        <v>357822</v>
      </c>
      <c r="AC56" s="62">
        <f ca="1">SUMIF(INDIRECT("'Output 1'!$H$5:$H$"&amp;$C$4),Analysis!$Q56,INDIRECT("'Output 1'!$F$5:$F$"&amp;$C$4))
+SUMIF(INDIRECT("'Output 2'!$H$5:$H$"&amp;$C$5),Analysis!$Q56,INDIRECT("'Output 2'!$F$5:$F$"&amp;$C$5))
+SUMIF(INDIRECT("'Output 3'!$H$5:$H$"&amp;$C$6),Analysis!$Q56,INDIRECT("'Output 3'!$F$5:$F$"&amp;$C$6))
+SUMIF(INDIRECT("'Output 4'!$H$5:$H$"&amp;$C$7),Analysis!$Q56,INDIRECT("'Output 4'!$F$5:$F$"&amp;$C$7))
+SUMIF(INDIRECT("'Output 5'!$H$5:$H$"&amp;$C$8),Analysis!$Q56,INDIRECT("'Output 5'!$F$5:$F$"&amp;$C$8))
+SUMIF(INDIRECT("'Output 6'!$H$5:$H$"&amp;$C$9),Analysis!$Q56,INDIRECT("'Output 6'!$F$5:$F$"&amp;$C$9))
+SUMIF(INDIRECT("'Output 7'!$H$5:$H$"&amp;$C$10),Analysis!$Q56,INDIRECT("'Output 7'!$F$5:$F$"&amp;$C$10))
+SUMIF(INDIRECT("'Output 8'!$H$5:$H$"&amp;$C$11),Analysis!$Q56,INDIRECT("'Output 8'!$F$5:$F$"&amp;$C$11))
+SUMIF(INDIRECT("'Output 9'!$H$5:$H$"&amp;$C$12),Analysis!$Q56,INDIRECT("'Output 9'!$F$5:$F$"&amp;$C$12))
+SUMIF(INDIRECT("'Output 10'!$H$5:$H$"&amp;$C$13),Analysis!$Q56,INDIRECT("'Output 10'!$F$5:$F$"&amp;$C$13))</f>
        <v>12300</v>
      </c>
    </row>
    <row r="57" spans="17:29" x14ac:dyDescent="0.3">
      <c r="Q57" s="30" t="s">
        <v>191</v>
      </c>
      <c r="R57" s="5">
        <f ca="1">SUMIF(INDIRECT("'Output 1'!$H$4:$H$"&amp;$C$4),Analysis!Q57,INDIRECT("'Output 1'!$m$4:$m$"&amp;$C$4))
+SUMIF(INDIRECT("'Output 2'!$H$4:$H$"&amp;$C$5),Analysis!Q57,INDIRECT("'Output 2'!$m$4:$m$"&amp;$C$5))
+SUMIF(INDIRECT("'Output 3'!$H$4:$H$"&amp;$C$6),Analysis!Q57,INDIRECT("'Output 3'!$m$4:$m$"&amp;$C$6))
+SUMIF(INDIRECT("'Output 4'!$H$4:$H$"&amp;$C$7),Analysis!Q57,INDIRECT("'Output 4'!$m$4:$m$"&amp;$C$7))
+SUMIF(INDIRECT("'Output 5'!$H$4:$H$"&amp;$C$8),Analysis!Q57,INDIRECT("'Output 5'!$m$4:$m$"&amp;$C$8))
+SUMIF(INDIRECT("'Output 6'!$H$4:$H$"&amp;$C$9),Analysis!Q57,INDIRECT("'Output 6'!$m$4:$m$"&amp;$C$9))
+SUMIF(INDIRECT("'Output 7'!$H$4:$H$"&amp;$C$10),Analysis!Q57,INDIRECT("'Output 7'!$m$4:$m$"&amp;$C$10))
+SUMIF(INDIRECT("'Output 8'!$H$4:$H$"&amp;$C$11),Analysis!Q57,INDIRECT("'Output 8'!$m$4:$m$"&amp;$C$11))
+SUMIF(INDIRECT("'Output 9'!$H$4:$H$"&amp;$C$12),Analysis!Q57,INDIRECT("'Output 9'!$m$4:$m$"&amp;$C$12))
+SUMIF(INDIRECT("'Output 10'!$H$4:$H$"&amp;$C$13),Analysis!Q57,INDIRECT("'Output 10'!$m$4:$m$"&amp;$C$13))</f>
        <v>0</v>
      </c>
      <c r="S57" s="5">
        <f ca="1">SUMIF(INDIRECT("'Output 1'!$H$4:$H$"&amp;$C$4),Analysis!Q57,INDIRECT("'Output 1'!$Q$4:$Q$"&amp;$C$4))
+SUMIF(INDIRECT("'Output 2'!$H$4:$H$"&amp;$C$5),Analysis!Q57,INDIRECT("'Output 2'!$Q$4:$Q$"&amp;$C$5))
+SUMIF(INDIRECT("'Output 3'!$H$4:$H$"&amp;$C$6),Analysis!Q57,INDIRECT("'Output 3'!$Q$4:$Q$"&amp;$C$6))
+SUMIF(INDIRECT("'Output 4'!$H$4:$H$"&amp;$C$7),Analysis!Q57,INDIRECT("'Output 4'!$Q$4:$Q$"&amp;$C$7))
+SUMIF(INDIRECT("'Output 5'!$H$4:$H$"&amp;$C$8),Analysis!Q57,INDIRECT("'Output 5'!$Q$4:$Q$"&amp;$C$8))
+SUMIF(INDIRECT("'Output 6'!$H$4:$H$"&amp;$C$9),Analysis!Q57,INDIRECT("'Output 6'!$Q$4:$Q$"&amp;$C$9))
+SUMIF(INDIRECT("'Output 7'!$H$4:$H$"&amp;$C$10),Analysis!Q57,INDIRECT("'Output 7'!$Q$4:$Q$"&amp;$C$10))
+SUMIF(INDIRECT("'Output 8'!$H$4:$H$"&amp;$C$11),Analysis!Q57,INDIRECT("'Output 8'!$Q$4:$Q$"&amp;$C$11))
+SUMIF(INDIRECT("'Output 9'!$H$4:$H$"&amp;$C$12),Analysis!Q57,INDIRECT("'Output 9'!$Q$4:$Q$"&amp;$C$12))
+SUMIF(INDIRECT("'Output 10'!$H$4:$H$"&amp;$C$13),Analysis!Q57,INDIRECT("'Output 10'!$Q$4:$Q$"&amp;$C$13))</f>
        <v>28</v>
      </c>
      <c r="T57" s="5">
        <f ca="1">SUMIF(INDIRECT("'Output 1'!$H$4:$H$"&amp;$C$4),Analysis!Q57,INDIRECT("'Output 1'!$U$4:$U$"&amp;$C$4))
+SUMIF(INDIRECT("'Output 2'!$H$4:$H$"&amp;$C$5),Analysis!Q57,INDIRECT("'Output 2'!$U$4:$U$"&amp;$C$5))
+SUMIF(INDIRECT("'Output 3'!$H$4:$H$"&amp;$C$6),Analysis!Q57,INDIRECT("'Output 3'!$U$4:$U$"&amp;$C$6))
+SUMIF(INDIRECT("'Output 4'!$H$4:$H$"&amp;$C$7),Analysis!Q57,INDIRECT("'Output 4'!$U$4:$U$"&amp;$C$7))
+SUMIF(INDIRECT("'Output 5'!$H$4:$H$"&amp;$C$8),Analysis!Q57,INDIRECT("'Output 5'!$U$4:$U$"&amp;$C$8))
+SUMIF(INDIRECT("'Output 6'!$H$4:$H$"&amp;$C$9),Analysis!Q57,INDIRECT("'Output 6'!$U$4:$U$"&amp;$C$9))
+SUMIF(INDIRECT("'Output 7'!$H$4:$H$"&amp;$C$10),Analysis!Q57,INDIRECT("'Output 7'!$U$4:$U$"&amp;$C$10))
+SUMIF(INDIRECT("'Output 8'!$H$4:$H$"&amp;$C$11),Analysis!Q57,INDIRECT("'Output 8'!$U$4:$U$"&amp;$C$11))
+SUMIF(INDIRECT("'Output 9'!$H$4:$H$"&amp;$C$12),Analysis!Q57,INDIRECT("'Output 9'!$U$4:$U$"&amp;$C$12))
+SUMIF(INDIRECT("'Output 10'!$H$4:$H$"&amp;$C$13),Analysis!Q57,INDIRECT("'Output 10'!$U$4:$U$"&amp;$C$13))</f>
        <v>9</v>
      </c>
      <c r="U57" s="30"/>
      <c r="V57" s="5">
        <f>SUMIF('Unplanned Outputs'!$E$4:$E$500,Analysis!Q57,'Unplanned Outputs'!$J$4:$J$500)</f>
        <v>0</v>
      </c>
      <c r="W57" s="5">
        <f>SUMIF('Unplanned Outputs'!$E$4:$E$500,Analysis!$Q57,'Unplanned Outputs'!$N$4:$N$500)</f>
        <v>0</v>
      </c>
      <c r="X57" s="5">
        <f>SUMIF('Unplanned Outputs'!$E$4:$E$500,Analysis!$Q57,'Unplanned Outputs'!$R$4:$R$500)</f>
        <v>0</v>
      </c>
      <c r="Y57" s="15"/>
      <c r="Z57" s="36">
        <f t="shared" ca="1" si="9"/>
        <v>37</v>
      </c>
      <c r="AA57" s="36">
        <f t="shared" si="10"/>
        <v>0</v>
      </c>
      <c r="AB57" s="51">
        <f t="shared" ca="1" si="11"/>
        <v>37</v>
      </c>
      <c r="AC57" s="62">
        <f ca="1">SUMIF(INDIRECT("'Output 1'!$H$5:$H$"&amp;$C$4),Analysis!$Q57,INDIRECT("'Output 1'!$F$5:$F$"&amp;$C$4))
+SUMIF(INDIRECT("'Output 2'!$H$5:$H$"&amp;$C$5),Analysis!$Q57,INDIRECT("'Output 2'!$F$5:$F$"&amp;$C$5))
+SUMIF(INDIRECT("'Output 3'!$H$5:$H$"&amp;$C$6),Analysis!$Q57,INDIRECT("'Output 3'!$F$5:$F$"&amp;$C$6))
+SUMIF(INDIRECT("'Output 4'!$H$5:$H$"&amp;$C$7),Analysis!$Q57,INDIRECT("'Output 4'!$F$5:$F$"&amp;$C$7))
+SUMIF(INDIRECT("'Output 5'!$H$5:$H$"&amp;$C$8),Analysis!$Q57,INDIRECT("'Output 5'!$F$5:$F$"&amp;$C$8))
+SUMIF(INDIRECT("'Output 6'!$H$5:$H$"&amp;$C$9),Analysis!$Q57,INDIRECT("'Output 6'!$F$5:$F$"&amp;$C$9))
+SUMIF(INDIRECT("'Output 7'!$H$5:$H$"&amp;$C$10),Analysis!$Q57,INDIRECT("'Output 7'!$F$5:$F$"&amp;$C$10))
+SUMIF(INDIRECT("'Output 8'!$H$5:$H$"&amp;$C$11),Analysis!$Q57,INDIRECT("'Output 8'!$F$5:$F$"&amp;$C$11))
+SUMIF(INDIRECT("'Output 9'!$H$5:$H$"&amp;$C$12),Analysis!$Q57,INDIRECT("'Output 9'!$F$5:$F$"&amp;$C$12))
+SUMIF(INDIRECT("'Output 10'!$H$5:$H$"&amp;$C$13),Analysis!$Q57,INDIRECT("'Output 10'!$F$5:$F$"&amp;$C$13))</f>
        <v>5</v>
      </c>
    </row>
    <row r="58" spans="17:29" x14ac:dyDescent="0.3">
      <c r="Q58" s="30" t="s">
        <v>558</v>
      </c>
      <c r="R58" s="5">
        <f ca="1">SUMIF(INDIRECT("'Output 1'!$H$4:$H$"&amp;$C$4),Analysis!Q58,INDIRECT("'Output 1'!$m$4:$m$"&amp;$C$4))
+SUMIF(INDIRECT("'Output 2'!$H$4:$H$"&amp;$C$5),Analysis!Q58,INDIRECT("'Output 2'!$m$4:$m$"&amp;$C$5))
+SUMIF(INDIRECT("'Output 3'!$H$4:$H$"&amp;$C$6),Analysis!Q58,INDIRECT("'Output 3'!$m$4:$m$"&amp;$C$6))
+SUMIF(INDIRECT("'Output 4'!$H$4:$H$"&amp;$C$7),Analysis!Q58,INDIRECT("'Output 4'!$m$4:$m$"&amp;$C$7))
+SUMIF(INDIRECT("'Output 5'!$H$4:$H$"&amp;$C$8),Analysis!Q58,INDIRECT("'Output 5'!$m$4:$m$"&amp;$C$8))
+SUMIF(INDIRECT("'Output 6'!$H$4:$H$"&amp;$C$9),Analysis!Q58,INDIRECT("'Output 6'!$m$4:$m$"&amp;$C$9))
+SUMIF(INDIRECT("'Output 7'!$H$4:$H$"&amp;$C$10),Analysis!Q58,INDIRECT("'Output 7'!$m$4:$m$"&amp;$C$10))
+SUMIF(INDIRECT("'Output 8'!$H$4:$H$"&amp;$C$11),Analysis!Q58,INDIRECT("'Output 8'!$m$4:$m$"&amp;$C$11))
+SUMIF(INDIRECT("'Output 9'!$H$4:$H$"&amp;$C$12),Analysis!Q58,INDIRECT("'Output 9'!$m$4:$m$"&amp;$C$12))
+SUMIF(INDIRECT("'Output 10'!$H$4:$H$"&amp;$C$13),Analysis!Q58,INDIRECT("'Output 10'!$m$4:$m$"&amp;$C$13))</f>
        <v>0</v>
      </c>
      <c r="S58" s="5">
        <f ca="1">SUMIF(INDIRECT("'Output 1'!$H$4:$H$"&amp;$C$4),Analysis!Q58,INDIRECT("'Output 1'!$Q$4:$Q$"&amp;$C$4))
+SUMIF(INDIRECT("'Output 2'!$H$4:$H$"&amp;$C$5),Analysis!Q58,INDIRECT("'Output 2'!$Q$4:$Q$"&amp;$C$5))
+SUMIF(INDIRECT("'Output 3'!$H$4:$H$"&amp;$C$6),Analysis!Q58,INDIRECT("'Output 3'!$Q$4:$Q$"&amp;$C$6))
+SUMIF(INDIRECT("'Output 4'!$H$4:$H$"&amp;$C$7),Analysis!Q58,INDIRECT("'Output 4'!$Q$4:$Q$"&amp;$C$7))
+SUMIF(INDIRECT("'Output 5'!$H$4:$H$"&amp;$C$8),Analysis!Q58,INDIRECT("'Output 5'!$Q$4:$Q$"&amp;$C$8))
+SUMIF(INDIRECT("'Output 6'!$H$4:$H$"&amp;$C$9),Analysis!Q58,INDIRECT("'Output 6'!$Q$4:$Q$"&amp;$C$9))
+SUMIF(INDIRECT("'Output 7'!$H$4:$H$"&amp;$C$10),Analysis!Q58,INDIRECT("'Output 7'!$Q$4:$Q$"&amp;$C$10))
+SUMIF(INDIRECT("'Output 8'!$H$4:$H$"&amp;$C$11),Analysis!Q58,INDIRECT("'Output 8'!$Q$4:$Q$"&amp;$C$11))
+SUMIF(INDIRECT("'Output 9'!$H$4:$H$"&amp;$C$12),Analysis!Q58,INDIRECT("'Output 9'!$Q$4:$Q$"&amp;$C$12))
+SUMIF(INDIRECT("'Output 10'!$H$4:$H$"&amp;$C$13),Analysis!Q58,INDIRECT("'Output 10'!$Q$4:$Q$"&amp;$C$13))</f>
        <v>0</v>
      </c>
      <c r="T58" s="5">
        <f ca="1">SUMIF(INDIRECT("'Output 1'!$H$4:$H$"&amp;$C$4),Analysis!Q58,INDIRECT("'Output 1'!$U$4:$U$"&amp;$C$4))
+SUMIF(INDIRECT("'Output 2'!$H$4:$H$"&amp;$C$5),Analysis!Q58,INDIRECT("'Output 2'!$U$4:$U$"&amp;$C$5))
+SUMIF(INDIRECT("'Output 3'!$H$4:$H$"&amp;$C$6),Analysis!Q58,INDIRECT("'Output 3'!$U$4:$U$"&amp;$C$6))
+SUMIF(INDIRECT("'Output 4'!$H$4:$H$"&amp;$C$7),Analysis!Q58,INDIRECT("'Output 4'!$U$4:$U$"&amp;$C$7))
+SUMIF(INDIRECT("'Output 5'!$H$4:$H$"&amp;$C$8),Analysis!Q58,INDIRECT("'Output 5'!$U$4:$U$"&amp;$C$8))
+SUMIF(INDIRECT("'Output 6'!$H$4:$H$"&amp;$C$9),Analysis!Q58,INDIRECT("'Output 6'!$U$4:$U$"&amp;$C$9))
+SUMIF(INDIRECT("'Output 7'!$H$4:$H$"&amp;$C$10),Analysis!Q58,INDIRECT("'Output 7'!$U$4:$U$"&amp;$C$10))
+SUMIF(INDIRECT("'Output 8'!$H$4:$H$"&amp;$C$11),Analysis!Q58,INDIRECT("'Output 8'!$U$4:$U$"&amp;$C$11))
+SUMIF(INDIRECT("'Output 9'!$H$4:$H$"&amp;$C$12),Analysis!Q58,INDIRECT("'Output 9'!$U$4:$U$"&amp;$C$12))
+SUMIF(INDIRECT("'Output 10'!$H$4:$H$"&amp;$C$13),Analysis!Q58,INDIRECT("'Output 10'!$U$4:$U$"&amp;$C$13))</f>
        <v>0</v>
      </c>
      <c r="U58" s="30"/>
      <c r="V58" s="5">
        <f>SUMIF('Unplanned Outputs'!$E$4:$E$500,Analysis!Q58,'Unplanned Outputs'!$J$4:$J$500)</f>
        <v>0</v>
      </c>
      <c r="W58" s="5">
        <f>SUMIF('Unplanned Outputs'!$E$4:$E$500,Analysis!$Q58,'Unplanned Outputs'!$N$4:$N$500)</f>
        <v>0</v>
      </c>
      <c r="X58" s="5">
        <f>SUMIF('Unplanned Outputs'!$E$4:$E$500,Analysis!$Q58,'Unplanned Outputs'!$R$4:$R$500)</f>
        <v>0</v>
      </c>
      <c r="Y58" s="15"/>
      <c r="Z58" s="36">
        <f t="shared" ca="1" si="9"/>
        <v>0</v>
      </c>
      <c r="AA58" s="36">
        <f t="shared" si="10"/>
        <v>0</v>
      </c>
      <c r="AB58" s="51">
        <f t="shared" ca="1" si="11"/>
        <v>0</v>
      </c>
      <c r="AC58" s="62">
        <f ca="1">SUMIF(INDIRECT("'Output 1'!$H$5:$H$"&amp;$C$4),Analysis!$Q58,INDIRECT("'Output 1'!$F$5:$F$"&amp;$C$4))
+SUMIF(INDIRECT("'Output 2'!$H$5:$H$"&amp;$C$5),Analysis!$Q58,INDIRECT("'Output 2'!$F$5:$F$"&amp;$C$5))
+SUMIF(INDIRECT("'Output 3'!$H$5:$H$"&amp;$C$6),Analysis!$Q58,INDIRECT("'Output 3'!$F$5:$F$"&amp;$C$6))
+SUMIF(INDIRECT("'Output 4'!$H$5:$H$"&amp;$C$7),Analysis!$Q58,INDIRECT("'Output 4'!$F$5:$F$"&amp;$C$7))
+SUMIF(INDIRECT("'Output 5'!$H$5:$H$"&amp;$C$8),Analysis!$Q58,INDIRECT("'Output 5'!$F$5:$F$"&amp;$C$8))
+SUMIF(INDIRECT("'Output 6'!$H$5:$H$"&amp;$C$9),Analysis!$Q58,INDIRECT("'Output 6'!$F$5:$F$"&amp;$C$9))
+SUMIF(INDIRECT("'Output 7'!$H$5:$H$"&amp;$C$10),Analysis!$Q58,INDIRECT("'Output 7'!$F$5:$F$"&amp;$C$10))
+SUMIF(INDIRECT("'Output 8'!$H$5:$H$"&amp;$C$11),Analysis!$Q58,INDIRECT("'Output 8'!$F$5:$F$"&amp;$C$11))
+SUMIF(INDIRECT("'Output 9'!$H$5:$H$"&amp;$C$12),Analysis!$Q58,INDIRECT("'Output 9'!$F$5:$F$"&amp;$C$12))
+SUMIF(INDIRECT("'Output 10'!$H$5:$H$"&amp;$C$13),Analysis!$Q58,INDIRECT("'Output 10'!$F$5:$F$"&amp;$C$13))</f>
        <v>0</v>
      </c>
    </row>
    <row r="59" spans="17:29" x14ac:dyDescent="0.3">
      <c r="Q59" s="30">
        <v>4.3</v>
      </c>
      <c r="R59" s="5">
        <f ca="1">SUMIF(INDIRECT("'Output 1'!$H$4:$H$"&amp;$C$4),Analysis!Q59,INDIRECT("'Output 1'!$m$4:$m$"&amp;$C$4))
+SUMIF(INDIRECT("'Output 2'!$H$4:$H$"&amp;$C$5),Analysis!Q59,INDIRECT("'Output 2'!$m$4:$m$"&amp;$C$5))
+SUMIF(INDIRECT("'Output 3'!$H$4:$H$"&amp;$C$6),Analysis!Q59,INDIRECT("'Output 3'!$m$4:$m$"&amp;$C$6))
+SUMIF(INDIRECT("'Output 4'!$H$4:$H$"&amp;$C$7),Analysis!Q59,INDIRECT("'Output 4'!$m$4:$m$"&amp;$C$7))
+SUMIF(INDIRECT("'Output 5'!$H$4:$H$"&amp;$C$8),Analysis!Q59,INDIRECT("'Output 5'!$m$4:$m$"&amp;$C$8))
+SUMIF(INDIRECT("'Output 6'!$H$4:$H$"&amp;$C$9),Analysis!Q59,INDIRECT("'Output 6'!$m$4:$m$"&amp;$C$9))
+SUMIF(INDIRECT("'Output 7'!$H$4:$H$"&amp;$C$10),Analysis!Q59,INDIRECT("'Output 7'!$m$4:$m$"&amp;$C$10))
+SUMIF(INDIRECT("'Output 8'!$H$4:$H$"&amp;$C$11),Analysis!Q59,INDIRECT("'Output 8'!$m$4:$m$"&amp;$C$11))
+SUMIF(INDIRECT("'Output 9'!$H$4:$H$"&amp;$C$12),Analysis!Q59,INDIRECT("'Output 9'!$m$4:$m$"&amp;$C$12))
+SUMIF(INDIRECT("'Output 10'!$H$4:$H$"&amp;$C$13),Analysis!Q59,INDIRECT("'Output 10'!$m$4:$m$"&amp;$C$13))</f>
        <v>0</v>
      </c>
      <c r="S59" s="5">
        <f ca="1">SUMIF(INDIRECT("'Output 1'!$H$4:$H$"&amp;$C$4),Analysis!Q59,INDIRECT("'Output 1'!$Q$4:$Q$"&amp;$C$4))
+SUMIF(INDIRECT("'Output 2'!$H$4:$H$"&amp;$C$5),Analysis!Q59,INDIRECT("'Output 2'!$Q$4:$Q$"&amp;$C$5))
+SUMIF(INDIRECT("'Output 3'!$H$4:$H$"&amp;$C$6),Analysis!Q59,INDIRECT("'Output 3'!$Q$4:$Q$"&amp;$C$6))
+SUMIF(INDIRECT("'Output 4'!$H$4:$H$"&amp;$C$7),Analysis!Q59,INDIRECT("'Output 4'!$Q$4:$Q$"&amp;$C$7))
+SUMIF(INDIRECT("'Output 5'!$H$4:$H$"&amp;$C$8),Analysis!Q59,INDIRECT("'Output 5'!$Q$4:$Q$"&amp;$C$8))
+SUMIF(INDIRECT("'Output 6'!$H$4:$H$"&amp;$C$9),Analysis!Q59,INDIRECT("'Output 6'!$Q$4:$Q$"&amp;$C$9))
+SUMIF(INDIRECT("'Output 7'!$H$4:$H$"&amp;$C$10),Analysis!Q59,INDIRECT("'Output 7'!$Q$4:$Q$"&amp;$C$10))
+SUMIF(INDIRECT("'Output 8'!$H$4:$H$"&amp;$C$11),Analysis!Q59,INDIRECT("'Output 8'!$Q$4:$Q$"&amp;$C$11))
+SUMIF(INDIRECT("'Output 9'!$H$4:$H$"&amp;$C$12),Analysis!Q59,INDIRECT("'Output 9'!$Q$4:$Q$"&amp;$C$12))
+SUMIF(INDIRECT("'Output 10'!$H$4:$H$"&amp;$C$13),Analysis!Q59,INDIRECT("'Output 10'!$Q$4:$Q$"&amp;$C$13))</f>
        <v>0</v>
      </c>
      <c r="T59" s="5">
        <f ca="1">SUMIF(INDIRECT("'Output 1'!$H$4:$H$"&amp;$C$4),Analysis!Q59,INDIRECT("'Output 1'!$U$4:$U$"&amp;$C$4))
+SUMIF(INDIRECT("'Output 2'!$H$4:$H$"&amp;$C$5),Analysis!Q59,INDIRECT("'Output 2'!$U$4:$U$"&amp;$C$5))
+SUMIF(INDIRECT("'Output 3'!$H$4:$H$"&amp;$C$6),Analysis!Q59,INDIRECT("'Output 3'!$U$4:$U$"&amp;$C$6))
+SUMIF(INDIRECT("'Output 4'!$H$4:$H$"&amp;$C$7),Analysis!Q59,INDIRECT("'Output 4'!$U$4:$U$"&amp;$C$7))
+SUMIF(INDIRECT("'Output 5'!$H$4:$H$"&amp;$C$8),Analysis!Q59,INDIRECT("'Output 5'!$U$4:$U$"&amp;$C$8))
+SUMIF(INDIRECT("'Output 6'!$H$4:$H$"&amp;$C$9),Analysis!Q59,INDIRECT("'Output 6'!$U$4:$U$"&amp;$C$9))
+SUMIF(INDIRECT("'Output 7'!$H$4:$H$"&amp;$C$10),Analysis!Q59,INDIRECT("'Output 7'!$U$4:$U$"&amp;$C$10))
+SUMIF(INDIRECT("'Output 8'!$H$4:$H$"&amp;$C$11),Analysis!Q59,INDIRECT("'Output 8'!$U$4:$U$"&amp;$C$11))
+SUMIF(INDIRECT("'Output 9'!$H$4:$H$"&amp;$C$12),Analysis!Q59,INDIRECT("'Output 9'!$U$4:$U$"&amp;$C$12))
+SUMIF(INDIRECT("'Output 10'!$H$4:$H$"&amp;$C$13),Analysis!Q59,INDIRECT("'Output 10'!$U$4:$U$"&amp;$C$13))</f>
        <v>0</v>
      </c>
      <c r="U59" s="30"/>
      <c r="V59" s="5">
        <f>SUMIF('Unplanned Outputs'!$E$4:$E$500,Analysis!Q59,'Unplanned Outputs'!$J$4:$J$500)</f>
        <v>0</v>
      </c>
      <c r="W59" s="5">
        <f>SUMIF('Unplanned Outputs'!$E$4:$E$500,Analysis!$Q59,'Unplanned Outputs'!$N$4:$N$500)</f>
        <v>0</v>
      </c>
      <c r="X59" s="5">
        <f>SUMIF('Unplanned Outputs'!$E$4:$E$500,Analysis!$Q59,'Unplanned Outputs'!$R$4:$R$500)</f>
        <v>0</v>
      </c>
      <c r="Y59" s="15"/>
      <c r="Z59" s="36">
        <f t="shared" ca="1" si="9"/>
        <v>0</v>
      </c>
      <c r="AA59" s="36">
        <f t="shared" si="10"/>
        <v>0</v>
      </c>
      <c r="AB59" s="51">
        <f t="shared" ca="1" si="11"/>
        <v>0</v>
      </c>
      <c r="AC59" s="62">
        <f ca="1">SUMIF(INDIRECT("'Output 1'!$H$5:$H$"&amp;$C$4),Analysis!$Q59,INDIRECT("'Output 1'!$F$5:$F$"&amp;$C$4))
+SUMIF(INDIRECT("'Output 2'!$H$5:$H$"&amp;$C$5),Analysis!$Q59,INDIRECT("'Output 2'!$F$5:$F$"&amp;$C$5))
+SUMIF(INDIRECT("'Output 3'!$H$5:$H$"&amp;$C$6),Analysis!$Q59,INDIRECT("'Output 3'!$F$5:$F$"&amp;$C$6))
+SUMIF(INDIRECT("'Output 4'!$H$5:$H$"&amp;$C$7),Analysis!$Q59,INDIRECT("'Output 4'!$F$5:$F$"&amp;$C$7))
+SUMIF(INDIRECT("'Output 5'!$H$5:$H$"&amp;$C$8),Analysis!$Q59,INDIRECT("'Output 5'!$F$5:$F$"&amp;$C$8))
+SUMIF(INDIRECT("'Output 6'!$H$5:$H$"&amp;$C$9),Analysis!$Q59,INDIRECT("'Output 6'!$F$5:$F$"&amp;$C$9))
+SUMIF(INDIRECT("'Output 7'!$H$5:$H$"&amp;$C$10),Analysis!$Q59,INDIRECT("'Output 7'!$F$5:$F$"&amp;$C$10))
+SUMIF(INDIRECT("'Output 8'!$H$5:$H$"&amp;$C$11),Analysis!$Q59,INDIRECT("'Output 8'!$F$5:$F$"&amp;$C$11))
+SUMIF(INDIRECT("'Output 9'!$H$5:$H$"&amp;$C$12),Analysis!$Q59,INDIRECT("'Output 9'!$F$5:$F$"&amp;$C$12))
+SUMIF(INDIRECT("'Output 10'!$H$5:$H$"&amp;$C$13),Analysis!$Q59,INDIRECT("'Output 10'!$F$5:$F$"&amp;$C$13))</f>
        <v>0</v>
      </c>
    </row>
    <row r="60" spans="17:29" x14ac:dyDescent="0.3">
      <c r="Q60" s="30" t="s">
        <v>559</v>
      </c>
      <c r="R60" s="5">
        <f ca="1">SUMIF(INDIRECT("'Output 1'!$H$4:$H$"&amp;$C$4),Analysis!Q60,INDIRECT("'Output 1'!$m$4:$m$"&amp;$C$4))
+SUMIF(INDIRECT("'Output 2'!$H$4:$H$"&amp;$C$5),Analysis!Q60,INDIRECT("'Output 2'!$m$4:$m$"&amp;$C$5))
+SUMIF(INDIRECT("'Output 3'!$H$4:$H$"&amp;$C$6),Analysis!Q60,INDIRECT("'Output 3'!$m$4:$m$"&amp;$C$6))
+SUMIF(INDIRECT("'Output 4'!$H$4:$H$"&amp;$C$7),Analysis!Q60,INDIRECT("'Output 4'!$m$4:$m$"&amp;$C$7))
+SUMIF(INDIRECT("'Output 5'!$H$4:$H$"&amp;$C$8),Analysis!Q60,INDIRECT("'Output 5'!$m$4:$m$"&amp;$C$8))
+SUMIF(INDIRECT("'Output 6'!$H$4:$H$"&amp;$C$9),Analysis!Q60,INDIRECT("'Output 6'!$m$4:$m$"&amp;$C$9))
+SUMIF(INDIRECT("'Output 7'!$H$4:$H$"&amp;$C$10),Analysis!Q60,INDIRECT("'Output 7'!$m$4:$m$"&amp;$C$10))
+SUMIF(INDIRECT("'Output 8'!$H$4:$H$"&amp;$C$11),Analysis!Q60,INDIRECT("'Output 8'!$m$4:$m$"&amp;$C$11))
+SUMIF(INDIRECT("'Output 9'!$H$4:$H$"&amp;$C$12),Analysis!Q60,INDIRECT("'Output 9'!$m$4:$m$"&amp;$C$12))
+SUMIF(INDIRECT("'Output 10'!$H$4:$H$"&amp;$C$13),Analysis!Q60,INDIRECT("'Output 10'!$m$4:$m$"&amp;$C$13))</f>
        <v>0</v>
      </c>
      <c r="S60" s="5">
        <f ca="1">SUMIF(INDIRECT("'Output 1'!$H$4:$H$"&amp;$C$4),Analysis!Q60,INDIRECT("'Output 1'!$Q$4:$Q$"&amp;$C$4))
+SUMIF(INDIRECT("'Output 2'!$H$4:$H$"&amp;$C$5),Analysis!Q60,INDIRECT("'Output 2'!$Q$4:$Q$"&amp;$C$5))
+SUMIF(INDIRECT("'Output 3'!$H$4:$H$"&amp;$C$6),Analysis!Q60,INDIRECT("'Output 3'!$Q$4:$Q$"&amp;$C$6))
+SUMIF(INDIRECT("'Output 4'!$H$4:$H$"&amp;$C$7),Analysis!Q60,INDIRECT("'Output 4'!$Q$4:$Q$"&amp;$C$7))
+SUMIF(INDIRECT("'Output 5'!$H$4:$H$"&amp;$C$8),Analysis!Q60,INDIRECT("'Output 5'!$Q$4:$Q$"&amp;$C$8))
+SUMIF(INDIRECT("'Output 6'!$H$4:$H$"&amp;$C$9),Analysis!Q60,INDIRECT("'Output 6'!$Q$4:$Q$"&amp;$C$9))
+SUMIF(INDIRECT("'Output 7'!$H$4:$H$"&amp;$C$10),Analysis!Q60,INDIRECT("'Output 7'!$Q$4:$Q$"&amp;$C$10))
+SUMIF(INDIRECT("'Output 8'!$H$4:$H$"&amp;$C$11),Analysis!Q60,INDIRECT("'Output 8'!$Q$4:$Q$"&amp;$C$11))
+SUMIF(INDIRECT("'Output 9'!$H$4:$H$"&amp;$C$12),Analysis!Q60,INDIRECT("'Output 9'!$Q$4:$Q$"&amp;$C$12))
+SUMIF(INDIRECT("'Output 10'!$H$4:$H$"&amp;$C$13),Analysis!Q60,INDIRECT("'Output 10'!$Q$4:$Q$"&amp;$C$13))</f>
        <v>0</v>
      </c>
      <c r="T60" s="5">
        <f ca="1">SUMIF(INDIRECT("'Output 1'!$H$4:$H$"&amp;$C$4),Analysis!Q60,INDIRECT("'Output 1'!$U$4:$U$"&amp;$C$4))
+SUMIF(INDIRECT("'Output 2'!$H$4:$H$"&amp;$C$5),Analysis!Q60,INDIRECT("'Output 2'!$U$4:$U$"&amp;$C$5))
+SUMIF(INDIRECT("'Output 3'!$H$4:$H$"&amp;$C$6),Analysis!Q60,INDIRECT("'Output 3'!$U$4:$U$"&amp;$C$6))
+SUMIF(INDIRECT("'Output 4'!$H$4:$H$"&amp;$C$7),Analysis!Q60,INDIRECT("'Output 4'!$U$4:$U$"&amp;$C$7))
+SUMIF(INDIRECT("'Output 5'!$H$4:$H$"&amp;$C$8),Analysis!Q60,INDIRECT("'Output 5'!$U$4:$U$"&amp;$C$8))
+SUMIF(INDIRECT("'Output 6'!$H$4:$H$"&amp;$C$9),Analysis!Q60,INDIRECT("'Output 6'!$U$4:$U$"&amp;$C$9))
+SUMIF(INDIRECT("'Output 7'!$H$4:$H$"&amp;$C$10),Analysis!Q60,INDIRECT("'Output 7'!$U$4:$U$"&amp;$C$10))
+SUMIF(INDIRECT("'Output 8'!$H$4:$H$"&amp;$C$11),Analysis!Q60,INDIRECT("'Output 8'!$U$4:$U$"&amp;$C$11))
+SUMIF(INDIRECT("'Output 9'!$H$4:$H$"&amp;$C$12),Analysis!Q60,INDIRECT("'Output 9'!$U$4:$U$"&amp;$C$12))
+SUMIF(INDIRECT("'Output 10'!$H$4:$H$"&amp;$C$13),Analysis!Q60,INDIRECT("'Output 10'!$U$4:$U$"&amp;$C$13))</f>
        <v>0</v>
      </c>
      <c r="U60" s="30"/>
      <c r="V60" s="5">
        <f>SUMIF('Unplanned Outputs'!$E$4:$E$500,Analysis!Q60,'Unplanned Outputs'!$J$4:$J$500)</f>
        <v>0</v>
      </c>
      <c r="W60" s="5">
        <f>SUMIF('Unplanned Outputs'!$E$4:$E$500,Analysis!$Q60,'Unplanned Outputs'!$N$4:$N$500)</f>
        <v>0</v>
      </c>
      <c r="X60" s="5">
        <f>SUMIF('Unplanned Outputs'!$E$4:$E$500,Analysis!$Q60,'Unplanned Outputs'!$R$4:$R$500)</f>
        <v>0</v>
      </c>
      <c r="Y60" s="15"/>
      <c r="Z60" s="36">
        <f t="shared" ca="1" si="9"/>
        <v>0</v>
      </c>
      <c r="AA60" s="36">
        <f t="shared" si="10"/>
        <v>0</v>
      </c>
      <c r="AB60" s="51">
        <f t="shared" ca="1" si="11"/>
        <v>0</v>
      </c>
      <c r="AC60" s="62">
        <f ca="1">SUMIF(INDIRECT("'Output 1'!$H$5:$H$"&amp;$C$4),Analysis!$Q60,INDIRECT("'Output 1'!$F$5:$F$"&amp;$C$4))
+SUMIF(INDIRECT("'Output 2'!$H$5:$H$"&amp;$C$5),Analysis!$Q60,INDIRECT("'Output 2'!$F$5:$F$"&amp;$C$5))
+SUMIF(INDIRECT("'Output 3'!$H$5:$H$"&amp;$C$6),Analysis!$Q60,INDIRECT("'Output 3'!$F$5:$F$"&amp;$C$6))
+SUMIF(INDIRECT("'Output 4'!$H$5:$H$"&amp;$C$7),Analysis!$Q60,INDIRECT("'Output 4'!$F$5:$F$"&amp;$C$7))
+SUMIF(INDIRECT("'Output 5'!$H$5:$H$"&amp;$C$8),Analysis!$Q60,INDIRECT("'Output 5'!$F$5:$F$"&amp;$C$8))
+SUMIF(INDIRECT("'Output 6'!$H$5:$H$"&amp;$C$9),Analysis!$Q60,INDIRECT("'Output 6'!$F$5:$F$"&amp;$C$9))
+SUMIF(INDIRECT("'Output 7'!$H$5:$H$"&amp;$C$10),Analysis!$Q60,INDIRECT("'Output 7'!$F$5:$F$"&amp;$C$10))
+SUMIF(INDIRECT("'Output 8'!$H$5:$H$"&amp;$C$11),Analysis!$Q60,INDIRECT("'Output 8'!$F$5:$F$"&amp;$C$11))
+SUMIF(INDIRECT("'Output 9'!$H$5:$H$"&amp;$C$12),Analysis!$Q60,INDIRECT("'Output 9'!$F$5:$F$"&amp;$C$12))
+SUMIF(INDIRECT("'Output 10'!$H$5:$H$"&amp;$C$13),Analysis!$Q60,INDIRECT("'Output 10'!$F$5:$F$"&amp;$C$13))</f>
        <v>0</v>
      </c>
    </row>
    <row r="61" spans="17:29" x14ac:dyDescent="0.3">
      <c r="Q61" s="30">
        <v>5.0999999999999996</v>
      </c>
      <c r="R61" s="5">
        <f ca="1">SUMIF(INDIRECT("'Output 1'!$H$4:$H$"&amp;$C$4),Analysis!Q61,INDIRECT("'Output 1'!$m$4:$m$"&amp;$C$4))
+SUMIF(INDIRECT("'Output 2'!$H$4:$H$"&amp;$C$5),Analysis!Q61,INDIRECT("'Output 2'!$m$4:$m$"&amp;$C$5))
+SUMIF(INDIRECT("'Output 3'!$H$4:$H$"&amp;$C$6),Analysis!Q61,INDIRECT("'Output 3'!$m$4:$m$"&amp;$C$6))
+SUMIF(INDIRECT("'Output 4'!$H$4:$H$"&amp;$C$7),Analysis!Q61,INDIRECT("'Output 4'!$m$4:$m$"&amp;$C$7))
+SUMIF(INDIRECT("'Output 5'!$H$4:$H$"&amp;$C$8),Analysis!Q61,INDIRECT("'Output 5'!$m$4:$m$"&amp;$C$8))
+SUMIF(INDIRECT("'Output 6'!$H$4:$H$"&amp;$C$9),Analysis!Q61,INDIRECT("'Output 6'!$m$4:$m$"&amp;$C$9))
+SUMIF(INDIRECT("'Output 7'!$H$4:$H$"&amp;$C$10),Analysis!Q61,INDIRECT("'Output 7'!$m$4:$m$"&amp;$C$10))
+SUMIF(INDIRECT("'Output 8'!$H$4:$H$"&amp;$C$11),Analysis!Q61,INDIRECT("'Output 8'!$m$4:$m$"&amp;$C$11))
+SUMIF(INDIRECT("'Output 9'!$H$4:$H$"&amp;$C$12),Analysis!Q61,INDIRECT("'Output 9'!$m$4:$m$"&amp;$C$12))
+SUMIF(INDIRECT("'Output 10'!$H$4:$H$"&amp;$C$13),Analysis!Q61,INDIRECT("'Output 10'!$m$4:$m$"&amp;$C$13))</f>
        <v>0</v>
      </c>
      <c r="S61" s="5">
        <f ca="1">SUMIF(INDIRECT("'Output 1'!$H$4:$H$"&amp;$C$4),Analysis!Q61,INDIRECT("'Output 1'!$Q$4:$Q$"&amp;$C$4))
+SUMIF(INDIRECT("'Output 2'!$H$4:$H$"&amp;$C$5),Analysis!Q61,INDIRECT("'Output 2'!$Q$4:$Q$"&amp;$C$5))
+SUMIF(INDIRECT("'Output 3'!$H$4:$H$"&amp;$C$6),Analysis!Q61,INDIRECT("'Output 3'!$Q$4:$Q$"&amp;$C$6))
+SUMIF(INDIRECT("'Output 4'!$H$4:$H$"&amp;$C$7),Analysis!Q61,INDIRECT("'Output 4'!$Q$4:$Q$"&amp;$C$7))
+SUMIF(INDIRECT("'Output 5'!$H$4:$H$"&amp;$C$8),Analysis!Q61,INDIRECT("'Output 5'!$Q$4:$Q$"&amp;$C$8))
+SUMIF(INDIRECT("'Output 6'!$H$4:$H$"&amp;$C$9),Analysis!Q61,INDIRECT("'Output 6'!$Q$4:$Q$"&amp;$C$9))
+SUMIF(INDIRECT("'Output 7'!$H$4:$H$"&amp;$C$10),Analysis!Q61,INDIRECT("'Output 7'!$Q$4:$Q$"&amp;$C$10))
+SUMIF(INDIRECT("'Output 8'!$H$4:$H$"&amp;$C$11),Analysis!Q61,INDIRECT("'Output 8'!$Q$4:$Q$"&amp;$C$11))
+SUMIF(INDIRECT("'Output 9'!$H$4:$H$"&amp;$C$12),Analysis!Q61,INDIRECT("'Output 9'!$Q$4:$Q$"&amp;$C$12))
+SUMIF(INDIRECT("'Output 10'!$H$4:$H$"&amp;$C$13),Analysis!Q61,INDIRECT("'Output 10'!$Q$4:$Q$"&amp;$C$13))</f>
        <v>0</v>
      </c>
      <c r="T61" s="5">
        <f ca="1">SUMIF(INDIRECT("'Output 1'!$H$4:$H$"&amp;$C$4),Analysis!Q61,INDIRECT("'Output 1'!$U$4:$U$"&amp;$C$4))
+SUMIF(INDIRECT("'Output 2'!$H$4:$H$"&amp;$C$5),Analysis!Q61,INDIRECT("'Output 2'!$U$4:$U$"&amp;$C$5))
+SUMIF(INDIRECT("'Output 3'!$H$4:$H$"&amp;$C$6),Analysis!Q61,INDIRECT("'Output 3'!$U$4:$U$"&amp;$C$6))
+SUMIF(INDIRECT("'Output 4'!$H$4:$H$"&amp;$C$7),Analysis!Q61,INDIRECT("'Output 4'!$U$4:$U$"&amp;$C$7))
+SUMIF(INDIRECT("'Output 5'!$H$4:$H$"&amp;$C$8),Analysis!Q61,INDIRECT("'Output 5'!$U$4:$U$"&amp;$C$8))
+SUMIF(INDIRECT("'Output 6'!$H$4:$H$"&amp;$C$9),Analysis!Q61,INDIRECT("'Output 6'!$U$4:$U$"&amp;$C$9))
+SUMIF(INDIRECT("'Output 7'!$H$4:$H$"&amp;$C$10),Analysis!Q61,INDIRECT("'Output 7'!$U$4:$U$"&amp;$C$10))
+SUMIF(INDIRECT("'Output 8'!$H$4:$H$"&amp;$C$11),Analysis!Q61,INDIRECT("'Output 8'!$U$4:$U$"&amp;$C$11))
+SUMIF(INDIRECT("'Output 9'!$H$4:$H$"&amp;$C$12),Analysis!Q61,INDIRECT("'Output 9'!$U$4:$U$"&amp;$C$12))
+SUMIF(INDIRECT("'Output 10'!$H$4:$H$"&amp;$C$13),Analysis!Q61,INDIRECT("'Output 10'!$U$4:$U$"&amp;$C$13))</f>
        <v>0</v>
      </c>
      <c r="U61" s="30"/>
      <c r="V61" s="5">
        <f>SUMIF('Unplanned Outputs'!$E$4:$E$500,Analysis!Q61,'Unplanned Outputs'!$J$4:$J$500)</f>
        <v>0</v>
      </c>
      <c r="W61" s="5">
        <f>SUMIF('Unplanned Outputs'!$E$4:$E$500,Analysis!$Q61,'Unplanned Outputs'!$N$4:$N$500)</f>
        <v>0</v>
      </c>
      <c r="X61" s="5">
        <f>SUMIF('Unplanned Outputs'!$E$4:$E$500,Analysis!$Q61,'Unplanned Outputs'!$R$4:$R$500)</f>
        <v>0</v>
      </c>
      <c r="Y61" s="15"/>
      <c r="Z61" s="36">
        <f t="shared" ca="1" si="9"/>
        <v>0</v>
      </c>
      <c r="AA61" s="36">
        <f t="shared" si="10"/>
        <v>0</v>
      </c>
      <c r="AB61" s="51">
        <f t="shared" ca="1" si="11"/>
        <v>0</v>
      </c>
      <c r="AC61" s="62">
        <f ca="1">SUMIF(INDIRECT("'Output 1'!$H$5:$H$"&amp;$C$4),Analysis!$Q61,INDIRECT("'Output 1'!$F$5:$F$"&amp;$C$4))
+SUMIF(INDIRECT("'Output 2'!$H$5:$H$"&amp;$C$5),Analysis!$Q61,INDIRECT("'Output 2'!$F$5:$F$"&amp;$C$5))
+SUMIF(INDIRECT("'Output 3'!$H$5:$H$"&amp;$C$6),Analysis!$Q61,INDIRECT("'Output 3'!$F$5:$F$"&amp;$C$6))
+SUMIF(INDIRECT("'Output 4'!$H$5:$H$"&amp;$C$7),Analysis!$Q61,INDIRECT("'Output 4'!$F$5:$F$"&amp;$C$7))
+SUMIF(INDIRECT("'Output 5'!$H$5:$H$"&amp;$C$8),Analysis!$Q61,INDIRECT("'Output 5'!$F$5:$F$"&amp;$C$8))
+SUMIF(INDIRECT("'Output 6'!$H$5:$H$"&amp;$C$9),Analysis!$Q61,INDIRECT("'Output 6'!$F$5:$F$"&amp;$C$9))
+SUMIF(INDIRECT("'Output 7'!$H$5:$H$"&amp;$C$10),Analysis!$Q61,INDIRECT("'Output 7'!$F$5:$F$"&amp;$C$10))
+SUMIF(INDIRECT("'Output 8'!$H$5:$H$"&amp;$C$11),Analysis!$Q61,INDIRECT("'Output 8'!$F$5:$F$"&amp;$C$11))
+SUMIF(INDIRECT("'Output 9'!$H$5:$H$"&amp;$C$12),Analysis!$Q61,INDIRECT("'Output 9'!$F$5:$F$"&amp;$C$12))
+SUMIF(INDIRECT("'Output 10'!$H$5:$H$"&amp;$C$13),Analysis!$Q61,INDIRECT("'Output 10'!$F$5:$F$"&amp;$C$13))</f>
        <v>0</v>
      </c>
    </row>
    <row r="62" spans="17:29" x14ac:dyDescent="0.3">
      <c r="Q62" s="30" t="s">
        <v>378</v>
      </c>
      <c r="R62" s="5">
        <f ca="1">SUMIF(INDIRECT("'Output 1'!$H$4:$H$"&amp;$C$4),Analysis!Q62,INDIRECT("'Output 1'!$m$4:$m$"&amp;$C$4))
+SUMIF(INDIRECT("'Output 2'!$H$4:$H$"&amp;$C$5),Analysis!Q62,INDIRECT("'Output 2'!$m$4:$m$"&amp;$C$5))
+SUMIF(INDIRECT("'Output 3'!$H$4:$H$"&amp;$C$6),Analysis!Q62,INDIRECT("'Output 3'!$m$4:$m$"&amp;$C$6))
+SUMIF(INDIRECT("'Output 4'!$H$4:$H$"&amp;$C$7),Analysis!Q62,INDIRECT("'Output 4'!$m$4:$m$"&amp;$C$7))
+SUMIF(INDIRECT("'Output 5'!$H$4:$H$"&amp;$C$8),Analysis!Q62,INDIRECT("'Output 5'!$m$4:$m$"&amp;$C$8))
+SUMIF(INDIRECT("'Output 6'!$H$4:$H$"&amp;$C$9),Analysis!Q62,INDIRECT("'Output 6'!$m$4:$m$"&amp;$C$9))
+SUMIF(INDIRECT("'Output 7'!$H$4:$H$"&amp;$C$10),Analysis!Q62,INDIRECT("'Output 7'!$m$4:$m$"&amp;$C$10))
+SUMIF(INDIRECT("'Output 8'!$H$4:$H$"&amp;$C$11),Analysis!Q62,INDIRECT("'Output 8'!$m$4:$m$"&amp;$C$11))
+SUMIF(INDIRECT("'Output 9'!$H$4:$H$"&amp;$C$12),Analysis!Q62,INDIRECT("'Output 9'!$m$4:$m$"&amp;$C$12))
+SUMIF(INDIRECT("'Output 10'!$H$4:$H$"&amp;$C$13),Analysis!Q62,INDIRECT("'Output 10'!$m$4:$m$"&amp;$C$13))</f>
        <v>0</v>
      </c>
      <c r="S62" s="5">
        <f ca="1">SUMIF(INDIRECT("'Output 1'!$H$4:$H$"&amp;$C$4),Analysis!Q62,INDIRECT("'Output 1'!$Q$4:$Q$"&amp;$C$4))
+SUMIF(INDIRECT("'Output 2'!$H$4:$H$"&amp;$C$5),Analysis!Q62,INDIRECT("'Output 2'!$Q$4:$Q$"&amp;$C$5))
+SUMIF(INDIRECT("'Output 3'!$H$4:$H$"&amp;$C$6),Analysis!Q62,INDIRECT("'Output 3'!$Q$4:$Q$"&amp;$C$6))
+SUMIF(INDIRECT("'Output 4'!$H$4:$H$"&amp;$C$7),Analysis!Q62,INDIRECT("'Output 4'!$Q$4:$Q$"&amp;$C$7))
+SUMIF(INDIRECT("'Output 5'!$H$4:$H$"&amp;$C$8),Analysis!Q62,INDIRECT("'Output 5'!$Q$4:$Q$"&amp;$C$8))
+SUMIF(INDIRECT("'Output 6'!$H$4:$H$"&amp;$C$9),Analysis!Q62,INDIRECT("'Output 6'!$Q$4:$Q$"&amp;$C$9))
+SUMIF(INDIRECT("'Output 7'!$H$4:$H$"&amp;$C$10),Analysis!Q62,INDIRECT("'Output 7'!$Q$4:$Q$"&amp;$C$10))
+SUMIF(INDIRECT("'Output 8'!$H$4:$H$"&amp;$C$11),Analysis!Q62,INDIRECT("'Output 8'!$Q$4:$Q$"&amp;$C$11))
+SUMIF(INDIRECT("'Output 9'!$H$4:$H$"&amp;$C$12),Analysis!Q62,INDIRECT("'Output 9'!$Q$4:$Q$"&amp;$C$12))
+SUMIF(INDIRECT("'Output 10'!$H$4:$H$"&amp;$C$13),Analysis!Q62,INDIRECT("'Output 10'!$Q$4:$Q$"&amp;$C$13))</f>
        <v>0</v>
      </c>
      <c r="T62" s="5">
        <f ca="1">SUMIF(INDIRECT("'Output 1'!$H$4:$H$"&amp;$C$4),Analysis!Q62,INDIRECT("'Output 1'!$U$4:$U$"&amp;$C$4))
+SUMIF(INDIRECT("'Output 2'!$H$4:$H$"&amp;$C$5),Analysis!Q62,INDIRECT("'Output 2'!$U$4:$U$"&amp;$C$5))
+SUMIF(INDIRECT("'Output 3'!$H$4:$H$"&amp;$C$6),Analysis!Q62,INDIRECT("'Output 3'!$U$4:$U$"&amp;$C$6))
+SUMIF(INDIRECT("'Output 4'!$H$4:$H$"&amp;$C$7),Analysis!Q62,INDIRECT("'Output 4'!$U$4:$U$"&amp;$C$7))
+SUMIF(INDIRECT("'Output 5'!$H$4:$H$"&amp;$C$8),Analysis!Q62,INDIRECT("'Output 5'!$U$4:$U$"&amp;$C$8))
+SUMIF(INDIRECT("'Output 6'!$H$4:$H$"&amp;$C$9),Analysis!Q62,INDIRECT("'Output 6'!$U$4:$U$"&amp;$C$9))
+SUMIF(INDIRECT("'Output 7'!$H$4:$H$"&amp;$C$10),Analysis!Q62,INDIRECT("'Output 7'!$U$4:$U$"&amp;$C$10))
+SUMIF(INDIRECT("'Output 8'!$H$4:$H$"&amp;$C$11),Analysis!Q62,INDIRECT("'Output 8'!$U$4:$U$"&amp;$C$11))
+SUMIF(INDIRECT("'Output 9'!$H$4:$H$"&amp;$C$12),Analysis!Q62,INDIRECT("'Output 9'!$U$4:$U$"&amp;$C$12))
+SUMIF(INDIRECT("'Output 10'!$H$4:$H$"&amp;$C$13),Analysis!Q62,INDIRECT("'Output 10'!$U$4:$U$"&amp;$C$13))</f>
        <v>0</v>
      </c>
      <c r="U62" s="30"/>
      <c r="V62" s="5">
        <f>SUMIF('Unplanned Outputs'!$E$4:$E$500,Analysis!Q62,'Unplanned Outputs'!$J$4:$J$500)</f>
        <v>0</v>
      </c>
      <c r="W62" s="5">
        <f>SUMIF('Unplanned Outputs'!$E$4:$E$500,Analysis!$Q62,'Unplanned Outputs'!$N$4:$N$500)</f>
        <v>0</v>
      </c>
      <c r="X62" s="5">
        <f>SUMIF('Unplanned Outputs'!$E$4:$E$500,Analysis!$Q62,'Unplanned Outputs'!$R$4:$R$500)</f>
        <v>0</v>
      </c>
      <c r="Y62" s="15"/>
      <c r="Z62" s="36">
        <f t="shared" ca="1" si="9"/>
        <v>0</v>
      </c>
      <c r="AA62" s="36">
        <f t="shared" si="10"/>
        <v>0</v>
      </c>
      <c r="AB62" s="51">
        <f t="shared" ca="1" si="11"/>
        <v>0</v>
      </c>
      <c r="AC62" s="62">
        <f ca="1">SUMIF(INDIRECT("'Output 1'!$H$5:$H$"&amp;$C$4),Analysis!$Q62,INDIRECT("'Output 1'!$F$5:$F$"&amp;$C$4))
+SUMIF(INDIRECT("'Output 2'!$H$5:$H$"&amp;$C$5),Analysis!$Q62,INDIRECT("'Output 2'!$F$5:$F$"&amp;$C$5))
+SUMIF(INDIRECT("'Output 3'!$H$5:$H$"&amp;$C$6),Analysis!$Q62,INDIRECT("'Output 3'!$F$5:$F$"&amp;$C$6))
+SUMIF(INDIRECT("'Output 4'!$H$5:$H$"&amp;$C$7),Analysis!$Q62,INDIRECT("'Output 4'!$F$5:$F$"&amp;$C$7))
+SUMIF(INDIRECT("'Output 5'!$H$5:$H$"&amp;$C$8),Analysis!$Q62,INDIRECT("'Output 5'!$F$5:$F$"&amp;$C$8))
+SUMIF(INDIRECT("'Output 6'!$H$5:$H$"&amp;$C$9),Analysis!$Q62,INDIRECT("'Output 6'!$F$5:$F$"&amp;$C$9))
+SUMIF(INDIRECT("'Output 7'!$H$5:$H$"&amp;$C$10),Analysis!$Q62,INDIRECT("'Output 7'!$F$5:$F$"&amp;$C$10))
+SUMIF(INDIRECT("'Output 8'!$H$5:$H$"&amp;$C$11),Analysis!$Q62,INDIRECT("'Output 8'!$F$5:$F$"&amp;$C$11))
+SUMIF(INDIRECT("'Output 9'!$H$5:$H$"&amp;$C$12),Analysis!$Q62,INDIRECT("'Output 9'!$F$5:$F$"&amp;$C$12))
+SUMIF(INDIRECT("'Output 10'!$H$5:$H$"&amp;$C$13),Analysis!$Q62,INDIRECT("'Output 10'!$F$5:$F$"&amp;$C$13))</f>
        <v>1</v>
      </c>
    </row>
    <row r="63" spans="17:29" x14ac:dyDescent="0.3">
      <c r="Q63" s="30" t="s">
        <v>560</v>
      </c>
      <c r="R63" s="5">
        <f ca="1">SUMIF(INDIRECT("'Output 1'!$H$4:$H$"&amp;$C$4),Analysis!Q63,INDIRECT("'Output 1'!$m$4:$m$"&amp;$C$4))
+SUMIF(INDIRECT("'Output 2'!$H$4:$H$"&amp;$C$5),Analysis!Q63,INDIRECT("'Output 2'!$m$4:$m$"&amp;$C$5))
+SUMIF(INDIRECT("'Output 3'!$H$4:$H$"&amp;$C$6),Analysis!Q63,INDIRECT("'Output 3'!$m$4:$m$"&amp;$C$6))
+SUMIF(INDIRECT("'Output 4'!$H$4:$H$"&amp;$C$7),Analysis!Q63,INDIRECT("'Output 4'!$m$4:$m$"&amp;$C$7))
+SUMIF(INDIRECT("'Output 5'!$H$4:$H$"&amp;$C$8),Analysis!Q63,INDIRECT("'Output 5'!$m$4:$m$"&amp;$C$8))
+SUMIF(INDIRECT("'Output 6'!$H$4:$H$"&amp;$C$9),Analysis!Q63,INDIRECT("'Output 6'!$m$4:$m$"&amp;$C$9))
+SUMIF(INDIRECT("'Output 7'!$H$4:$H$"&amp;$C$10),Analysis!Q63,INDIRECT("'Output 7'!$m$4:$m$"&amp;$C$10))
+SUMIF(INDIRECT("'Output 8'!$H$4:$H$"&amp;$C$11),Analysis!Q63,INDIRECT("'Output 8'!$m$4:$m$"&amp;$C$11))
+SUMIF(INDIRECT("'Output 9'!$H$4:$H$"&amp;$C$12),Analysis!Q63,INDIRECT("'Output 9'!$m$4:$m$"&amp;$C$12))
+SUMIF(INDIRECT("'Output 10'!$H$4:$H$"&amp;$C$13),Analysis!Q63,INDIRECT("'Output 10'!$m$4:$m$"&amp;$C$13))</f>
        <v>0</v>
      </c>
      <c r="S63" s="5">
        <f ca="1">SUMIF(INDIRECT("'Output 1'!$H$4:$H$"&amp;$C$4),Analysis!Q63,INDIRECT("'Output 1'!$Q$4:$Q$"&amp;$C$4))
+SUMIF(INDIRECT("'Output 2'!$H$4:$H$"&amp;$C$5),Analysis!Q63,INDIRECT("'Output 2'!$Q$4:$Q$"&amp;$C$5))
+SUMIF(INDIRECT("'Output 3'!$H$4:$H$"&amp;$C$6),Analysis!Q63,INDIRECT("'Output 3'!$Q$4:$Q$"&amp;$C$6))
+SUMIF(INDIRECT("'Output 4'!$H$4:$H$"&amp;$C$7),Analysis!Q63,INDIRECT("'Output 4'!$Q$4:$Q$"&amp;$C$7))
+SUMIF(INDIRECT("'Output 5'!$H$4:$H$"&amp;$C$8),Analysis!Q63,INDIRECT("'Output 5'!$Q$4:$Q$"&amp;$C$8))
+SUMIF(INDIRECT("'Output 6'!$H$4:$H$"&amp;$C$9),Analysis!Q63,INDIRECT("'Output 6'!$Q$4:$Q$"&amp;$C$9))
+SUMIF(INDIRECT("'Output 7'!$H$4:$H$"&amp;$C$10),Analysis!Q63,INDIRECT("'Output 7'!$Q$4:$Q$"&amp;$C$10))
+SUMIF(INDIRECT("'Output 8'!$H$4:$H$"&amp;$C$11),Analysis!Q63,INDIRECT("'Output 8'!$Q$4:$Q$"&amp;$C$11))
+SUMIF(INDIRECT("'Output 9'!$H$4:$H$"&amp;$C$12),Analysis!Q63,INDIRECT("'Output 9'!$Q$4:$Q$"&amp;$C$12))
+SUMIF(INDIRECT("'Output 10'!$H$4:$H$"&amp;$C$13),Analysis!Q63,INDIRECT("'Output 10'!$Q$4:$Q$"&amp;$C$13))</f>
        <v>0</v>
      </c>
      <c r="T63" s="5">
        <f ca="1">SUMIF(INDIRECT("'Output 1'!$H$4:$H$"&amp;$C$4),Analysis!Q63,INDIRECT("'Output 1'!$U$4:$U$"&amp;$C$4))
+SUMIF(INDIRECT("'Output 2'!$H$4:$H$"&amp;$C$5),Analysis!Q63,INDIRECT("'Output 2'!$U$4:$U$"&amp;$C$5))
+SUMIF(INDIRECT("'Output 3'!$H$4:$H$"&amp;$C$6),Analysis!Q63,INDIRECT("'Output 3'!$U$4:$U$"&amp;$C$6))
+SUMIF(INDIRECT("'Output 4'!$H$4:$H$"&amp;$C$7),Analysis!Q63,INDIRECT("'Output 4'!$U$4:$U$"&amp;$C$7))
+SUMIF(INDIRECT("'Output 5'!$H$4:$H$"&amp;$C$8),Analysis!Q63,INDIRECT("'Output 5'!$U$4:$U$"&amp;$C$8))
+SUMIF(INDIRECT("'Output 6'!$H$4:$H$"&amp;$C$9),Analysis!Q63,INDIRECT("'Output 6'!$U$4:$U$"&amp;$C$9))
+SUMIF(INDIRECT("'Output 7'!$H$4:$H$"&amp;$C$10),Analysis!Q63,INDIRECT("'Output 7'!$U$4:$U$"&amp;$C$10))
+SUMIF(INDIRECT("'Output 8'!$H$4:$H$"&amp;$C$11),Analysis!Q63,INDIRECT("'Output 8'!$U$4:$U$"&amp;$C$11))
+SUMIF(INDIRECT("'Output 9'!$H$4:$H$"&amp;$C$12),Analysis!Q63,INDIRECT("'Output 9'!$U$4:$U$"&amp;$C$12))
+SUMIF(INDIRECT("'Output 10'!$H$4:$H$"&amp;$C$13),Analysis!Q63,INDIRECT("'Output 10'!$U$4:$U$"&amp;$C$13))</f>
        <v>0</v>
      </c>
      <c r="U63" s="30"/>
      <c r="V63" s="5">
        <f>SUMIF('Unplanned Outputs'!$E$4:$E$500,Analysis!Q63,'Unplanned Outputs'!$J$4:$J$500)</f>
        <v>0</v>
      </c>
      <c r="W63" s="5">
        <f>SUMIF('Unplanned Outputs'!$E$4:$E$500,Analysis!$Q63,'Unplanned Outputs'!$N$4:$N$500)</f>
        <v>0</v>
      </c>
      <c r="X63" s="5">
        <f>SUMIF('Unplanned Outputs'!$E$4:$E$500,Analysis!$Q63,'Unplanned Outputs'!$R$4:$R$500)</f>
        <v>0</v>
      </c>
      <c r="Y63" s="15"/>
      <c r="Z63" s="36">
        <f t="shared" ca="1" si="9"/>
        <v>0</v>
      </c>
      <c r="AA63" s="36">
        <f t="shared" si="10"/>
        <v>0</v>
      </c>
      <c r="AB63" s="51">
        <f t="shared" ca="1" si="11"/>
        <v>0</v>
      </c>
      <c r="AC63" s="62">
        <f ca="1">SUMIF(INDIRECT("'Output 1'!$H$5:$H$"&amp;$C$4),Analysis!$Q63,INDIRECT("'Output 1'!$F$5:$F$"&amp;$C$4))
+SUMIF(INDIRECT("'Output 2'!$H$5:$H$"&amp;$C$5),Analysis!$Q63,INDIRECT("'Output 2'!$F$5:$F$"&amp;$C$5))
+SUMIF(INDIRECT("'Output 3'!$H$5:$H$"&amp;$C$6),Analysis!$Q63,INDIRECT("'Output 3'!$F$5:$F$"&amp;$C$6))
+SUMIF(INDIRECT("'Output 4'!$H$5:$H$"&amp;$C$7),Analysis!$Q63,INDIRECT("'Output 4'!$F$5:$F$"&amp;$C$7))
+SUMIF(INDIRECT("'Output 5'!$H$5:$H$"&amp;$C$8),Analysis!$Q63,INDIRECT("'Output 5'!$F$5:$F$"&amp;$C$8))
+SUMIF(INDIRECT("'Output 6'!$H$5:$H$"&amp;$C$9),Analysis!$Q63,INDIRECT("'Output 6'!$F$5:$F$"&amp;$C$9))
+SUMIF(INDIRECT("'Output 7'!$H$5:$H$"&amp;$C$10),Analysis!$Q63,INDIRECT("'Output 7'!$F$5:$F$"&amp;$C$10))
+SUMIF(INDIRECT("'Output 8'!$H$5:$H$"&amp;$C$11),Analysis!$Q63,INDIRECT("'Output 8'!$F$5:$F$"&amp;$C$11))
+SUMIF(INDIRECT("'Output 9'!$H$5:$H$"&amp;$C$12),Analysis!$Q63,INDIRECT("'Output 9'!$F$5:$F$"&amp;$C$12))
+SUMIF(INDIRECT("'Output 10'!$H$5:$H$"&amp;$C$13),Analysis!$Q63,INDIRECT("'Output 10'!$F$5:$F$"&amp;$C$13))</f>
        <v>0</v>
      </c>
    </row>
    <row r="64" spans="17:29" x14ac:dyDescent="0.3">
      <c r="Q64" s="30" t="s">
        <v>561</v>
      </c>
      <c r="R64" s="5">
        <f ca="1">SUMIF(INDIRECT("'Output 1'!$H$4:$H$"&amp;$C$4),Analysis!Q64,INDIRECT("'Output 1'!$m$4:$m$"&amp;$C$4))
+SUMIF(INDIRECT("'Output 2'!$H$4:$H$"&amp;$C$5),Analysis!Q64,INDIRECT("'Output 2'!$m$4:$m$"&amp;$C$5))
+SUMIF(INDIRECT("'Output 3'!$H$4:$H$"&amp;$C$6),Analysis!Q64,INDIRECT("'Output 3'!$m$4:$m$"&amp;$C$6))
+SUMIF(INDIRECT("'Output 4'!$H$4:$H$"&amp;$C$7),Analysis!Q64,INDIRECT("'Output 4'!$m$4:$m$"&amp;$C$7))
+SUMIF(INDIRECT("'Output 5'!$H$4:$H$"&amp;$C$8),Analysis!Q64,INDIRECT("'Output 5'!$m$4:$m$"&amp;$C$8))
+SUMIF(INDIRECT("'Output 6'!$H$4:$H$"&amp;$C$9),Analysis!Q64,INDIRECT("'Output 6'!$m$4:$m$"&amp;$C$9))
+SUMIF(INDIRECT("'Output 7'!$H$4:$H$"&amp;$C$10),Analysis!Q64,INDIRECT("'Output 7'!$m$4:$m$"&amp;$C$10))
+SUMIF(INDIRECT("'Output 8'!$H$4:$H$"&amp;$C$11),Analysis!Q64,INDIRECT("'Output 8'!$m$4:$m$"&amp;$C$11))
+SUMIF(INDIRECT("'Output 9'!$H$4:$H$"&amp;$C$12),Analysis!Q64,INDIRECT("'Output 9'!$m$4:$m$"&amp;$C$12))
+SUMIF(INDIRECT("'Output 10'!$H$4:$H$"&amp;$C$13),Analysis!Q64,INDIRECT("'Output 10'!$m$4:$m$"&amp;$C$13))</f>
        <v>0</v>
      </c>
      <c r="S64" s="5">
        <f ca="1">SUMIF(INDIRECT("'Output 1'!$H$4:$H$"&amp;$C$4),Analysis!Q64,INDIRECT("'Output 1'!$Q$4:$Q$"&amp;$C$4))
+SUMIF(INDIRECT("'Output 2'!$H$4:$H$"&amp;$C$5),Analysis!Q64,INDIRECT("'Output 2'!$Q$4:$Q$"&amp;$C$5))
+SUMIF(INDIRECT("'Output 3'!$H$4:$H$"&amp;$C$6),Analysis!Q64,INDIRECT("'Output 3'!$Q$4:$Q$"&amp;$C$6))
+SUMIF(INDIRECT("'Output 4'!$H$4:$H$"&amp;$C$7),Analysis!Q64,INDIRECT("'Output 4'!$Q$4:$Q$"&amp;$C$7))
+SUMIF(INDIRECT("'Output 5'!$H$4:$H$"&amp;$C$8),Analysis!Q64,INDIRECT("'Output 5'!$Q$4:$Q$"&amp;$C$8))
+SUMIF(INDIRECT("'Output 6'!$H$4:$H$"&amp;$C$9),Analysis!Q64,INDIRECT("'Output 6'!$Q$4:$Q$"&amp;$C$9))
+SUMIF(INDIRECT("'Output 7'!$H$4:$H$"&amp;$C$10),Analysis!Q64,INDIRECT("'Output 7'!$Q$4:$Q$"&amp;$C$10))
+SUMIF(INDIRECT("'Output 8'!$H$4:$H$"&amp;$C$11),Analysis!Q64,INDIRECT("'Output 8'!$Q$4:$Q$"&amp;$C$11))
+SUMIF(INDIRECT("'Output 9'!$H$4:$H$"&amp;$C$12),Analysis!Q64,INDIRECT("'Output 9'!$Q$4:$Q$"&amp;$C$12))
+SUMIF(INDIRECT("'Output 10'!$H$4:$H$"&amp;$C$13),Analysis!Q64,INDIRECT("'Output 10'!$Q$4:$Q$"&amp;$C$13))</f>
        <v>0</v>
      </c>
      <c r="T64" s="5">
        <f ca="1">SUMIF(INDIRECT("'Output 1'!$H$4:$H$"&amp;$C$4),Analysis!Q64,INDIRECT("'Output 1'!$U$4:$U$"&amp;$C$4))
+SUMIF(INDIRECT("'Output 2'!$H$4:$H$"&amp;$C$5),Analysis!Q64,INDIRECT("'Output 2'!$U$4:$U$"&amp;$C$5))
+SUMIF(INDIRECT("'Output 3'!$H$4:$H$"&amp;$C$6),Analysis!Q64,INDIRECT("'Output 3'!$U$4:$U$"&amp;$C$6))
+SUMIF(INDIRECT("'Output 4'!$H$4:$H$"&amp;$C$7),Analysis!Q64,INDIRECT("'Output 4'!$U$4:$U$"&amp;$C$7))
+SUMIF(INDIRECT("'Output 5'!$H$4:$H$"&amp;$C$8),Analysis!Q64,INDIRECT("'Output 5'!$U$4:$U$"&amp;$C$8))
+SUMIF(INDIRECT("'Output 6'!$H$4:$H$"&amp;$C$9),Analysis!Q64,INDIRECT("'Output 6'!$U$4:$U$"&amp;$C$9))
+SUMIF(INDIRECT("'Output 7'!$H$4:$H$"&amp;$C$10),Analysis!Q64,INDIRECT("'Output 7'!$U$4:$U$"&amp;$C$10))
+SUMIF(INDIRECT("'Output 8'!$H$4:$H$"&amp;$C$11),Analysis!Q64,INDIRECT("'Output 8'!$U$4:$U$"&amp;$C$11))
+SUMIF(INDIRECT("'Output 9'!$H$4:$H$"&amp;$C$12),Analysis!Q64,INDIRECT("'Output 9'!$U$4:$U$"&amp;$C$12))
+SUMIF(INDIRECT("'Output 10'!$H$4:$H$"&amp;$C$13),Analysis!Q64,INDIRECT("'Output 10'!$U$4:$U$"&amp;$C$13))</f>
        <v>0</v>
      </c>
      <c r="U64" s="30"/>
      <c r="V64" s="5">
        <f>SUMIF('Unplanned Outputs'!$E$4:$E$500,Analysis!Q64,'Unplanned Outputs'!$J$4:$J$500)</f>
        <v>0</v>
      </c>
      <c r="W64" s="5">
        <f>SUMIF('Unplanned Outputs'!$E$4:$E$500,Analysis!$Q64,'Unplanned Outputs'!$N$4:$N$500)</f>
        <v>0</v>
      </c>
      <c r="X64" s="5">
        <f>SUMIF('Unplanned Outputs'!$E$4:$E$500,Analysis!$Q64,'Unplanned Outputs'!$R$4:$R$500)</f>
        <v>0</v>
      </c>
      <c r="Y64" s="15"/>
      <c r="Z64" s="36">
        <f t="shared" ca="1" si="9"/>
        <v>0</v>
      </c>
      <c r="AA64" s="36">
        <f t="shared" si="10"/>
        <v>0</v>
      </c>
      <c r="AB64" s="51">
        <f t="shared" ca="1" si="11"/>
        <v>0</v>
      </c>
      <c r="AC64" s="62">
        <f ca="1">SUMIF(INDIRECT("'Output 1'!$H$5:$H$"&amp;$C$4),Analysis!$Q64,INDIRECT("'Output 1'!$F$5:$F$"&amp;$C$4))
+SUMIF(INDIRECT("'Output 2'!$H$5:$H$"&amp;$C$5),Analysis!$Q64,INDIRECT("'Output 2'!$F$5:$F$"&amp;$C$5))
+SUMIF(INDIRECT("'Output 3'!$H$5:$H$"&amp;$C$6),Analysis!$Q64,INDIRECT("'Output 3'!$F$5:$F$"&amp;$C$6))
+SUMIF(INDIRECT("'Output 4'!$H$5:$H$"&amp;$C$7),Analysis!$Q64,INDIRECT("'Output 4'!$F$5:$F$"&amp;$C$7))
+SUMIF(INDIRECT("'Output 5'!$H$5:$H$"&amp;$C$8),Analysis!$Q64,INDIRECT("'Output 5'!$F$5:$F$"&amp;$C$8))
+SUMIF(INDIRECT("'Output 6'!$H$5:$H$"&amp;$C$9),Analysis!$Q64,INDIRECT("'Output 6'!$F$5:$F$"&amp;$C$9))
+SUMIF(INDIRECT("'Output 7'!$H$5:$H$"&amp;$C$10),Analysis!$Q64,INDIRECT("'Output 7'!$F$5:$F$"&amp;$C$10))
+SUMIF(INDIRECT("'Output 8'!$H$5:$H$"&amp;$C$11),Analysis!$Q64,INDIRECT("'Output 8'!$F$5:$F$"&amp;$C$11))
+SUMIF(INDIRECT("'Output 9'!$H$5:$H$"&amp;$C$12),Analysis!$Q64,INDIRECT("'Output 9'!$F$5:$F$"&amp;$C$12))
+SUMIF(INDIRECT("'Output 10'!$H$5:$H$"&amp;$C$13),Analysis!$Q64,INDIRECT("'Output 10'!$F$5:$F$"&amp;$C$13))</f>
        <v>0</v>
      </c>
    </row>
    <row r="65" spans="17:29" x14ac:dyDescent="0.3">
      <c r="Q65" s="30">
        <v>5.2</v>
      </c>
      <c r="R65" s="5">
        <f ca="1">SUMIF(INDIRECT("'Output 1'!$H$4:$H$"&amp;$C$4),Analysis!Q65,INDIRECT("'Output 1'!$m$4:$m$"&amp;$C$4))
+SUMIF(INDIRECT("'Output 2'!$H$4:$H$"&amp;$C$5),Analysis!Q65,INDIRECT("'Output 2'!$m$4:$m$"&amp;$C$5))
+SUMIF(INDIRECT("'Output 3'!$H$4:$H$"&amp;$C$6),Analysis!Q65,INDIRECT("'Output 3'!$m$4:$m$"&amp;$C$6))
+SUMIF(INDIRECT("'Output 4'!$H$4:$H$"&amp;$C$7),Analysis!Q65,INDIRECT("'Output 4'!$m$4:$m$"&amp;$C$7))
+SUMIF(INDIRECT("'Output 5'!$H$4:$H$"&amp;$C$8),Analysis!Q65,INDIRECT("'Output 5'!$m$4:$m$"&amp;$C$8))
+SUMIF(INDIRECT("'Output 6'!$H$4:$H$"&amp;$C$9),Analysis!Q65,INDIRECT("'Output 6'!$m$4:$m$"&amp;$C$9))
+SUMIF(INDIRECT("'Output 7'!$H$4:$H$"&amp;$C$10),Analysis!Q65,INDIRECT("'Output 7'!$m$4:$m$"&amp;$C$10))
+SUMIF(INDIRECT("'Output 8'!$H$4:$H$"&amp;$C$11),Analysis!Q65,INDIRECT("'Output 8'!$m$4:$m$"&amp;$C$11))
+SUMIF(INDIRECT("'Output 9'!$H$4:$H$"&amp;$C$12),Analysis!Q65,INDIRECT("'Output 9'!$m$4:$m$"&amp;$C$12))
+SUMIF(INDIRECT("'Output 10'!$H$4:$H$"&amp;$C$13),Analysis!Q65,INDIRECT("'Output 10'!$m$4:$m$"&amp;$C$13))</f>
        <v>0</v>
      </c>
      <c r="S65" s="5">
        <f ca="1">SUMIF(INDIRECT("'Output 1'!$H$4:$H$"&amp;$C$4),Analysis!Q65,INDIRECT("'Output 1'!$Q$4:$Q$"&amp;$C$4))
+SUMIF(INDIRECT("'Output 2'!$H$4:$H$"&amp;$C$5),Analysis!Q65,INDIRECT("'Output 2'!$Q$4:$Q$"&amp;$C$5))
+SUMIF(INDIRECT("'Output 3'!$H$4:$H$"&amp;$C$6),Analysis!Q65,INDIRECT("'Output 3'!$Q$4:$Q$"&amp;$C$6))
+SUMIF(INDIRECT("'Output 4'!$H$4:$H$"&amp;$C$7),Analysis!Q65,INDIRECT("'Output 4'!$Q$4:$Q$"&amp;$C$7))
+SUMIF(INDIRECT("'Output 5'!$H$4:$H$"&amp;$C$8),Analysis!Q65,INDIRECT("'Output 5'!$Q$4:$Q$"&amp;$C$8))
+SUMIF(INDIRECT("'Output 6'!$H$4:$H$"&amp;$C$9),Analysis!Q65,INDIRECT("'Output 6'!$Q$4:$Q$"&amp;$C$9))
+SUMIF(INDIRECT("'Output 7'!$H$4:$H$"&amp;$C$10),Analysis!Q65,INDIRECT("'Output 7'!$Q$4:$Q$"&amp;$C$10))
+SUMIF(INDIRECT("'Output 8'!$H$4:$H$"&amp;$C$11),Analysis!Q65,INDIRECT("'Output 8'!$Q$4:$Q$"&amp;$C$11))
+SUMIF(INDIRECT("'Output 9'!$H$4:$H$"&amp;$C$12),Analysis!Q65,INDIRECT("'Output 9'!$Q$4:$Q$"&amp;$C$12))
+SUMIF(INDIRECT("'Output 10'!$H$4:$H$"&amp;$C$13),Analysis!Q65,INDIRECT("'Output 10'!$Q$4:$Q$"&amp;$C$13))</f>
        <v>0</v>
      </c>
      <c r="T65" s="5">
        <f ca="1">SUMIF(INDIRECT("'Output 1'!$H$4:$H$"&amp;$C$4),Analysis!Q65,INDIRECT("'Output 1'!$U$4:$U$"&amp;$C$4))
+SUMIF(INDIRECT("'Output 2'!$H$4:$H$"&amp;$C$5),Analysis!Q65,INDIRECT("'Output 2'!$U$4:$U$"&amp;$C$5))
+SUMIF(INDIRECT("'Output 3'!$H$4:$H$"&amp;$C$6),Analysis!Q65,INDIRECT("'Output 3'!$U$4:$U$"&amp;$C$6))
+SUMIF(INDIRECT("'Output 4'!$H$4:$H$"&amp;$C$7),Analysis!Q65,INDIRECT("'Output 4'!$U$4:$U$"&amp;$C$7))
+SUMIF(INDIRECT("'Output 5'!$H$4:$H$"&amp;$C$8),Analysis!Q65,INDIRECT("'Output 5'!$U$4:$U$"&amp;$C$8))
+SUMIF(INDIRECT("'Output 6'!$H$4:$H$"&amp;$C$9),Analysis!Q65,INDIRECT("'Output 6'!$U$4:$U$"&amp;$C$9))
+SUMIF(INDIRECT("'Output 7'!$H$4:$H$"&amp;$C$10),Analysis!Q65,INDIRECT("'Output 7'!$U$4:$U$"&amp;$C$10))
+SUMIF(INDIRECT("'Output 8'!$H$4:$H$"&amp;$C$11),Analysis!Q65,INDIRECT("'Output 8'!$U$4:$U$"&amp;$C$11))
+SUMIF(INDIRECT("'Output 9'!$H$4:$H$"&amp;$C$12),Analysis!Q65,INDIRECT("'Output 9'!$U$4:$U$"&amp;$C$12))
+SUMIF(INDIRECT("'Output 10'!$H$4:$H$"&amp;$C$13),Analysis!Q65,INDIRECT("'Output 10'!$U$4:$U$"&amp;$C$13))</f>
        <v>0</v>
      </c>
      <c r="U65" s="30"/>
      <c r="V65" s="5">
        <f>SUMIF('Unplanned Outputs'!$E$4:$E$500,Analysis!Q65,'Unplanned Outputs'!$J$4:$J$500)</f>
        <v>0</v>
      </c>
      <c r="W65" s="5">
        <f>SUMIF('Unplanned Outputs'!$E$4:$E$500,Analysis!$Q65,'Unplanned Outputs'!$N$4:$N$500)</f>
        <v>0</v>
      </c>
      <c r="X65" s="5">
        <f>SUMIF('Unplanned Outputs'!$E$4:$E$500,Analysis!$Q65,'Unplanned Outputs'!$R$4:$R$500)</f>
        <v>0</v>
      </c>
      <c r="Y65" s="15"/>
      <c r="Z65" s="36">
        <f t="shared" ca="1" si="9"/>
        <v>0</v>
      </c>
      <c r="AA65" s="36">
        <f t="shared" si="10"/>
        <v>0</v>
      </c>
      <c r="AB65" s="51">
        <f t="shared" ca="1" si="11"/>
        <v>0</v>
      </c>
      <c r="AC65" s="62">
        <f ca="1">SUMIF(INDIRECT("'Output 1'!$H$5:$H$"&amp;$C$4),Analysis!$Q65,INDIRECT("'Output 1'!$F$5:$F$"&amp;$C$4))
+SUMIF(INDIRECT("'Output 2'!$H$5:$H$"&amp;$C$5),Analysis!$Q65,INDIRECT("'Output 2'!$F$5:$F$"&amp;$C$5))
+SUMIF(INDIRECT("'Output 3'!$H$5:$H$"&amp;$C$6),Analysis!$Q65,INDIRECT("'Output 3'!$F$5:$F$"&amp;$C$6))
+SUMIF(INDIRECT("'Output 4'!$H$5:$H$"&amp;$C$7),Analysis!$Q65,INDIRECT("'Output 4'!$F$5:$F$"&amp;$C$7))
+SUMIF(INDIRECT("'Output 5'!$H$5:$H$"&amp;$C$8),Analysis!$Q65,INDIRECT("'Output 5'!$F$5:$F$"&amp;$C$8))
+SUMIF(INDIRECT("'Output 6'!$H$5:$H$"&amp;$C$9),Analysis!$Q65,INDIRECT("'Output 6'!$F$5:$F$"&amp;$C$9))
+SUMIF(INDIRECT("'Output 7'!$H$5:$H$"&amp;$C$10),Analysis!$Q65,INDIRECT("'Output 7'!$F$5:$F$"&amp;$C$10))
+SUMIF(INDIRECT("'Output 8'!$H$5:$H$"&amp;$C$11),Analysis!$Q65,INDIRECT("'Output 8'!$F$5:$F$"&amp;$C$11))
+SUMIF(INDIRECT("'Output 9'!$H$5:$H$"&amp;$C$12),Analysis!$Q65,INDIRECT("'Output 9'!$F$5:$F$"&amp;$C$12))
+SUMIF(INDIRECT("'Output 10'!$H$5:$H$"&amp;$C$13),Analysis!$Q65,INDIRECT("'Output 10'!$F$5:$F$"&amp;$C$13))</f>
        <v>0</v>
      </c>
    </row>
    <row r="66" spans="17:29" x14ac:dyDescent="0.3">
      <c r="Q66" s="30" t="s">
        <v>562</v>
      </c>
      <c r="R66" s="5">
        <f ca="1">SUMIF(INDIRECT("'Output 1'!$H$4:$H$"&amp;$C$4),Analysis!Q66,INDIRECT("'Output 1'!$m$4:$m$"&amp;$C$4))
+SUMIF(INDIRECT("'Output 2'!$H$4:$H$"&amp;$C$5),Analysis!Q66,INDIRECT("'Output 2'!$m$4:$m$"&amp;$C$5))
+SUMIF(INDIRECT("'Output 3'!$H$4:$H$"&amp;$C$6),Analysis!Q66,INDIRECT("'Output 3'!$m$4:$m$"&amp;$C$6))
+SUMIF(INDIRECT("'Output 4'!$H$4:$H$"&amp;$C$7),Analysis!Q66,INDIRECT("'Output 4'!$m$4:$m$"&amp;$C$7))
+SUMIF(INDIRECT("'Output 5'!$H$4:$H$"&amp;$C$8),Analysis!Q66,INDIRECT("'Output 5'!$m$4:$m$"&amp;$C$8))
+SUMIF(INDIRECT("'Output 6'!$H$4:$H$"&amp;$C$9),Analysis!Q66,INDIRECT("'Output 6'!$m$4:$m$"&amp;$C$9))
+SUMIF(INDIRECT("'Output 7'!$H$4:$H$"&amp;$C$10),Analysis!Q66,INDIRECT("'Output 7'!$m$4:$m$"&amp;$C$10))
+SUMIF(INDIRECT("'Output 8'!$H$4:$H$"&amp;$C$11),Analysis!Q66,INDIRECT("'Output 8'!$m$4:$m$"&amp;$C$11))
+SUMIF(INDIRECT("'Output 9'!$H$4:$H$"&amp;$C$12),Analysis!Q66,INDIRECT("'Output 9'!$m$4:$m$"&amp;$C$12))
+SUMIF(INDIRECT("'Output 10'!$H$4:$H$"&amp;$C$13),Analysis!Q66,INDIRECT("'Output 10'!$m$4:$m$"&amp;$C$13))</f>
        <v>0</v>
      </c>
      <c r="S66" s="5">
        <f ca="1">SUMIF(INDIRECT("'Output 1'!$H$4:$H$"&amp;$C$4),Analysis!Q66,INDIRECT("'Output 1'!$Q$4:$Q$"&amp;$C$4))
+SUMIF(INDIRECT("'Output 2'!$H$4:$H$"&amp;$C$5),Analysis!Q66,INDIRECT("'Output 2'!$Q$4:$Q$"&amp;$C$5))
+SUMIF(INDIRECT("'Output 3'!$H$4:$H$"&amp;$C$6),Analysis!Q66,INDIRECT("'Output 3'!$Q$4:$Q$"&amp;$C$6))
+SUMIF(INDIRECT("'Output 4'!$H$4:$H$"&amp;$C$7),Analysis!Q66,INDIRECT("'Output 4'!$Q$4:$Q$"&amp;$C$7))
+SUMIF(INDIRECT("'Output 5'!$H$4:$H$"&amp;$C$8),Analysis!Q66,INDIRECT("'Output 5'!$Q$4:$Q$"&amp;$C$8))
+SUMIF(INDIRECT("'Output 6'!$H$4:$H$"&amp;$C$9),Analysis!Q66,INDIRECT("'Output 6'!$Q$4:$Q$"&amp;$C$9))
+SUMIF(INDIRECT("'Output 7'!$H$4:$H$"&amp;$C$10),Analysis!Q66,INDIRECT("'Output 7'!$Q$4:$Q$"&amp;$C$10))
+SUMIF(INDIRECT("'Output 8'!$H$4:$H$"&amp;$C$11),Analysis!Q66,INDIRECT("'Output 8'!$Q$4:$Q$"&amp;$C$11))
+SUMIF(INDIRECT("'Output 9'!$H$4:$H$"&amp;$C$12),Analysis!Q66,INDIRECT("'Output 9'!$Q$4:$Q$"&amp;$C$12))
+SUMIF(INDIRECT("'Output 10'!$H$4:$H$"&amp;$C$13),Analysis!Q66,INDIRECT("'Output 10'!$Q$4:$Q$"&amp;$C$13))</f>
        <v>0</v>
      </c>
      <c r="T66" s="5">
        <f ca="1">SUMIF(INDIRECT("'Output 1'!$H$4:$H$"&amp;$C$4),Analysis!Q66,INDIRECT("'Output 1'!$U$4:$U$"&amp;$C$4))
+SUMIF(INDIRECT("'Output 2'!$H$4:$H$"&amp;$C$5),Analysis!Q66,INDIRECT("'Output 2'!$U$4:$U$"&amp;$C$5))
+SUMIF(INDIRECT("'Output 3'!$H$4:$H$"&amp;$C$6),Analysis!Q66,INDIRECT("'Output 3'!$U$4:$U$"&amp;$C$6))
+SUMIF(INDIRECT("'Output 4'!$H$4:$H$"&amp;$C$7),Analysis!Q66,INDIRECT("'Output 4'!$U$4:$U$"&amp;$C$7))
+SUMIF(INDIRECT("'Output 5'!$H$4:$H$"&amp;$C$8),Analysis!Q66,INDIRECT("'Output 5'!$U$4:$U$"&amp;$C$8))
+SUMIF(INDIRECT("'Output 6'!$H$4:$H$"&amp;$C$9),Analysis!Q66,INDIRECT("'Output 6'!$U$4:$U$"&amp;$C$9))
+SUMIF(INDIRECT("'Output 7'!$H$4:$H$"&amp;$C$10),Analysis!Q66,INDIRECT("'Output 7'!$U$4:$U$"&amp;$C$10))
+SUMIF(INDIRECT("'Output 8'!$H$4:$H$"&amp;$C$11),Analysis!Q66,INDIRECT("'Output 8'!$U$4:$U$"&amp;$C$11))
+SUMIF(INDIRECT("'Output 9'!$H$4:$H$"&amp;$C$12),Analysis!Q66,INDIRECT("'Output 9'!$U$4:$U$"&amp;$C$12))
+SUMIF(INDIRECT("'Output 10'!$H$4:$H$"&amp;$C$13),Analysis!Q66,INDIRECT("'Output 10'!$U$4:$U$"&amp;$C$13))</f>
        <v>0</v>
      </c>
      <c r="U66" s="30"/>
      <c r="V66" s="5">
        <f>SUMIF('Unplanned Outputs'!$E$4:$E$500,Analysis!Q66,'Unplanned Outputs'!$J$4:$J$500)</f>
        <v>0</v>
      </c>
      <c r="W66" s="5">
        <f>SUMIF('Unplanned Outputs'!$E$4:$E$500,Analysis!$Q66,'Unplanned Outputs'!$N$4:$N$500)</f>
        <v>0</v>
      </c>
      <c r="X66" s="5">
        <f>SUMIF('Unplanned Outputs'!$E$4:$E$500,Analysis!$Q66,'Unplanned Outputs'!$R$4:$R$500)</f>
        <v>0</v>
      </c>
      <c r="Y66" s="15"/>
      <c r="Z66" s="36">
        <f t="shared" ca="1" si="9"/>
        <v>0</v>
      </c>
      <c r="AA66" s="36">
        <f t="shared" si="10"/>
        <v>0</v>
      </c>
      <c r="AB66" s="51">
        <f t="shared" ca="1" si="11"/>
        <v>0</v>
      </c>
      <c r="AC66" s="62">
        <f ca="1">SUMIF(INDIRECT("'Output 1'!$H$5:$H$"&amp;$C$4),Analysis!$Q66,INDIRECT("'Output 1'!$F$5:$F$"&amp;$C$4))
+SUMIF(INDIRECT("'Output 2'!$H$5:$H$"&amp;$C$5),Analysis!$Q66,INDIRECT("'Output 2'!$F$5:$F$"&amp;$C$5))
+SUMIF(INDIRECT("'Output 3'!$H$5:$H$"&amp;$C$6),Analysis!$Q66,INDIRECT("'Output 3'!$F$5:$F$"&amp;$C$6))
+SUMIF(INDIRECT("'Output 4'!$H$5:$H$"&amp;$C$7),Analysis!$Q66,INDIRECT("'Output 4'!$F$5:$F$"&amp;$C$7))
+SUMIF(INDIRECT("'Output 5'!$H$5:$H$"&amp;$C$8),Analysis!$Q66,INDIRECT("'Output 5'!$F$5:$F$"&amp;$C$8))
+SUMIF(INDIRECT("'Output 6'!$H$5:$H$"&amp;$C$9),Analysis!$Q66,INDIRECT("'Output 6'!$F$5:$F$"&amp;$C$9))
+SUMIF(INDIRECT("'Output 7'!$H$5:$H$"&amp;$C$10),Analysis!$Q66,INDIRECT("'Output 7'!$F$5:$F$"&amp;$C$10))
+SUMIF(INDIRECT("'Output 8'!$H$5:$H$"&amp;$C$11),Analysis!$Q66,INDIRECT("'Output 8'!$F$5:$F$"&amp;$C$11))
+SUMIF(INDIRECT("'Output 9'!$H$5:$H$"&amp;$C$12),Analysis!$Q66,INDIRECT("'Output 9'!$F$5:$F$"&amp;$C$12))
+SUMIF(INDIRECT("'Output 10'!$H$5:$H$"&amp;$C$13),Analysis!$Q66,INDIRECT("'Output 10'!$F$5:$F$"&amp;$C$13))</f>
        <v>0</v>
      </c>
    </row>
    <row r="67" spans="17:29" x14ac:dyDescent="0.3">
      <c r="Q67" s="30" t="s">
        <v>563</v>
      </c>
      <c r="R67" s="5">
        <f ca="1">SUMIF(INDIRECT("'Output 1'!$H$4:$H$"&amp;$C$4),Analysis!Q67,INDIRECT("'Output 1'!$m$4:$m$"&amp;$C$4))
+SUMIF(INDIRECT("'Output 2'!$H$4:$H$"&amp;$C$5),Analysis!Q67,INDIRECT("'Output 2'!$m$4:$m$"&amp;$C$5))
+SUMIF(INDIRECT("'Output 3'!$H$4:$H$"&amp;$C$6),Analysis!Q67,INDIRECT("'Output 3'!$m$4:$m$"&amp;$C$6))
+SUMIF(INDIRECT("'Output 4'!$H$4:$H$"&amp;$C$7),Analysis!Q67,INDIRECT("'Output 4'!$m$4:$m$"&amp;$C$7))
+SUMIF(INDIRECT("'Output 5'!$H$4:$H$"&amp;$C$8),Analysis!Q67,INDIRECT("'Output 5'!$m$4:$m$"&amp;$C$8))
+SUMIF(INDIRECT("'Output 6'!$H$4:$H$"&amp;$C$9),Analysis!Q67,INDIRECT("'Output 6'!$m$4:$m$"&amp;$C$9))
+SUMIF(INDIRECT("'Output 7'!$H$4:$H$"&amp;$C$10),Analysis!Q67,INDIRECT("'Output 7'!$m$4:$m$"&amp;$C$10))
+SUMIF(INDIRECT("'Output 8'!$H$4:$H$"&amp;$C$11),Analysis!Q67,INDIRECT("'Output 8'!$m$4:$m$"&amp;$C$11))
+SUMIF(INDIRECT("'Output 9'!$H$4:$H$"&amp;$C$12),Analysis!Q67,INDIRECT("'Output 9'!$m$4:$m$"&amp;$C$12))
+SUMIF(INDIRECT("'Output 10'!$H$4:$H$"&amp;$C$13),Analysis!Q67,INDIRECT("'Output 10'!$m$4:$m$"&amp;$C$13))</f>
        <v>0</v>
      </c>
      <c r="S67" s="5">
        <f ca="1">SUMIF(INDIRECT("'Output 1'!$H$4:$H$"&amp;$C$4),Analysis!Q67,INDIRECT("'Output 1'!$Q$4:$Q$"&amp;$C$4))
+SUMIF(INDIRECT("'Output 2'!$H$4:$H$"&amp;$C$5),Analysis!Q67,INDIRECT("'Output 2'!$Q$4:$Q$"&amp;$C$5))
+SUMIF(INDIRECT("'Output 3'!$H$4:$H$"&amp;$C$6),Analysis!Q67,INDIRECT("'Output 3'!$Q$4:$Q$"&amp;$C$6))
+SUMIF(INDIRECT("'Output 4'!$H$4:$H$"&amp;$C$7),Analysis!Q67,INDIRECT("'Output 4'!$Q$4:$Q$"&amp;$C$7))
+SUMIF(INDIRECT("'Output 5'!$H$4:$H$"&amp;$C$8),Analysis!Q67,INDIRECT("'Output 5'!$Q$4:$Q$"&amp;$C$8))
+SUMIF(INDIRECT("'Output 6'!$H$4:$H$"&amp;$C$9),Analysis!Q67,INDIRECT("'Output 6'!$Q$4:$Q$"&amp;$C$9))
+SUMIF(INDIRECT("'Output 7'!$H$4:$H$"&amp;$C$10),Analysis!Q67,INDIRECT("'Output 7'!$Q$4:$Q$"&amp;$C$10))
+SUMIF(INDIRECT("'Output 8'!$H$4:$H$"&amp;$C$11),Analysis!Q67,INDIRECT("'Output 8'!$Q$4:$Q$"&amp;$C$11))
+SUMIF(INDIRECT("'Output 9'!$H$4:$H$"&amp;$C$12),Analysis!Q67,INDIRECT("'Output 9'!$Q$4:$Q$"&amp;$C$12))
+SUMIF(INDIRECT("'Output 10'!$H$4:$H$"&amp;$C$13),Analysis!Q67,INDIRECT("'Output 10'!$Q$4:$Q$"&amp;$C$13))</f>
        <v>0</v>
      </c>
      <c r="T67" s="5">
        <f ca="1">SUMIF(INDIRECT("'Output 1'!$H$4:$H$"&amp;$C$4),Analysis!Q67,INDIRECT("'Output 1'!$U$4:$U$"&amp;$C$4))
+SUMIF(INDIRECT("'Output 2'!$H$4:$H$"&amp;$C$5),Analysis!Q67,INDIRECT("'Output 2'!$U$4:$U$"&amp;$C$5))
+SUMIF(INDIRECT("'Output 3'!$H$4:$H$"&amp;$C$6),Analysis!Q67,INDIRECT("'Output 3'!$U$4:$U$"&amp;$C$6))
+SUMIF(INDIRECT("'Output 4'!$H$4:$H$"&amp;$C$7),Analysis!Q67,INDIRECT("'Output 4'!$U$4:$U$"&amp;$C$7))
+SUMIF(INDIRECT("'Output 5'!$H$4:$H$"&amp;$C$8),Analysis!Q67,INDIRECT("'Output 5'!$U$4:$U$"&amp;$C$8))
+SUMIF(INDIRECT("'Output 6'!$H$4:$H$"&amp;$C$9),Analysis!Q67,INDIRECT("'Output 6'!$U$4:$U$"&amp;$C$9))
+SUMIF(INDIRECT("'Output 7'!$H$4:$H$"&amp;$C$10),Analysis!Q67,INDIRECT("'Output 7'!$U$4:$U$"&amp;$C$10))
+SUMIF(INDIRECT("'Output 8'!$H$4:$H$"&amp;$C$11),Analysis!Q67,INDIRECT("'Output 8'!$U$4:$U$"&amp;$C$11))
+SUMIF(INDIRECT("'Output 9'!$H$4:$H$"&amp;$C$12),Analysis!Q67,INDIRECT("'Output 9'!$U$4:$U$"&amp;$C$12))
+SUMIF(INDIRECT("'Output 10'!$H$4:$H$"&amp;$C$13),Analysis!Q67,INDIRECT("'Output 10'!$U$4:$U$"&amp;$C$13))</f>
        <v>0</v>
      </c>
      <c r="U67" s="30"/>
      <c r="V67" s="5">
        <f>SUMIF('Unplanned Outputs'!$E$4:$E$500,Analysis!Q67,'Unplanned Outputs'!$J$4:$J$500)</f>
        <v>0</v>
      </c>
      <c r="W67" s="5">
        <f>SUMIF('Unplanned Outputs'!$E$4:$E$500,Analysis!$Q67,'Unplanned Outputs'!$N$4:$N$500)</f>
        <v>0</v>
      </c>
      <c r="X67" s="5">
        <f>SUMIF('Unplanned Outputs'!$E$4:$E$500,Analysis!$Q67,'Unplanned Outputs'!$R$4:$R$500)</f>
        <v>0</v>
      </c>
      <c r="Y67" s="15"/>
      <c r="Z67" s="36">
        <f t="shared" ca="1" si="9"/>
        <v>0</v>
      </c>
      <c r="AA67" s="36">
        <f t="shared" si="10"/>
        <v>0</v>
      </c>
      <c r="AB67" s="51">
        <f t="shared" ca="1" si="11"/>
        <v>0</v>
      </c>
      <c r="AC67" s="62">
        <f ca="1">SUMIF(INDIRECT("'Output 1'!$H$5:$H$"&amp;$C$4),Analysis!$Q67,INDIRECT("'Output 1'!$F$5:$F$"&amp;$C$4))
+SUMIF(INDIRECT("'Output 2'!$H$5:$H$"&amp;$C$5),Analysis!$Q67,INDIRECT("'Output 2'!$F$5:$F$"&amp;$C$5))
+SUMIF(INDIRECT("'Output 3'!$H$5:$H$"&amp;$C$6),Analysis!$Q67,INDIRECT("'Output 3'!$F$5:$F$"&amp;$C$6))
+SUMIF(INDIRECT("'Output 4'!$H$5:$H$"&amp;$C$7),Analysis!$Q67,INDIRECT("'Output 4'!$F$5:$F$"&amp;$C$7))
+SUMIF(INDIRECT("'Output 5'!$H$5:$H$"&amp;$C$8),Analysis!$Q67,INDIRECT("'Output 5'!$F$5:$F$"&amp;$C$8))
+SUMIF(INDIRECT("'Output 6'!$H$5:$H$"&amp;$C$9),Analysis!$Q67,INDIRECT("'Output 6'!$F$5:$F$"&amp;$C$9))
+SUMIF(INDIRECT("'Output 7'!$H$5:$H$"&amp;$C$10),Analysis!$Q67,INDIRECT("'Output 7'!$F$5:$F$"&amp;$C$10))
+SUMIF(INDIRECT("'Output 8'!$H$5:$H$"&amp;$C$11),Analysis!$Q67,INDIRECT("'Output 8'!$F$5:$F$"&amp;$C$11))
+SUMIF(INDIRECT("'Output 9'!$H$5:$H$"&amp;$C$12),Analysis!$Q67,INDIRECT("'Output 9'!$F$5:$F$"&amp;$C$12))
+SUMIF(INDIRECT("'Output 10'!$H$5:$H$"&amp;$C$13),Analysis!$Q67,INDIRECT("'Output 10'!$F$5:$F$"&amp;$C$13))</f>
        <v>0</v>
      </c>
    </row>
    <row r="68" spans="17:29" x14ac:dyDescent="0.3">
      <c r="Q68" s="30">
        <v>5.3</v>
      </c>
      <c r="R68" s="5">
        <f ca="1">SUMIF(INDIRECT("'Output 1'!$H$4:$H$"&amp;$C$4),Analysis!Q68,INDIRECT("'Output 1'!$m$4:$m$"&amp;$C$4))
+SUMIF(INDIRECT("'Output 2'!$H$4:$H$"&amp;$C$5),Analysis!Q68,INDIRECT("'Output 2'!$m$4:$m$"&amp;$C$5))
+SUMIF(INDIRECT("'Output 3'!$H$4:$H$"&amp;$C$6),Analysis!Q68,INDIRECT("'Output 3'!$m$4:$m$"&amp;$C$6))
+SUMIF(INDIRECT("'Output 4'!$H$4:$H$"&amp;$C$7),Analysis!Q68,INDIRECT("'Output 4'!$m$4:$m$"&amp;$C$7))
+SUMIF(INDIRECT("'Output 5'!$H$4:$H$"&amp;$C$8),Analysis!Q68,INDIRECT("'Output 5'!$m$4:$m$"&amp;$C$8))
+SUMIF(INDIRECT("'Output 6'!$H$4:$H$"&amp;$C$9),Analysis!Q68,INDIRECT("'Output 6'!$m$4:$m$"&amp;$C$9))
+SUMIF(INDIRECT("'Output 7'!$H$4:$H$"&amp;$C$10),Analysis!Q68,INDIRECT("'Output 7'!$m$4:$m$"&amp;$C$10))
+SUMIF(INDIRECT("'Output 8'!$H$4:$H$"&amp;$C$11),Analysis!Q68,INDIRECT("'Output 8'!$m$4:$m$"&amp;$C$11))
+SUMIF(INDIRECT("'Output 9'!$H$4:$H$"&amp;$C$12),Analysis!Q68,INDIRECT("'Output 9'!$m$4:$m$"&amp;$C$12))
+SUMIF(INDIRECT("'Output 10'!$H$4:$H$"&amp;$C$13),Analysis!Q68,INDIRECT("'Output 10'!$m$4:$m$"&amp;$C$13))</f>
        <v>0</v>
      </c>
      <c r="S68" s="5">
        <f ca="1">SUMIF(INDIRECT("'Output 1'!$H$4:$H$"&amp;$C$4),Analysis!Q68,INDIRECT("'Output 1'!$Q$4:$Q$"&amp;$C$4))
+SUMIF(INDIRECT("'Output 2'!$H$4:$H$"&amp;$C$5),Analysis!Q68,INDIRECT("'Output 2'!$Q$4:$Q$"&amp;$C$5))
+SUMIF(INDIRECT("'Output 3'!$H$4:$H$"&amp;$C$6),Analysis!Q68,INDIRECT("'Output 3'!$Q$4:$Q$"&amp;$C$6))
+SUMIF(INDIRECT("'Output 4'!$H$4:$H$"&amp;$C$7),Analysis!Q68,INDIRECT("'Output 4'!$Q$4:$Q$"&amp;$C$7))
+SUMIF(INDIRECT("'Output 5'!$H$4:$H$"&amp;$C$8),Analysis!Q68,INDIRECT("'Output 5'!$Q$4:$Q$"&amp;$C$8))
+SUMIF(INDIRECT("'Output 6'!$H$4:$H$"&amp;$C$9),Analysis!Q68,INDIRECT("'Output 6'!$Q$4:$Q$"&amp;$C$9))
+SUMIF(INDIRECT("'Output 7'!$H$4:$H$"&amp;$C$10),Analysis!Q68,INDIRECT("'Output 7'!$Q$4:$Q$"&amp;$C$10))
+SUMIF(INDIRECT("'Output 8'!$H$4:$H$"&amp;$C$11),Analysis!Q68,INDIRECT("'Output 8'!$Q$4:$Q$"&amp;$C$11))
+SUMIF(INDIRECT("'Output 9'!$H$4:$H$"&amp;$C$12),Analysis!Q68,INDIRECT("'Output 9'!$Q$4:$Q$"&amp;$C$12))
+SUMIF(INDIRECT("'Output 10'!$H$4:$H$"&amp;$C$13),Analysis!Q68,INDIRECT("'Output 10'!$Q$4:$Q$"&amp;$C$13))</f>
        <v>0</v>
      </c>
      <c r="T68" s="5">
        <f ca="1">SUMIF(INDIRECT("'Output 1'!$H$4:$H$"&amp;$C$4),Analysis!Q68,INDIRECT("'Output 1'!$U$4:$U$"&amp;$C$4))
+SUMIF(INDIRECT("'Output 2'!$H$4:$H$"&amp;$C$5),Analysis!Q68,INDIRECT("'Output 2'!$U$4:$U$"&amp;$C$5))
+SUMIF(INDIRECT("'Output 3'!$H$4:$H$"&amp;$C$6),Analysis!Q68,INDIRECT("'Output 3'!$U$4:$U$"&amp;$C$6))
+SUMIF(INDIRECT("'Output 4'!$H$4:$H$"&amp;$C$7),Analysis!Q68,INDIRECT("'Output 4'!$U$4:$U$"&amp;$C$7))
+SUMIF(INDIRECT("'Output 5'!$H$4:$H$"&amp;$C$8),Analysis!Q68,INDIRECT("'Output 5'!$U$4:$U$"&amp;$C$8))
+SUMIF(INDIRECT("'Output 6'!$H$4:$H$"&amp;$C$9),Analysis!Q68,INDIRECT("'Output 6'!$U$4:$U$"&amp;$C$9))
+SUMIF(INDIRECT("'Output 7'!$H$4:$H$"&amp;$C$10),Analysis!Q68,INDIRECT("'Output 7'!$U$4:$U$"&amp;$C$10))
+SUMIF(INDIRECT("'Output 8'!$H$4:$H$"&amp;$C$11),Analysis!Q68,INDIRECT("'Output 8'!$U$4:$U$"&amp;$C$11))
+SUMIF(INDIRECT("'Output 9'!$H$4:$H$"&amp;$C$12),Analysis!Q68,INDIRECT("'Output 9'!$U$4:$U$"&amp;$C$12))
+SUMIF(INDIRECT("'Output 10'!$H$4:$H$"&amp;$C$13),Analysis!Q68,INDIRECT("'Output 10'!$U$4:$U$"&amp;$C$13))</f>
        <v>0</v>
      </c>
      <c r="U68" s="30"/>
      <c r="V68" s="5">
        <f>SUMIF('Unplanned Outputs'!$E$4:$E$500,Analysis!Q68,'Unplanned Outputs'!$J$4:$J$500)</f>
        <v>0</v>
      </c>
      <c r="W68" s="5">
        <f>SUMIF('Unplanned Outputs'!$E$4:$E$500,Analysis!$Q68,'Unplanned Outputs'!$N$4:$N$500)</f>
        <v>0</v>
      </c>
      <c r="X68" s="5">
        <f>SUMIF('Unplanned Outputs'!$E$4:$E$500,Analysis!$Q68,'Unplanned Outputs'!$R$4:$R$500)</f>
        <v>0</v>
      </c>
      <c r="Y68" s="15"/>
      <c r="Z68" s="36">
        <f t="shared" ref="Z68:Z80" ca="1" si="12">SUM(R68:T68)</f>
        <v>0</v>
      </c>
      <c r="AA68" s="36">
        <f t="shared" ref="AA68:AA80" si="13">SUM(V68:X68)</f>
        <v>0</v>
      </c>
      <c r="AB68" s="51">
        <f t="shared" ref="AB68:AB80" ca="1" si="14">AA68+Z68</f>
        <v>0</v>
      </c>
      <c r="AC68" s="62">
        <f ca="1">SUMIF(INDIRECT("'Output 1'!$H$5:$H$"&amp;$C$4),Analysis!$Q68,INDIRECT("'Output 1'!$F$5:$F$"&amp;$C$4))
+SUMIF(INDIRECT("'Output 2'!$H$5:$H$"&amp;$C$5),Analysis!$Q68,INDIRECT("'Output 2'!$F$5:$F$"&amp;$C$5))
+SUMIF(INDIRECT("'Output 3'!$H$5:$H$"&amp;$C$6),Analysis!$Q68,INDIRECT("'Output 3'!$F$5:$F$"&amp;$C$6))
+SUMIF(INDIRECT("'Output 4'!$H$5:$H$"&amp;$C$7),Analysis!$Q68,INDIRECT("'Output 4'!$F$5:$F$"&amp;$C$7))
+SUMIF(INDIRECT("'Output 5'!$H$5:$H$"&amp;$C$8),Analysis!$Q68,INDIRECT("'Output 5'!$F$5:$F$"&amp;$C$8))
+SUMIF(INDIRECT("'Output 6'!$H$5:$H$"&amp;$C$9),Analysis!$Q68,INDIRECT("'Output 6'!$F$5:$F$"&amp;$C$9))
+SUMIF(INDIRECT("'Output 7'!$H$5:$H$"&amp;$C$10),Analysis!$Q68,INDIRECT("'Output 7'!$F$5:$F$"&amp;$C$10))
+SUMIF(INDIRECT("'Output 8'!$H$5:$H$"&amp;$C$11),Analysis!$Q68,INDIRECT("'Output 8'!$F$5:$F$"&amp;$C$11))
+SUMIF(INDIRECT("'Output 9'!$H$5:$H$"&amp;$C$12),Analysis!$Q68,INDIRECT("'Output 9'!$F$5:$F$"&amp;$C$12))
+SUMIF(INDIRECT("'Output 10'!$H$5:$H$"&amp;$C$13),Analysis!$Q68,INDIRECT("'Output 10'!$F$5:$F$"&amp;$C$13))</f>
        <v>0</v>
      </c>
    </row>
    <row r="69" spans="17:29" x14ac:dyDescent="0.3">
      <c r="Q69" s="30" t="s">
        <v>564</v>
      </c>
      <c r="R69" s="5">
        <f ca="1">SUMIF(INDIRECT("'Output 1'!$H$4:$H$"&amp;$C$4),Analysis!Q69,INDIRECT("'Output 1'!$m$4:$m$"&amp;$C$4))
+SUMIF(INDIRECT("'Output 2'!$H$4:$H$"&amp;$C$5),Analysis!Q69,INDIRECT("'Output 2'!$m$4:$m$"&amp;$C$5))
+SUMIF(INDIRECT("'Output 3'!$H$4:$H$"&amp;$C$6),Analysis!Q69,INDIRECT("'Output 3'!$m$4:$m$"&amp;$C$6))
+SUMIF(INDIRECT("'Output 4'!$H$4:$H$"&amp;$C$7),Analysis!Q69,INDIRECT("'Output 4'!$m$4:$m$"&amp;$C$7))
+SUMIF(INDIRECT("'Output 5'!$H$4:$H$"&amp;$C$8),Analysis!Q69,INDIRECT("'Output 5'!$m$4:$m$"&amp;$C$8))
+SUMIF(INDIRECT("'Output 6'!$H$4:$H$"&amp;$C$9),Analysis!Q69,INDIRECT("'Output 6'!$m$4:$m$"&amp;$C$9))
+SUMIF(INDIRECT("'Output 7'!$H$4:$H$"&amp;$C$10),Analysis!Q69,INDIRECT("'Output 7'!$m$4:$m$"&amp;$C$10))
+SUMIF(INDIRECT("'Output 8'!$H$4:$H$"&amp;$C$11),Analysis!Q69,INDIRECT("'Output 8'!$m$4:$m$"&amp;$C$11))
+SUMIF(INDIRECT("'Output 9'!$H$4:$H$"&amp;$C$12),Analysis!Q69,INDIRECT("'Output 9'!$m$4:$m$"&amp;$C$12))
+SUMIF(INDIRECT("'Output 10'!$H$4:$H$"&amp;$C$13),Analysis!Q69,INDIRECT("'Output 10'!$m$4:$m$"&amp;$C$13))</f>
        <v>0</v>
      </c>
      <c r="S69" s="5">
        <f ca="1">SUMIF(INDIRECT("'Output 1'!$H$4:$H$"&amp;$C$4),Analysis!Q69,INDIRECT("'Output 1'!$Q$4:$Q$"&amp;$C$4))
+SUMIF(INDIRECT("'Output 2'!$H$4:$H$"&amp;$C$5),Analysis!Q69,INDIRECT("'Output 2'!$Q$4:$Q$"&amp;$C$5))
+SUMIF(INDIRECT("'Output 3'!$H$4:$H$"&amp;$C$6),Analysis!Q69,INDIRECT("'Output 3'!$Q$4:$Q$"&amp;$C$6))
+SUMIF(INDIRECT("'Output 4'!$H$4:$H$"&amp;$C$7),Analysis!Q69,INDIRECT("'Output 4'!$Q$4:$Q$"&amp;$C$7))
+SUMIF(INDIRECT("'Output 5'!$H$4:$H$"&amp;$C$8),Analysis!Q69,INDIRECT("'Output 5'!$Q$4:$Q$"&amp;$C$8))
+SUMIF(INDIRECT("'Output 6'!$H$4:$H$"&amp;$C$9),Analysis!Q69,INDIRECT("'Output 6'!$Q$4:$Q$"&amp;$C$9))
+SUMIF(INDIRECT("'Output 7'!$H$4:$H$"&amp;$C$10),Analysis!Q69,INDIRECT("'Output 7'!$Q$4:$Q$"&amp;$C$10))
+SUMIF(INDIRECT("'Output 8'!$H$4:$H$"&amp;$C$11),Analysis!Q69,INDIRECT("'Output 8'!$Q$4:$Q$"&amp;$C$11))
+SUMIF(INDIRECT("'Output 9'!$H$4:$H$"&amp;$C$12),Analysis!Q69,INDIRECT("'Output 9'!$Q$4:$Q$"&amp;$C$12))
+SUMIF(INDIRECT("'Output 10'!$H$4:$H$"&amp;$C$13),Analysis!Q69,INDIRECT("'Output 10'!$Q$4:$Q$"&amp;$C$13))</f>
        <v>0</v>
      </c>
      <c r="T69" s="5">
        <f ca="1">SUMIF(INDIRECT("'Output 1'!$H$4:$H$"&amp;$C$4),Analysis!Q69,INDIRECT("'Output 1'!$U$4:$U$"&amp;$C$4))
+SUMIF(INDIRECT("'Output 2'!$H$4:$H$"&amp;$C$5),Analysis!Q69,INDIRECT("'Output 2'!$U$4:$U$"&amp;$C$5))
+SUMIF(INDIRECT("'Output 3'!$H$4:$H$"&amp;$C$6),Analysis!Q69,INDIRECT("'Output 3'!$U$4:$U$"&amp;$C$6))
+SUMIF(INDIRECT("'Output 4'!$H$4:$H$"&amp;$C$7),Analysis!Q69,INDIRECT("'Output 4'!$U$4:$U$"&amp;$C$7))
+SUMIF(INDIRECT("'Output 5'!$H$4:$H$"&amp;$C$8),Analysis!Q69,INDIRECT("'Output 5'!$U$4:$U$"&amp;$C$8))
+SUMIF(INDIRECT("'Output 6'!$H$4:$H$"&amp;$C$9),Analysis!Q69,INDIRECT("'Output 6'!$U$4:$U$"&amp;$C$9))
+SUMIF(INDIRECT("'Output 7'!$H$4:$H$"&amp;$C$10),Analysis!Q69,INDIRECT("'Output 7'!$U$4:$U$"&amp;$C$10))
+SUMIF(INDIRECT("'Output 8'!$H$4:$H$"&amp;$C$11),Analysis!Q69,INDIRECT("'Output 8'!$U$4:$U$"&amp;$C$11))
+SUMIF(INDIRECT("'Output 9'!$H$4:$H$"&amp;$C$12),Analysis!Q69,INDIRECT("'Output 9'!$U$4:$U$"&amp;$C$12))
+SUMIF(INDIRECT("'Output 10'!$H$4:$H$"&amp;$C$13),Analysis!Q69,INDIRECT("'Output 10'!$U$4:$U$"&amp;$C$13))</f>
        <v>0</v>
      </c>
      <c r="U69" s="30"/>
      <c r="V69" s="5">
        <f>SUMIF('Unplanned Outputs'!$E$4:$E$500,Analysis!Q69,'Unplanned Outputs'!$J$4:$J$500)</f>
        <v>0</v>
      </c>
      <c r="W69" s="5">
        <f>SUMIF('Unplanned Outputs'!$E$4:$E$500,Analysis!$Q69,'Unplanned Outputs'!$N$4:$N$500)</f>
        <v>0</v>
      </c>
      <c r="X69" s="5">
        <f>SUMIF('Unplanned Outputs'!$E$4:$E$500,Analysis!$Q69,'Unplanned Outputs'!$R$4:$R$500)</f>
        <v>0</v>
      </c>
      <c r="Y69" s="15"/>
      <c r="Z69" s="36">
        <f t="shared" ca="1" si="12"/>
        <v>0</v>
      </c>
      <c r="AA69" s="36">
        <f t="shared" si="13"/>
        <v>0</v>
      </c>
      <c r="AB69" s="51">
        <f t="shared" ca="1" si="14"/>
        <v>0</v>
      </c>
      <c r="AC69" s="62">
        <f ca="1">SUMIF(INDIRECT("'Output 1'!$H$5:$H$"&amp;$C$4),Analysis!$Q69,INDIRECT("'Output 1'!$F$5:$F$"&amp;$C$4))
+SUMIF(INDIRECT("'Output 2'!$H$5:$H$"&amp;$C$5),Analysis!$Q69,INDIRECT("'Output 2'!$F$5:$F$"&amp;$C$5))
+SUMIF(INDIRECT("'Output 3'!$H$5:$H$"&amp;$C$6),Analysis!$Q69,INDIRECT("'Output 3'!$F$5:$F$"&amp;$C$6))
+SUMIF(INDIRECT("'Output 4'!$H$5:$H$"&amp;$C$7),Analysis!$Q69,INDIRECT("'Output 4'!$F$5:$F$"&amp;$C$7))
+SUMIF(INDIRECT("'Output 5'!$H$5:$H$"&amp;$C$8),Analysis!$Q69,INDIRECT("'Output 5'!$F$5:$F$"&amp;$C$8))
+SUMIF(INDIRECT("'Output 6'!$H$5:$H$"&amp;$C$9),Analysis!$Q69,INDIRECT("'Output 6'!$F$5:$F$"&amp;$C$9))
+SUMIF(INDIRECT("'Output 7'!$H$5:$H$"&amp;$C$10),Analysis!$Q69,INDIRECT("'Output 7'!$F$5:$F$"&amp;$C$10))
+SUMIF(INDIRECT("'Output 8'!$H$5:$H$"&amp;$C$11),Analysis!$Q69,INDIRECT("'Output 8'!$F$5:$F$"&amp;$C$11))
+SUMIF(INDIRECT("'Output 9'!$H$5:$H$"&amp;$C$12),Analysis!$Q69,INDIRECT("'Output 9'!$F$5:$F$"&amp;$C$12))
+SUMIF(INDIRECT("'Output 10'!$H$5:$H$"&amp;$C$13),Analysis!$Q69,INDIRECT("'Output 10'!$F$5:$F$"&amp;$C$13))</f>
        <v>0</v>
      </c>
    </row>
    <row r="70" spans="17:29" x14ac:dyDescent="0.3">
      <c r="Q70" s="30" t="s">
        <v>565</v>
      </c>
      <c r="R70" s="5">
        <f ca="1">SUMIF(INDIRECT("'Output 1'!$H$4:$H$"&amp;$C$4),Analysis!Q70,INDIRECT("'Output 1'!$m$4:$m$"&amp;$C$4))
+SUMIF(INDIRECT("'Output 2'!$H$4:$H$"&amp;$C$5),Analysis!Q70,INDIRECT("'Output 2'!$m$4:$m$"&amp;$C$5))
+SUMIF(INDIRECT("'Output 3'!$H$4:$H$"&amp;$C$6),Analysis!Q70,INDIRECT("'Output 3'!$m$4:$m$"&amp;$C$6))
+SUMIF(INDIRECT("'Output 4'!$H$4:$H$"&amp;$C$7),Analysis!Q70,INDIRECT("'Output 4'!$m$4:$m$"&amp;$C$7))
+SUMIF(INDIRECT("'Output 5'!$H$4:$H$"&amp;$C$8),Analysis!Q70,INDIRECT("'Output 5'!$m$4:$m$"&amp;$C$8))
+SUMIF(INDIRECT("'Output 6'!$H$4:$H$"&amp;$C$9),Analysis!Q70,INDIRECT("'Output 6'!$m$4:$m$"&amp;$C$9))
+SUMIF(INDIRECT("'Output 7'!$H$4:$H$"&amp;$C$10),Analysis!Q70,INDIRECT("'Output 7'!$m$4:$m$"&amp;$C$10))
+SUMIF(INDIRECT("'Output 8'!$H$4:$H$"&amp;$C$11),Analysis!Q70,INDIRECT("'Output 8'!$m$4:$m$"&amp;$C$11))
+SUMIF(INDIRECT("'Output 9'!$H$4:$H$"&amp;$C$12),Analysis!Q70,INDIRECT("'Output 9'!$m$4:$m$"&amp;$C$12))
+SUMIF(INDIRECT("'Output 10'!$H$4:$H$"&amp;$C$13),Analysis!Q70,INDIRECT("'Output 10'!$m$4:$m$"&amp;$C$13))</f>
        <v>0</v>
      </c>
      <c r="S70" s="5">
        <f ca="1">SUMIF(INDIRECT("'Output 1'!$H$4:$H$"&amp;$C$4),Analysis!Q70,INDIRECT("'Output 1'!$Q$4:$Q$"&amp;$C$4))
+SUMIF(INDIRECT("'Output 2'!$H$4:$H$"&amp;$C$5),Analysis!Q70,INDIRECT("'Output 2'!$Q$4:$Q$"&amp;$C$5))
+SUMIF(INDIRECT("'Output 3'!$H$4:$H$"&amp;$C$6),Analysis!Q70,INDIRECT("'Output 3'!$Q$4:$Q$"&amp;$C$6))
+SUMIF(INDIRECT("'Output 4'!$H$4:$H$"&amp;$C$7),Analysis!Q70,INDIRECT("'Output 4'!$Q$4:$Q$"&amp;$C$7))
+SUMIF(INDIRECT("'Output 5'!$H$4:$H$"&amp;$C$8),Analysis!Q70,INDIRECT("'Output 5'!$Q$4:$Q$"&amp;$C$8))
+SUMIF(INDIRECT("'Output 6'!$H$4:$H$"&amp;$C$9),Analysis!Q70,INDIRECT("'Output 6'!$Q$4:$Q$"&amp;$C$9))
+SUMIF(INDIRECT("'Output 7'!$H$4:$H$"&amp;$C$10),Analysis!Q70,INDIRECT("'Output 7'!$Q$4:$Q$"&amp;$C$10))
+SUMIF(INDIRECT("'Output 8'!$H$4:$H$"&amp;$C$11),Analysis!Q70,INDIRECT("'Output 8'!$Q$4:$Q$"&amp;$C$11))
+SUMIF(INDIRECT("'Output 9'!$H$4:$H$"&amp;$C$12),Analysis!Q70,INDIRECT("'Output 9'!$Q$4:$Q$"&amp;$C$12))
+SUMIF(INDIRECT("'Output 10'!$H$4:$H$"&amp;$C$13),Analysis!Q70,INDIRECT("'Output 10'!$Q$4:$Q$"&amp;$C$13))</f>
        <v>0</v>
      </c>
      <c r="T70" s="5">
        <f ca="1">SUMIF(INDIRECT("'Output 1'!$H$4:$H$"&amp;$C$4),Analysis!Q70,INDIRECT("'Output 1'!$U$4:$U$"&amp;$C$4))
+SUMIF(INDIRECT("'Output 2'!$H$4:$H$"&amp;$C$5),Analysis!Q70,INDIRECT("'Output 2'!$U$4:$U$"&amp;$C$5))
+SUMIF(INDIRECT("'Output 3'!$H$4:$H$"&amp;$C$6),Analysis!Q70,INDIRECT("'Output 3'!$U$4:$U$"&amp;$C$6))
+SUMIF(INDIRECT("'Output 4'!$H$4:$H$"&amp;$C$7),Analysis!Q70,INDIRECT("'Output 4'!$U$4:$U$"&amp;$C$7))
+SUMIF(INDIRECT("'Output 5'!$H$4:$H$"&amp;$C$8),Analysis!Q70,INDIRECT("'Output 5'!$U$4:$U$"&amp;$C$8))
+SUMIF(INDIRECT("'Output 6'!$H$4:$H$"&amp;$C$9),Analysis!Q70,INDIRECT("'Output 6'!$U$4:$U$"&amp;$C$9))
+SUMIF(INDIRECT("'Output 7'!$H$4:$H$"&amp;$C$10),Analysis!Q70,INDIRECT("'Output 7'!$U$4:$U$"&amp;$C$10))
+SUMIF(INDIRECT("'Output 8'!$H$4:$H$"&amp;$C$11),Analysis!Q70,INDIRECT("'Output 8'!$U$4:$U$"&amp;$C$11))
+SUMIF(INDIRECT("'Output 9'!$H$4:$H$"&amp;$C$12),Analysis!Q70,INDIRECT("'Output 9'!$U$4:$U$"&amp;$C$12))
+SUMIF(INDIRECT("'Output 10'!$H$4:$H$"&amp;$C$13),Analysis!Q70,INDIRECT("'Output 10'!$U$4:$U$"&amp;$C$13))</f>
        <v>0</v>
      </c>
      <c r="U70" s="30"/>
      <c r="V70" s="5">
        <f>SUMIF('Unplanned Outputs'!$E$4:$E$500,Analysis!Q70,'Unplanned Outputs'!$J$4:$J$500)</f>
        <v>0</v>
      </c>
      <c r="W70" s="5">
        <f>SUMIF('Unplanned Outputs'!$E$4:$E$500,Analysis!$Q70,'Unplanned Outputs'!$N$4:$N$500)</f>
        <v>0</v>
      </c>
      <c r="X70" s="5">
        <f>SUMIF('Unplanned Outputs'!$E$4:$E$500,Analysis!$Q70,'Unplanned Outputs'!$R$4:$R$500)</f>
        <v>0</v>
      </c>
      <c r="Y70" s="15"/>
      <c r="Z70" s="36">
        <f t="shared" ca="1" si="12"/>
        <v>0</v>
      </c>
      <c r="AA70" s="36">
        <f t="shared" si="13"/>
        <v>0</v>
      </c>
      <c r="AB70" s="51">
        <f t="shared" ca="1" si="14"/>
        <v>0</v>
      </c>
      <c r="AC70" s="62">
        <f ca="1">SUMIF(INDIRECT("'Output 1'!$H$5:$H$"&amp;$C$4),Analysis!$Q70,INDIRECT("'Output 1'!$F$5:$F$"&amp;$C$4))
+SUMIF(INDIRECT("'Output 2'!$H$5:$H$"&amp;$C$5),Analysis!$Q70,INDIRECT("'Output 2'!$F$5:$F$"&amp;$C$5))
+SUMIF(INDIRECT("'Output 3'!$H$5:$H$"&amp;$C$6),Analysis!$Q70,INDIRECT("'Output 3'!$F$5:$F$"&amp;$C$6))
+SUMIF(INDIRECT("'Output 4'!$H$5:$H$"&amp;$C$7),Analysis!$Q70,INDIRECT("'Output 4'!$F$5:$F$"&amp;$C$7))
+SUMIF(INDIRECT("'Output 5'!$H$5:$H$"&amp;$C$8),Analysis!$Q70,INDIRECT("'Output 5'!$F$5:$F$"&amp;$C$8))
+SUMIF(INDIRECT("'Output 6'!$H$5:$H$"&amp;$C$9),Analysis!$Q70,INDIRECT("'Output 6'!$F$5:$F$"&amp;$C$9))
+SUMIF(INDIRECT("'Output 7'!$H$5:$H$"&amp;$C$10),Analysis!$Q70,INDIRECT("'Output 7'!$F$5:$F$"&amp;$C$10))
+SUMIF(INDIRECT("'Output 8'!$H$5:$H$"&amp;$C$11),Analysis!$Q70,INDIRECT("'Output 8'!$F$5:$F$"&amp;$C$11))
+SUMIF(INDIRECT("'Output 9'!$H$5:$H$"&amp;$C$12),Analysis!$Q70,INDIRECT("'Output 9'!$F$5:$F$"&amp;$C$12))
+SUMIF(INDIRECT("'Output 10'!$H$5:$H$"&amp;$C$13),Analysis!$Q70,INDIRECT("'Output 10'!$F$5:$F$"&amp;$C$13))</f>
        <v>0</v>
      </c>
    </row>
    <row r="71" spans="17:29" x14ac:dyDescent="0.3">
      <c r="Q71" s="30" t="s">
        <v>566</v>
      </c>
      <c r="R71" s="5">
        <f ca="1">SUMIF(INDIRECT("'Output 1'!$H$4:$H$"&amp;$C$4),Analysis!Q71,INDIRECT("'Output 1'!$m$4:$m$"&amp;$C$4))
+SUMIF(INDIRECT("'Output 2'!$H$4:$H$"&amp;$C$5),Analysis!Q71,INDIRECT("'Output 2'!$m$4:$m$"&amp;$C$5))
+SUMIF(INDIRECT("'Output 3'!$H$4:$H$"&amp;$C$6),Analysis!Q71,INDIRECT("'Output 3'!$m$4:$m$"&amp;$C$6))
+SUMIF(INDIRECT("'Output 4'!$H$4:$H$"&amp;$C$7),Analysis!Q71,INDIRECT("'Output 4'!$m$4:$m$"&amp;$C$7))
+SUMIF(INDIRECT("'Output 5'!$H$4:$H$"&amp;$C$8),Analysis!Q71,INDIRECT("'Output 5'!$m$4:$m$"&amp;$C$8))
+SUMIF(INDIRECT("'Output 6'!$H$4:$H$"&amp;$C$9),Analysis!Q71,INDIRECT("'Output 6'!$m$4:$m$"&amp;$C$9))
+SUMIF(INDIRECT("'Output 7'!$H$4:$H$"&amp;$C$10),Analysis!Q71,INDIRECT("'Output 7'!$m$4:$m$"&amp;$C$10))
+SUMIF(INDIRECT("'Output 8'!$H$4:$H$"&amp;$C$11),Analysis!Q71,INDIRECT("'Output 8'!$m$4:$m$"&amp;$C$11))
+SUMIF(INDIRECT("'Output 9'!$H$4:$H$"&amp;$C$12),Analysis!Q71,INDIRECT("'Output 9'!$m$4:$m$"&amp;$C$12))
+SUMIF(INDIRECT("'Output 10'!$H$4:$H$"&amp;$C$13),Analysis!Q71,INDIRECT("'Output 10'!$m$4:$m$"&amp;$C$13))</f>
        <v>0</v>
      </c>
      <c r="S71" s="5">
        <f ca="1">SUMIF(INDIRECT("'Output 1'!$H$4:$H$"&amp;$C$4),Analysis!Q71,INDIRECT("'Output 1'!$Q$4:$Q$"&amp;$C$4))
+SUMIF(INDIRECT("'Output 2'!$H$4:$H$"&amp;$C$5),Analysis!Q71,INDIRECT("'Output 2'!$Q$4:$Q$"&amp;$C$5))
+SUMIF(INDIRECT("'Output 3'!$H$4:$H$"&amp;$C$6),Analysis!Q71,INDIRECT("'Output 3'!$Q$4:$Q$"&amp;$C$6))
+SUMIF(INDIRECT("'Output 4'!$H$4:$H$"&amp;$C$7),Analysis!Q71,INDIRECT("'Output 4'!$Q$4:$Q$"&amp;$C$7))
+SUMIF(INDIRECT("'Output 5'!$H$4:$H$"&amp;$C$8),Analysis!Q71,INDIRECT("'Output 5'!$Q$4:$Q$"&amp;$C$8))
+SUMIF(INDIRECT("'Output 6'!$H$4:$H$"&amp;$C$9),Analysis!Q71,INDIRECT("'Output 6'!$Q$4:$Q$"&amp;$C$9))
+SUMIF(INDIRECT("'Output 7'!$H$4:$H$"&amp;$C$10),Analysis!Q71,INDIRECT("'Output 7'!$Q$4:$Q$"&amp;$C$10))
+SUMIF(INDIRECT("'Output 8'!$H$4:$H$"&amp;$C$11),Analysis!Q71,INDIRECT("'Output 8'!$Q$4:$Q$"&amp;$C$11))
+SUMIF(INDIRECT("'Output 9'!$H$4:$H$"&amp;$C$12),Analysis!Q71,INDIRECT("'Output 9'!$Q$4:$Q$"&amp;$C$12))
+SUMIF(INDIRECT("'Output 10'!$H$4:$H$"&amp;$C$13),Analysis!Q71,INDIRECT("'Output 10'!$Q$4:$Q$"&amp;$C$13))</f>
        <v>0</v>
      </c>
      <c r="T71" s="5">
        <f ca="1">SUMIF(INDIRECT("'Output 1'!$H$4:$H$"&amp;$C$4),Analysis!Q71,INDIRECT("'Output 1'!$U$4:$U$"&amp;$C$4))
+SUMIF(INDIRECT("'Output 2'!$H$4:$H$"&amp;$C$5),Analysis!Q71,INDIRECT("'Output 2'!$U$4:$U$"&amp;$C$5))
+SUMIF(INDIRECT("'Output 3'!$H$4:$H$"&amp;$C$6),Analysis!Q71,INDIRECT("'Output 3'!$U$4:$U$"&amp;$C$6))
+SUMIF(INDIRECT("'Output 4'!$H$4:$H$"&amp;$C$7),Analysis!Q71,INDIRECT("'Output 4'!$U$4:$U$"&amp;$C$7))
+SUMIF(INDIRECT("'Output 5'!$H$4:$H$"&amp;$C$8),Analysis!Q71,INDIRECT("'Output 5'!$U$4:$U$"&amp;$C$8))
+SUMIF(INDIRECT("'Output 6'!$H$4:$H$"&amp;$C$9),Analysis!Q71,INDIRECT("'Output 6'!$U$4:$U$"&amp;$C$9))
+SUMIF(INDIRECT("'Output 7'!$H$4:$H$"&amp;$C$10),Analysis!Q71,INDIRECT("'Output 7'!$U$4:$U$"&amp;$C$10))
+SUMIF(INDIRECT("'Output 8'!$H$4:$H$"&amp;$C$11),Analysis!Q71,INDIRECT("'Output 8'!$U$4:$U$"&amp;$C$11))
+SUMIF(INDIRECT("'Output 9'!$H$4:$H$"&amp;$C$12),Analysis!Q71,INDIRECT("'Output 9'!$U$4:$U$"&amp;$C$12))
+SUMIF(INDIRECT("'Output 10'!$H$4:$H$"&amp;$C$13),Analysis!Q71,INDIRECT("'Output 10'!$U$4:$U$"&amp;$C$13))</f>
        <v>0</v>
      </c>
      <c r="U71" s="30"/>
      <c r="V71" s="5">
        <f>SUMIF('Unplanned Outputs'!$E$4:$E$500,Analysis!Q71,'Unplanned Outputs'!$J$4:$J$500)</f>
        <v>0</v>
      </c>
      <c r="W71" s="5">
        <f>SUMIF('Unplanned Outputs'!$E$4:$E$500,Analysis!$Q71,'Unplanned Outputs'!$N$4:$N$500)</f>
        <v>0</v>
      </c>
      <c r="X71" s="5">
        <f>SUMIF('Unplanned Outputs'!$E$4:$E$500,Analysis!$Q71,'Unplanned Outputs'!$R$4:$R$500)</f>
        <v>0</v>
      </c>
      <c r="Y71" s="15"/>
      <c r="Z71" s="36">
        <f t="shared" ca="1" si="12"/>
        <v>0</v>
      </c>
      <c r="AA71" s="36">
        <f t="shared" si="13"/>
        <v>0</v>
      </c>
      <c r="AB71" s="51">
        <f t="shared" ca="1" si="14"/>
        <v>0</v>
      </c>
      <c r="AC71" s="62">
        <f ca="1">SUMIF(INDIRECT("'Output 1'!$H$5:$H$"&amp;$C$4),Analysis!$Q71,INDIRECT("'Output 1'!$F$5:$F$"&amp;$C$4))
+SUMIF(INDIRECT("'Output 2'!$H$5:$H$"&amp;$C$5),Analysis!$Q71,INDIRECT("'Output 2'!$F$5:$F$"&amp;$C$5))
+SUMIF(INDIRECT("'Output 3'!$H$5:$H$"&amp;$C$6),Analysis!$Q71,INDIRECT("'Output 3'!$F$5:$F$"&amp;$C$6))
+SUMIF(INDIRECT("'Output 4'!$H$5:$H$"&amp;$C$7),Analysis!$Q71,INDIRECT("'Output 4'!$F$5:$F$"&amp;$C$7))
+SUMIF(INDIRECT("'Output 5'!$H$5:$H$"&amp;$C$8),Analysis!$Q71,INDIRECT("'Output 5'!$F$5:$F$"&amp;$C$8))
+SUMIF(INDIRECT("'Output 6'!$H$5:$H$"&amp;$C$9),Analysis!$Q71,INDIRECT("'Output 6'!$F$5:$F$"&amp;$C$9))
+SUMIF(INDIRECT("'Output 7'!$H$5:$H$"&amp;$C$10),Analysis!$Q71,INDIRECT("'Output 7'!$F$5:$F$"&amp;$C$10))
+SUMIF(INDIRECT("'Output 8'!$H$5:$H$"&amp;$C$11),Analysis!$Q71,INDIRECT("'Output 8'!$F$5:$F$"&amp;$C$11))
+SUMIF(INDIRECT("'Output 9'!$H$5:$H$"&amp;$C$12),Analysis!$Q71,INDIRECT("'Output 9'!$F$5:$F$"&amp;$C$12))
+SUMIF(INDIRECT("'Output 10'!$H$5:$H$"&amp;$C$13),Analysis!$Q71,INDIRECT("'Output 10'!$F$5:$F$"&amp;$C$13))</f>
        <v>0</v>
      </c>
    </row>
    <row r="72" spans="17:29" x14ac:dyDescent="0.3">
      <c r="Q72" s="30">
        <v>5.4</v>
      </c>
      <c r="R72" s="5">
        <f ca="1">SUMIF(INDIRECT("'Output 1'!$H$4:$H$"&amp;$C$4),Analysis!Q72,INDIRECT("'Output 1'!$m$4:$m$"&amp;$C$4))
+SUMIF(INDIRECT("'Output 2'!$H$4:$H$"&amp;$C$5),Analysis!Q72,INDIRECT("'Output 2'!$m$4:$m$"&amp;$C$5))
+SUMIF(INDIRECT("'Output 3'!$H$4:$H$"&amp;$C$6),Analysis!Q72,INDIRECT("'Output 3'!$m$4:$m$"&amp;$C$6))
+SUMIF(INDIRECT("'Output 4'!$H$4:$H$"&amp;$C$7),Analysis!Q72,INDIRECT("'Output 4'!$m$4:$m$"&amp;$C$7))
+SUMIF(INDIRECT("'Output 5'!$H$4:$H$"&amp;$C$8),Analysis!Q72,INDIRECT("'Output 5'!$m$4:$m$"&amp;$C$8))
+SUMIF(INDIRECT("'Output 6'!$H$4:$H$"&amp;$C$9),Analysis!Q72,INDIRECT("'Output 6'!$m$4:$m$"&amp;$C$9))
+SUMIF(INDIRECT("'Output 7'!$H$4:$H$"&amp;$C$10),Analysis!Q72,INDIRECT("'Output 7'!$m$4:$m$"&amp;$C$10))
+SUMIF(INDIRECT("'Output 8'!$H$4:$H$"&amp;$C$11),Analysis!Q72,INDIRECT("'Output 8'!$m$4:$m$"&amp;$C$11))
+SUMIF(INDIRECT("'Output 9'!$H$4:$H$"&amp;$C$12),Analysis!Q72,INDIRECT("'Output 9'!$m$4:$m$"&amp;$C$12))
+SUMIF(INDIRECT("'Output 10'!$H$4:$H$"&amp;$C$13),Analysis!Q72,INDIRECT("'Output 10'!$m$4:$m$"&amp;$C$13))</f>
        <v>0</v>
      </c>
      <c r="S72" s="5">
        <f ca="1">SUMIF(INDIRECT("'Output 1'!$H$4:$H$"&amp;$C$4),Analysis!Q72,INDIRECT("'Output 1'!$Q$4:$Q$"&amp;$C$4))
+SUMIF(INDIRECT("'Output 2'!$H$4:$H$"&amp;$C$5),Analysis!Q72,INDIRECT("'Output 2'!$Q$4:$Q$"&amp;$C$5))
+SUMIF(INDIRECT("'Output 3'!$H$4:$H$"&amp;$C$6),Analysis!Q72,INDIRECT("'Output 3'!$Q$4:$Q$"&amp;$C$6))
+SUMIF(INDIRECT("'Output 4'!$H$4:$H$"&amp;$C$7),Analysis!Q72,INDIRECT("'Output 4'!$Q$4:$Q$"&amp;$C$7))
+SUMIF(INDIRECT("'Output 5'!$H$4:$H$"&amp;$C$8),Analysis!Q72,INDIRECT("'Output 5'!$Q$4:$Q$"&amp;$C$8))
+SUMIF(INDIRECT("'Output 6'!$H$4:$H$"&amp;$C$9),Analysis!Q72,INDIRECT("'Output 6'!$Q$4:$Q$"&amp;$C$9))
+SUMIF(INDIRECT("'Output 7'!$H$4:$H$"&amp;$C$10),Analysis!Q72,INDIRECT("'Output 7'!$Q$4:$Q$"&amp;$C$10))
+SUMIF(INDIRECT("'Output 8'!$H$4:$H$"&amp;$C$11),Analysis!Q72,INDIRECT("'Output 8'!$Q$4:$Q$"&amp;$C$11))
+SUMIF(INDIRECT("'Output 9'!$H$4:$H$"&amp;$C$12),Analysis!Q72,INDIRECT("'Output 9'!$Q$4:$Q$"&amp;$C$12))
+SUMIF(INDIRECT("'Output 10'!$H$4:$H$"&amp;$C$13),Analysis!Q72,INDIRECT("'Output 10'!$Q$4:$Q$"&amp;$C$13))</f>
        <v>0</v>
      </c>
      <c r="T72" s="5">
        <f ca="1">SUMIF(INDIRECT("'Output 1'!$H$4:$H$"&amp;$C$4),Analysis!Q72,INDIRECT("'Output 1'!$U$4:$U$"&amp;$C$4))
+SUMIF(INDIRECT("'Output 2'!$H$4:$H$"&amp;$C$5),Analysis!Q72,INDIRECT("'Output 2'!$U$4:$U$"&amp;$C$5))
+SUMIF(INDIRECT("'Output 3'!$H$4:$H$"&amp;$C$6),Analysis!Q72,INDIRECT("'Output 3'!$U$4:$U$"&amp;$C$6))
+SUMIF(INDIRECT("'Output 4'!$H$4:$H$"&amp;$C$7),Analysis!Q72,INDIRECT("'Output 4'!$U$4:$U$"&amp;$C$7))
+SUMIF(INDIRECT("'Output 5'!$H$4:$H$"&amp;$C$8),Analysis!Q72,INDIRECT("'Output 5'!$U$4:$U$"&amp;$C$8))
+SUMIF(INDIRECT("'Output 6'!$H$4:$H$"&amp;$C$9),Analysis!Q72,INDIRECT("'Output 6'!$U$4:$U$"&amp;$C$9))
+SUMIF(INDIRECT("'Output 7'!$H$4:$H$"&amp;$C$10),Analysis!Q72,INDIRECT("'Output 7'!$U$4:$U$"&amp;$C$10))
+SUMIF(INDIRECT("'Output 8'!$H$4:$H$"&amp;$C$11),Analysis!Q72,INDIRECT("'Output 8'!$U$4:$U$"&amp;$C$11))
+SUMIF(INDIRECT("'Output 9'!$H$4:$H$"&amp;$C$12),Analysis!Q72,INDIRECT("'Output 9'!$U$4:$U$"&amp;$C$12))
+SUMIF(INDIRECT("'Output 10'!$H$4:$H$"&amp;$C$13),Analysis!Q72,INDIRECT("'Output 10'!$U$4:$U$"&amp;$C$13))</f>
        <v>0</v>
      </c>
      <c r="U72" s="30"/>
      <c r="V72" s="5">
        <f>SUMIF('Unplanned Outputs'!$E$4:$E$500,Analysis!Q72,'Unplanned Outputs'!$J$4:$J$500)</f>
        <v>0</v>
      </c>
      <c r="W72" s="5">
        <f>SUMIF('Unplanned Outputs'!$E$4:$E$500,Analysis!$Q72,'Unplanned Outputs'!$N$4:$N$500)</f>
        <v>0</v>
      </c>
      <c r="X72" s="5">
        <f>SUMIF('Unplanned Outputs'!$E$4:$E$500,Analysis!$Q72,'Unplanned Outputs'!$R$4:$R$500)</f>
        <v>0</v>
      </c>
      <c r="Y72" s="15"/>
      <c r="Z72" s="36">
        <f t="shared" ref="Z72:Z75" ca="1" si="15">SUM(R72:T72)</f>
        <v>0</v>
      </c>
      <c r="AA72" s="36">
        <f t="shared" ref="AA72:AA75" si="16">SUM(V72:X72)</f>
        <v>0</v>
      </c>
      <c r="AB72" s="51">
        <f t="shared" ref="AB72:AB75" ca="1" si="17">AA72+Z72</f>
        <v>0</v>
      </c>
      <c r="AC72" s="62">
        <f ca="1">SUMIF(INDIRECT("'Output 1'!$H$5:$H$"&amp;$C$4),Analysis!$Q72,INDIRECT("'Output 1'!$F$5:$F$"&amp;$C$4))
+SUMIF(INDIRECT("'Output 2'!$H$5:$H$"&amp;$C$5),Analysis!$Q72,INDIRECT("'Output 2'!$F$5:$F$"&amp;$C$5))
+SUMIF(INDIRECT("'Output 3'!$H$5:$H$"&amp;$C$6),Analysis!$Q72,INDIRECT("'Output 3'!$F$5:$F$"&amp;$C$6))
+SUMIF(INDIRECT("'Output 4'!$H$5:$H$"&amp;$C$7),Analysis!$Q72,INDIRECT("'Output 4'!$F$5:$F$"&amp;$C$7))
+SUMIF(INDIRECT("'Output 5'!$H$5:$H$"&amp;$C$8),Analysis!$Q72,INDIRECT("'Output 5'!$F$5:$F$"&amp;$C$8))
+SUMIF(INDIRECT("'Output 6'!$H$5:$H$"&amp;$C$9),Analysis!$Q72,INDIRECT("'Output 6'!$F$5:$F$"&amp;$C$9))
+SUMIF(INDIRECT("'Output 7'!$H$5:$H$"&amp;$C$10),Analysis!$Q72,INDIRECT("'Output 7'!$F$5:$F$"&amp;$C$10))
+SUMIF(INDIRECT("'Output 8'!$H$5:$H$"&amp;$C$11),Analysis!$Q72,INDIRECT("'Output 8'!$F$5:$F$"&amp;$C$11))
+SUMIF(INDIRECT("'Output 9'!$H$5:$H$"&amp;$C$12),Analysis!$Q72,INDIRECT("'Output 9'!$F$5:$F$"&amp;$C$12))
+SUMIF(INDIRECT("'Output 10'!$H$5:$H$"&amp;$C$13),Analysis!$Q72,INDIRECT("'Output 10'!$F$5:$F$"&amp;$C$13))</f>
        <v>0</v>
      </c>
    </row>
    <row r="73" spans="17:29" x14ac:dyDescent="0.3">
      <c r="Q73" s="30" t="s">
        <v>567</v>
      </c>
      <c r="R73" s="5">
        <f ca="1">SUMIF(INDIRECT("'Output 1'!$H$4:$H$"&amp;$C$4),Analysis!Q73,INDIRECT("'Output 1'!$m$4:$m$"&amp;$C$4))
+SUMIF(INDIRECT("'Output 2'!$H$4:$H$"&amp;$C$5),Analysis!Q73,INDIRECT("'Output 2'!$m$4:$m$"&amp;$C$5))
+SUMIF(INDIRECT("'Output 3'!$H$4:$H$"&amp;$C$6),Analysis!Q73,INDIRECT("'Output 3'!$m$4:$m$"&amp;$C$6))
+SUMIF(INDIRECT("'Output 4'!$H$4:$H$"&amp;$C$7),Analysis!Q73,INDIRECT("'Output 4'!$m$4:$m$"&amp;$C$7))
+SUMIF(INDIRECT("'Output 5'!$H$4:$H$"&amp;$C$8),Analysis!Q73,INDIRECT("'Output 5'!$m$4:$m$"&amp;$C$8))
+SUMIF(INDIRECT("'Output 6'!$H$4:$H$"&amp;$C$9),Analysis!Q73,INDIRECT("'Output 6'!$m$4:$m$"&amp;$C$9))
+SUMIF(INDIRECT("'Output 7'!$H$4:$H$"&amp;$C$10),Analysis!Q73,INDIRECT("'Output 7'!$m$4:$m$"&amp;$C$10))
+SUMIF(INDIRECT("'Output 8'!$H$4:$H$"&amp;$C$11),Analysis!Q73,INDIRECT("'Output 8'!$m$4:$m$"&amp;$C$11))
+SUMIF(INDIRECT("'Output 9'!$H$4:$H$"&amp;$C$12),Analysis!Q73,INDIRECT("'Output 9'!$m$4:$m$"&amp;$C$12))
+SUMIF(INDIRECT("'Output 10'!$H$4:$H$"&amp;$C$13),Analysis!Q73,INDIRECT("'Output 10'!$m$4:$m$"&amp;$C$13))</f>
        <v>0</v>
      </c>
      <c r="S73" s="5">
        <f ca="1">SUMIF(INDIRECT("'Output 1'!$H$4:$H$"&amp;$C$4),Analysis!Q73,INDIRECT("'Output 1'!$Q$4:$Q$"&amp;$C$4))
+SUMIF(INDIRECT("'Output 2'!$H$4:$H$"&amp;$C$5),Analysis!Q73,INDIRECT("'Output 2'!$Q$4:$Q$"&amp;$C$5))
+SUMIF(INDIRECT("'Output 3'!$H$4:$H$"&amp;$C$6),Analysis!Q73,INDIRECT("'Output 3'!$Q$4:$Q$"&amp;$C$6))
+SUMIF(INDIRECT("'Output 4'!$H$4:$H$"&amp;$C$7),Analysis!Q73,INDIRECT("'Output 4'!$Q$4:$Q$"&amp;$C$7))
+SUMIF(INDIRECT("'Output 5'!$H$4:$H$"&amp;$C$8),Analysis!Q73,INDIRECT("'Output 5'!$Q$4:$Q$"&amp;$C$8))
+SUMIF(INDIRECT("'Output 6'!$H$4:$H$"&amp;$C$9),Analysis!Q73,INDIRECT("'Output 6'!$Q$4:$Q$"&amp;$C$9))
+SUMIF(INDIRECT("'Output 7'!$H$4:$H$"&amp;$C$10),Analysis!Q73,INDIRECT("'Output 7'!$Q$4:$Q$"&amp;$C$10))
+SUMIF(INDIRECT("'Output 8'!$H$4:$H$"&amp;$C$11),Analysis!Q73,INDIRECT("'Output 8'!$Q$4:$Q$"&amp;$C$11))
+SUMIF(INDIRECT("'Output 9'!$H$4:$H$"&amp;$C$12),Analysis!Q73,INDIRECT("'Output 9'!$Q$4:$Q$"&amp;$C$12))
+SUMIF(INDIRECT("'Output 10'!$H$4:$H$"&amp;$C$13),Analysis!Q73,INDIRECT("'Output 10'!$Q$4:$Q$"&amp;$C$13))</f>
        <v>0</v>
      </c>
      <c r="T73" s="5">
        <f ca="1">SUMIF(INDIRECT("'Output 1'!$H$4:$H$"&amp;$C$4),Analysis!Q73,INDIRECT("'Output 1'!$U$4:$U$"&amp;$C$4))
+SUMIF(INDIRECT("'Output 2'!$H$4:$H$"&amp;$C$5),Analysis!Q73,INDIRECT("'Output 2'!$U$4:$U$"&amp;$C$5))
+SUMIF(INDIRECT("'Output 3'!$H$4:$H$"&amp;$C$6),Analysis!Q73,INDIRECT("'Output 3'!$U$4:$U$"&amp;$C$6))
+SUMIF(INDIRECT("'Output 4'!$H$4:$H$"&amp;$C$7),Analysis!Q73,INDIRECT("'Output 4'!$U$4:$U$"&amp;$C$7))
+SUMIF(INDIRECT("'Output 5'!$H$4:$H$"&amp;$C$8),Analysis!Q73,INDIRECT("'Output 5'!$U$4:$U$"&amp;$C$8))
+SUMIF(INDIRECT("'Output 6'!$H$4:$H$"&amp;$C$9),Analysis!Q73,INDIRECT("'Output 6'!$U$4:$U$"&amp;$C$9))
+SUMIF(INDIRECT("'Output 7'!$H$4:$H$"&amp;$C$10),Analysis!Q73,INDIRECT("'Output 7'!$U$4:$U$"&amp;$C$10))
+SUMIF(INDIRECT("'Output 8'!$H$4:$H$"&amp;$C$11),Analysis!Q73,INDIRECT("'Output 8'!$U$4:$U$"&amp;$C$11))
+SUMIF(INDIRECT("'Output 9'!$H$4:$H$"&amp;$C$12),Analysis!Q73,INDIRECT("'Output 9'!$U$4:$U$"&amp;$C$12))
+SUMIF(INDIRECT("'Output 10'!$H$4:$H$"&amp;$C$13),Analysis!Q73,INDIRECT("'Output 10'!$U$4:$U$"&amp;$C$13))</f>
        <v>0</v>
      </c>
      <c r="U73" s="30"/>
      <c r="V73" s="5">
        <f>SUMIF('Unplanned Outputs'!$E$4:$E$500,Analysis!Q73,'Unplanned Outputs'!$J$4:$J$500)</f>
        <v>0</v>
      </c>
      <c r="W73" s="5">
        <f>SUMIF('Unplanned Outputs'!$E$4:$E$500,Analysis!$Q73,'Unplanned Outputs'!$N$4:$N$500)</f>
        <v>0</v>
      </c>
      <c r="X73" s="5">
        <f>SUMIF('Unplanned Outputs'!$E$4:$E$500,Analysis!$Q73,'Unplanned Outputs'!$R$4:$R$500)</f>
        <v>0</v>
      </c>
      <c r="Y73" s="15"/>
      <c r="Z73" s="36">
        <f t="shared" ca="1" si="15"/>
        <v>0</v>
      </c>
      <c r="AA73" s="36">
        <f t="shared" si="16"/>
        <v>0</v>
      </c>
      <c r="AB73" s="51">
        <f t="shared" ca="1" si="17"/>
        <v>0</v>
      </c>
      <c r="AC73" s="62">
        <f ca="1">SUMIF(INDIRECT("'Output 1'!$H$5:$H$"&amp;$C$4),Analysis!$Q73,INDIRECT("'Output 1'!$F$5:$F$"&amp;$C$4))
+SUMIF(INDIRECT("'Output 2'!$H$5:$H$"&amp;$C$5),Analysis!$Q73,INDIRECT("'Output 2'!$F$5:$F$"&amp;$C$5))
+SUMIF(INDIRECT("'Output 3'!$H$5:$H$"&amp;$C$6),Analysis!$Q73,INDIRECT("'Output 3'!$F$5:$F$"&amp;$C$6))
+SUMIF(INDIRECT("'Output 4'!$H$5:$H$"&amp;$C$7),Analysis!$Q73,INDIRECT("'Output 4'!$F$5:$F$"&amp;$C$7))
+SUMIF(INDIRECT("'Output 5'!$H$5:$H$"&amp;$C$8),Analysis!$Q73,INDIRECT("'Output 5'!$F$5:$F$"&amp;$C$8))
+SUMIF(INDIRECT("'Output 6'!$H$5:$H$"&amp;$C$9),Analysis!$Q73,INDIRECT("'Output 6'!$F$5:$F$"&amp;$C$9))
+SUMIF(INDIRECT("'Output 7'!$H$5:$H$"&amp;$C$10),Analysis!$Q73,INDIRECT("'Output 7'!$F$5:$F$"&amp;$C$10))
+SUMIF(INDIRECT("'Output 8'!$H$5:$H$"&amp;$C$11),Analysis!$Q73,INDIRECT("'Output 8'!$F$5:$F$"&amp;$C$11))
+SUMIF(INDIRECT("'Output 9'!$H$5:$H$"&amp;$C$12),Analysis!$Q73,INDIRECT("'Output 9'!$F$5:$F$"&amp;$C$12))
+SUMIF(INDIRECT("'Output 10'!$H$5:$H$"&amp;$C$13),Analysis!$Q73,INDIRECT("'Output 10'!$F$5:$F$"&amp;$C$13))</f>
        <v>0</v>
      </c>
    </row>
    <row r="74" spans="17:29" x14ac:dyDescent="0.3">
      <c r="Q74" s="30" t="s">
        <v>568</v>
      </c>
      <c r="R74" s="5">
        <f ca="1">SUMIF(INDIRECT("'Output 1'!$H$4:$H$"&amp;$C$4),Analysis!Q74,INDIRECT("'Output 1'!$m$4:$m$"&amp;$C$4))
+SUMIF(INDIRECT("'Output 2'!$H$4:$H$"&amp;$C$5),Analysis!Q74,INDIRECT("'Output 2'!$m$4:$m$"&amp;$C$5))
+SUMIF(INDIRECT("'Output 3'!$H$4:$H$"&amp;$C$6),Analysis!Q74,INDIRECT("'Output 3'!$m$4:$m$"&amp;$C$6))
+SUMIF(INDIRECT("'Output 4'!$H$4:$H$"&amp;$C$7),Analysis!Q74,INDIRECT("'Output 4'!$m$4:$m$"&amp;$C$7))
+SUMIF(INDIRECT("'Output 5'!$H$4:$H$"&amp;$C$8),Analysis!Q74,INDIRECT("'Output 5'!$m$4:$m$"&amp;$C$8))
+SUMIF(INDIRECT("'Output 6'!$H$4:$H$"&amp;$C$9),Analysis!Q74,INDIRECT("'Output 6'!$m$4:$m$"&amp;$C$9))
+SUMIF(INDIRECT("'Output 7'!$H$4:$H$"&amp;$C$10),Analysis!Q74,INDIRECT("'Output 7'!$m$4:$m$"&amp;$C$10))
+SUMIF(INDIRECT("'Output 8'!$H$4:$H$"&amp;$C$11),Analysis!Q74,INDIRECT("'Output 8'!$m$4:$m$"&amp;$C$11))
+SUMIF(INDIRECT("'Output 9'!$H$4:$H$"&amp;$C$12),Analysis!Q74,INDIRECT("'Output 9'!$m$4:$m$"&amp;$C$12))
+SUMIF(INDIRECT("'Output 10'!$H$4:$H$"&amp;$C$13),Analysis!Q74,INDIRECT("'Output 10'!$m$4:$m$"&amp;$C$13))</f>
        <v>0</v>
      </c>
      <c r="S74" s="5">
        <f ca="1">SUMIF(INDIRECT("'Output 1'!$H$4:$H$"&amp;$C$4),Analysis!Q74,INDIRECT("'Output 1'!$Q$4:$Q$"&amp;$C$4))
+SUMIF(INDIRECT("'Output 2'!$H$4:$H$"&amp;$C$5),Analysis!Q74,INDIRECT("'Output 2'!$Q$4:$Q$"&amp;$C$5))
+SUMIF(INDIRECT("'Output 3'!$H$4:$H$"&amp;$C$6),Analysis!Q74,INDIRECT("'Output 3'!$Q$4:$Q$"&amp;$C$6))
+SUMIF(INDIRECT("'Output 4'!$H$4:$H$"&amp;$C$7),Analysis!Q74,INDIRECT("'Output 4'!$Q$4:$Q$"&amp;$C$7))
+SUMIF(INDIRECT("'Output 5'!$H$4:$H$"&amp;$C$8),Analysis!Q74,INDIRECT("'Output 5'!$Q$4:$Q$"&amp;$C$8))
+SUMIF(INDIRECT("'Output 6'!$H$4:$H$"&amp;$C$9),Analysis!Q74,INDIRECT("'Output 6'!$Q$4:$Q$"&amp;$C$9))
+SUMIF(INDIRECT("'Output 7'!$H$4:$H$"&amp;$C$10),Analysis!Q74,INDIRECT("'Output 7'!$Q$4:$Q$"&amp;$C$10))
+SUMIF(INDIRECT("'Output 8'!$H$4:$H$"&amp;$C$11),Analysis!Q74,INDIRECT("'Output 8'!$Q$4:$Q$"&amp;$C$11))
+SUMIF(INDIRECT("'Output 9'!$H$4:$H$"&amp;$C$12),Analysis!Q74,INDIRECT("'Output 9'!$Q$4:$Q$"&amp;$C$12))
+SUMIF(INDIRECT("'Output 10'!$H$4:$H$"&amp;$C$13),Analysis!Q74,INDIRECT("'Output 10'!$Q$4:$Q$"&amp;$C$13))</f>
        <v>0</v>
      </c>
      <c r="T74" s="5">
        <f ca="1">SUMIF(INDIRECT("'Output 1'!$H$4:$H$"&amp;$C$4),Analysis!Q74,INDIRECT("'Output 1'!$U$4:$U$"&amp;$C$4))
+SUMIF(INDIRECT("'Output 2'!$H$4:$H$"&amp;$C$5),Analysis!Q74,INDIRECT("'Output 2'!$U$4:$U$"&amp;$C$5))
+SUMIF(INDIRECT("'Output 3'!$H$4:$H$"&amp;$C$6),Analysis!Q74,INDIRECT("'Output 3'!$U$4:$U$"&amp;$C$6))
+SUMIF(INDIRECT("'Output 4'!$H$4:$H$"&amp;$C$7),Analysis!Q74,INDIRECT("'Output 4'!$U$4:$U$"&amp;$C$7))
+SUMIF(INDIRECT("'Output 5'!$H$4:$H$"&amp;$C$8),Analysis!Q74,INDIRECT("'Output 5'!$U$4:$U$"&amp;$C$8))
+SUMIF(INDIRECT("'Output 6'!$H$4:$H$"&amp;$C$9),Analysis!Q74,INDIRECT("'Output 6'!$U$4:$U$"&amp;$C$9))
+SUMIF(INDIRECT("'Output 7'!$H$4:$H$"&amp;$C$10),Analysis!Q74,INDIRECT("'Output 7'!$U$4:$U$"&amp;$C$10))
+SUMIF(INDIRECT("'Output 8'!$H$4:$H$"&amp;$C$11),Analysis!Q74,INDIRECT("'Output 8'!$U$4:$U$"&amp;$C$11))
+SUMIF(INDIRECT("'Output 9'!$H$4:$H$"&amp;$C$12),Analysis!Q74,INDIRECT("'Output 9'!$U$4:$U$"&amp;$C$12))
+SUMIF(INDIRECT("'Output 10'!$H$4:$H$"&amp;$C$13),Analysis!Q74,INDIRECT("'Output 10'!$U$4:$U$"&amp;$C$13))</f>
        <v>0</v>
      </c>
      <c r="U74" s="30"/>
      <c r="V74" s="5">
        <f>SUMIF('Unplanned Outputs'!$E$4:$E$500,Analysis!Q74,'Unplanned Outputs'!$J$4:$J$500)</f>
        <v>0</v>
      </c>
      <c r="W74" s="5">
        <f>SUMIF('Unplanned Outputs'!$E$4:$E$500,Analysis!$Q74,'Unplanned Outputs'!$N$4:$N$500)</f>
        <v>0</v>
      </c>
      <c r="X74" s="5">
        <f>SUMIF('Unplanned Outputs'!$E$4:$E$500,Analysis!$Q74,'Unplanned Outputs'!$R$4:$R$500)</f>
        <v>0</v>
      </c>
      <c r="Y74" s="15"/>
      <c r="Z74" s="36">
        <f t="shared" ca="1" si="15"/>
        <v>0</v>
      </c>
      <c r="AA74" s="36">
        <f t="shared" si="16"/>
        <v>0</v>
      </c>
      <c r="AB74" s="51">
        <f t="shared" ca="1" si="17"/>
        <v>0</v>
      </c>
      <c r="AC74" s="62">
        <f ca="1">SUMIF(INDIRECT("'Output 1'!$H$5:$H$"&amp;$C$4),Analysis!$Q74,INDIRECT("'Output 1'!$F$5:$F$"&amp;$C$4))
+SUMIF(INDIRECT("'Output 2'!$H$5:$H$"&amp;$C$5),Analysis!$Q74,INDIRECT("'Output 2'!$F$5:$F$"&amp;$C$5))
+SUMIF(INDIRECT("'Output 3'!$H$5:$H$"&amp;$C$6),Analysis!$Q74,INDIRECT("'Output 3'!$F$5:$F$"&amp;$C$6))
+SUMIF(INDIRECT("'Output 4'!$H$5:$H$"&amp;$C$7),Analysis!$Q74,INDIRECT("'Output 4'!$F$5:$F$"&amp;$C$7))
+SUMIF(INDIRECT("'Output 5'!$H$5:$H$"&amp;$C$8),Analysis!$Q74,INDIRECT("'Output 5'!$F$5:$F$"&amp;$C$8))
+SUMIF(INDIRECT("'Output 6'!$H$5:$H$"&amp;$C$9),Analysis!$Q74,INDIRECT("'Output 6'!$F$5:$F$"&amp;$C$9))
+SUMIF(INDIRECT("'Output 7'!$H$5:$H$"&amp;$C$10),Analysis!$Q74,INDIRECT("'Output 7'!$F$5:$F$"&amp;$C$10))
+SUMIF(INDIRECT("'Output 8'!$H$5:$H$"&amp;$C$11),Analysis!$Q74,INDIRECT("'Output 8'!$F$5:$F$"&amp;$C$11))
+SUMIF(INDIRECT("'Output 9'!$H$5:$H$"&amp;$C$12),Analysis!$Q74,INDIRECT("'Output 9'!$F$5:$F$"&amp;$C$12))
+SUMIF(INDIRECT("'Output 10'!$H$5:$H$"&amp;$C$13),Analysis!$Q74,INDIRECT("'Output 10'!$F$5:$F$"&amp;$C$13))</f>
        <v>0</v>
      </c>
    </row>
    <row r="75" spans="17:29" x14ac:dyDescent="0.3">
      <c r="Q75" s="30" t="s">
        <v>569</v>
      </c>
      <c r="R75" s="5">
        <f ca="1">SUMIF(INDIRECT("'Output 1'!$H$4:$H$"&amp;$C$4),Analysis!Q75,INDIRECT("'Output 1'!$m$4:$m$"&amp;$C$4))
+SUMIF(INDIRECT("'Output 2'!$H$4:$H$"&amp;$C$5),Analysis!Q75,INDIRECT("'Output 2'!$m$4:$m$"&amp;$C$5))
+SUMIF(INDIRECT("'Output 3'!$H$4:$H$"&amp;$C$6),Analysis!Q75,INDIRECT("'Output 3'!$m$4:$m$"&amp;$C$6))
+SUMIF(INDIRECT("'Output 4'!$H$4:$H$"&amp;$C$7),Analysis!Q75,INDIRECT("'Output 4'!$m$4:$m$"&amp;$C$7))
+SUMIF(INDIRECT("'Output 5'!$H$4:$H$"&amp;$C$8),Analysis!Q75,INDIRECT("'Output 5'!$m$4:$m$"&amp;$C$8))
+SUMIF(INDIRECT("'Output 6'!$H$4:$H$"&amp;$C$9),Analysis!Q75,INDIRECT("'Output 6'!$m$4:$m$"&amp;$C$9))
+SUMIF(INDIRECT("'Output 7'!$H$4:$H$"&amp;$C$10),Analysis!Q75,INDIRECT("'Output 7'!$m$4:$m$"&amp;$C$10))
+SUMIF(INDIRECT("'Output 8'!$H$4:$H$"&amp;$C$11),Analysis!Q75,INDIRECT("'Output 8'!$m$4:$m$"&amp;$C$11))
+SUMIF(INDIRECT("'Output 9'!$H$4:$H$"&amp;$C$12),Analysis!Q75,INDIRECT("'Output 9'!$m$4:$m$"&amp;$C$12))
+SUMIF(INDIRECT("'Output 10'!$H$4:$H$"&amp;$C$13),Analysis!Q75,INDIRECT("'Output 10'!$m$4:$m$"&amp;$C$13))</f>
        <v>0</v>
      </c>
      <c r="S75" s="5">
        <f ca="1">SUMIF(INDIRECT("'Output 1'!$H$4:$H$"&amp;$C$4),Analysis!Q75,INDIRECT("'Output 1'!$Q$4:$Q$"&amp;$C$4))
+SUMIF(INDIRECT("'Output 2'!$H$4:$H$"&amp;$C$5),Analysis!Q75,INDIRECT("'Output 2'!$Q$4:$Q$"&amp;$C$5))
+SUMIF(INDIRECT("'Output 3'!$H$4:$H$"&amp;$C$6),Analysis!Q75,INDIRECT("'Output 3'!$Q$4:$Q$"&amp;$C$6))
+SUMIF(INDIRECT("'Output 4'!$H$4:$H$"&amp;$C$7),Analysis!Q75,INDIRECT("'Output 4'!$Q$4:$Q$"&amp;$C$7))
+SUMIF(INDIRECT("'Output 5'!$H$4:$H$"&amp;$C$8),Analysis!Q75,INDIRECT("'Output 5'!$Q$4:$Q$"&amp;$C$8))
+SUMIF(INDIRECT("'Output 6'!$H$4:$H$"&amp;$C$9),Analysis!Q75,INDIRECT("'Output 6'!$Q$4:$Q$"&amp;$C$9))
+SUMIF(INDIRECT("'Output 7'!$H$4:$H$"&amp;$C$10),Analysis!Q75,INDIRECT("'Output 7'!$Q$4:$Q$"&amp;$C$10))
+SUMIF(INDIRECT("'Output 8'!$H$4:$H$"&amp;$C$11),Analysis!Q75,INDIRECT("'Output 8'!$Q$4:$Q$"&amp;$C$11))
+SUMIF(INDIRECT("'Output 9'!$H$4:$H$"&amp;$C$12),Analysis!Q75,INDIRECT("'Output 9'!$Q$4:$Q$"&amp;$C$12))
+SUMIF(INDIRECT("'Output 10'!$H$4:$H$"&amp;$C$13),Analysis!Q75,INDIRECT("'Output 10'!$Q$4:$Q$"&amp;$C$13))</f>
        <v>0</v>
      </c>
      <c r="T75" s="5">
        <f ca="1">SUMIF(INDIRECT("'Output 1'!$H$4:$H$"&amp;$C$4),Analysis!Q75,INDIRECT("'Output 1'!$U$4:$U$"&amp;$C$4))
+SUMIF(INDIRECT("'Output 2'!$H$4:$H$"&amp;$C$5),Analysis!Q75,INDIRECT("'Output 2'!$U$4:$U$"&amp;$C$5))
+SUMIF(INDIRECT("'Output 3'!$H$4:$H$"&amp;$C$6),Analysis!Q75,INDIRECT("'Output 3'!$U$4:$U$"&amp;$C$6))
+SUMIF(INDIRECT("'Output 4'!$H$4:$H$"&amp;$C$7),Analysis!Q75,INDIRECT("'Output 4'!$U$4:$U$"&amp;$C$7))
+SUMIF(INDIRECT("'Output 5'!$H$4:$H$"&amp;$C$8),Analysis!Q75,INDIRECT("'Output 5'!$U$4:$U$"&amp;$C$8))
+SUMIF(INDIRECT("'Output 6'!$H$4:$H$"&amp;$C$9),Analysis!Q75,INDIRECT("'Output 6'!$U$4:$U$"&amp;$C$9))
+SUMIF(INDIRECT("'Output 7'!$H$4:$H$"&amp;$C$10),Analysis!Q75,INDIRECT("'Output 7'!$U$4:$U$"&amp;$C$10))
+SUMIF(INDIRECT("'Output 8'!$H$4:$H$"&amp;$C$11),Analysis!Q75,INDIRECT("'Output 8'!$U$4:$U$"&amp;$C$11))
+SUMIF(INDIRECT("'Output 9'!$H$4:$H$"&amp;$C$12),Analysis!Q75,INDIRECT("'Output 9'!$U$4:$U$"&amp;$C$12))
+SUMIF(INDIRECT("'Output 10'!$H$4:$H$"&amp;$C$13),Analysis!Q75,INDIRECT("'Output 10'!$U$4:$U$"&amp;$C$13))</f>
        <v>0</v>
      </c>
      <c r="U75" s="30"/>
      <c r="V75" s="5">
        <f>SUMIF('Unplanned Outputs'!$E$4:$E$500,Analysis!Q75,'Unplanned Outputs'!$J$4:$J$500)</f>
        <v>0</v>
      </c>
      <c r="W75" s="5">
        <f>SUMIF('Unplanned Outputs'!$E$4:$E$500,Analysis!$Q75,'Unplanned Outputs'!$N$4:$N$500)</f>
        <v>0</v>
      </c>
      <c r="X75" s="5">
        <f>SUMIF('Unplanned Outputs'!$E$4:$E$500,Analysis!$Q75,'Unplanned Outputs'!$R$4:$R$500)</f>
        <v>0</v>
      </c>
      <c r="Y75" s="15"/>
      <c r="Z75" s="36">
        <f t="shared" ca="1" si="15"/>
        <v>0</v>
      </c>
      <c r="AA75" s="36">
        <f t="shared" si="16"/>
        <v>0</v>
      </c>
      <c r="AB75" s="51">
        <f t="shared" ca="1" si="17"/>
        <v>0</v>
      </c>
      <c r="AC75" s="62">
        <f ca="1">SUMIF(INDIRECT("'Output 1'!$H$5:$H$"&amp;$C$4),Analysis!$Q75,INDIRECT("'Output 1'!$F$5:$F$"&amp;$C$4))
+SUMIF(INDIRECT("'Output 2'!$H$5:$H$"&amp;$C$5),Analysis!$Q75,INDIRECT("'Output 2'!$F$5:$F$"&amp;$C$5))
+SUMIF(INDIRECT("'Output 3'!$H$5:$H$"&amp;$C$6),Analysis!$Q75,INDIRECT("'Output 3'!$F$5:$F$"&amp;$C$6))
+SUMIF(INDIRECT("'Output 4'!$H$5:$H$"&amp;$C$7),Analysis!$Q75,INDIRECT("'Output 4'!$F$5:$F$"&amp;$C$7))
+SUMIF(INDIRECT("'Output 5'!$H$5:$H$"&amp;$C$8),Analysis!$Q75,INDIRECT("'Output 5'!$F$5:$F$"&amp;$C$8))
+SUMIF(INDIRECT("'Output 6'!$H$5:$H$"&amp;$C$9),Analysis!$Q75,INDIRECT("'Output 6'!$F$5:$F$"&amp;$C$9))
+SUMIF(INDIRECT("'Output 7'!$H$5:$H$"&amp;$C$10),Analysis!$Q75,INDIRECT("'Output 7'!$F$5:$F$"&amp;$C$10))
+SUMIF(INDIRECT("'Output 8'!$H$5:$H$"&amp;$C$11),Analysis!$Q75,INDIRECT("'Output 8'!$F$5:$F$"&amp;$C$11))
+SUMIF(INDIRECT("'Output 9'!$H$5:$H$"&amp;$C$12),Analysis!$Q75,INDIRECT("'Output 9'!$F$5:$F$"&amp;$C$12))
+SUMIF(INDIRECT("'Output 10'!$H$5:$H$"&amp;$C$13),Analysis!$Q75,INDIRECT("'Output 10'!$F$5:$F$"&amp;$C$13))</f>
        <v>0</v>
      </c>
    </row>
    <row r="76" spans="17:29" x14ac:dyDescent="0.3">
      <c r="Q76" s="30">
        <v>6.1</v>
      </c>
      <c r="R76" s="5">
        <f ca="1">SUMIF(INDIRECT("'Output 1'!$H$4:$H$"&amp;$C$4),Analysis!Q76,INDIRECT("'Output 1'!$m$4:$m$"&amp;$C$4))
+SUMIF(INDIRECT("'Output 2'!$H$4:$H$"&amp;$C$5),Analysis!Q76,INDIRECT("'Output 2'!$m$4:$m$"&amp;$C$5))
+SUMIF(INDIRECT("'Output 3'!$H$4:$H$"&amp;$C$6),Analysis!Q76,INDIRECT("'Output 3'!$m$4:$m$"&amp;$C$6))
+SUMIF(INDIRECT("'Output 4'!$H$4:$H$"&amp;$C$7),Analysis!Q76,INDIRECT("'Output 4'!$m$4:$m$"&amp;$C$7))
+SUMIF(INDIRECT("'Output 5'!$H$4:$H$"&amp;$C$8),Analysis!Q76,INDIRECT("'Output 5'!$m$4:$m$"&amp;$C$8))
+SUMIF(INDIRECT("'Output 6'!$H$4:$H$"&amp;$C$9),Analysis!Q76,INDIRECT("'Output 6'!$m$4:$m$"&amp;$C$9))
+SUMIF(INDIRECT("'Output 7'!$H$4:$H$"&amp;$C$10),Analysis!Q76,INDIRECT("'Output 7'!$m$4:$m$"&amp;$C$10))
+SUMIF(INDIRECT("'Output 8'!$H$4:$H$"&amp;$C$11),Analysis!Q76,INDIRECT("'Output 8'!$m$4:$m$"&amp;$C$11))
+SUMIF(INDIRECT("'Output 9'!$H$4:$H$"&amp;$C$12),Analysis!Q76,INDIRECT("'Output 9'!$m$4:$m$"&amp;$C$12))
+SUMIF(INDIRECT("'Output 10'!$H$4:$H$"&amp;$C$13),Analysis!Q76,INDIRECT("'Output 10'!$m$4:$m$"&amp;$C$13))</f>
        <v>0</v>
      </c>
      <c r="S76" s="5">
        <f ca="1">SUMIF(INDIRECT("'Output 1'!$H$4:$H$"&amp;$C$4),Analysis!Q76,INDIRECT("'Output 1'!$Q$4:$Q$"&amp;$C$4))
+SUMIF(INDIRECT("'Output 2'!$H$4:$H$"&amp;$C$5),Analysis!Q76,INDIRECT("'Output 2'!$Q$4:$Q$"&amp;$C$5))
+SUMIF(INDIRECT("'Output 3'!$H$4:$H$"&amp;$C$6),Analysis!Q76,INDIRECT("'Output 3'!$Q$4:$Q$"&amp;$C$6))
+SUMIF(INDIRECT("'Output 4'!$H$4:$H$"&amp;$C$7),Analysis!Q76,INDIRECT("'Output 4'!$Q$4:$Q$"&amp;$C$7))
+SUMIF(INDIRECT("'Output 5'!$H$4:$H$"&amp;$C$8),Analysis!Q76,INDIRECT("'Output 5'!$Q$4:$Q$"&amp;$C$8))
+SUMIF(INDIRECT("'Output 6'!$H$4:$H$"&amp;$C$9),Analysis!Q76,INDIRECT("'Output 6'!$Q$4:$Q$"&amp;$C$9))
+SUMIF(INDIRECT("'Output 7'!$H$4:$H$"&amp;$C$10),Analysis!Q76,INDIRECT("'Output 7'!$Q$4:$Q$"&amp;$C$10))
+SUMIF(INDIRECT("'Output 8'!$H$4:$H$"&amp;$C$11),Analysis!Q76,INDIRECT("'Output 8'!$Q$4:$Q$"&amp;$C$11))
+SUMIF(INDIRECT("'Output 9'!$H$4:$H$"&amp;$C$12),Analysis!Q76,INDIRECT("'Output 9'!$Q$4:$Q$"&amp;$C$12))
+SUMIF(INDIRECT("'Output 10'!$H$4:$H$"&amp;$C$13),Analysis!Q76,INDIRECT("'Output 10'!$Q$4:$Q$"&amp;$C$13))</f>
        <v>0</v>
      </c>
      <c r="T76" s="5">
        <f ca="1">SUMIF(INDIRECT("'Output 1'!$H$4:$H$"&amp;$C$4),Analysis!Q76,INDIRECT("'Output 1'!$U$4:$U$"&amp;$C$4))
+SUMIF(INDIRECT("'Output 2'!$H$4:$H$"&amp;$C$5),Analysis!Q76,INDIRECT("'Output 2'!$U$4:$U$"&amp;$C$5))
+SUMIF(INDIRECT("'Output 3'!$H$4:$H$"&amp;$C$6),Analysis!Q76,INDIRECT("'Output 3'!$U$4:$U$"&amp;$C$6))
+SUMIF(INDIRECT("'Output 4'!$H$4:$H$"&amp;$C$7),Analysis!Q76,INDIRECT("'Output 4'!$U$4:$U$"&amp;$C$7))
+SUMIF(INDIRECT("'Output 5'!$H$4:$H$"&amp;$C$8),Analysis!Q76,INDIRECT("'Output 5'!$U$4:$U$"&amp;$C$8))
+SUMIF(INDIRECT("'Output 6'!$H$4:$H$"&amp;$C$9),Analysis!Q76,INDIRECT("'Output 6'!$U$4:$U$"&amp;$C$9))
+SUMIF(INDIRECT("'Output 7'!$H$4:$H$"&amp;$C$10),Analysis!Q76,INDIRECT("'Output 7'!$U$4:$U$"&amp;$C$10))
+SUMIF(INDIRECT("'Output 8'!$H$4:$H$"&amp;$C$11),Analysis!Q76,INDIRECT("'Output 8'!$U$4:$U$"&amp;$C$11))
+SUMIF(INDIRECT("'Output 9'!$H$4:$H$"&amp;$C$12),Analysis!Q76,INDIRECT("'Output 9'!$U$4:$U$"&amp;$C$12))
+SUMIF(INDIRECT("'Output 10'!$H$4:$H$"&amp;$C$13),Analysis!Q76,INDIRECT("'Output 10'!$U$4:$U$"&amp;$C$13))</f>
        <v>0</v>
      </c>
      <c r="U76" s="30"/>
      <c r="V76" s="5">
        <f>SUMIF('Unplanned Outputs'!$E$4:$E$500,Analysis!Q76,'Unplanned Outputs'!$J$4:$J$500)</f>
        <v>0</v>
      </c>
      <c r="W76" s="5">
        <f>SUMIF('Unplanned Outputs'!$E$4:$E$500,Analysis!$Q76,'Unplanned Outputs'!$N$4:$N$500)</f>
        <v>0</v>
      </c>
      <c r="X76" s="5">
        <f>SUMIF('Unplanned Outputs'!$E$4:$E$500,Analysis!$Q76,'Unplanned Outputs'!$R$4:$R$500)</f>
        <v>0</v>
      </c>
      <c r="Y76" s="15"/>
      <c r="Z76" s="36">
        <f t="shared" ca="1" si="12"/>
        <v>0</v>
      </c>
      <c r="AA76" s="36">
        <f t="shared" si="13"/>
        <v>0</v>
      </c>
      <c r="AB76" s="51">
        <f t="shared" ca="1" si="14"/>
        <v>0</v>
      </c>
      <c r="AC76" s="62">
        <f ca="1">SUMIF(INDIRECT("'Output 1'!$H$5:$H$"&amp;$C$4),Analysis!$Q76,INDIRECT("'Output 1'!$F$5:$F$"&amp;$C$4))
+SUMIF(INDIRECT("'Output 2'!$H$5:$H$"&amp;$C$5),Analysis!$Q76,INDIRECT("'Output 2'!$F$5:$F$"&amp;$C$5))
+SUMIF(INDIRECT("'Output 3'!$H$5:$H$"&amp;$C$6),Analysis!$Q76,INDIRECT("'Output 3'!$F$5:$F$"&amp;$C$6))
+SUMIF(INDIRECT("'Output 4'!$H$5:$H$"&amp;$C$7),Analysis!$Q76,INDIRECT("'Output 4'!$F$5:$F$"&amp;$C$7))
+SUMIF(INDIRECT("'Output 5'!$H$5:$H$"&amp;$C$8),Analysis!$Q76,INDIRECT("'Output 5'!$F$5:$F$"&amp;$C$8))
+SUMIF(INDIRECT("'Output 6'!$H$5:$H$"&amp;$C$9),Analysis!$Q76,INDIRECT("'Output 6'!$F$5:$F$"&amp;$C$9))
+SUMIF(INDIRECT("'Output 7'!$H$5:$H$"&amp;$C$10),Analysis!$Q76,INDIRECT("'Output 7'!$F$5:$F$"&amp;$C$10))
+SUMIF(INDIRECT("'Output 8'!$H$5:$H$"&amp;$C$11),Analysis!$Q76,INDIRECT("'Output 8'!$F$5:$F$"&amp;$C$11))
+SUMIF(INDIRECT("'Output 9'!$H$5:$H$"&amp;$C$12),Analysis!$Q76,INDIRECT("'Output 9'!$F$5:$F$"&amp;$C$12))
+SUMIF(INDIRECT("'Output 10'!$H$5:$H$"&amp;$C$13),Analysis!$Q76,INDIRECT("'Output 10'!$F$5:$F$"&amp;$C$13))</f>
        <v>0</v>
      </c>
    </row>
    <row r="77" spans="17:29" x14ac:dyDescent="0.3">
      <c r="Q77" s="30" t="s">
        <v>570</v>
      </c>
      <c r="R77" s="5">
        <f ca="1">SUMIF(INDIRECT("'Output 1'!$H$4:$H$"&amp;$C$4),Analysis!Q77,INDIRECT("'Output 1'!$m$4:$m$"&amp;$C$4))
+SUMIF(INDIRECT("'Output 2'!$H$4:$H$"&amp;$C$5),Analysis!Q77,INDIRECT("'Output 2'!$m$4:$m$"&amp;$C$5))
+SUMIF(INDIRECT("'Output 3'!$H$4:$H$"&amp;$C$6),Analysis!Q77,INDIRECT("'Output 3'!$m$4:$m$"&amp;$C$6))
+SUMIF(INDIRECT("'Output 4'!$H$4:$H$"&amp;$C$7),Analysis!Q77,INDIRECT("'Output 4'!$m$4:$m$"&amp;$C$7))
+SUMIF(INDIRECT("'Output 5'!$H$4:$H$"&amp;$C$8),Analysis!Q77,INDIRECT("'Output 5'!$m$4:$m$"&amp;$C$8))
+SUMIF(INDIRECT("'Output 6'!$H$4:$H$"&amp;$C$9),Analysis!Q77,INDIRECT("'Output 6'!$m$4:$m$"&amp;$C$9))
+SUMIF(INDIRECT("'Output 7'!$H$4:$H$"&amp;$C$10),Analysis!Q77,INDIRECT("'Output 7'!$m$4:$m$"&amp;$C$10))
+SUMIF(INDIRECT("'Output 8'!$H$4:$H$"&amp;$C$11),Analysis!Q77,INDIRECT("'Output 8'!$m$4:$m$"&amp;$C$11))
+SUMIF(INDIRECT("'Output 9'!$H$4:$H$"&amp;$C$12),Analysis!Q77,INDIRECT("'Output 9'!$m$4:$m$"&amp;$C$12))
+SUMIF(INDIRECT("'Output 10'!$H$4:$H$"&amp;$C$13),Analysis!Q77,INDIRECT("'Output 10'!$m$4:$m$"&amp;$C$13))</f>
        <v>0</v>
      </c>
      <c r="S77" s="5">
        <f ca="1">SUMIF(INDIRECT("'Output 1'!$H$4:$H$"&amp;$C$4),Analysis!Q77,INDIRECT("'Output 1'!$Q$4:$Q$"&amp;$C$4))
+SUMIF(INDIRECT("'Output 2'!$H$4:$H$"&amp;$C$5),Analysis!Q77,INDIRECT("'Output 2'!$Q$4:$Q$"&amp;$C$5))
+SUMIF(INDIRECT("'Output 3'!$H$4:$H$"&amp;$C$6),Analysis!Q77,INDIRECT("'Output 3'!$Q$4:$Q$"&amp;$C$6))
+SUMIF(INDIRECT("'Output 4'!$H$4:$H$"&amp;$C$7),Analysis!Q77,INDIRECT("'Output 4'!$Q$4:$Q$"&amp;$C$7))
+SUMIF(INDIRECT("'Output 5'!$H$4:$H$"&amp;$C$8),Analysis!Q77,INDIRECT("'Output 5'!$Q$4:$Q$"&amp;$C$8))
+SUMIF(INDIRECT("'Output 6'!$H$4:$H$"&amp;$C$9),Analysis!Q77,INDIRECT("'Output 6'!$Q$4:$Q$"&amp;$C$9))
+SUMIF(INDIRECT("'Output 7'!$H$4:$H$"&amp;$C$10),Analysis!Q77,INDIRECT("'Output 7'!$Q$4:$Q$"&amp;$C$10))
+SUMIF(INDIRECT("'Output 8'!$H$4:$H$"&amp;$C$11),Analysis!Q77,INDIRECT("'Output 8'!$Q$4:$Q$"&amp;$C$11))
+SUMIF(INDIRECT("'Output 9'!$H$4:$H$"&amp;$C$12),Analysis!Q77,INDIRECT("'Output 9'!$Q$4:$Q$"&amp;$C$12))
+SUMIF(INDIRECT("'Output 10'!$H$4:$H$"&amp;$C$13),Analysis!Q77,INDIRECT("'Output 10'!$Q$4:$Q$"&amp;$C$13))</f>
        <v>0</v>
      </c>
      <c r="T77" s="5">
        <f ca="1">SUMIF(INDIRECT("'Output 1'!$H$4:$H$"&amp;$C$4),Analysis!Q77,INDIRECT("'Output 1'!$U$4:$U$"&amp;$C$4))
+SUMIF(INDIRECT("'Output 2'!$H$4:$H$"&amp;$C$5),Analysis!Q77,INDIRECT("'Output 2'!$U$4:$U$"&amp;$C$5))
+SUMIF(INDIRECT("'Output 3'!$H$4:$H$"&amp;$C$6),Analysis!Q77,INDIRECT("'Output 3'!$U$4:$U$"&amp;$C$6))
+SUMIF(INDIRECT("'Output 4'!$H$4:$H$"&amp;$C$7),Analysis!Q77,INDIRECT("'Output 4'!$U$4:$U$"&amp;$C$7))
+SUMIF(INDIRECT("'Output 5'!$H$4:$H$"&amp;$C$8),Analysis!Q77,INDIRECT("'Output 5'!$U$4:$U$"&amp;$C$8))
+SUMIF(INDIRECT("'Output 6'!$H$4:$H$"&amp;$C$9),Analysis!Q77,INDIRECT("'Output 6'!$U$4:$U$"&amp;$C$9))
+SUMIF(INDIRECT("'Output 7'!$H$4:$H$"&amp;$C$10),Analysis!Q77,INDIRECT("'Output 7'!$U$4:$U$"&amp;$C$10))
+SUMIF(INDIRECT("'Output 8'!$H$4:$H$"&amp;$C$11),Analysis!Q77,INDIRECT("'Output 8'!$U$4:$U$"&amp;$C$11))
+SUMIF(INDIRECT("'Output 9'!$H$4:$H$"&amp;$C$12),Analysis!Q77,INDIRECT("'Output 9'!$U$4:$U$"&amp;$C$12))
+SUMIF(INDIRECT("'Output 10'!$H$4:$H$"&amp;$C$13),Analysis!Q77,INDIRECT("'Output 10'!$U$4:$U$"&amp;$C$13))</f>
        <v>0</v>
      </c>
      <c r="U77" s="30"/>
      <c r="V77" s="5">
        <f>SUMIF('Unplanned Outputs'!$E$4:$E$500,Analysis!Q77,'Unplanned Outputs'!$J$4:$J$500)</f>
        <v>0</v>
      </c>
      <c r="W77" s="5">
        <f>SUMIF('Unplanned Outputs'!$E$4:$E$500,Analysis!$Q77,'Unplanned Outputs'!$N$4:$N$500)</f>
        <v>0</v>
      </c>
      <c r="X77" s="5">
        <f>SUMIF('Unplanned Outputs'!$E$4:$E$500,Analysis!$Q77,'Unplanned Outputs'!$R$4:$R$500)</f>
        <v>0</v>
      </c>
      <c r="Y77" s="15"/>
      <c r="Z77" s="36">
        <f t="shared" ca="1" si="12"/>
        <v>0</v>
      </c>
      <c r="AA77" s="36">
        <f t="shared" si="13"/>
        <v>0</v>
      </c>
      <c r="AB77" s="51">
        <f t="shared" ca="1" si="14"/>
        <v>0</v>
      </c>
      <c r="AC77" s="62">
        <f ca="1">SUMIF(INDIRECT("'Output 1'!$H$5:$H$"&amp;$C$4),Analysis!$Q77,INDIRECT("'Output 1'!$F$5:$F$"&amp;$C$4))
+SUMIF(INDIRECT("'Output 2'!$H$5:$H$"&amp;$C$5),Analysis!$Q77,INDIRECT("'Output 2'!$F$5:$F$"&amp;$C$5))
+SUMIF(INDIRECT("'Output 3'!$H$5:$H$"&amp;$C$6),Analysis!$Q77,INDIRECT("'Output 3'!$F$5:$F$"&amp;$C$6))
+SUMIF(INDIRECT("'Output 4'!$H$5:$H$"&amp;$C$7),Analysis!$Q77,INDIRECT("'Output 4'!$F$5:$F$"&amp;$C$7))
+SUMIF(INDIRECT("'Output 5'!$H$5:$H$"&amp;$C$8),Analysis!$Q77,INDIRECT("'Output 5'!$F$5:$F$"&amp;$C$8))
+SUMIF(INDIRECT("'Output 6'!$H$5:$H$"&amp;$C$9),Analysis!$Q77,INDIRECT("'Output 6'!$F$5:$F$"&amp;$C$9))
+SUMIF(INDIRECT("'Output 7'!$H$5:$H$"&amp;$C$10),Analysis!$Q77,INDIRECT("'Output 7'!$F$5:$F$"&amp;$C$10))
+SUMIF(INDIRECT("'Output 8'!$H$5:$H$"&amp;$C$11),Analysis!$Q77,INDIRECT("'Output 8'!$F$5:$F$"&amp;$C$11))
+SUMIF(INDIRECT("'Output 9'!$H$5:$H$"&amp;$C$12),Analysis!$Q77,INDIRECT("'Output 9'!$F$5:$F$"&amp;$C$12))
+SUMIF(INDIRECT("'Output 10'!$H$5:$H$"&amp;$C$13),Analysis!$Q77,INDIRECT("'Output 10'!$F$5:$F$"&amp;$C$13))</f>
        <v>0</v>
      </c>
    </row>
    <row r="78" spans="17:29" x14ac:dyDescent="0.3">
      <c r="Q78" s="30" t="s">
        <v>571</v>
      </c>
      <c r="R78" s="5">
        <f ca="1">SUMIF(INDIRECT("'Output 1'!$H$4:$H$"&amp;$C$4),Analysis!Q78,INDIRECT("'Output 1'!$m$4:$m$"&amp;$C$4))
+SUMIF(INDIRECT("'Output 2'!$H$4:$H$"&amp;$C$5),Analysis!Q78,INDIRECT("'Output 2'!$m$4:$m$"&amp;$C$5))
+SUMIF(INDIRECT("'Output 3'!$H$4:$H$"&amp;$C$6),Analysis!Q78,INDIRECT("'Output 3'!$m$4:$m$"&amp;$C$6))
+SUMIF(INDIRECT("'Output 4'!$H$4:$H$"&amp;$C$7),Analysis!Q78,INDIRECT("'Output 4'!$m$4:$m$"&amp;$C$7))
+SUMIF(INDIRECT("'Output 5'!$H$4:$H$"&amp;$C$8),Analysis!Q78,INDIRECT("'Output 5'!$m$4:$m$"&amp;$C$8))
+SUMIF(INDIRECT("'Output 6'!$H$4:$H$"&amp;$C$9),Analysis!Q78,INDIRECT("'Output 6'!$m$4:$m$"&amp;$C$9))
+SUMIF(INDIRECT("'Output 7'!$H$4:$H$"&amp;$C$10),Analysis!Q78,INDIRECT("'Output 7'!$m$4:$m$"&amp;$C$10))
+SUMIF(INDIRECT("'Output 8'!$H$4:$H$"&amp;$C$11),Analysis!Q78,INDIRECT("'Output 8'!$m$4:$m$"&amp;$C$11))
+SUMIF(INDIRECT("'Output 9'!$H$4:$H$"&amp;$C$12),Analysis!Q78,INDIRECT("'Output 9'!$m$4:$m$"&amp;$C$12))
+SUMIF(INDIRECT("'Output 10'!$H$4:$H$"&amp;$C$13),Analysis!Q78,INDIRECT("'Output 10'!$m$4:$m$"&amp;$C$13))</f>
        <v>0</v>
      </c>
      <c r="S78" s="5">
        <f ca="1">SUMIF(INDIRECT("'Output 1'!$H$4:$H$"&amp;$C$4),Analysis!Q78,INDIRECT("'Output 1'!$Q$4:$Q$"&amp;$C$4))
+SUMIF(INDIRECT("'Output 2'!$H$4:$H$"&amp;$C$5),Analysis!Q78,INDIRECT("'Output 2'!$Q$4:$Q$"&amp;$C$5))
+SUMIF(INDIRECT("'Output 3'!$H$4:$H$"&amp;$C$6),Analysis!Q78,INDIRECT("'Output 3'!$Q$4:$Q$"&amp;$C$6))
+SUMIF(INDIRECT("'Output 4'!$H$4:$H$"&amp;$C$7),Analysis!Q78,INDIRECT("'Output 4'!$Q$4:$Q$"&amp;$C$7))
+SUMIF(INDIRECT("'Output 5'!$H$4:$H$"&amp;$C$8),Analysis!Q78,INDIRECT("'Output 5'!$Q$4:$Q$"&amp;$C$8))
+SUMIF(INDIRECT("'Output 6'!$H$4:$H$"&amp;$C$9),Analysis!Q78,INDIRECT("'Output 6'!$Q$4:$Q$"&amp;$C$9))
+SUMIF(INDIRECT("'Output 7'!$H$4:$H$"&amp;$C$10),Analysis!Q78,INDIRECT("'Output 7'!$Q$4:$Q$"&amp;$C$10))
+SUMIF(INDIRECT("'Output 8'!$H$4:$H$"&amp;$C$11),Analysis!Q78,INDIRECT("'Output 8'!$Q$4:$Q$"&amp;$C$11))
+SUMIF(INDIRECT("'Output 9'!$H$4:$H$"&amp;$C$12),Analysis!Q78,INDIRECT("'Output 9'!$Q$4:$Q$"&amp;$C$12))
+SUMIF(INDIRECT("'Output 10'!$H$4:$H$"&amp;$C$13),Analysis!Q78,INDIRECT("'Output 10'!$Q$4:$Q$"&amp;$C$13))</f>
        <v>0</v>
      </c>
      <c r="T78" s="5">
        <f ca="1">SUMIF(INDIRECT("'Output 1'!$H$4:$H$"&amp;$C$4),Analysis!Q78,INDIRECT("'Output 1'!$U$4:$U$"&amp;$C$4))
+SUMIF(INDIRECT("'Output 2'!$H$4:$H$"&amp;$C$5),Analysis!Q78,INDIRECT("'Output 2'!$U$4:$U$"&amp;$C$5))
+SUMIF(INDIRECT("'Output 3'!$H$4:$H$"&amp;$C$6),Analysis!Q78,INDIRECT("'Output 3'!$U$4:$U$"&amp;$C$6))
+SUMIF(INDIRECT("'Output 4'!$H$4:$H$"&amp;$C$7),Analysis!Q78,INDIRECT("'Output 4'!$U$4:$U$"&amp;$C$7))
+SUMIF(INDIRECT("'Output 5'!$H$4:$H$"&amp;$C$8),Analysis!Q78,INDIRECT("'Output 5'!$U$4:$U$"&amp;$C$8))
+SUMIF(INDIRECT("'Output 6'!$H$4:$H$"&amp;$C$9),Analysis!Q78,INDIRECT("'Output 6'!$U$4:$U$"&amp;$C$9))
+SUMIF(INDIRECT("'Output 7'!$H$4:$H$"&amp;$C$10),Analysis!Q78,INDIRECT("'Output 7'!$U$4:$U$"&amp;$C$10))
+SUMIF(INDIRECT("'Output 8'!$H$4:$H$"&amp;$C$11),Analysis!Q78,INDIRECT("'Output 8'!$U$4:$U$"&amp;$C$11))
+SUMIF(INDIRECT("'Output 9'!$H$4:$H$"&amp;$C$12),Analysis!Q78,INDIRECT("'Output 9'!$U$4:$U$"&amp;$C$12))
+SUMIF(INDIRECT("'Output 10'!$H$4:$H$"&amp;$C$13),Analysis!Q78,INDIRECT("'Output 10'!$U$4:$U$"&amp;$C$13))</f>
        <v>0</v>
      </c>
      <c r="U78" s="30"/>
      <c r="V78" s="5">
        <f>SUMIF('Unplanned Outputs'!$E$4:$E$500,Analysis!Q78,'Unplanned Outputs'!$J$4:$J$500)</f>
        <v>0</v>
      </c>
      <c r="W78" s="5">
        <f>SUMIF('Unplanned Outputs'!$E$4:$E$500,Analysis!$Q78,'Unplanned Outputs'!$N$4:$N$500)</f>
        <v>0</v>
      </c>
      <c r="X78" s="5">
        <f>SUMIF('Unplanned Outputs'!$E$4:$E$500,Analysis!$Q78,'Unplanned Outputs'!$R$4:$R$500)</f>
        <v>0</v>
      </c>
      <c r="Y78" s="15"/>
      <c r="Z78" s="36">
        <f t="shared" ca="1" si="12"/>
        <v>0</v>
      </c>
      <c r="AA78" s="36">
        <f t="shared" si="13"/>
        <v>0</v>
      </c>
      <c r="AB78" s="51">
        <f t="shared" ca="1" si="14"/>
        <v>0</v>
      </c>
      <c r="AC78" s="62">
        <f ca="1">SUMIF(INDIRECT("'Output 1'!$H$5:$H$"&amp;$C$4),Analysis!$Q78,INDIRECT("'Output 1'!$F$5:$F$"&amp;$C$4))
+SUMIF(INDIRECT("'Output 2'!$H$5:$H$"&amp;$C$5),Analysis!$Q78,INDIRECT("'Output 2'!$F$5:$F$"&amp;$C$5))
+SUMIF(INDIRECT("'Output 3'!$H$5:$H$"&amp;$C$6),Analysis!$Q78,INDIRECT("'Output 3'!$F$5:$F$"&amp;$C$6))
+SUMIF(INDIRECT("'Output 4'!$H$5:$H$"&amp;$C$7),Analysis!$Q78,INDIRECT("'Output 4'!$F$5:$F$"&amp;$C$7))
+SUMIF(INDIRECT("'Output 5'!$H$5:$H$"&amp;$C$8),Analysis!$Q78,INDIRECT("'Output 5'!$F$5:$F$"&amp;$C$8))
+SUMIF(INDIRECT("'Output 6'!$H$5:$H$"&amp;$C$9),Analysis!$Q78,INDIRECT("'Output 6'!$F$5:$F$"&amp;$C$9))
+SUMIF(INDIRECT("'Output 7'!$H$5:$H$"&amp;$C$10),Analysis!$Q78,INDIRECT("'Output 7'!$F$5:$F$"&amp;$C$10))
+SUMIF(INDIRECT("'Output 8'!$H$5:$H$"&amp;$C$11),Analysis!$Q78,INDIRECT("'Output 8'!$F$5:$F$"&amp;$C$11))
+SUMIF(INDIRECT("'Output 9'!$H$5:$H$"&amp;$C$12),Analysis!$Q78,INDIRECT("'Output 9'!$F$5:$F$"&amp;$C$12))
+SUMIF(INDIRECT("'Output 10'!$H$5:$H$"&amp;$C$13),Analysis!$Q78,INDIRECT("'Output 10'!$F$5:$F$"&amp;$C$13))</f>
        <v>0</v>
      </c>
    </row>
    <row r="79" spans="17:29" x14ac:dyDescent="0.3">
      <c r="Q79" s="30" t="s">
        <v>572</v>
      </c>
      <c r="R79" s="5">
        <f ca="1">SUMIF(INDIRECT("'Output 1'!$H$4:$H$"&amp;$C$4),Analysis!Q79,INDIRECT("'Output 1'!$m$4:$m$"&amp;$C$4))
+SUMIF(INDIRECT("'Output 2'!$H$4:$H$"&amp;$C$5),Analysis!Q79,INDIRECT("'Output 2'!$m$4:$m$"&amp;$C$5))
+SUMIF(INDIRECT("'Output 3'!$H$4:$H$"&amp;$C$6),Analysis!Q79,INDIRECT("'Output 3'!$m$4:$m$"&amp;$C$6))
+SUMIF(INDIRECT("'Output 4'!$H$4:$H$"&amp;$C$7),Analysis!Q79,INDIRECT("'Output 4'!$m$4:$m$"&amp;$C$7))
+SUMIF(INDIRECT("'Output 5'!$H$4:$H$"&amp;$C$8),Analysis!Q79,INDIRECT("'Output 5'!$m$4:$m$"&amp;$C$8))
+SUMIF(INDIRECT("'Output 6'!$H$4:$H$"&amp;$C$9),Analysis!Q79,INDIRECT("'Output 6'!$m$4:$m$"&amp;$C$9))
+SUMIF(INDIRECT("'Output 7'!$H$4:$H$"&amp;$C$10),Analysis!Q79,INDIRECT("'Output 7'!$m$4:$m$"&amp;$C$10))
+SUMIF(INDIRECT("'Output 8'!$H$4:$H$"&amp;$C$11),Analysis!Q79,INDIRECT("'Output 8'!$m$4:$m$"&amp;$C$11))
+SUMIF(INDIRECT("'Output 9'!$H$4:$H$"&amp;$C$12),Analysis!Q79,INDIRECT("'Output 9'!$m$4:$m$"&amp;$C$12))
+SUMIF(INDIRECT("'Output 10'!$H$4:$H$"&amp;$C$13),Analysis!Q79,INDIRECT("'Output 10'!$m$4:$m$"&amp;$C$13))</f>
        <v>0</v>
      </c>
      <c r="S79" s="5">
        <f ca="1">SUMIF(INDIRECT("'Output 1'!$H$4:$H$"&amp;$C$4),Analysis!Q79,INDIRECT("'Output 1'!$Q$4:$Q$"&amp;$C$4))
+SUMIF(INDIRECT("'Output 2'!$H$4:$H$"&amp;$C$5),Analysis!Q79,INDIRECT("'Output 2'!$Q$4:$Q$"&amp;$C$5))
+SUMIF(INDIRECT("'Output 3'!$H$4:$H$"&amp;$C$6),Analysis!Q79,INDIRECT("'Output 3'!$Q$4:$Q$"&amp;$C$6))
+SUMIF(INDIRECT("'Output 4'!$H$4:$H$"&amp;$C$7),Analysis!Q79,INDIRECT("'Output 4'!$Q$4:$Q$"&amp;$C$7))
+SUMIF(INDIRECT("'Output 5'!$H$4:$H$"&amp;$C$8),Analysis!Q79,INDIRECT("'Output 5'!$Q$4:$Q$"&amp;$C$8))
+SUMIF(INDIRECT("'Output 6'!$H$4:$H$"&amp;$C$9),Analysis!Q79,INDIRECT("'Output 6'!$Q$4:$Q$"&amp;$C$9))
+SUMIF(INDIRECT("'Output 7'!$H$4:$H$"&amp;$C$10),Analysis!Q79,INDIRECT("'Output 7'!$Q$4:$Q$"&amp;$C$10))
+SUMIF(INDIRECT("'Output 8'!$H$4:$H$"&amp;$C$11),Analysis!Q79,INDIRECT("'Output 8'!$Q$4:$Q$"&amp;$C$11))
+SUMIF(INDIRECT("'Output 9'!$H$4:$H$"&amp;$C$12),Analysis!Q79,INDIRECT("'Output 9'!$Q$4:$Q$"&amp;$C$12))
+SUMIF(INDIRECT("'Output 10'!$H$4:$H$"&amp;$C$13),Analysis!Q79,INDIRECT("'Output 10'!$Q$4:$Q$"&amp;$C$13))</f>
        <v>0</v>
      </c>
      <c r="T79" s="5">
        <f ca="1">SUMIF(INDIRECT("'Output 1'!$H$4:$H$"&amp;$C$4),Analysis!Q79,INDIRECT("'Output 1'!$U$4:$U$"&amp;$C$4))
+SUMIF(INDIRECT("'Output 2'!$H$4:$H$"&amp;$C$5),Analysis!Q79,INDIRECT("'Output 2'!$U$4:$U$"&amp;$C$5))
+SUMIF(INDIRECT("'Output 3'!$H$4:$H$"&amp;$C$6),Analysis!Q79,INDIRECT("'Output 3'!$U$4:$U$"&amp;$C$6))
+SUMIF(INDIRECT("'Output 4'!$H$4:$H$"&amp;$C$7),Analysis!Q79,INDIRECT("'Output 4'!$U$4:$U$"&amp;$C$7))
+SUMIF(INDIRECT("'Output 5'!$H$4:$H$"&amp;$C$8),Analysis!Q79,INDIRECT("'Output 5'!$U$4:$U$"&amp;$C$8))
+SUMIF(INDIRECT("'Output 6'!$H$4:$H$"&amp;$C$9),Analysis!Q79,INDIRECT("'Output 6'!$U$4:$U$"&amp;$C$9))
+SUMIF(INDIRECT("'Output 7'!$H$4:$H$"&amp;$C$10),Analysis!Q79,INDIRECT("'Output 7'!$U$4:$U$"&amp;$C$10))
+SUMIF(INDIRECT("'Output 8'!$H$4:$H$"&amp;$C$11),Analysis!Q79,INDIRECT("'Output 8'!$U$4:$U$"&amp;$C$11))
+SUMIF(INDIRECT("'Output 9'!$H$4:$H$"&amp;$C$12),Analysis!Q79,INDIRECT("'Output 9'!$U$4:$U$"&amp;$C$12))
+SUMIF(INDIRECT("'Output 10'!$H$4:$H$"&amp;$C$13),Analysis!Q79,INDIRECT("'Output 10'!$U$4:$U$"&amp;$C$13))</f>
        <v>0</v>
      </c>
      <c r="U79" s="30"/>
      <c r="V79" s="5">
        <f>SUMIF('Unplanned Outputs'!$E$4:$E$500,Analysis!Q79,'Unplanned Outputs'!$J$4:$J$500)</f>
        <v>0</v>
      </c>
      <c r="W79" s="5">
        <f>SUMIF('Unplanned Outputs'!$E$4:$E$500,Analysis!$Q79,'Unplanned Outputs'!$N$4:$N$500)</f>
        <v>0</v>
      </c>
      <c r="X79" s="5">
        <f>SUMIF('Unplanned Outputs'!$E$4:$E$500,Analysis!$Q79,'Unplanned Outputs'!$R$4:$R$500)</f>
        <v>0</v>
      </c>
      <c r="Y79" s="15"/>
      <c r="Z79" s="36">
        <f t="shared" ca="1" si="12"/>
        <v>0</v>
      </c>
      <c r="AA79" s="36">
        <f t="shared" si="13"/>
        <v>0</v>
      </c>
      <c r="AB79" s="51">
        <f t="shared" ca="1" si="14"/>
        <v>0</v>
      </c>
      <c r="AC79" s="62">
        <f ca="1">SUMIF(INDIRECT("'Output 1'!$H$5:$H$"&amp;$C$4),Analysis!$Q79,INDIRECT("'Output 1'!$F$5:$F$"&amp;$C$4))
+SUMIF(INDIRECT("'Output 2'!$H$5:$H$"&amp;$C$5),Analysis!$Q79,INDIRECT("'Output 2'!$F$5:$F$"&amp;$C$5))
+SUMIF(INDIRECT("'Output 3'!$H$5:$H$"&amp;$C$6),Analysis!$Q79,INDIRECT("'Output 3'!$F$5:$F$"&amp;$C$6))
+SUMIF(INDIRECT("'Output 4'!$H$5:$H$"&amp;$C$7),Analysis!$Q79,INDIRECT("'Output 4'!$F$5:$F$"&amp;$C$7))
+SUMIF(INDIRECT("'Output 5'!$H$5:$H$"&amp;$C$8),Analysis!$Q79,INDIRECT("'Output 5'!$F$5:$F$"&amp;$C$8))
+SUMIF(INDIRECT("'Output 6'!$H$5:$H$"&amp;$C$9),Analysis!$Q79,INDIRECT("'Output 6'!$F$5:$F$"&amp;$C$9))
+SUMIF(INDIRECT("'Output 7'!$H$5:$H$"&amp;$C$10),Analysis!$Q79,INDIRECT("'Output 7'!$F$5:$F$"&amp;$C$10))
+SUMIF(INDIRECT("'Output 8'!$H$5:$H$"&amp;$C$11),Analysis!$Q79,INDIRECT("'Output 8'!$F$5:$F$"&amp;$C$11))
+SUMIF(INDIRECT("'Output 9'!$H$5:$H$"&amp;$C$12),Analysis!$Q79,INDIRECT("'Output 9'!$F$5:$F$"&amp;$C$12))
+SUMIF(INDIRECT("'Output 10'!$H$5:$H$"&amp;$C$13),Analysis!$Q79,INDIRECT("'Output 10'!$F$5:$F$"&amp;$C$13))</f>
        <v>0</v>
      </c>
    </row>
    <row r="80" spans="17:29" x14ac:dyDescent="0.3">
      <c r="Q80" s="30" t="s">
        <v>573</v>
      </c>
      <c r="R80" s="5">
        <f ca="1">SUMIF(INDIRECT("'Output 1'!$H$4:$H$"&amp;$C$4),Analysis!Q80,INDIRECT("'Output 1'!$m$4:$m$"&amp;$C$4))
+SUMIF(INDIRECT("'Output 2'!$H$4:$H$"&amp;$C$5),Analysis!Q80,INDIRECT("'Output 2'!$m$4:$m$"&amp;$C$5))
+SUMIF(INDIRECT("'Output 3'!$H$4:$H$"&amp;$C$6),Analysis!Q80,INDIRECT("'Output 3'!$m$4:$m$"&amp;$C$6))
+SUMIF(INDIRECT("'Output 4'!$H$4:$H$"&amp;$C$7),Analysis!Q80,INDIRECT("'Output 4'!$m$4:$m$"&amp;$C$7))
+SUMIF(INDIRECT("'Output 5'!$H$4:$H$"&amp;$C$8),Analysis!Q80,INDIRECT("'Output 5'!$m$4:$m$"&amp;$C$8))
+SUMIF(INDIRECT("'Output 6'!$H$4:$H$"&amp;$C$9),Analysis!Q80,INDIRECT("'Output 6'!$m$4:$m$"&amp;$C$9))
+SUMIF(INDIRECT("'Output 7'!$H$4:$H$"&amp;$C$10),Analysis!Q80,INDIRECT("'Output 7'!$m$4:$m$"&amp;$C$10))
+SUMIF(INDIRECT("'Output 8'!$H$4:$H$"&amp;$C$11),Analysis!Q80,INDIRECT("'Output 8'!$m$4:$m$"&amp;$C$11))
+SUMIF(INDIRECT("'Output 9'!$H$4:$H$"&amp;$C$12),Analysis!Q80,INDIRECT("'Output 9'!$m$4:$m$"&amp;$C$12))
+SUMIF(INDIRECT("'Output 10'!$H$4:$H$"&amp;$C$13),Analysis!Q80,INDIRECT("'Output 10'!$m$4:$m$"&amp;$C$13))</f>
        <v>0</v>
      </c>
      <c r="S80" s="5">
        <f ca="1">SUMIF(INDIRECT("'Output 1'!$H$4:$H$"&amp;$C$4),Analysis!Q80,INDIRECT("'Output 1'!$Q$4:$Q$"&amp;$C$4))
+SUMIF(INDIRECT("'Output 2'!$H$4:$H$"&amp;$C$5),Analysis!Q80,INDIRECT("'Output 2'!$Q$4:$Q$"&amp;$C$5))
+SUMIF(INDIRECT("'Output 3'!$H$4:$H$"&amp;$C$6),Analysis!Q80,INDIRECT("'Output 3'!$Q$4:$Q$"&amp;$C$6))
+SUMIF(INDIRECT("'Output 4'!$H$4:$H$"&amp;$C$7),Analysis!Q80,INDIRECT("'Output 4'!$Q$4:$Q$"&amp;$C$7))
+SUMIF(INDIRECT("'Output 5'!$H$4:$H$"&amp;$C$8),Analysis!Q80,INDIRECT("'Output 5'!$Q$4:$Q$"&amp;$C$8))
+SUMIF(INDIRECT("'Output 6'!$H$4:$H$"&amp;$C$9),Analysis!Q80,INDIRECT("'Output 6'!$Q$4:$Q$"&amp;$C$9))
+SUMIF(INDIRECT("'Output 7'!$H$4:$H$"&amp;$C$10),Analysis!Q80,INDIRECT("'Output 7'!$Q$4:$Q$"&amp;$C$10))
+SUMIF(INDIRECT("'Output 8'!$H$4:$H$"&amp;$C$11),Analysis!Q80,INDIRECT("'Output 8'!$Q$4:$Q$"&amp;$C$11))
+SUMIF(INDIRECT("'Output 9'!$H$4:$H$"&amp;$C$12),Analysis!Q80,INDIRECT("'Output 9'!$Q$4:$Q$"&amp;$C$12))
+SUMIF(INDIRECT("'Output 10'!$H$4:$H$"&amp;$C$13),Analysis!Q80,INDIRECT("'Output 10'!$Q$4:$Q$"&amp;$C$13))</f>
        <v>0</v>
      </c>
      <c r="T80" s="5">
        <f ca="1">SUMIF(INDIRECT("'Output 1'!$H$4:$H$"&amp;$C$4),Analysis!Q80,INDIRECT("'Output 1'!$U$4:$U$"&amp;$C$4))
+SUMIF(INDIRECT("'Output 2'!$H$4:$H$"&amp;$C$5),Analysis!Q80,INDIRECT("'Output 2'!$U$4:$U$"&amp;$C$5))
+SUMIF(INDIRECT("'Output 3'!$H$4:$H$"&amp;$C$6),Analysis!Q80,INDIRECT("'Output 3'!$U$4:$U$"&amp;$C$6))
+SUMIF(INDIRECT("'Output 4'!$H$4:$H$"&amp;$C$7),Analysis!Q80,INDIRECT("'Output 4'!$U$4:$U$"&amp;$C$7))
+SUMIF(INDIRECT("'Output 5'!$H$4:$H$"&amp;$C$8),Analysis!Q80,INDIRECT("'Output 5'!$U$4:$U$"&amp;$C$8))
+SUMIF(INDIRECT("'Output 6'!$H$4:$H$"&amp;$C$9),Analysis!Q80,INDIRECT("'Output 6'!$U$4:$U$"&amp;$C$9))
+SUMIF(INDIRECT("'Output 7'!$H$4:$H$"&amp;$C$10),Analysis!Q80,INDIRECT("'Output 7'!$U$4:$U$"&amp;$C$10))
+SUMIF(INDIRECT("'Output 8'!$H$4:$H$"&amp;$C$11),Analysis!Q80,INDIRECT("'Output 8'!$U$4:$U$"&amp;$C$11))
+SUMIF(INDIRECT("'Output 9'!$H$4:$H$"&amp;$C$12),Analysis!Q80,INDIRECT("'Output 9'!$U$4:$U$"&amp;$C$12))
+SUMIF(INDIRECT("'Output 10'!$H$4:$H$"&amp;$C$13),Analysis!Q80,INDIRECT("'Output 10'!$U$4:$U$"&amp;$C$13))</f>
        <v>0</v>
      </c>
      <c r="U80" s="30"/>
      <c r="V80" s="5">
        <f>SUMIF('Unplanned Outputs'!$E$4:$E$500,Analysis!Q80,'Unplanned Outputs'!$J$4:$J$500)</f>
        <v>0</v>
      </c>
      <c r="W80" s="5">
        <f>SUMIF('Unplanned Outputs'!$E$4:$E$500,Analysis!$Q80,'Unplanned Outputs'!$N$4:$N$500)</f>
        <v>0</v>
      </c>
      <c r="X80" s="5">
        <f>SUMIF('Unplanned Outputs'!$E$4:$E$500,Analysis!$Q80,'Unplanned Outputs'!$R$4:$R$500)</f>
        <v>0</v>
      </c>
      <c r="Y80" s="15"/>
      <c r="Z80" s="36">
        <f t="shared" ca="1" si="12"/>
        <v>0</v>
      </c>
      <c r="AA80" s="36">
        <f t="shared" si="13"/>
        <v>0</v>
      </c>
      <c r="AB80" s="51">
        <f t="shared" ca="1" si="14"/>
        <v>0</v>
      </c>
      <c r="AC80" s="63">
        <f ca="1">SUMIF(INDIRECT("'Output 1'!$H$5:$H$"&amp;$C$4),Analysis!$Q80,INDIRECT("'Output 1'!$F$5:$F$"&amp;$C$4))
+SUMIF(INDIRECT("'Output 2'!$H$5:$H$"&amp;$C$5),Analysis!$Q80,INDIRECT("'Output 2'!$F$5:$F$"&amp;$C$5))
+SUMIF(INDIRECT("'Output 3'!$H$5:$H$"&amp;$C$6),Analysis!$Q80,INDIRECT("'Output 3'!$F$5:$F$"&amp;$C$6))
+SUMIF(INDIRECT("'Output 4'!$H$5:$H$"&amp;$C$7),Analysis!$Q80,INDIRECT("'Output 4'!$F$5:$F$"&amp;$C$7))
+SUMIF(INDIRECT("'Output 5'!$H$5:$H$"&amp;$C$8),Analysis!$Q80,INDIRECT("'Output 5'!$F$5:$F$"&amp;$C$8))
+SUMIF(INDIRECT("'Output 6'!$H$5:$H$"&amp;$C$9),Analysis!$Q80,INDIRECT("'Output 6'!$F$5:$F$"&amp;$C$9))
+SUMIF(INDIRECT("'Output 7'!$H$5:$H$"&amp;$C$10),Analysis!$Q80,INDIRECT("'Output 7'!$F$5:$F$"&amp;$C$10))
+SUMIF(INDIRECT("'Output 8'!$H$5:$H$"&amp;$C$11),Analysis!$Q80,INDIRECT("'Output 8'!$F$5:$F$"&amp;$C$11))
+SUMIF(INDIRECT("'Output 9'!$H$5:$H$"&amp;$C$12),Analysis!$Q80,INDIRECT("'Output 9'!$F$5:$F$"&amp;$C$12))
+SUMIF(INDIRECT("'Output 10'!$H$5:$H$"&amp;$C$13),Analysis!$Q80,INDIRECT("'Output 10'!$F$5:$F$"&amp;$C$13))</f>
        <v>0</v>
      </c>
    </row>
  </sheetData>
  <sheetProtection algorithmName="SHA-512" hashValue="Sp4eZEqchgIqnvpaxaFxxR3fZTU7WYwcPTdLNS+akXVPNADjemSdY231y+qSPP2RL7qtJX/bvnKCyZHCPoHlcQ==" saltValue="Srbc1BMohTrkN3D8H98Agw==" spinCount="100000" sheet="1" objects="1" scenarios="1"/>
  <mergeCells count="6">
    <mergeCell ref="A1:C2"/>
    <mergeCell ref="E1:O2"/>
    <mergeCell ref="V2:X2"/>
    <mergeCell ref="R2:T2"/>
    <mergeCell ref="Z2:AC2"/>
    <mergeCell ref="R1:AC1"/>
  </mergeCells>
  <phoneticPr fontId="16" type="noConversion"/>
  <conditionalFormatting sqref="F4:F35">
    <cfRule type="notContainsText" dxfId="3" priority="4" operator="notContains" text="O.">
      <formula>ISERROR(SEARCH("O.",F4))</formula>
    </cfRule>
  </conditionalFormatting>
  <conditionalFormatting sqref="F4:O4 F5:K34 L5:O25 L26:L34 M26:O40">
    <cfRule type="containsErrors" dxfId="2" priority="7">
      <formula>ISERROR(F4)</formula>
    </cfRule>
  </conditionalFormatting>
  <conditionalFormatting sqref="G4:O4 L5:O25 G5:K34 L26:L34 M26:O40">
    <cfRule type="cellIs" dxfId="1" priority="2" operator="greaterThanOrEqual">
      <formula>1</formula>
    </cfRule>
  </conditionalFormatting>
  <conditionalFormatting sqref="R4:X80 Z4:AC80">
    <cfRule type="cellIs" dxfId="0" priority="6"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02ED6-2758-49F0-9CE6-66E8126AAC7B}">
  <sheetPr>
    <tabColor rgb="FF92D050"/>
  </sheetPr>
  <dimension ref="A1:C25"/>
  <sheetViews>
    <sheetView workbookViewId="0">
      <selection activeCell="B12" sqref="B12"/>
    </sheetView>
  </sheetViews>
  <sheetFormatPr defaultRowHeight="14.4" x14ac:dyDescent="0.3"/>
  <cols>
    <col min="2" max="2" width="73.44140625" customWidth="1"/>
    <col min="3" max="3" width="72.5546875" customWidth="1"/>
  </cols>
  <sheetData>
    <row r="1" spans="1:3" x14ac:dyDescent="0.3">
      <c r="A1" s="41" t="s">
        <v>5</v>
      </c>
      <c r="B1" s="42" t="s">
        <v>6</v>
      </c>
      <c r="C1" s="42" t="s">
        <v>7</v>
      </c>
    </row>
    <row r="2" spans="1:3" x14ac:dyDescent="0.3">
      <c r="A2" s="43">
        <v>44470</v>
      </c>
      <c r="B2" s="44"/>
      <c r="C2" s="44"/>
    </row>
    <row r="3" spans="1:3" x14ac:dyDescent="0.3">
      <c r="A3" s="43">
        <v>44501</v>
      </c>
      <c r="B3" s="44"/>
      <c r="C3" s="45"/>
    </row>
    <row r="4" spans="1:3" x14ac:dyDescent="0.3">
      <c r="A4" s="43">
        <v>44531</v>
      </c>
      <c r="B4" s="44"/>
      <c r="C4" s="45"/>
    </row>
    <row r="5" spans="1:3" ht="29.1" customHeight="1" x14ac:dyDescent="0.3">
      <c r="A5" s="43">
        <v>44562</v>
      </c>
      <c r="B5" s="46"/>
      <c r="C5" s="45"/>
    </row>
    <row r="6" spans="1:3" x14ac:dyDescent="0.3">
      <c r="A6" s="43">
        <v>44593</v>
      </c>
      <c r="B6" s="46"/>
      <c r="C6" s="45"/>
    </row>
    <row r="7" spans="1:3" x14ac:dyDescent="0.3">
      <c r="A7" s="43">
        <v>44621</v>
      </c>
      <c r="B7" s="44"/>
      <c r="C7" s="48"/>
    </row>
    <row r="8" spans="1:3" x14ac:dyDescent="0.3">
      <c r="A8" s="43">
        <v>44652</v>
      </c>
      <c r="B8" s="44"/>
      <c r="C8" s="44"/>
    </row>
    <row r="9" spans="1:3" x14ac:dyDescent="0.3">
      <c r="A9" s="43">
        <v>44682</v>
      </c>
      <c r="B9" s="46"/>
      <c r="C9" s="44"/>
    </row>
    <row r="10" spans="1:3" x14ac:dyDescent="0.3">
      <c r="A10" s="43">
        <v>44713</v>
      </c>
      <c r="B10" s="44"/>
      <c r="C10" s="47"/>
    </row>
    <row r="11" spans="1:3" x14ac:dyDescent="0.3">
      <c r="A11" s="43">
        <v>44743</v>
      </c>
      <c r="B11" s="44"/>
      <c r="C11" s="44"/>
    </row>
    <row r="12" spans="1:3" x14ac:dyDescent="0.3">
      <c r="A12" s="43">
        <v>44774</v>
      </c>
      <c r="B12" s="44"/>
      <c r="C12" s="44"/>
    </row>
    <row r="13" spans="1:3" x14ac:dyDescent="0.3">
      <c r="A13" s="43">
        <v>44805</v>
      </c>
      <c r="B13" s="44"/>
      <c r="C13" s="44"/>
    </row>
    <row r="14" spans="1:3" x14ac:dyDescent="0.3">
      <c r="A14" s="43">
        <v>44835</v>
      </c>
      <c r="B14" s="44"/>
      <c r="C14" s="44"/>
    </row>
    <row r="15" spans="1:3" x14ac:dyDescent="0.3">
      <c r="A15" s="43">
        <v>44866</v>
      </c>
      <c r="B15" s="44"/>
      <c r="C15" s="44"/>
    </row>
    <row r="16" spans="1:3" x14ac:dyDescent="0.3">
      <c r="A16" s="43">
        <v>44896</v>
      </c>
      <c r="B16" s="44"/>
      <c r="C16" s="44"/>
    </row>
    <row r="17" spans="1:3" x14ac:dyDescent="0.3">
      <c r="A17" s="43">
        <v>44927</v>
      </c>
      <c r="B17" s="44"/>
      <c r="C17" s="44"/>
    </row>
    <row r="18" spans="1:3" x14ac:dyDescent="0.3">
      <c r="A18" s="43">
        <v>44958</v>
      </c>
      <c r="B18" s="44"/>
      <c r="C18" s="44"/>
    </row>
    <row r="19" spans="1:3" x14ac:dyDescent="0.3">
      <c r="A19" s="43">
        <v>44986</v>
      </c>
      <c r="B19" s="44"/>
      <c r="C19" s="44"/>
    </row>
    <row r="20" spans="1:3" x14ac:dyDescent="0.3">
      <c r="A20" s="43">
        <v>45017</v>
      </c>
      <c r="B20" s="44"/>
      <c r="C20" s="44"/>
    </row>
    <row r="21" spans="1:3" x14ac:dyDescent="0.3">
      <c r="A21" s="43">
        <v>45047</v>
      </c>
      <c r="B21" s="44"/>
      <c r="C21" s="44"/>
    </row>
    <row r="22" spans="1:3" x14ac:dyDescent="0.3">
      <c r="A22" s="43">
        <v>45078</v>
      </c>
      <c r="B22" s="44"/>
      <c r="C22" s="44"/>
    </row>
    <row r="23" spans="1:3" x14ac:dyDescent="0.3">
      <c r="A23" s="43">
        <v>45108</v>
      </c>
      <c r="B23" s="44"/>
      <c r="C23" s="44"/>
    </row>
    <row r="24" spans="1:3" x14ac:dyDescent="0.3">
      <c r="A24" s="43">
        <v>45139</v>
      </c>
      <c r="B24" s="44"/>
      <c r="C24" s="44"/>
    </row>
    <row r="25" spans="1:3" x14ac:dyDescent="0.3">
      <c r="A25" s="43">
        <v>45170</v>
      </c>
      <c r="B25" s="44"/>
      <c r="C25" s="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F62FB-15D5-4E78-8716-292B3966763F}">
  <sheetPr codeName="Sheet2">
    <tabColor theme="4" tint="-0.499984740745262"/>
  </sheetPr>
  <dimension ref="A1:N33"/>
  <sheetViews>
    <sheetView workbookViewId="0">
      <selection activeCell="B1" sqref="B1:J2"/>
    </sheetView>
  </sheetViews>
  <sheetFormatPr defaultColWidth="8.88671875" defaultRowHeight="14.4" x14ac:dyDescent="0.3"/>
  <cols>
    <col min="1" max="1" width="16" style="2" customWidth="1"/>
    <col min="2" max="2" width="9.109375" style="2" customWidth="1"/>
    <col min="3" max="3" width="29.88671875" style="3" customWidth="1"/>
    <col min="4" max="4" width="11.6640625" style="3" customWidth="1"/>
    <col min="5" max="5" width="52.33203125" style="3" customWidth="1"/>
    <col min="6" max="6" width="11.109375" style="3" customWidth="1"/>
    <col min="7" max="8" width="15.109375" style="3" customWidth="1"/>
    <col min="9" max="9" width="67.33203125" style="3" customWidth="1"/>
    <col min="10" max="10" width="44.6640625" style="3" customWidth="1"/>
    <col min="11" max="11" width="18.5546875" customWidth="1"/>
    <col min="12" max="12" width="35.109375" customWidth="1"/>
    <col min="13" max="13" width="15.6640625" customWidth="1"/>
    <col min="14" max="14" width="47.33203125" customWidth="1"/>
    <col min="15" max="16384" width="8.88671875" style="3"/>
  </cols>
  <sheetData>
    <row r="1" spans="1:10" ht="15.75" customHeight="1" x14ac:dyDescent="0.3">
      <c r="A1" s="83" t="s">
        <v>8</v>
      </c>
      <c r="B1" s="84" t="s">
        <v>9</v>
      </c>
      <c r="C1" s="84"/>
      <c r="D1" s="84"/>
      <c r="E1" s="84"/>
      <c r="F1" s="84"/>
      <c r="G1" s="84"/>
      <c r="H1" s="84"/>
      <c r="I1" s="84"/>
      <c r="J1" s="84"/>
    </row>
    <row r="2" spans="1:10" ht="15.75" customHeight="1" x14ac:dyDescent="0.3">
      <c r="A2" s="83"/>
      <c r="B2" s="84"/>
      <c r="C2" s="84"/>
      <c r="D2" s="84"/>
      <c r="E2" s="84"/>
      <c r="F2" s="84"/>
      <c r="G2" s="84"/>
      <c r="H2" s="84"/>
      <c r="I2" s="84"/>
      <c r="J2" s="84"/>
    </row>
    <row r="3" spans="1:10" ht="27.75" customHeight="1" x14ac:dyDescent="0.3">
      <c r="A3" s="81" t="s">
        <v>10</v>
      </c>
      <c r="B3" s="81"/>
      <c r="C3" s="81"/>
      <c r="D3" s="82" t="s">
        <v>11</v>
      </c>
      <c r="E3" s="82"/>
      <c r="F3" s="82"/>
      <c r="G3" s="82"/>
      <c r="H3" s="82"/>
      <c r="I3" s="82"/>
      <c r="J3" s="82"/>
    </row>
    <row r="4" spans="1:10" ht="27.75" customHeight="1" x14ac:dyDescent="0.3">
      <c r="A4" s="12"/>
      <c r="B4" s="12" t="s">
        <v>12</v>
      </c>
      <c r="C4" s="12" t="s">
        <v>13</v>
      </c>
      <c r="D4" s="12" t="s">
        <v>14</v>
      </c>
      <c r="E4" s="12" t="s">
        <v>15</v>
      </c>
      <c r="F4" s="12" t="s">
        <v>16</v>
      </c>
      <c r="G4" s="12" t="s">
        <v>17</v>
      </c>
      <c r="H4" s="12" t="s">
        <v>18</v>
      </c>
      <c r="I4" s="12" t="s">
        <v>19</v>
      </c>
      <c r="J4" s="12" t="s">
        <v>20</v>
      </c>
    </row>
    <row r="5" spans="1:10" x14ac:dyDescent="0.3">
      <c r="A5" s="83" t="s">
        <v>10</v>
      </c>
      <c r="B5" s="85" t="s">
        <v>21</v>
      </c>
      <c r="C5" s="85"/>
      <c r="D5" s="23" t="s">
        <v>22</v>
      </c>
      <c r="E5" s="1"/>
      <c r="F5" s="2"/>
      <c r="G5" s="2"/>
      <c r="H5" s="2"/>
      <c r="I5" s="1"/>
      <c r="J5" s="86"/>
    </row>
    <row r="6" spans="1:10" x14ac:dyDescent="0.3">
      <c r="A6" s="83"/>
      <c r="B6" s="85"/>
      <c r="C6" s="85"/>
      <c r="D6" s="18" t="s">
        <v>23</v>
      </c>
      <c r="E6" s="1"/>
      <c r="F6" s="2"/>
      <c r="G6" s="2"/>
      <c r="H6" s="2"/>
      <c r="I6" s="1"/>
      <c r="J6" s="87"/>
    </row>
    <row r="7" spans="1:10" x14ac:dyDescent="0.3">
      <c r="A7" s="83"/>
      <c r="B7" s="85"/>
      <c r="C7" s="85"/>
      <c r="D7" s="18" t="s">
        <v>24</v>
      </c>
      <c r="E7" s="1"/>
      <c r="F7" s="2"/>
      <c r="G7" s="2"/>
      <c r="H7" s="2"/>
      <c r="I7" s="1"/>
      <c r="J7" s="87"/>
    </row>
    <row r="8" spans="1:10" x14ac:dyDescent="0.3">
      <c r="F8"/>
      <c r="G8"/>
      <c r="H8"/>
      <c r="I8" s="60"/>
    </row>
    <row r="9" spans="1:10" x14ac:dyDescent="0.3">
      <c r="F9"/>
      <c r="G9"/>
      <c r="H9"/>
      <c r="I9" s="60"/>
    </row>
    <row r="10" spans="1:10" x14ac:dyDescent="0.3">
      <c r="F10"/>
      <c r="G10"/>
      <c r="H10"/>
      <c r="I10" s="60"/>
    </row>
    <row r="11" spans="1:10" x14ac:dyDescent="0.3">
      <c r="F11"/>
      <c r="G11"/>
      <c r="H11"/>
      <c r="I11" s="60"/>
    </row>
    <row r="12" spans="1:10" x14ac:dyDescent="0.3">
      <c r="F12"/>
      <c r="G12"/>
      <c r="H12"/>
      <c r="I12" s="60"/>
    </row>
    <row r="13" spans="1:10" x14ac:dyDescent="0.3">
      <c r="F13"/>
      <c r="G13"/>
      <c r="H13"/>
      <c r="I13" s="60"/>
    </row>
    <row r="14" spans="1:10" x14ac:dyDescent="0.3">
      <c r="F14"/>
      <c r="G14"/>
      <c r="H14"/>
      <c r="I14" s="60"/>
    </row>
    <row r="15" spans="1:10" x14ac:dyDescent="0.3">
      <c r="F15"/>
      <c r="G15"/>
      <c r="H15"/>
      <c r="I15" s="60"/>
    </row>
    <row r="16" spans="1:10" x14ac:dyDescent="0.3">
      <c r="F16"/>
      <c r="G16"/>
      <c r="H16"/>
    </row>
    <row r="17" spans="6:8" x14ac:dyDescent="0.3">
      <c r="F17"/>
      <c r="G17" s="7"/>
      <c r="H17"/>
    </row>
    <row r="18" spans="6:8" x14ac:dyDescent="0.3">
      <c r="F18"/>
      <c r="G18" s="49"/>
      <c r="H18"/>
    </row>
    <row r="19" spans="6:8" x14ac:dyDescent="0.3">
      <c r="F19"/>
      <c r="G19" s="7"/>
      <c r="H19"/>
    </row>
    <row r="20" spans="6:8" x14ac:dyDescent="0.3">
      <c r="F20"/>
      <c r="G20" s="7"/>
    </row>
    <row r="21" spans="6:8" x14ac:dyDescent="0.3">
      <c r="F21"/>
      <c r="G21" s="7"/>
      <c r="H21"/>
    </row>
    <row r="22" spans="6:8" x14ac:dyDescent="0.3">
      <c r="F22"/>
      <c r="G22" s="7"/>
      <c r="H22"/>
    </row>
    <row r="23" spans="6:8" x14ac:dyDescent="0.3">
      <c r="G23"/>
      <c r="H23"/>
    </row>
    <row r="24" spans="6:8" x14ac:dyDescent="0.3">
      <c r="G24"/>
      <c r="H24"/>
    </row>
    <row r="25" spans="6:8" x14ac:dyDescent="0.3">
      <c r="G25"/>
      <c r="H25"/>
    </row>
    <row r="26" spans="6:8" x14ac:dyDescent="0.3">
      <c r="G26" s="7"/>
      <c r="H26"/>
    </row>
    <row r="27" spans="6:8" x14ac:dyDescent="0.3">
      <c r="G27"/>
    </row>
    <row r="28" spans="6:8" x14ac:dyDescent="0.3">
      <c r="G28"/>
    </row>
    <row r="29" spans="6:8" x14ac:dyDescent="0.3">
      <c r="G29"/>
    </row>
    <row r="30" spans="6:8" x14ac:dyDescent="0.3">
      <c r="G30"/>
    </row>
    <row r="31" spans="6:8" x14ac:dyDescent="0.3">
      <c r="G31"/>
    </row>
    <row r="32" spans="6:8" x14ac:dyDescent="0.3">
      <c r="G32"/>
    </row>
    <row r="33" spans="7:7" x14ac:dyDescent="0.3">
      <c r="G33"/>
    </row>
  </sheetData>
  <mergeCells count="8">
    <mergeCell ref="A3:C3"/>
    <mergeCell ref="D3:J3"/>
    <mergeCell ref="A1:A2"/>
    <mergeCell ref="B1:J2"/>
    <mergeCell ref="A5:A7"/>
    <mergeCell ref="C5:C7"/>
    <mergeCell ref="J5:J7"/>
    <mergeCell ref="B5:B7"/>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8C036-DCF5-4B0D-9540-DE557A255A3A}">
  <sheetPr codeName="Sheet3">
    <tabColor theme="4"/>
  </sheetPr>
  <dimension ref="A1:W16"/>
  <sheetViews>
    <sheetView zoomScale="70" zoomScaleNormal="70" workbookViewId="0">
      <pane xSplit="8" ySplit="3" topLeftCell="S4" activePane="bottomRight" state="frozen"/>
      <selection pane="topRight" activeCell="I1" sqref="I1"/>
      <selection pane="bottomLeft" activeCell="A4" sqref="A4"/>
      <selection pane="bottomRight" activeCell="V7" sqref="V7"/>
    </sheetView>
  </sheetViews>
  <sheetFormatPr defaultColWidth="8.6640625" defaultRowHeight="14.4" x14ac:dyDescent="0.3"/>
  <cols>
    <col min="1" max="1" width="16.33203125" style="15" customWidth="1"/>
    <col min="2" max="2" width="10.88671875" style="15" customWidth="1"/>
    <col min="3" max="3" width="23.44140625" style="15" customWidth="1"/>
    <col min="4" max="4" width="12" style="15" customWidth="1"/>
    <col min="5" max="5" width="52.44140625" style="15" customWidth="1"/>
    <col min="6" max="6" width="12.44140625" style="15" customWidth="1"/>
    <col min="7" max="7" width="15" style="15" customWidth="1"/>
    <col min="8" max="8" width="11.6640625" style="15" customWidth="1"/>
    <col min="9" max="9" width="67" style="15" customWidth="1"/>
    <col min="10" max="10" width="44.6640625" style="15" customWidth="1"/>
    <col min="11" max="11" width="9.88671875" style="16" customWidth="1"/>
    <col min="12" max="12" width="55" style="15" customWidth="1"/>
    <col min="13" max="13" width="9.88671875" style="16" customWidth="1"/>
    <col min="14" max="14" width="55.6640625" style="15" customWidth="1"/>
    <col min="15" max="15" width="9.88671875" style="16" customWidth="1"/>
    <col min="16" max="16" width="55.44140625" style="15" customWidth="1"/>
    <col min="17" max="17" width="10" style="16" customWidth="1"/>
    <col min="18" max="18" width="55.33203125" style="15" customWidth="1"/>
    <col min="19" max="19" width="10.109375" style="15" customWidth="1"/>
    <col min="20" max="20" width="56" style="15" customWidth="1"/>
    <col min="21" max="21" width="10.109375" style="16" customWidth="1"/>
    <col min="22" max="22" width="55.44140625" style="15" customWidth="1"/>
    <col min="23" max="16384" width="8.6640625" style="15"/>
  </cols>
  <sheetData>
    <row r="1" spans="1:23" ht="30" customHeight="1" x14ac:dyDescent="0.3">
      <c r="A1" s="81" t="s">
        <v>25</v>
      </c>
      <c r="B1" s="81"/>
      <c r="C1" s="81"/>
      <c r="D1" s="82" t="s">
        <v>11</v>
      </c>
      <c r="E1" s="82"/>
      <c r="F1" s="82"/>
      <c r="G1" s="82"/>
      <c r="H1" s="82"/>
      <c r="I1" s="82"/>
      <c r="J1" s="82"/>
      <c r="K1" s="88" t="s">
        <v>26</v>
      </c>
      <c r="L1" s="88"/>
      <c r="M1" s="88"/>
      <c r="N1" s="88"/>
      <c r="O1" s="88"/>
      <c r="P1" s="88"/>
      <c r="Q1" s="88"/>
      <c r="R1" s="88"/>
      <c r="S1" s="88"/>
      <c r="T1" s="88"/>
      <c r="U1" s="88"/>
      <c r="V1" s="88"/>
    </row>
    <row r="2" spans="1:23" ht="15" customHeight="1" x14ac:dyDescent="0.3">
      <c r="A2" s="19" t="s">
        <v>27</v>
      </c>
      <c r="B2" s="83" t="s">
        <v>28</v>
      </c>
      <c r="C2" s="83" t="s">
        <v>13</v>
      </c>
      <c r="D2" s="83" t="s">
        <v>29</v>
      </c>
      <c r="E2" s="83" t="s">
        <v>15</v>
      </c>
      <c r="F2" s="83" t="s">
        <v>30</v>
      </c>
      <c r="G2" s="83" t="s">
        <v>31</v>
      </c>
      <c r="H2" s="83" t="s">
        <v>32</v>
      </c>
      <c r="I2" s="83" t="s">
        <v>19</v>
      </c>
      <c r="J2" s="85" t="s">
        <v>33</v>
      </c>
      <c r="K2" s="83" t="s">
        <v>34</v>
      </c>
      <c r="L2" s="83"/>
      <c r="M2" s="85" t="s">
        <v>35</v>
      </c>
      <c r="N2" s="85"/>
      <c r="O2" s="83" t="s">
        <v>36</v>
      </c>
      <c r="P2" s="83"/>
      <c r="Q2" s="85" t="s">
        <v>37</v>
      </c>
      <c r="R2" s="85"/>
      <c r="S2" s="83" t="s">
        <v>38</v>
      </c>
      <c r="T2" s="83"/>
      <c r="U2" s="85" t="s">
        <v>39</v>
      </c>
      <c r="V2" s="85"/>
    </row>
    <row r="3" spans="1:23" x14ac:dyDescent="0.3">
      <c r="A3" s="19">
        <f>COUNTIF(D4:D7,"&lt;&gt;")</f>
        <v>4</v>
      </c>
      <c r="B3" s="83"/>
      <c r="C3" s="83"/>
      <c r="D3" s="83"/>
      <c r="E3" s="83"/>
      <c r="F3" s="83"/>
      <c r="G3" s="83"/>
      <c r="H3" s="83"/>
      <c r="I3" s="83"/>
      <c r="J3" s="85"/>
      <c r="K3" s="12" t="s">
        <v>40</v>
      </c>
      <c r="L3" s="12" t="s">
        <v>13</v>
      </c>
      <c r="M3" s="9" t="s">
        <v>40</v>
      </c>
      <c r="N3" s="9" t="s">
        <v>13</v>
      </c>
      <c r="O3" s="12" t="s">
        <v>40</v>
      </c>
      <c r="P3" s="12" t="s">
        <v>13</v>
      </c>
      <c r="Q3" s="9" t="s">
        <v>40</v>
      </c>
      <c r="R3" s="9" t="s">
        <v>13</v>
      </c>
      <c r="S3" s="12" t="s">
        <v>40</v>
      </c>
      <c r="T3" s="12" t="s">
        <v>13</v>
      </c>
      <c r="U3" s="9" t="s">
        <v>40</v>
      </c>
      <c r="V3" s="9" t="s">
        <v>13</v>
      </c>
    </row>
    <row r="4" spans="1:23" s="16" customFormat="1" ht="75" customHeight="1" x14ac:dyDescent="0.3">
      <c r="A4" s="83" t="s">
        <v>41</v>
      </c>
      <c r="B4" s="85" t="s">
        <v>42</v>
      </c>
      <c r="C4" s="90" t="s">
        <v>43</v>
      </c>
      <c r="D4" s="23" t="s">
        <v>44</v>
      </c>
      <c r="E4" s="27" t="s">
        <v>45</v>
      </c>
      <c r="F4" s="2">
        <v>1</v>
      </c>
      <c r="G4" s="2" t="s">
        <v>46</v>
      </c>
      <c r="H4" s="2" t="s">
        <v>47</v>
      </c>
      <c r="I4" s="27" t="s">
        <v>48</v>
      </c>
      <c r="J4" s="27" t="s">
        <v>49</v>
      </c>
      <c r="K4" s="2">
        <v>0</v>
      </c>
      <c r="L4" s="25" t="s">
        <v>50</v>
      </c>
      <c r="M4" s="7">
        <v>0</v>
      </c>
      <c r="N4" s="25" t="s">
        <v>50</v>
      </c>
      <c r="O4" s="28">
        <v>1</v>
      </c>
      <c r="P4" s="25" t="s">
        <v>51</v>
      </c>
      <c r="Q4" s="2">
        <v>0</v>
      </c>
      <c r="R4" s="25" t="s">
        <v>52</v>
      </c>
      <c r="S4" s="28">
        <v>1</v>
      </c>
      <c r="T4" s="25" t="s">
        <v>51</v>
      </c>
      <c r="U4" s="28">
        <v>0</v>
      </c>
      <c r="V4" s="75" t="s">
        <v>53</v>
      </c>
    </row>
    <row r="5" spans="1:23" ht="129.6" x14ac:dyDescent="0.3">
      <c r="A5" s="83"/>
      <c r="B5" s="85"/>
      <c r="C5" s="90"/>
      <c r="D5" s="18" t="s">
        <v>54</v>
      </c>
      <c r="E5" s="27" t="s">
        <v>55</v>
      </c>
      <c r="F5" s="2">
        <v>1</v>
      </c>
      <c r="G5" s="2" t="s">
        <v>46</v>
      </c>
      <c r="H5" s="2" t="s">
        <v>47</v>
      </c>
      <c r="I5" s="27" t="s">
        <v>56</v>
      </c>
      <c r="J5" s="27" t="s">
        <v>49</v>
      </c>
      <c r="K5" s="2">
        <v>0</v>
      </c>
      <c r="L5" s="25" t="s">
        <v>50</v>
      </c>
      <c r="M5" s="2">
        <v>0</v>
      </c>
      <c r="N5" s="25" t="s">
        <v>50</v>
      </c>
      <c r="O5" s="28">
        <v>1</v>
      </c>
      <c r="P5" s="27" t="s">
        <v>56</v>
      </c>
      <c r="Q5" s="2">
        <v>1</v>
      </c>
      <c r="R5" s="69" t="s">
        <v>57</v>
      </c>
      <c r="S5" s="2">
        <v>1</v>
      </c>
      <c r="T5" s="27" t="s">
        <v>58</v>
      </c>
      <c r="U5" s="2">
        <v>0</v>
      </c>
      <c r="V5" s="27" t="s">
        <v>59</v>
      </c>
      <c r="W5" s="57"/>
    </row>
    <row r="6" spans="1:23" ht="100.8" x14ac:dyDescent="0.3">
      <c r="A6" s="83"/>
      <c r="B6" s="85"/>
      <c r="C6" s="90"/>
      <c r="D6" s="18" t="s">
        <v>60</v>
      </c>
      <c r="E6" s="27" t="s">
        <v>61</v>
      </c>
      <c r="F6" s="2">
        <v>1</v>
      </c>
      <c r="G6" s="2" t="s">
        <v>46</v>
      </c>
      <c r="H6" s="2" t="s">
        <v>47</v>
      </c>
      <c r="I6" s="27" t="s">
        <v>62</v>
      </c>
      <c r="J6" s="27"/>
      <c r="K6" s="2">
        <v>0</v>
      </c>
      <c r="L6" s="25" t="s">
        <v>50</v>
      </c>
      <c r="M6" s="2">
        <v>0</v>
      </c>
      <c r="N6" s="25" t="s">
        <v>50</v>
      </c>
      <c r="O6" s="28">
        <v>1</v>
      </c>
      <c r="P6" s="25" t="s">
        <v>63</v>
      </c>
      <c r="Q6" s="2">
        <v>0</v>
      </c>
      <c r="R6" s="27" t="s">
        <v>64</v>
      </c>
      <c r="S6" s="2">
        <v>1</v>
      </c>
      <c r="T6" s="27" t="s">
        <v>65</v>
      </c>
      <c r="U6" s="2">
        <v>0</v>
      </c>
      <c r="V6" s="27" t="s">
        <v>66</v>
      </c>
      <c r="W6" s="57"/>
    </row>
    <row r="7" spans="1:23" ht="144" x14ac:dyDescent="0.3">
      <c r="A7" s="83"/>
      <c r="B7" s="85"/>
      <c r="C7" s="90"/>
      <c r="D7" s="18" t="s">
        <v>67</v>
      </c>
      <c r="E7" s="27" t="s">
        <v>68</v>
      </c>
      <c r="F7" s="2">
        <v>2</v>
      </c>
      <c r="G7" s="2" t="s">
        <v>69</v>
      </c>
      <c r="H7" s="2" t="s">
        <v>70</v>
      </c>
      <c r="I7" s="27" t="s">
        <v>71</v>
      </c>
      <c r="J7" s="27"/>
      <c r="K7" s="2">
        <v>0</v>
      </c>
      <c r="L7" s="25" t="s">
        <v>50</v>
      </c>
      <c r="M7" s="2">
        <v>0</v>
      </c>
      <c r="N7" s="25" t="s">
        <v>50</v>
      </c>
      <c r="O7" s="7">
        <v>2</v>
      </c>
      <c r="P7" s="1" t="s">
        <v>72</v>
      </c>
      <c r="Q7" s="2">
        <v>0</v>
      </c>
      <c r="R7" s="27" t="s">
        <v>73</v>
      </c>
      <c r="S7" s="29">
        <v>2</v>
      </c>
      <c r="T7" s="27" t="s">
        <v>74</v>
      </c>
      <c r="U7" s="29">
        <v>0</v>
      </c>
      <c r="V7" s="27" t="s">
        <v>75</v>
      </c>
      <c r="W7" s="57"/>
    </row>
    <row r="8" spans="1:23" ht="30.75" customHeight="1" x14ac:dyDescent="0.3">
      <c r="A8" s="89" t="s">
        <v>6</v>
      </c>
      <c r="B8" s="89"/>
      <c r="C8" s="89"/>
      <c r="D8" s="89"/>
      <c r="E8" s="89"/>
      <c r="F8" s="89"/>
      <c r="G8" s="89"/>
      <c r="H8" s="89"/>
      <c r="I8" s="89"/>
      <c r="J8" s="58"/>
      <c r="K8" s="15"/>
      <c r="M8" s="13"/>
      <c r="Q8" s="10"/>
      <c r="U8" s="10"/>
    </row>
    <row r="9" spans="1:23" ht="30.75" customHeight="1" x14ac:dyDescent="0.3">
      <c r="A9" s="12"/>
      <c r="B9" s="12" t="s">
        <v>76</v>
      </c>
      <c r="C9" s="20"/>
      <c r="D9" s="12" t="s">
        <v>77</v>
      </c>
      <c r="E9" s="12" t="s">
        <v>13</v>
      </c>
      <c r="F9" s="12"/>
      <c r="G9" s="12"/>
      <c r="H9" s="12" t="s">
        <v>78</v>
      </c>
      <c r="I9" s="12" t="s">
        <v>79</v>
      </c>
      <c r="J9" s="11"/>
      <c r="K9" s="15"/>
      <c r="Q9" s="17"/>
      <c r="U9" s="17"/>
    </row>
    <row r="10" spans="1:23" ht="47.25" customHeight="1" x14ac:dyDescent="0.3">
      <c r="A10" s="83" t="s">
        <v>80</v>
      </c>
      <c r="B10" s="85" t="s">
        <v>81</v>
      </c>
      <c r="C10" s="90"/>
      <c r="D10" s="18" t="s">
        <v>82</v>
      </c>
      <c r="E10" s="86" t="s">
        <v>83</v>
      </c>
      <c r="F10" s="86"/>
      <c r="G10" s="86"/>
      <c r="H10" s="1" t="s">
        <v>84</v>
      </c>
      <c r="I10" s="69" t="s">
        <v>85</v>
      </c>
      <c r="J10" s="37"/>
      <c r="K10" s="15"/>
    </row>
    <row r="11" spans="1:23" ht="86.4" x14ac:dyDescent="0.3">
      <c r="A11" s="83"/>
      <c r="B11" s="85"/>
      <c r="C11" s="90"/>
      <c r="D11" s="23" t="s">
        <v>86</v>
      </c>
      <c r="E11" s="86" t="s">
        <v>87</v>
      </c>
      <c r="F11" s="86"/>
      <c r="G11" s="86"/>
      <c r="H11" s="1" t="s">
        <v>88</v>
      </c>
      <c r="I11" s="1" t="s">
        <v>89</v>
      </c>
      <c r="J11" s="37"/>
      <c r="K11" s="15"/>
      <c r="M11" s="10"/>
    </row>
    <row r="12" spans="1:23" ht="43.2" x14ac:dyDescent="0.3">
      <c r="A12" s="83"/>
      <c r="B12" s="85"/>
      <c r="C12" s="90"/>
      <c r="D12" s="23" t="s">
        <v>90</v>
      </c>
      <c r="E12" s="86" t="s">
        <v>91</v>
      </c>
      <c r="F12" s="86"/>
      <c r="G12" s="86"/>
      <c r="H12" s="1" t="s">
        <v>88</v>
      </c>
      <c r="I12" s="1" t="s">
        <v>92</v>
      </c>
      <c r="J12" s="37"/>
      <c r="K12" s="15"/>
      <c r="M12" s="10"/>
    </row>
    <row r="13" spans="1:23" ht="43.2" x14ac:dyDescent="0.3">
      <c r="A13" s="83"/>
      <c r="B13" s="85"/>
      <c r="C13" s="90"/>
      <c r="D13" s="23" t="s">
        <v>93</v>
      </c>
      <c r="E13" s="86" t="s">
        <v>94</v>
      </c>
      <c r="F13" s="86"/>
      <c r="G13" s="86"/>
      <c r="H13" s="1" t="s">
        <v>88</v>
      </c>
      <c r="I13" s="1" t="s">
        <v>72</v>
      </c>
      <c r="J13" s="37"/>
      <c r="K13" s="10"/>
      <c r="M13" s="10"/>
    </row>
    <row r="14" spans="1:23" x14ac:dyDescent="0.3">
      <c r="A14" s="83"/>
      <c r="B14" s="85"/>
      <c r="C14" s="90"/>
      <c r="D14" s="23" t="s">
        <v>95</v>
      </c>
      <c r="E14" s="86"/>
      <c r="F14" s="86"/>
      <c r="G14" s="86"/>
      <c r="H14" s="1"/>
      <c r="I14" s="1"/>
      <c r="J14" s="37"/>
      <c r="K14" s="10"/>
      <c r="M14" s="10"/>
    </row>
    <row r="15" spans="1:23" x14ac:dyDescent="0.3">
      <c r="A15" s="83"/>
      <c r="B15" s="85"/>
      <c r="C15" s="90"/>
      <c r="D15" s="23" t="s">
        <v>96</v>
      </c>
      <c r="E15" s="86"/>
      <c r="F15" s="86"/>
      <c r="G15" s="86"/>
      <c r="H15" s="1"/>
      <c r="I15" s="1"/>
      <c r="J15" s="37"/>
      <c r="K15" s="10"/>
      <c r="M15" s="10"/>
    </row>
    <row r="16" spans="1:23" x14ac:dyDescent="0.3">
      <c r="A16" s="15" t="s">
        <v>97</v>
      </c>
    </row>
  </sheetData>
  <sheetProtection formatCells="0"/>
  <mergeCells count="31">
    <mergeCell ref="A10:A15"/>
    <mergeCell ref="B10:B15"/>
    <mergeCell ref="C10:C15"/>
    <mergeCell ref="E14:G14"/>
    <mergeCell ref="E15:G15"/>
    <mergeCell ref="E13:G13"/>
    <mergeCell ref="H2:H3"/>
    <mergeCell ref="A4:A7"/>
    <mergeCell ref="B4:B7"/>
    <mergeCell ref="C4:C7"/>
    <mergeCell ref="C2:C3"/>
    <mergeCell ref="D2:D3"/>
    <mergeCell ref="E2:E3"/>
    <mergeCell ref="F2:F3"/>
    <mergeCell ref="G2:G3"/>
    <mergeCell ref="D1:J1"/>
    <mergeCell ref="E11:G11"/>
    <mergeCell ref="E12:G12"/>
    <mergeCell ref="U2:V2"/>
    <mergeCell ref="K1:V1"/>
    <mergeCell ref="A8:I8"/>
    <mergeCell ref="E10:G10"/>
    <mergeCell ref="A1:C1"/>
    <mergeCell ref="I2:I3"/>
    <mergeCell ref="J2:J3"/>
    <mergeCell ref="Q2:R2"/>
    <mergeCell ref="S2:T2"/>
    <mergeCell ref="K2:L2"/>
    <mergeCell ref="M2:N2"/>
    <mergeCell ref="O2:P2"/>
    <mergeCell ref="B2:B3"/>
  </mergeCells>
  <conditionalFormatting sqref="H10:H15">
    <cfRule type="containsText" dxfId="33" priority="1" operator="containsText" text="Not Started">
      <formula>NOT(ISERROR(SEARCH("Not Started",H10)))</formula>
    </cfRule>
    <cfRule type="containsText" dxfId="32" priority="2" operator="containsText" text="In Progress">
      <formula>NOT(ISERROR(SEARCH("In Progress",H10)))</formula>
    </cfRule>
    <cfRule type="containsText" dxfId="31" priority="3" operator="containsText" text="Complete">
      <formula>NOT(ISERROR(SEARCH("Complete",H10)))</formula>
    </cfRule>
  </conditionalFormatting>
  <dataValidations disablePrompts="1" count="1">
    <dataValidation type="list" allowBlank="1" showInputMessage="1" showErrorMessage="1" sqref="H10:H15" xr:uid="{F9681C49-391B-4C25-B958-6BC2116CB758}">
      <formula1>"Not started, In Progress, Complete"</formula1>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A44A7-EBE1-479C-8DB8-5107946784F7}">
  <sheetPr codeName="Sheet4">
    <tabColor theme="4"/>
  </sheetPr>
  <dimension ref="A1:V25"/>
  <sheetViews>
    <sheetView zoomScale="70" zoomScaleNormal="70" workbookViewId="0">
      <pane xSplit="8" ySplit="3" topLeftCell="T4" activePane="bottomRight" state="frozen"/>
      <selection pane="topRight" activeCell="I1" sqref="I1"/>
      <selection pane="bottomLeft" activeCell="A4" sqref="A4"/>
      <selection pane="bottomRight" activeCell="V4" sqref="U4:V7"/>
    </sheetView>
  </sheetViews>
  <sheetFormatPr defaultColWidth="8.6640625" defaultRowHeight="14.4" x14ac:dyDescent="0.3"/>
  <cols>
    <col min="1" max="1" width="16.33203125" style="15" customWidth="1"/>
    <col min="2" max="2" width="10.88671875" style="15" customWidth="1"/>
    <col min="3" max="3" width="23.44140625" style="15" customWidth="1"/>
    <col min="4" max="4" width="12" style="15" customWidth="1"/>
    <col min="5" max="5" width="52.44140625" style="15" customWidth="1"/>
    <col min="6" max="6" width="10.44140625" style="15" customWidth="1"/>
    <col min="7" max="7" width="15" style="15" customWidth="1"/>
    <col min="8" max="8" width="10.33203125" style="15" customWidth="1"/>
    <col min="9" max="9" width="67" style="15" customWidth="1"/>
    <col min="10" max="10" width="44.6640625" style="15" customWidth="1"/>
    <col min="11" max="11" width="9.88671875" style="15" customWidth="1"/>
    <col min="12" max="12" width="55" style="15" customWidth="1"/>
    <col min="13" max="13" width="9.88671875" style="15" customWidth="1"/>
    <col min="14" max="14" width="55.6640625" style="15" customWidth="1"/>
    <col min="15" max="15" width="9.88671875" style="15" customWidth="1"/>
    <col min="16" max="16" width="55.44140625" style="15" customWidth="1"/>
    <col min="17" max="17" width="10" style="15" customWidth="1"/>
    <col min="18" max="18" width="55.33203125" style="15" customWidth="1"/>
    <col min="19" max="19" width="10.109375" style="15" customWidth="1"/>
    <col min="20" max="20" width="56" style="15" customWidth="1"/>
    <col min="21" max="21" width="10.109375" style="15" customWidth="1"/>
    <col min="22" max="22" width="55.44140625" style="15" customWidth="1"/>
    <col min="23" max="16384" width="8.6640625" style="15"/>
  </cols>
  <sheetData>
    <row r="1" spans="1:22" ht="30" customHeight="1" x14ac:dyDescent="0.3">
      <c r="A1" s="81" t="s">
        <v>25</v>
      </c>
      <c r="B1" s="81"/>
      <c r="C1" s="81"/>
      <c r="D1" s="82" t="s">
        <v>11</v>
      </c>
      <c r="E1" s="82"/>
      <c r="F1" s="82"/>
      <c r="G1" s="82"/>
      <c r="H1" s="82"/>
      <c r="I1" s="82"/>
      <c r="J1" s="82"/>
      <c r="K1" s="88" t="s">
        <v>26</v>
      </c>
      <c r="L1" s="88"/>
      <c r="M1" s="88"/>
      <c r="N1" s="88"/>
      <c r="O1" s="88"/>
      <c r="P1" s="88"/>
      <c r="Q1" s="88"/>
      <c r="R1" s="88"/>
      <c r="S1" s="88"/>
      <c r="T1" s="88"/>
      <c r="U1" s="88"/>
      <c r="V1" s="88"/>
    </row>
    <row r="2" spans="1:22" ht="15" customHeight="1" x14ac:dyDescent="0.3">
      <c r="A2" s="19" t="s">
        <v>27</v>
      </c>
      <c r="B2" s="83" t="s">
        <v>28</v>
      </c>
      <c r="C2" s="83" t="s">
        <v>13</v>
      </c>
      <c r="D2" s="83" t="s">
        <v>29</v>
      </c>
      <c r="E2" s="85" t="s">
        <v>15</v>
      </c>
      <c r="F2" s="85" t="s">
        <v>30</v>
      </c>
      <c r="G2" s="85" t="s">
        <v>31</v>
      </c>
      <c r="H2" s="85" t="s">
        <v>32</v>
      </c>
      <c r="I2" s="85" t="s">
        <v>19</v>
      </c>
      <c r="J2" s="85" t="s">
        <v>33</v>
      </c>
      <c r="K2" s="83" t="s">
        <v>34</v>
      </c>
      <c r="L2" s="83"/>
      <c r="M2" s="85" t="s">
        <v>35</v>
      </c>
      <c r="N2" s="85"/>
      <c r="O2" s="83" t="s">
        <v>36</v>
      </c>
      <c r="P2" s="83"/>
      <c r="Q2" s="85" t="s">
        <v>37</v>
      </c>
      <c r="R2" s="85"/>
      <c r="S2" s="83" t="s">
        <v>38</v>
      </c>
      <c r="T2" s="83"/>
      <c r="U2" s="85" t="s">
        <v>39</v>
      </c>
      <c r="V2" s="85"/>
    </row>
    <row r="3" spans="1:22" x14ac:dyDescent="0.3">
      <c r="A3" s="19">
        <f>COUNTIF(D4:D8,"&lt;&gt;")</f>
        <v>4</v>
      </c>
      <c r="B3" s="83"/>
      <c r="C3" s="83"/>
      <c r="D3" s="83"/>
      <c r="E3" s="85"/>
      <c r="F3" s="85"/>
      <c r="G3" s="85"/>
      <c r="H3" s="85"/>
      <c r="I3" s="85"/>
      <c r="J3" s="85"/>
      <c r="K3" s="12" t="s">
        <v>40</v>
      </c>
      <c r="L3" s="12" t="s">
        <v>13</v>
      </c>
      <c r="M3" s="9" t="s">
        <v>40</v>
      </c>
      <c r="N3" s="9" t="s">
        <v>13</v>
      </c>
      <c r="O3" s="12" t="s">
        <v>40</v>
      </c>
      <c r="P3" s="12" t="s">
        <v>13</v>
      </c>
      <c r="Q3" s="9" t="s">
        <v>40</v>
      </c>
      <c r="R3" s="9" t="s">
        <v>13</v>
      </c>
      <c r="S3" s="12" t="s">
        <v>40</v>
      </c>
      <c r="T3" s="12" t="s">
        <v>13</v>
      </c>
      <c r="U3" s="9" t="s">
        <v>40</v>
      </c>
      <c r="V3" s="9" t="s">
        <v>13</v>
      </c>
    </row>
    <row r="4" spans="1:22" s="16" customFormat="1" ht="87" customHeight="1" x14ac:dyDescent="0.3">
      <c r="A4" s="12" t="s">
        <v>98</v>
      </c>
      <c r="B4" s="9" t="s">
        <v>99</v>
      </c>
      <c r="C4" s="90" t="s">
        <v>100</v>
      </c>
      <c r="D4" s="23" t="s">
        <v>101</v>
      </c>
      <c r="E4" s="27" t="s">
        <v>102</v>
      </c>
      <c r="F4" s="7">
        <v>3</v>
      </c>
      <c r="G4" s="28" t="s">
        <v>103</v>
      </c>
      <c r="H4" s="7" t="s">
        <v>104</v>
      </c>
      <c r="I4" s="27" t="s">
        <v>105</v>
      </c>
      <c r="J4" s="25" t="s">
        <v>106</v>
      </c>
      <c r="K4" s="28">
        <v>0</v>
      </c>
      <c r="L4" s="25" t="s">
        <v>50</v>
      </c>
      <c r="M4" s="28">
        <v>0</v>
      </c>
      <c r="N4" s="25" t="s">
        <v>50</v>
      </c>
      <c r="O4" s="28" t="s">
        <v>107</v>
      </c>
      <c r="P4" s="25" t="s">
        <v>108</v>
      </c>
      <c r="Q4" s="28">
        <v>3</v>
      </c>
      <c r="R4" s="27" t="s">
        <v>109</v>
      </c>
      <c r="S4" s="28">
        <v>2</v>
      </c>
      <c r="T4" s="25" t="s">
        <v>110</v>
      </c>
      <c r="U4" s="28">
        <v>2</v>
      </c>
      <c r="V4" s="74" t="s">
        <v>111</v>
      </c>
    </row>
    <row r="5" spans="1:22" s="16" customFormat="1" ht="57.6" x14ac:dyDescent="0.3">
      <c r="A5" s="12"/>
      <c r="B5" s="9"/>
      <c r="C5" s="90"/>
      <c r="D5" s="23" t="s">
        <v>112</v>
      </c>
      <c r="E5" s="27" t="s">
        <v>113</v>
      </c>
      <c r="F5" s="7">
        <v>3</v>
      </c>
      <c r="G5" s="28" t="s">
        <v>114</v>
      </c>
      <c r="H5" s="7" t="s">
        <v>47</v>
      </c>
      <c r="I5" s="27" t="s">
        <v>115</v>
      </c>
      <c r="J5" s="25" t="s">
        <v>116</v>
      </c>
      <c r="K5" s="28">
        <v>0</v>
      </c>
      <c r="L5" s="25" t="s">
        <v>50</v>
      </c>
      <c r="M5" s="28">
        <v>0</v>
      </c>
      <c r="N5" s="25" t="s">
        <v>50</v>
      </c>
      <c r="O5" s="28" t="s">
        <v>107</v>
      </c>
      <c r="P5" s="25" t="s">
        <v>117</v>
      </c>
      <c r="Q5" s="28">
        <v>2</v>
      </c>
      <c r="R5" s="25" t="s">
        <v>118</v>
      </c>
      <c r="S5" s="28">
        <v>3</v>
      </c>
      <c r="T5" s="25" t="s">
        <v>119</v>
      </c>
      <c r="U5" s="28">
        <v>0</v>
      </c>
      <c r="V5" s="25" t="s">
        <v>120</v>
      </c>
    </row>
    <row r="6" spans="1:22" s="16" customFormat="1" ht="216" x14ac:dyDescent="0.3">
      <c r="A6" s="12"/>
      <c r="B6" s="9"/>
      <c r="C6" s="90"/>
      <c r="D6" s="23" t="s">
        <v>121</v>
      </c>
      <c r="E6" s="27" t="s">
        <v>122</v>
      </c>
      <c r="F6" s="7">
        <v>100</v>
      </c>
      <c r="G6" s="28" t="s">
        <v>123</v>
      </c>
      <c r="H6" s="7" t="s">
        <v>124</v>
      </c>
      <c r="I6" s="27" t="s">
        <v>125</v>
      </c>
      <c r="J6" s="25" t="s">
        <v>126</v>
      </c>
      <c r="K6" s="28">
        <v>0</v>
      </c>
      <c r="L6" s="25" t="s">
        <v>50</v>
      </c>
      <c r="M6" s="28">
        <v>0</v>
      </c>
      <c r="N6" s="25" t="s">
        <v>50</v>
      </c>
      <c r="O6" s="28"/>
      <c r="P6" s="25" t="s">
        <v>127</v>
      </c>
      <c r="Q6" s="28">
        <v>12</v>
      </c>
      <c r="R6" s="25" t="s">
        <v>128</v>
      </c>
      <c r="S6" s="28">
        <v>12</v>
      </c>
      <c r="T6" s="25" t="s">
        <v>129</v>
      </c>
      <c r="U6" s="28">
        <v>100</v>
      </c>
      <c r="V6" s="79" t="s">
        <v>130</v>
      </c>
    </row>
    <row r="7" spans="1:22" s="16" customFormat="1" ht="129.6" x14ac:dyDescent="0.3">
      <c r="A7" s="12"/>
      <c r="B7" s="9"/>
      <c r="C7" s="23"/>
      <c r="D7" s="23" t="s">
        <v>131</v>
      </c>
      <c r="E7" s="27" t="s">
        <v>132</v>
      </c>
      <c r="F7" s="7">
        <v>3</v>
      </c>
      <c r="G7" s="28" t="s">
        <v>133</v>
      </c>
      <c r="H7" s="7" t="s">
        <v>70</v>
      </c>
      <c r="I7" s="27" t="s">
        <v>134</v>
      </c>
      <c r="J7" s="25" t="s">
        <v>135</v>
      </c>
      <c r="K7" s="28">
        <v>0</v>
      </c>
      <c r="L7" s="25" t="s">
        <v>50</v>
      </c>
      <c r="M7" s="28">
        <v>0</v>
      </c>
      <c r="N7" s="25" t="s">
        <v>50</v>
      </c>
      <c r="O7" s="28" t="s">
        <v>107</v>
      </c>
      <c r="P7" s="25" t="s">
        <v>136</v>
      </c>
      <c r="Q7" s="28">
        <v>2</v>
      </c>
      <c r="R7" s="25" t="s">
        <v>137</v>
      </c>
      <c r="S7" s="28">
        <v>3</v>
      </c>
      <c r="T7" s="25" t="s">
        <v>138</v>
      </c>
      <c r="U7" s="28"/>
      <c r="V7" s="75" t="s">
        <v>139</v>
      </c>
    </row>
    <row r="8" spans="1:22" ht="30.75" customHeight="1" x14ac:dyDescent="0.3">
      <c r="A8" s="89" t="s">
        <v>6</v>
      </c>
      <c r="B8" s="89"/>
      <c r="C8" s="89"/>
      <c r="D8" s="89"/>
      <c r="E8" s="89"/>
      <c r="F8" s="89"/>
      <c r="G8" s="89"/>
      <c r="H8" s="89"/>
      <c r="I8" s="89"/>
      <c r="J8" s="39"/>
      <c r="K8" s="10"/>
      <c r="L8" s="16"/>
      <c r="M8" s="16"/>
      <c r="N8" s="16"/>
      <c r="O8" s="16"/>
      <c r="P8" s="16"/>
      <c r="Q8" s="16"/>
      <c r="R8" s="16"/>
      <c r="S8" s="16"/>
      <c r="T8" s="16"/>
      <c r="U8" s="16"/>
      <c r="V8" s="16"/>
    </row>
    <row r="9" spans="1:22" ht="30.75" customHeight="1" x14ac:dyDescent="0.3">
      <c r="A9" s="12"/>
      <c r="B9" s="12" t="s">
        <v>76</v>
      </c>
      <c r="C9" s="20"/>
      <c r="D9" s="12" t="s">
        <v>77</v>
      </c>
      <c r="E9" s="12" t="s">
        <v>13</v>
      </c>
      <c r="F9" s="12"/>
      <c r="G9" s="12"/>
      <c r="H9" s="12" t="s">
        <v>78</v>
      </c>
      <c r="I9" s="12" t="s">
        <v>79</v>
      </c>
      <c r="J9" s="34"/>
      <c r="K9" s="34"/>
    </row>
    <row r="10" spans="1:22" ht="32.25" customHeight="1" x14ac:dyDescent="0.3">
      <c r="A10" s="83" t="s">
        <v>140</v>
      </c>
      <c r="B10" s="85" t="s">
        <v>141</v>
      </c>
      <c r="C10" s="90"/>
      <c r="D10" s="18" t="s">
        <v>142</v>
      </c>
      <c r="E10" s="86" t="s">
        <v>143</v>
      </c>
      <c r="F10" s="86"/>
      <c r="G10" s="86"/>
      <c r="H10" s="1" t="s">
        <v>88</v>
      </c>
      <c r="I10" s="1" t="s">
        <v>144</v>
      </c>
      <c r="J10" s="35"/>
      <c r="K10" s="35"/>
    </row>
    <row r="11" spans="1:22" ht="30" customHeight="1" x14ac:dyDescent="0.3">
      <c r="A11" s="83"/>
      <c r="B11" s="85"/>
      <c r="C11" s="90"/>
      <c r="D11" s="23" t="s">
        <v>145</v>
      </c>
      <c r="E11" s="86" t="s">
        <v>146</v>
      </c>
      <c r="F11" s="86"/>
      <c r="G11" s="86"/>
      <c r="H11" s="1" t="s">
        <v>84</v>
      </c>
      <c r="I11" s="1" t="s">
        <v>147</v>
      </c>
      <c r="J11" s="35"/>
      <c r="K11" s="35"/>
    </row>
    <row r="12" spans="1:22" x14ac:dyDescent="0.3">
      <c r="A12" s="83"/>
      <c r="B12" s="85"/>
      <c r="C12" s="38"/>
      <c r="D12" s="18" t="s">
        <v>148</v>
      </c>
      <c r="E12" s="86" t="s">
        <v>149</v>
      </c>
      <c r="F12" s="86"/>
      <c r="G12" s="86"/>
      <c r="H12" s="1" t="s">
        <v>88</v>
      </c>
      <c r="I12" s="1" t="s">
        <v>150</v>
      </c>
    </row>
    <row r="13" spans="1:22" ht="28.8" x14ac:dyDescent="0.3">
      <c r="A13" s="83"/>
      <c r="B13" s="85"/>
      <c r="C13" s="23"/>
      <c r="D13" s="23" t="s">
        <v>151</v>
      </c>
      <c r="E13" s="86" t="s">
        <v>152</v>
      </c>
      <c r="F13" s="86"/>
      <c r="G13" s="86"/>
      <c r="H13" s="1" t="s">
        <v>84</v>
      </c>
      <c r="I13" s="1" t="s">
        <v>153</v>
      </c>
    </row>
    <row r="14" spans="1:22" ht="43.2" x14ac:dyDescent="0.3">
      <c r="A14" s="83"/>
      <c r="B14" s="85"/>
      <c r="D14" s="18" t="s">
        <v>154</v>
      </c>
      <c r="E14" s="86" t="s">
        <v>155</v>
      </c>
      <c r="F14" s="86"/>
      <c r="G14" s="86"/>
      <c r="H14" s="1" t="s">
        <v>88</v>
      </c>
      <c r="I14" s="1" t="s">
        <v>156</v>
      </c>
    </row>
    <row r="15" spans="1:22" ht="28.8" x14ac:dyDescent="0.3">
      <c r="A15" s="83"/>
      <c r="B15" s="85"/>
      <c r="D15" s="23" t="s">
        <v>157</v>
      </c>
      <c r="E15" s="86" t="s">
        <v>158</v>
      </c>
      <c r="F15" s="86"/>
      <c r="G15" s="86"/>
      <c r="H15" s="1" t="s">
        <v>84</v>
      </c>
      <c r="I15" s="1" t="s">
        <v>159</v>
      </c>
    </row>
    <row r="16" spans="1:22" ht="28.8" x14ac:dyDescent="0.3">
      <c r="A16" s="83"/>
      <c r="B16" s="85"/>
      <c r="D16" s="18" t="s">
        <v>160</v>
      </c>
      <c r="E16" s="86" t="s">
        <v>161</v>
      </c>
      <c r="F16" s="86"/>
      <c r="G16" s="86"/>
      <c r="H16" s="1" t="s">
        <v>88</v>
      </c>
      <c r="I16" s="1" t="s">
        <v>162</v>
      </c>
    </row>
    <row r="17" spans="1:9" x14ac:dyDescent="0.3">
      <c r="A17" s="83"/>
      <c r="B17" s="85"/>
      <c r="D17" s="23" t="s">
        <v>163</v>
      </c>
      <c r="E17" s="86" t="s">
        <v>164</v>
      </c>
      <c r="F17" s="86"/>
      <c r="G17" s="86"/>
      <c r="H17" s="1" t="s">
        <v>165</v>
      </c>
      <c r="I17" s="1" t="s">
        <v>166</v>
      </c>
    </row>
    <row r="18" spans="1:9" ht="43.2" x14ac:dyDescent="0.3">
      <c r="A18" s="83"/>
      <c r="B18" s="85"/>
      <c r="D18" s="18" t="s">
        <v>167</v>
      </c>
      <c r="E18" s="86" t="s">
        <v>168</v>
      </c>
      <c r="F18" s="86"/>
      <c r="G18" s="86"/>
      <c r="H18" s="1" t="s">
        <v>88</v>
      </c>
      <c r="I18" s="1" t="s">
        <v>169</v>
      </c>
    </row>
    <row r="19" spans="1:9" ht="28.8" x14ac:dyDescent="0.3">
      <c r="A19" s="83"/>
      <c r="B19" s="85"/>
      <c r="D19" s="23" t="s">
        <v>170</v>
      </c>
      <c r="E19" s="86" t="s">
        <v>171</v>
      </c>
      <c r="F19" s="86"/>
      <c r="G19" s="86"/>
      <c r="H19" s="1" t="s">
        <v>84</v>
      </c>
      <c r="I19" s="1" t="s">
        <v>172</v>
      </c>
    </row>
    <row r="20" spans="1:9" ht="28.8" x14ac:dyDescent="0.3">
      <c r="A20" s="83"/>
      <c r="B20" s="85"/>
      <c r="D20" s="18" t="s">
        <v>173</v>
      </c>
      <c r="E20" s="86" t="s">
        <v>174</v>
      </c>
      <c r="F20" s="86"/>
      <c r="G20" s="86"/>
      <c r="H20" s="1" t="s">
        <v>165</v>
      </c>
      <c r="I20" s="1" t="s">
        <v>175</v>
      </c>
    </row>
    <row r="21" spans="1:9" x14ac:dyDescent="0.3">
      <c r="A21" s="83"/>
      <c r="B21" s="85"/>
      <c r="D21" s="23" t="s">
        <v>176</v>
      </c>
      <c r="E21" s="86" t="s">
        <v>177</v>
      </c>
      <c r="F21" s="86"/>
      <c r="G21" s="86"/>
      <c r="H21" s="1" t="s">
        <v>165</v>
      </c>
      <c r="I21" s="1" t="s">
        <v>178</v>
      </c>
    </row>
    <row r="22" spans="1:9" ht="31.5" customHeight="1" x14ac:dyDescent="0.3">
      <c r="A22" s="83"/>
      <c r="B22" s="85"/>
      <c r="D22" s="18" t="s">
        <v>179</v>
      </c>
      <c r="E22" s="86" t="s">
        <v>180</v>
      </c>
      <c r="F22" s="86"/>
      <c r="G22" s="86"/>
      <c r="H22" s="1" t="s">
        <v>165</v>
      </c>
      <c r="I22" s="1" t="s">
        <v>181</v>
      </c>
    </row>
    <row r="23" spans="1:9" x14ac:dyDescent="0.3">
      <c r="A23" s="83"/>
      <c r="B23" s="85"/>
      <c r="D23" s="23" t="s">
        <v>182</v>
      </c>
      <c r="E23" s="86"/>
      <c r="F23" s="86"/>
      <c r="G23" s="86"/>
      <c r="H23" s="1"/>
      <c r="I23" s="1"/>
    </row>
    <row r="24" spans="1:9" x14ac:dyDescent="0.3">
      <c r="A24" s="83"/>
      <c r="B24" s="85"/>
      <c r="D24" s="18" t="s">
        <v>183</v>
      </c>
      <c r="E24" s="86"/>
      <c r="F24" s="86"/>
      <c r="G24" s="86"/>
      <c r="H24" s="1"/>
      <c r="I24" s="1"/>
    </row>
    <row r="25" spans="1:9" x14ac:dyDescent="0.3">
      <c r="A25" s="83"/>
      <c r="B25" s="85"/>
      <c r="D25" s="23" t="s">
        <v>184</v>
      </c>
      <c r="E25" s="86"/>
      <c r="F25" s="86"/>
      <c r="G25" s="86"/>
      <c r="H25" s="1"/>
      <c r="I25" s="1"/>
    </row>
  </sheetData>
  <mergeCells count="39">
    <mergeCell ref="D1:J1"/>
    <mergeCell ref="Q2:R2"/>
    <mergeCell ref="S2:T2"/>
    <mergeCell ref="U2:V2"/>
    <mergeCell ref="C4:C6"/>
    <mergeCell ref="A1:C1"/>
    <mergeCell ref="K1:V1"/>
    <mergeCell ref="B2:B3"/>
    <mergeCell ref="C2:C3"/>
    <mergeCell ref="D2:D3"/>
    <mergeCell ref="E2:E3"/>
    <mergeCell ref="F2:F3"/>
    <mergeCell ref="G2:G3"/>
    <mergeCell ref="H2:H3"/>
    <mergeCell ref="I2:I3"/>
    <mergeCell ref="J2:J3"/>
    <mergeCell ref="E10:G10"/>
    <mergeCell ref="E11:G11"/>
    <mergeCell ref="A10:A25"/>
    <mergeCell ref="A8:I8"/>
    <mergeCell ref="E25:G25"/>
    <mergeCell ref="B10:B25"/>
    <mergeCell ref="C10:C11"/>
    <mergeCell ref="O2:P2"/>
    <mergeCell ref="M2:N2"/>
    <mergeCell ref="E22:G22"/>
    <mergeCell ref="E23:G23"/>
    <mergeCell ref="E24:G24"/>
    <mergeCell ref="E17:G17"/>
    <mergeCell ref="E18:G18"/>
    <mergeCell ref="E19:G19"/>
    <mergeCell ref="E20:G20"/>
    <mergeCell ref="E21:G21"/>
    <mergeCell ref="E12:G12"/>
    <mergeCell ref="E13:G13"/>
    <mergeCell ref="E14:G14"/>
    <mergeCell ref="E15:G15"/>
    <mergeCell ref="E16:G16"/>
    <mergeCell ref="K2:L2"/>
  </mergeCells>
  <phoneticPr fontId="16" type="noConversion"/>
  <conditionalFormatting sqref="H10:H25">
    <cfRule type="containsText" dxfId="30" priority="1" operator="containsText" text="Not Started">
      <formula>NOT(ISERROR(SEARCH("Not Started",H10)))</formula>
    </cfRule>
    <cfRule type="containsText" dxfId="29" priority="2" operator="containsText" text="In Progress">
      <formula>NOT(ISERROR(SEARCH("In Progress",H10)))</formula>
    </cfRule>
    <cfRule type="containsText" dxfId="28" priority="3" operator="containsText" text="Complete">
      <formula>NOT(ISERROR(SEARCH("Complete",H10)))</formula>
    </cfRule>
  </conditionalFormatting>
  <dataValidations count="1">
    <dataValidation type="list" allowBlank="1" showInputMessage="1" showErrorMessage="1" sqref="H10:H25" xr:uid="{909C153C-F699-447D-AA47-B72581F7912C}">
      <formula1>"Not started, In Progress, Complete"</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57A2E-1CC5-4BEE-B4D0-369A72B7F692}">
  <sheetPr codeName="Sheet5">
    <tabColor theme="4"/>
  </sheetPr>
  <dimension ref="A1:V28"/>
  <sheetViews>
    <sheetView zoomScale="70" zoomScaleNormal="70" workbookViewId="0">
      <pane xSplit="8" ySplit="3" topLeftCell="T5" activePane="bottomRight" state="frozen"/>
      <selection pane="topRight" activeCell="I1" sqref="I1"/>
      <selection pane="bottomLeft" activeCell="A4" sqref="A4"/>
      <selection pane="bottomRight" activeCell="H4" sqref="H4:H10"/>
    </sheetView>
  </sheetViews>
  <sheetFormatPr defaultColWidth="8.6640625" defaultRowHeight="14.4" x14ac:dyDescent="0.3"/>
  <cols>
    <col min="1" max="1" width="16.33203125" style="15" customWidth="1"/>
    <col min="2" max="2" width="10.88671875" style="15" customWidth="1"/>
    <col min="3" max="3" width="23.44140625" style="15" customWidth="1"/>
    <col min="4" max="4" width="12" style="15" customWidth="1"/>
    <col min="5" max="5" width="52.44140625" style="15" customWidth="1"/>
    <col min="6" max="6" width="10.44140625" style="15" customWidth="1"/>
    <col min="7" max="7" width="15" style="15" customWidth="1"/>
    <col min="8" max="8" width="11.6640625" style="15" customWidth="1"/>
    <col min="9" max="9" width="67" style="15" customWidth="1"/>
    <col min="10" max="10" width="44.6640625" style="15" customWidth="1"/>
    <col min="11" max="11" width="9.88671875" style="15" customWidth="1"/>
    <col min="12" max="12" width="55" style="15" customWidth="1"/>
    <col min="13" max="13" width="9.88671875" style="15" customWidth="1"/>
    <col min="14" max="14" width="55.6640625" style="15" customWidth="1"/>
    <col min="15" max="15" width="9.88671875" style="15" customWidth="1"/>
    <col min="16" max="16" width="55.44140625" style="15" customWidth="1"/>
    <col min="17" max="17" width="10" style="15" customWidth="1"/>
    <col min="18" max="18" width="55.33203125" style="15" customWidth="1"/>
    <col min="19" max="19" width="10.109375" style="15" customWidth="1"/>
    <col min="20" max="20" width="56" style="15" customWidth="1"/>
    <col min="21" max="21" width="10.109375" style="15" customWidth="1"/>
    <col min="22" max="22" width="55.44140625" style="15" customWidth="1"/>
    <col min="23" max="16384" width="8.6640625" style="15"/>
  </cols>
  <sheetData>
    <row r="1" spans="1:22" ht="30" customHeight="1" x14ac:dyDescent="0.3">
      <c r="A1" s="81" t="s">
        <v>25</v>
      </c>
      <c r="B1" s="81"/>
      <c r="C1" s="81"/>
      <c r="D1" s="82" t="s">
        <v>11</v>
      </c>
      <c r="E1" s="82"/>
      <c r="F1" s="82"/>
      <c r="G1" s="82"/>
      <c r="H1" s="82"/>
      <c r="I1" s="82"/>
      <c r="J1" s="82"/>
      <c r="K1" s="88" t="s">
        <v>26</v>
      </c>
      <c r="L1" s="88"/>
      <c r="M1" s="88"/>
      <c r="N1" s="88"/>
      <c r="O1" s="88"/>
      <c r="P1" s="88"/>
      <c r="Q1" s="88"/>
      <c r="R1" s="88"/>
      <c r="S1" s="88"/>
      <c r="T1" s="88"/>
      <c r="U1" s="88"/>
      <c r="V1" s="88"/>
    </row>
    <row r="2" spans="1:22" ht="39.6" customHeight="1" x14ac:dyDescent="0.3">
      <c r="A2" s="19" t="s">
        <v>27</v>
      </c>
      <c r="B2" s="83" t="s">
        <v>28</v>
      </c>
      <c r="C2" s="83" t="s">
        <v>13</v>
      </c>
      <c r="D2" s="83" t="s">
        <v>29</v>
      </c>
      <c r="E2" s="85" t="s">
        <v>15</v>
      </c>
      <c r="F2" s="85" t="s">
        <v>30</v>
      </c>
      <c r="G2" s="85" t="s">
        <v>31</v>
      </c>
      <c r="H2" s="85" t="s">
        <v>32</v>
      </c>
      <c r="I2" s="85" t="s">
        <v>19</v>
      </c>
      <c r="J2" s="85" t="s">
        <v>33</v>
      </c>
      <c r="K2" s="83" t="s">
        <v>34</v>
      </c>
      <c r="L2" s="83"/>
      <c r="M2" s="85" t="s">
        <v>35</v>
      </c>
      <c r="N2" s="85"/>
      <c r="O2" s="83" t="s">
        <v>36</v>
      </c>
      <c r="P2" s="83"/>
      <c r="Q2" s="85" t="s">
        <v>37</v>
      </c>
      <c r="R2" s="85"/>
      <c r="S2" s="83" t="s">
        <v>38</v>
      </c>
      <c r="T2" s="83"/>
      <c r="U2" s="85" t="s">
        <v>39</v>
      </c>
      <c r="V2" s="85"/>
    </row>
    <row r="3" spans="1:22" ht="28.2" customHeight="1" x14ac:dyDescent="0.3">
      <c r="A3" s="19">
        <f>COUNTIF(D4:D11,"&lt;&gt;")</f>
        <v>7</v>
      </c>
      <c r="B3" s="83"/>
      <c r="C3" s="83"/>
      <c r="D3" s="83"/>
      <c r="E3" s="85"/>
      <c r="F3" s="85"/>
      <c r="G3" s="85"/>
      <c r="H3" s="85"/>
      <c r="I3" s="85"/>
      <c r="J3" s="85"/>
      <c r="K3" s="12" t="s">
        <v>40</v>
      </c>
      <c r="L3" s="12" t="s">
        <v>13</v>
      </c>
      <c r="M3" s="9" t="s">
        <v>40</v>
      </c>
      <c r="N3" s="9" t="s">
        <v>13</v>
      </c>
      <c r="O3" s="12" t="s">
        <v>40</v>
      </c>
      <c r="P3" s="12" t="s">
        <v>13</v>
      </c>
      <c r="Q3" s="9" t="s">
        <v>40</v>
      </c>
      <c r="R3" s="9" t="s">
        <v>13</v>
      </c>
      <c r="S3" s="12" t="s">
        <v>40</v>
      </c>
      <c r="T3" s="12" t="s">
        <v>13</v>
      </c>
      <c r="U3" s="9" t="s">
        <v>40</v>
      </c>
      <c r="V3" s="9" t="s">
        <v>13</v>
      </c>
    </row>
    <row r="4" spans="1:22" s="16" customFormat="1" ht="142.19999999999999" customHeight="1" x14ac:dyDescent="0.3">
      <c r="A4" s="83" t="s">
        <v>185</v>
      </c>
      <c r="B4" s="85" t="s">
        <v>186</v>
      </c>
      <c r="C4" s="90" t="s">
        <v>187</v>
      </c>
      <c r="D4" s="23" t="s">
        <v>188</v>
      </c>
      <c r="E4" s="25" t="s">
        <v>189</v>
      </c>
      <c r="F4" s="7">
        <v>5</v>
      </c>
      <c r="G4" s="28" t="s">
        <v>190</v>
      </c>
      <c r="H4" s="2" t="s">
        <v>191</v>
      </c>
      <c r="I4" s="26" t="s">
        <v>192</v>
      </c>
      <c r="J4" s="25" t="s">
        <v>193</v>
      </c>
      <c r="K4" s="28">
        <v>0</v>
      </c>
      <c r="L4" s="25" t="s">
        <v>50</v>
      </c>
      <c r="M4" s="28">
        <v>0</v>
      </c>
      <c r="N4" s="25" t="s">
        <v>50</v>
      </c>
      <c r="O4" s="28">
        <v>21</v>
      </c>
      <c r="P4" s="25" t="s">
        <v>194</v>
      </c>
      <c r="Q4" s="28">
        <v>21</v>
      </c>
      <c r="R4" s="25" t="s">
        <v>194</v>
      </c>
      <c r="S4" s="28">
        <v>5</v>
      </c>
      <c r="T4" s="25" t="s">
        <v>195</v>
      </c>
      <c r="U4" s="76">
        <v>6</v>
      </c>
      <c r="V4" s="25" t="s">
        <v>196</v>
      </c>
    </row>
    <row r="5" spans="1:22" ht="144.75" customHeight="1" x14ac:dyDescent="0.3">
      <c r="A5" s="83"/>
      <c r="B5" s="85"/>
      <c r="C5" s="90"/>
      <c r="D5" s="18" t="s">
        <v>197</v>
      </c>
      <c r="E5" s="25" t="s">
        <v>198</v>
      </c>
      <c r="F5" s="7">
        <v>100</v>
      </c>
      <c r="G5" s="28" t="s">
        <v>199</v>
      </c>
      <c r="H5" s="7" t="s">
        <v>200</v>
      </c>
      <c r="I5" s="25" t="s">
        <v>201</v>
      </c>
      <c r="J5" s="26" t="s">
        <v>202</v>
      </c>
      <c r="K5" s="28">
        <v>0</v>
      </c>
      <c r="L5" s="25" t="s">
        <v>50</v>
      </c>
      <c r="M5" s="28">
        <v>0</v>
      </c>
      <c r="N5" s="25" t="s">
        <v>50</v>
      </c>
      <c r="O5" s="5" t="s">
        <v>107</v>
      </c>
      <c r="P5" s="25" t="s">
        <v>203</v>
      </c>
      <c r="Q5" s="28">
        <f>86</f>
        <v>86</v>
      </c>
      <c r="R5" s="25" t="s">
        <v>204</v>
      </c>
      <c r="S5" s="28" t="s">
        <v>107</v>
      </c>
      <c r="T5" s="21" t="s">
        <v>205</v>
      </c>
      <c r="U5" s="28" t="s">
        <v>107</v>
      </c>
      <c r="V5" s="21" t="s">
        <v>206</v>
      </c>
    </row>
    <row r="6" spans="1:22" ht="54.6" customHeight="1" x14ac:dyDescent="0.3">
      <c r="A6" s="83"/>
      <c r="B6" s="85"/>
      <c r="C6" s="90"/>
      <c r="D6" s="23" t="s">
        <v>207</v>
      </c>
      <c r="E6" s="25" t="s">
        <v>208</v>
      </c>
      <c r="F6" s="7">
        <v>1800</v>
      </c>
      <c r="G6" s="28" t="s">
        <v>209</v>
      </c>
      <c r="H6" s="7" t="s">
        <v>210</v>
      </c>
      <c r="I6" s="25" t="s">
        <v>211</v>
      </c>
      <c r="J6" s="26" t="s">
        <v>212</v>
      </c>
      <c r="K6" s="28">
        <v>0</v>
      </c>
      <c r="L6" s="25" t="s">
        <v>50</v>
      </c>
      <c r="M6" s="28">
        <v>0</v>
      </c>
      <c r="N6" s="25" t="s">
        <v>50</v>
      </c>
      <c r="O6" s="5" t="s">
        <v>107</v>
      </c>
      <c r="P6" s="25" t="s">
        <v>213</v>
      </c>
      <c r="Q6" s="28">
        <v>1800</v>
      </c>
      <c r="R6" s="25" t="s">
        <v>214</v>
      </c>
      <c r="S6" s="28" t="s">
        <v>107</v>
      </c>
      <c r="T6" s="25" t="s">
        <v>215</v>
      </c>
      <c r="U6" s="28">
        <v>2500</v>
      </c>
      <c r="V6" s="75" t="s">
        <v>216</v>
      </c>
    </row>
    <row r="7" spans="1:22" ht="67.2" customHeight="1" x14ac:dyDescent="0.3">
      <c r="A7" s="83"/>
      <c r="B7" s="85"/>
      <c r="C7" s="90"/>
      <c r="D7" s="18" t="s">
        <v>217</v>
      </c>
      <c r="E7" s="25" t="s">
        <v>218</v>
      </c>
      <c r="F7" s="7">
        <v>2</v>
      </c>
      <c r="G7" s="28" t="s">
        <v>219</v>
      </c>
      <c r="H7" s="7" t="s">
        <v>220</v>
      </c>
      <c r="I7" s="25" t="s">
        <v>221</v>
      </c>
      <c r="J7" s="25" t="s">
        <v>222</v>
      </c>
      <c r="K7" s="28">
        <v>0</v>
      </c>
      <c r="L7" s="25" t="s">
        <v>50</v>
      </c>
      <c r="M7" s="28">
        <v>0</v>
      </c>
      <c r="N7" s="25" t="s">
        <v>50</v>
      </c>
      <c r="O7" s="7">
        <v>2</v>
      </c>
      <c r="P7" s="25" t="s">
        <v>223</v>
      </c>
      <c r="Q7" s="28">
        <v>0</v>
      </c>
      <c r="R7" s="25" t="s">
        <v>224</v>
      </c>
      <c r="S7" s="28"/>
      <c r="T7" s="25" t="s">
        <v>225</v>
      </c>
      <c r="U7" s="28" t="s">
        <v>107</v>
      </c>
      <c r="V7" s="25" t="s">
        <v>226</v>
      </c>
    </row>
    <row r="8" spans="1:22" ht="67.2" customHeight="1" x14ac:dyDescent="0.3">
      <c r="A8" s="12"/>
      <c r="B8" s="9"/>
      <c r="C8" s="23"/>
      <c r="D8" s="23" t="s">
        <v>227</v>
      </c>
      <c r="E8" s="25" t="s">
        <v>228</v>
      </c>
      <c r="F8" s="7">
        <v>36</v>
      </c>
      <c r="G8" s="28" t="s">
        <v>229</v>
      </c>
      <c r="H8" s="7"/>
      <c r="I8" s="25" t="s">
        <v>230</v>
      </c>
      <c r="J8" s="25" t="s">
        <v>231</v>
      </c>
      <c r="K8" s="28">
        <v>0</v>
      </c>
      <c r="L8" s="25" t="s">
        <v>50</v>
      </c>
      <c r="M8" s="28">
        <v>0</v>
      </c>
      <c r="N8" s="25" t="s">
        <v>50</v>
      </c>
      <c r="O8" s="7">
        <v>36</v>
      </c>
      <c r="P8" s="25" t="s">
        <v>232</v>
      </c>
      <c r="Q8" s="28">
        <v>36</v>
      </c>
      <c r="R8" s="25" t="s">
        <v>233</v>
      </c>
      <c r="S8" s="28">
        <v>36</v>
      </c>
      <c r="T8" s="25" t="s">
        <v>234</v>
      </c>
      <c r="U8" s="28">
        <v>36</v>
      </c>
      <c r="V8" s="75" t="s">
        <v>235</v>
      </c>
    </row>
    <row r="9" spans="1:22" ht="165.75" customHeight="1" x14ac:dyDescent="0.3">
      <c r="A9" s="12"/>
      <c r="B9" s="9"/>
      <c r="C9" s="23"/>
      <c r="D9" s="18" t="s">
        <v>236</v>
      </c>
      <c r="E9" s="25" t="s">
        <v>237</v>
      </c>
      <c r="F9" s="7">
        <v>4</v>
      </c>
      <c r="G9" s="28" t="s">
        <v>238</v>
      </c>
      <c r="H9" s="7" t="s">
        <v>191</v>
      </c>
      <c r="I9" s="27" t="s">
        <v>239</v>
      </c>
      <c r="J9" s="26" t="s">
        <v>240</v>
      </c>
      <c r="K9" s="28">
        <v>0</v>
      </c>
      <c r="L9" s="25" t="s">
        <v>50</v>
      </c>
      <c r="M9" s="28">
        <v>0</v>
      </c>
      <c r="N9" s="25" t="s">
        <v>50</v>
      </c>
      <c r="O9" s="7">
        <v>4</v>
      </c>
      <c r="P9" s="70" t="s">
        <v>241</v>
      </c>
      <c r="Q9" s="28">
        <v>4</v>
      </c>
      <c r="R9" s="25" t="s">
        <v>242</v>
      </c>
      <c r="S9" s="28">
        <v>5</v>
      </c>
      <c r="T9" s="25" t="s">
        <v>243</v>
      </c>
      <c r="U9" s="28">
        <v>2</v>
      </c>
      <c r="V9" s="75" t="s">
        <v>244</v>
      </c>
    </row>
    <row r="10" spans="1:22" ht="92.25" customHeight="1" x14ac:dyDescent="0.3">
      <c r="A10" s="12"/>
      <c r="B10" s="9"/>
      <c r="C10" s="23"/>
      <c r="D10" s="23" t="s">
        <v>245</v>
      </c>
      <c r="E10" s="25" t="s">
        <v>246</v>
      </c>
      <c r="F10" s="7">
        <v>10000</v>
      </c>
      <c r="G10" s="28" t="s">
        <v>247</v>
      </c>
      <c r="H10" s="7" t="s">
        <v>210</v>
      </c>
      <c r="I10" s="25" t="s">
        <v>248</v>
      </c>
      <c r="J10" s="26" t="s">
        <v>240</v>
      </c>
      <c r="K10" s="28">
        <v>0</v>
      </c>
      <c r="L10" s="25" t="s">
        <v>50</v>
      </c>
      <c r="M10" s="28">
        <v>0</v>
      </c>
      <c r="N10" s="25" t="s">
        <v>50</v>
      </c>
      <c r="O10">
        <v>10000</v>
      </c>
      <c r="P10" s="21" t="s">
        <v>249</v>
      </c>
      <c r="Q10" s="28">
        <f>9344+151363+11770+3328</f>
        <v>175805</v>
      </c>
      <c r="R10" s="25" t="s">
        <v>250</v>
      </c>
      <c r="S10" s="28" t="s">
        <v>107</v>
      </c>
      <c r="T10" s="25" t="s">
        <v>215</v>
      </c>
      <c r="U10" s="28" t="s">
        <v>107</v>
      </c>
      <c r="V10" s="77" t="s">
        <v>251</v>
      </c>
    </row>
    <row r="11" spans="1:22" ht="30.75" customHeight="1" x14ac:dyDescent="0.3">
      <c r="A11" s="89" t="s">
        <v>6</v>
      </c>
      <c r="B11" s="89"/>
      <c r="C11" s="89"/>
      <c r="D11" s="89"/>
      <c r="E11" s="89"/>
      <c r="F11" s="89"/>
      <c r="G11" s="89"/>
      <c r="H11" s="89"/>
      <c r="I11" s="89"/>
      <c r="K11" s="16"/>
      <c r="L11" s="16"/>
      <c r="M11" s="16"/>
      <c r="N11" s="16"/>
      <c r="O11" s="16"/>
      <c r="P11" s="16"/>
      <c r="Q11" s="16"/>
      <c r="R11" s="16"/>
      <c r="S11" s="16"/>
      <c r="T11" s="16"/>
      <c r="U11" s="16"/>
      <c r="V11" s="78"/>
    </row>
    <row r="12" spans="1:22" ht="30.75" customHeight="1" x14ac:dyDescent="0.3">
      <c r="A12" s="12"/>
      <c r="B12" s="9" t="s">
        <v>76</v>
      </c>
      <c r="C12" s="23"/>
      <c r="D12" s="9" t="s">
        <v>77</v>
      </c>
      <c r="E12" s="12" t="s">
        <v>13</v>
      </c>
      <c r="F12" s="12"/>
      <c r="G12" s="12"/>
      <c r="H12" s="12" t="s">
        <v>78</v>
      </c>
      <c r="I12" s="12" t="s">
        <v>79</v>
      </c>
      <c r="V12" s="78"/>
    </row>
    <row r="13" spans="1:22" ht="29.25" customHeight="1" x14ac:dyDescent="0.3">
      <c r="A13" s="83" t="s">
        <v>252</v>
      </c>
      <c r="B13" s="85" t="s">
        <v>253</v>
      </c>
      <c r="C13" s="85"/>
      <c r="D13" s="18" t="s">
        <v>254</v>
      </c>
      <c r="E13" s="86" t="s">
        <v>255</v>
      </c>
      <c r="F13" s="86"/>
      <c r="G13" s="86"/>
      <c r="H13" s="1" t="s">
        <v>84</v>
      </c>
      <c r="I13" s="70" t="s">
        <v>256</v>
      </c>
      <c r="V13" s="78"/>
    </row>
    <row r="14" spans="1:22" ht="30.75" customHeight="1" x14ac:dyDescent="0.3">
      <c r="A14" s="83"/>
      <c r="B14" s="85"/>
      <c r="C14" s="85"/>
      <c r="D14" s="23" t="s">
        <v>257</v>
      </c>
      <c r="E14" s="86" t="s">
        <v>258</v>
      </c>
      <c r="F14" s="86"/>
      <c r="G14" s="86"/>
      <c r="H14" s="1" t="s">
        <v>88</v>
      </c>
      <c r="I14" s="1" t="s">
        <v>259</v>
      </c>
    </row>
    <row r="15" spans="1:22" ht="28.8" x14ac:dyDescent="0.3">
      <c r="A15" s="83"/>
      <c r="B15" s="85"/>
      <c r="C15" s="85"/>
      <c r="D15" s="23" t="s">
        <v>260</v>
      </c>
      <c r="E15" s="86" t="s">
        <v>261</v>
      </c>
      <c r="F15" s="86"/>
      <c r="G15" s="86"/>
      <c r="H15" s="1" t="s">
        <v>84</v>
      </c>
      <c r="I15" s="21" t="s">
        <v>262</v>
      </c>
    </row>
    <row r="16" spans="1:22" x14ac:dyDescent="0.3">
      <c r="A16" s="83"/>
      <c r="B16" s="85"/>
      <c r="C16" s="85"/>
      <c r="D16" s="23" t="s">
        <v>263</v>
      </c>
      <c r="E16" s="86" t="s">
        <v>264</v>
      </c>
      <c r="F16" s="86"/>
      <c r="G16" s="86"/>
      <c r="H16" s="1" t="s">
        <v>88</v>
      </c>
      <c r="I16" t="s">
        <v>265</v>
      </c>
    </row>
    <row r="17" spans="1:17" ht="24.75" customHeight="1" x14ac:dyDescent="0.3">
      <c r="A17" s="83"/>
      <c r="B17" s="85"/>
      <c r="C17" s="85"/>
      <c r="D17" s="23" t="s">
        <v>266</v>
      </c>
      <c r="E17" s="86" t="s">
        <v>267</v>
      </c>
      <c r="F17" s="86"/>
      <c r="G17" s="86"/>
      <c r="H17" s="1" t="s">
        <v>88</v>
      </c>
      <c r="I17" s="21" t="s">
        <v>268</v>
      </c>
    </row>
    <row r="18" spans="1:17" ht="14.4" customHeight="1" x14ac:dyDescent="0.3">
      <c r="A18" s="83"/>
      <c r="B18" s="85"/>
      <c r="C18" s="85"/>
      <c r="D18" s="23" t="s">
        <v>269</v>
      </c>
      <c r="E18" s="86" t="s">
        <v>270</v>
      </c>
      <c r="F18" s="86"/>
      <c r="G18" s="86"/>
      <c r="H18" s="1" t="s">
        <v>84</v>
      </c>
      <c r="I18" t="s">
        <v>271</v>
      </c>
    </row>
    <row r="19" spans="1:17" x14ac:dyDescent="0.3">
      <c r="A19" s="13"/>
      <c r="D19" s="23" t="s">
        <v>272</v>
      </c>
      <c r="E19" s="86"/>
      <c r="F19" s="86"/>
      <c r="G19" s="86"/>
      <c r="H19" s="1"/>
      <c r="I19"/>
    </row>
    <row r="20" spans="1:17" x14ac:dyDescent="0.3">
      <c r="A20" s="13"/>
      <c r="D20" s="23" t="s">
        <v>273</v>
      </c>
      <c r="E20" s="86"/>
      <c r="F20" s="86"/>
      <c r="G20" s="86"/>
      <c r="H20" s="1"/>
      <c r="I20"/>
    </row>
    <row r="21" spans="1:17" x14ac:dyDescent="0.3">
      <c r="A21" s="37"/>
    </row>
    <row r="22" spans="1:17" x14ac:dyDescent="0.3">
      <c r="A22" s="13"/>
    </row>
    <row r="27" spans="1:17" x14ac:dyDescent="0.3">
      <c r="E27" s="40"/>
      <c r="F27" s="16"/>
      <c r="G27" s="16"/>
      <c r="H27" s="16"/>
    </row>
    <row r="28" spans="1:17" x14ac:dyDescent="0.3">
      <c r="I28" s="16"/>
      <c r="J28" s="16"/>
      <c r="K28" s="40"/>
      <c r="L28" s="40"/>
      <c r="M28" s="40"/>
      <c r="N28" s="40"/>
      <c r="O28" s="40"/>
      <c r="P28" s="40"/>
      <c r="Q28" s="40"/>
    </row>
  </sheetData>
  <mergeCells count="33">
    <mergeCell ref="Q2:R2"/>
    <mergeCell ref="A13:A18"/>
    <mergeCell ref="E15:G15"/>
    <mergeCell ref="E16:G16"/>
    <mergeCell ref="E17:G17"/>
    <mergeCell ref="E18:G18"/>
    <mergeCell ref="E14:G14"/>
    <mergeCell ref="S2:T2"/>
    <mergeCell ref="U2:V2"/>
    <mergeCell ref="K2:L2"/>
    <mergeCell ref="A1:C1"/>
    <mergeCell ref="K1:V1"/>
    <mergeCell ref="B2:B3"/>
    <mergeCell ref="C2:C3"/>
    <mergeCell ref="D2:D3"/>
    <mergeCell ref="E2:E3"/>
    <mergeCell ref="F2:F3"/>
    <mergeCell ref="G2:G3"/>
    <mergeCell ref="H2:H3"/>
    <mergeCell ref="I2:I3"/>
    <mergeCell ref="J2:J3"/>
    <mergeCell ref="M2:N2"/>
    <mergeCell ref="O2:P2"/>
    <mergeCell ref="E19:G19"/>
    <mergeCell ref="E20:G20"/>
    <mergeCell ref="D1:J1"/>
    <mergeCell ref="A11:I11"/>
    <mergeCell ref="E13:G13"/>
    <mergeCell ref="A4:A7"/>
    <mergeCell ref="B4:B7"/>
    <mergeCell ref="C4:C7"/>
    <mergeCell ref="C13:C18"/>
    <mergeCell ref="B13:B18"/>
  </mergeCells>
  <phoneticPr fontId="16" type="noConversion"/>
  <conditionalFormatting sqref="H13:H20">
    <cfRule type="containsText" dxfId="27" priority="1" operator="containsText" text="Not Started">
      <formula>NOT(ISERROR(SEARCH("Not Started",H13)))</formula>
    </cfRule>
    <cfRule type="containsText" dxfId="26" priority="2" operator="containsText" text="In Progress">
      <formula>NOT(ISERROR(SEARCH("In Progress",H13)))</formula>
    </cfRule>
    <cfRule type="containsText" dxfId="25" priority="3" operator="containsText" text="Complete">
      <formula>NOT(ISERROR(SEARCH("Complete",H13)))</formula>
    </cfRule>
  </conditionalFormatting>
  <dataValidations count="1">
    <dataValidation type="list" allowBlank="1" showInputMessage="1" showErrorMessage="1" sqref="H13:H20" xr:uid="{1AAF0369-3A77-4D92-BF77-063381344136}">
      <formula1>"Not started, In Progress, Complete"</formula1>
    </dataValidation>
  </dataValidation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04591-5A9F-4347-9B09-012AA77C71E9}">
  <sheetPr codeName="Sheet6">
    <tabColor theme="4"/>
  </sheetPr>
  <dimension ref="A1:V16"/>
  <sheetViews>
    <sheetView zoomScale="70" zoomScaleNormal="70" workbookViewId="0">
      <pane xSplit="8" ySplit="3" topLeftCell="U4" activePane="bottomRight" state="frozen"/>
      <selection pane="topRight" activeCell="I1" sqref="I1"/>
      <selection pane="bottomLeft" activeCell="A4" sqref="A4"/>
      <selection pane="bottomRight" activeCell="H4" sqref="H4:H8"/>
    </sheetView>
  </sheetViews>
  <sheetFormatPr defaultColWidth="8.6640625" defaultRowHeight="14.4" x14ac:dyDescent="0.3"/>
  <cols>
    <col min="1" max="1" width="16.33203125" style="15" customWidth="1"/>
    <col min="2" max="2" width="10.88671875" style="15" customWidth="1"/>
    <col min="3" max="3" width="23.44140625" style="15" customWidth="1"/>
    <col min="4" max="4" width="12" style="15" customWidth="1"/>
    <col min="5" max="5" width="52.44140625" style="15" customWidth="1"/>
    <col min="6" max="6" width="10.44140625" style="15" customWidth="1"/>
    <col min="7" max="7" width="15" style="15" customWidth="1"/>
    <col min="8" max="8" width="11.6640625" style="15" customWidth="1"/>
    <col min="9" max="9" width="67" style="15" customWidth="1"/>
    <col min="10" max="10" width="44.6640625" style="15" customWidth="1"/>
    <col min="11" max="11" width="9.88671875" style="15" customWidth="1"/>
    <col min="12" max="12" width="55" style="15" customWidth="1"/>
    <col min="13" max="13" width="9.88671875" style="15" customWidth="1"/>
    <col min="14" max="14" width="55.6640625" style="15" customWidth="1"/>
    <col min="15" max="15" width="9.88671875" style="15" customWidth="1"/>
    <col min="16" max="16" width="55.44140625" style="15" customWidth="1"/>
    <col min="17" max="17" width="10" style="15" customWidth="1"/>
    <col min="18" max="18" width="55.33203125" style="15" customWidth="1"/>
    <col min="19" max="19" width="10.109375" style="15" customWidth="1"/>
    <col min="20" max="20" width="56" style="15" customWidth="1"/>
    <col min="21" max="21" width="10.109375" style="15" customWidth="1"/>
    <col min="22" max="22" width="55.44140625" style="15" customWidth="1"/>
    <col min="23" max="16384" width="8.6640625" style="15"/>
  </cols>
  <sheetData>
    <row r="1" spans="1:22" ht="30" customHeight="1" x14ac:dyDescent="0.3">
      <c r="A1" s="81" t="s">
        <v>25</v>
      </c>
      <c r="B1" s="81"/>
      <c r="C1" s="81"/>
      <c r="D1" s="82" t="s">
        <v>11</v>
      </c>
      <c r="E1" s="82"/>
      <c r="F1" s="82"/>
      <c r="G1" s="82"/>
      <c r="H1" s="82"/>
      <c r="I1" s="82"/>
      <c r="J1" s="82"/>
      <c r="K1" s="88" t="s">
        <v>26</v>
      </c>
      <c r="L1" s="88"/>
      <c r="M1" s="88"/>
      <c r="N1" s="88"/>
      <c r="O1" s="88"/>
      <c r="P1" s="88"/>
      <c r="Q1" s="88"/>
      <c r="R1" s="88"/>
      <c r="S1" s="88"/>
      <c r="T1" s="88"/>
      <c r="U1" s="88"/>
      <c r="V1" s="88"/>
    </row>
    <row r="2" spans="1:22" ht="41.4" customHeight="1" x14ac:dyDescent="0.3">
      <c r="A2" s="19" t="s">
        <v>27</v>
      </c>
      <c r="B2" s="83" t="s">
        <v>28</v>
      </c>
      <c r="C2" s="83" t="s">
        <v>13</v>
      </c>
      <c r="D2" s="83" t="s">
        <v>29</v>
      </c>
      <c r="E2" s="85" t="s">
        <v>15</v>
      </c>
      <c r="F2" s="85" t="s">
        <v>30</v>
      </c>
      <c r="G2" s="85" t="s">
        <v>31</v>
      </c>
      <c r="H2" s="85" t="s">
        <v>32</v>
      </c>
      <c r="I2" s="85" t="s">
        <v>19</v>
      </c>
      <c r="J2" s="85" t="s">
        <v>33</v>
      </c>
      <c r="K2" s="83" t="s">
        <v>34</v>
      </c>
      <c r="L2" s="83"/>
      <c r="M2" s="85" t="s">
        <v>35</v>
      </c>
      <c r="N2" s="85"/>
      <c r="O2" s="83" t="s">
        <v>36</v>
      </c>
      <c r="P2" s="83"/>
      <c r="Q2" s="85" t="s">
        <v>37</v>
      </c>
      <c r="R2" s="85"/>
      <c r="S2" s="83" t="s">
        <v>38</v>
      </c>
      <c r="T2" s="83"/>
      <c r="U2" s="85" t="s">
        <v>39</v>
      </c>
      <c r="V2" s="85"/>
    </row>
    <row r="3" spans="1:22" ht="40.950000000000003" customHeight="1" x14ac:dyDescent="0.3">
      <c r="A3" s="19">
        <f>COUNTIF(D4:D9,"&lt;&gt;")</f>
        <v>5</v>
      </c>
      <c r="B3" s="83"/>
      <c r="C3" s="83"/>
      <c r="D3" s="83"/>
      <c r="E3" s="85"/>
      <c r="F3" s="85"/>
      <c r="G3" s="85"/>
      <c r="H3" s="85"/>
      <c r="I3" s="85"/>
      <c r="J3" s="85"/>
      <c r="K3" s="12" t="s">
        <v>40</v>
      </c>
      <c r="L3" s="12" t="s">
        <v>13</v>
      </c>
      <c r="M3" s="9" t="s">
        <v>40</v>
      </c>
      <c r="N3" s="9" t="s">
        <v>13</v>
      </c>
      <c r="O3" s="12" t="s">
        <v>40</v>
      </c>
      <c r="P3" s="12" t="s">
        <v>13</v>
      </c>
      <c r="Q3" s="9" t="s">
        <v>40</v>
      </c>
      <c r="R3" s="9" t="s">
        <v>13</v>
      </c>
      <c r="S3" s="12" t="s">
        <v>40</v>
      </c>
      <c r="T3" s="12" t="s">
        <v>13</v>
      </c>
      <c r="U3" s="9" t="s">
        <v>40</v>
      </c>
      <c r="V3" s="9" t="s">
        <v>13</v>
      </c>
    </row>
    <row r="4" spans="1:22" s="16" customFormat="1" ht="90" customHeight="1" x14ac:dyDescent="0.3">
      <c r="A4" s="83" t="s">
        <v>274</v>
      </c>
      <c r="B4" s="85" t="s">
        <v>275</v>
      </c>
      <c r="C4" s="90" t="s">
        <v>276</v>
      </c>
      <c r="D4" s="23" t="s">
        <v>277</v>
      </c>
      <c r="E4" s="25" t="s">
        <v>278</v>
      </c>
      <c r="F4" s="28">
        <v>200</v>
      </c>
      <c r="G4" s="28" t="s">
        <v>279</v>
      </c>
      <c r="H4" s="28" t="s">
        <v>124</v>
      </c>
      <c r="I4" s="26" t="s">
        <v>280</v>
      </c>
      <c r="J4" s="26" t="s">
        <v>281</v>
      </c>
      <c r="K4" s="28">
        <v>0</v>
      </c>
      <c r="L4" s="25" t="s">
        <v>50</v>
      </c>
      <c r="M4" s="28">
        <v>0</v>
      </c>
      <c r="N4" s="25" t="s">
        <v>50</v>
      </c>
      <c r="O4" s="28" t="s">
        <v>282</v>
      </c>
      <c r="P4" s="25" t="s">
        <v>283</v>
      </c>
      <c r="Q4" s="2">
        <v>50</v>
      </c>
      <c r="R4" s="27" t="s">
        <v>284</v>
      </c>
      <c r="S4" s="2" t="s">
        <v>107</v>
      </c>
      <c r="T4" s="27" t="s">
        <v>285</v>
      </c>
      <c r="U4" s="28">
        <v>50</v>
      </c>
      <c r="V4" s="75" t="s">
        <v>286</v>
      </c>
    </row>
    <row r="5" spans="1:22" ht="57.6" x14ac:dyDescent="0.3">
      <c r="A5" s="83"/>
      <c r="B5" s="85"/>
      <c r="C5" s="90"/>
      <c r="D5" s="18" t="s">
        <v>287</v>
      </c>
      <c r="E5" s="25" t="s">
        <v>288</v>
      </c>
      <c r="F5" s="28">
        <v>10</v>
      </c>
      <c r="G5" s="28" t="s">
        <v>289</v>
      </c>
      <c r="H5" s="28" t="s">
        <v>290</v>
      </c>
      <c r="I5" s="25" t="s">
        <v>291</v>
      </c>
      <c r="J5" s="25" t="s">
        <v>292</v>
      </c>
      <c r="K5" s="28">
        <v>0</v>
      </c>
      <c r="L5" s="25" t="s">
        <v>50</v>
      </c>
      <c r="M5" s="28">
        <v>0</v>
      </c>
      <c r="N5" s="25" t="s">
        <v>50</v>
      </c>
      <c r="O5" s="28">
        <v>10</v>
      </c>
      <c r="P5" s="25" t="s">
        <v>293</v>
      </c>
      <c r="Q5" s="2">
        <v>0</v>
      </c>
      <c r="R5" s="27" t="s">
        <v>294</v>
      </c>
      <c r="S5" s="2"/>
      <c r="T5" s="27" t="s">
        <v>295</v>
      </c>
      <c r="U5" s="28"/>
      <c r="V5" s="75" t="s">
        <v>296</v>
      </c>
    </row>
    <row r="6" spans="1:22" ht="288" x14ac:dyDescent="0.3">
      <c r="A6" s="83"/>
      <c r="B6" s="85"/>
      <c r="C6" s="90"/>
      <c r="D6" s="18" t="s">
        <v>297</v>
      </c>
      <c r="E6" s="25" t="s">
        <v>298</v>
      </c>
      <c r="F6" s="28">
        <v>100</v>
      </c>
      <c r="G6" s="28" t="s">
        <v>299</v>
      </c>
      <c r="H6" s="28" t="s">
        <v>124</v>
      </c>
      <c r="I6" s="25" t="s">
        <v>300</v>
      </c>
      <c r="J6" s="25" t="s">
        <v>301</v>
      </c>
      <c r="K6" s="28">
        <v>0</v>
      </c>
      <c r="L6" s="25" t="s">
        <v>302</v>
      </c>
      <c r="M6" s="28">
        <v>0</v>
      </c>
      <c r="N6" s="25" t="s">
        <v>302</v>
      </c>
      <c r="O6" s="28">
        <v>0</v>
      </c>
      <c r="P6" s="25" t="s">
        <v>302</v>
      </c>
      <c r="Q6" s="2" t="s">
        <v>107</v>
      </c>
      <c r="R6" s="27" t="s">
        <v>303</v>
      </c>
      <c r="S6" s="28">
        <v>50</v>
      </c>
      <c r="T6" s="25" t="s">
        <v>304</v>
      </c>
      <c r="U6" s="28" t="s">
        <v>107</v>
      </c>
      <c r="V6" s="25" t="s">
        <v>305</v>
      </c>
    </row>
    <row r="7" spans="1:22" ht="129.6" x14ac:dyDescent="0.3">
      <c r="A7" s="12"/>
      <c r="B7" s="9"/>
      <c r="C7" s="23"/>
      <c r="D7" s="18" t="s">
        <v>306</v>
      </c>
      <c r="E7" s="25" t="s">
        <v>307</v>
      </c>
      <c r="F7" s="28">
        <v>30</v>
      </c>
      <c r="G7" s="28" t="s">
        <v>299</v>
      </c>
      <c r="H7" s="28" t="s">
        <v>124</v>
      </c>
      <c r="I7" s="25" t="s">
        <v>300</v>
      </c>
      <c r="J7" s="25" t="s">
        <v>301</v>
      </c>
      <c r="K7" s="28">
        <v>0</v>
      </c>
      <c r="L7" s="25" t="s">
        <v>302</v>
      </c>
      <c r="M7" s="28">
        <v>0</v>
      </c>
      <c r="N7" s="25" t="s">
        <v>302</v>
      </c>
      <c r="O7" s="28">
        <v>0</v>
      </c>
      <c r="P7" s="25" t="s">
        <v>302</v>
      </c>
      <c r="Q7" s="2">
        <v>16</v>
      </c>
      <c r="R7" s="27" t="s">
        <v>308</v>
      </c>
      <c r="S7" s="28"/>
      <c r="T7" s="24" t="s">
        <v>309</v>
      </c>
      <c r="U7" s="28">
        <v>38</v>
      </c>
      <c r="V7" s="75" t="s">
        <v>310</v>
      </c>
    </row>
    <row r="8" spans="1:22" ht="115.2" x14ac:dyDescent="0.3">
      <c r="A8" s="12"/>
      <c r="B8" s="9"/>
      <c r="C8" s="23"/>
      <c r="D8" s="18" t="s">
        <v>311</v>
      </c>
      <c r="E8" s="25" t="s">
        <v>312</v>
      </c>
      <c r="F8" s="28">
        <v>50</v>
      </c>
      <c r="G8" s="28" t="s">
        <v>299</v>
      </c>
      <c r="H8" s="28" t="s">
        <v>124</v>
      </c>
      <c r="I8" s="25" t="s">
        <v>300</v>
      </c>
      <c r="J8" s="25" t="s">
        <v>301</v>
      </c>
      <c r="K8" s="28">
        <v>0</v>
      </c>
      <c r="L8" s="25" t="s">
        <v>302</v>
      </c>
      <c r="M8" s="28">
        <v>0</v>
      </c>
      <c r="N8" s="25" t="s">
        <v>302</v>
      </c>
      <c r="O8" s="28">
        <v>0</v>
      </c>
      <c r="P8" s="25" t="s">
        <v>302</v>
      </c>
      <c r="Q8" s="2">
        <v>0</v>
      </c>
      <c r="R8" s="27" t="s">
        <v>313</v>
      </c>
      <c r="S8" s="28"/>
      <c r="T8" s="25" t="s">
        <v>314</v>
      </c>
      <c r="U8" s="28" t="s">
        <v>107</v>
      </c>
      <c r="V8" s="75" t="s">
        <v>315</v>
      </c>
    </row>
    <row r="9" spans="1:22" ht="30.75" customHeight="1" x14ac:dyDescent="0.3">
      <c r="A9" s="89" t="s">
        <v>6</v>
      </c>
      <c r="B9" s="89"/>
      <c r="C9" s="89"/>
      <c r="D9" s="89"/>
      <c r="E9" s="89"/>
      <c r="F9" s="89"/>
      <c r="G9" s="89"/>
      <c r="H9" s="89"/>
      <c r="I9" s="89"/>
      <c r="K9" s="16"/>
      <c r="L9" s="16"/>
      <c r="M9" s="16"/>
      <c r="N9" s="16"/>
      <c r="O9" s="16"/>
      <c r="P9" s="16"/>
      <c r="Q9" s="16"/>
      <c r="R9" s="16"/>
      <c r="S9" s="16"/>
      <c r="T9" s="16"/>
      <c r="U9" s="16"/>
      <c r="V9" s="16"/>
    </row>
    <row r="10" spans="1:22" ht="30.75" customHeight="1" x14ac:dyDescent="0.3">
      <c r="A10" s="12"/>
      <c r="B10" s="12" t="s">
        <v>76</v>
      </c>
      <c r="C10" s="20"/>
      <c r="D10" s="12" t="s">
        <v>77</v>
      </c>
      <c r="E10" s="12" t="s">
        <v>13</v>
      </c>
      <c r="F10" s="12"/>
      <c r="G10" s="12"/>
      <c r="H10" s="12" t="s">
        <v>78</v>
      </c>
      <c r="I10" s="12" t="s">
        <v>79</v>
      </c>
    </row>
    <row r="11" spans="1:22" ht="114" customHeight="1" x14ac:dyDescent="0.3">
      <c r="A11" s="83" t="s">
        <v>316</v>
      </c>
      <c r="B11" s="85" t="s">
        <v>317</v>
      </c>
      <c r="C11" s="90"/>
      <c r="D11" s="18" t="s">
        <v>318</v>
      </c>
      <c r="E11" s="91" t="s">
        <v>319</v>
      </c>
      <c r="F11" s="91"/>
      <c r="G11" s="91"/>
      <c r="H11" s="1" t="s">
        <v>84</v>
      </c>
      <c r="I11" s="73" t="s">
        <v>320</v>
      </c>
    </row>
    <row r="12" spans="1:22" ht="59.25" customHeight="1" x14ac:dyDescent="0.3">
      <c r="A12" s="83"/>
      <c r="B12" s="85"/>
      <c r="C12" s="90"/>
      <c r="D12" s="23" t="s">
        <v>321</v>
      </c>
      <c r="E12" s="91" t="s">
        <v>322</v>
      </c>
      <c r="F12" s="91"/>
      <c r="G12" s="91"/>
      <c r="H12" s="1" t="s">
        <v>88</v>
      </c>
      <c r="I12" s="73" t="s">
        <v>323</v>
      </c>
    </row>
    <row r="13" spans="1:22" ht="54.75" customHeight="1" x14ac:dyDescent="0.3">
      <c r="A13" s="83"/>
      <c r="B13" s="85"/>
      <c r="C13" s="90"/>
      <c r="D13" s="23" t="s">
        <v>324</v>
      </c>
      <c r="E13" s="91" t="s">
        <v>325</v>
      </c>
      <c r="F13" s="91"/>
      <c r="G13" s="91"/>
      <c r="H13" s="1" t="s">
        <v>88</v>
      </c>
      <c r="I13" s="73" t="s">
        <v>326</v>
      </c>
    </row>
    <row r="14" spans="1:22" ht="52.5" customHeight="1" x14ac:dyDescent="0.3">
      <c r="A14" s="83"/>
      <c r="B14" s="85"/>
      <c r="C14" s="90"/>
      <c r="D14" s="18" t="s">
        <v>327</v>
      </c>
      <c r="E14" s="91" t="s">
        <v>328</v>
      </c>
      <c r="F14" s="91"/>
      <c r="G14" s="91"/>
      <c r="H14" s="1" t="s">
        <v>88</v>
      </c>
      <c r="I14" s="73" t="s">
        <v>326</v>
      </c>
    </row>
    <row r="15" spans="1:22" ht="50.25" customHeight="1" x14ac:dyDescent="0.3">
      <c r="A15" s="83"/>
      <c r="B15" s="85"/>
      <c r="C15" s="90"/>
      <c r="D15" s="23" t="s">
        <v>329</v>
      </c>
      <c r="E15" s="91" t="s">
        <v>330</v>
      </c>
      <c r="F15" s="91"/>
      <c r="G15" s="91"/>
      <c r="H15" s="1" t="s">
        <v>165</v>
      </c>
      <c r="I15" s="73" t="s">
        <v>326</v>
      </c>
    </row>
    <row r="16" spans="1:22" x14ac:dyDescent="0.3">
      <c r="A16" s="83"/>
      <c r="B16" s="85"/>
      <c r="C16" s="90"/>
      <c r="D16" s="23" t="s">
        <v>331</v>
      </c>
      <c r="E16" s="86"/>
      <c r="F16" s="86"/>
      <c r="G16" s="86"/>
      <c r="H16" s="1"/>
      <c r="I16" s="1"/>
    </row>
  </sheetData>
  <mergeCells count="34">
    <mergeCell ref="S2:T2"/>
    <mergeCell ref="U2:V2"/>
    <mergeCell ref="I2:I3"/>
    <mergeCell ref="J2:J3"/>
    <mergeCell ref="M2:N2"/>
    <mergeCell ref="O2:P2"/>
    <mergeCell ref="Q2:R2"/>
    <mergeCell ref="D2:D3"/>
    <mergeCell ref="E2:E3"/>
    <mergeCell ref="F2:F3"/>
    <mergeCell ref="G2:G3"/>
    <mergeCell ref="H2:H3"/>
    <mergeCell ref="B4:B6"/>
    <mergeCell ref="C4:C6"/>
    <mergeCell ref="K2:L2"/>
    <mergeCell ref="D1:J1"/>
    <mergeCell ref="A11:A13"/>
    <mergeCell ref="B11:B13"/>
    <mergeCell ref="C11:C13"/>
    <mergeCell ref="E11:G11"/>
    <mergeCell ref="E12:G12"/>
    <mergeCell ref="E13:G13"/>
    <mergeCell ref="A9:I9"/>
    <mergeCell ref="A4:A6"/>
    <mergeCell ref="A1:C1"/>
    <mergeCell ref="K1:V1"/>
    <mergeCell ref="B2:B3"/>
    <mergeCell ref="C2:C3"/>
    <mergeCell ref="A14:A16"/>
    <mergeCell ref="B14:B16"/>
    <mergeCell ref="C14:C16"/>
    <mergeCell ref="E14:G14"/>
    <mergeCell ref="E15:G15"/>
    <mergeCell ref="E16:G16"/>
  </mergeCells>
  <conditionalFormatting sqref="H11:H16">
    <cfRule type="containsText" dxfId="24" priority="1" operator="containsText" text="Not Started">
      <formula>NOT(ISERROR(SEARCH("Not Started",H11)))</formula>
    </cfRule>
    <cfRule type="containsText" dxfId="23" priority="2" operator="containsText" text="In Progress">
      <formula>NOT(ISERROR(SEARCH("In Progress",H11)))</formula>
    </cfRule>
    <cfRule type="containsText" dxfId="22" priority="3" operator="containsText" text="Complete">
      <formula>NOT(ISERROR(SEARCH("Complete",H11)))</formula>
    </cfRule>
  </conditionalFormatting>
  <dataValidations count="1">
    <dataValidation type="list" allowBlank="1" showInputMessage="1" showErrorMessage="1" sqref="H11:H16" xr:uid="{3B5B5387-DA82-4611-9B40-A6E88CD61C9F}">
      <formula1>"Not started, In Progress, Complete"</formula1>
    </dataValidation>
  </dataValidation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515FB-6CAA-4B99-9B58-E6B51254E173}">
  <sheetPr codeName="Sheet7">
    <tabColor theme="4"/>
  </sheetPr>
  <dimension ref="A1:V22"/>
  <sheetViews>
    <sheetView zoomScale="70" zoomScaleNormal="70" workbookViewId="0">
      <pane xSplit="8" ySplit="3" topLeftCell="T4" activePane="bottomRight" state="frozen"/>
      <selection pane="topRight" activeCell="I1" sqref="I1"/>
      <selection pane="bottomLeft" activeCell="A4" sqref="A4"/>
      <selection pane="bottomRight" activeCell="H6" sqref="H6"/>
    </sheetView>
  </sheetViews>
  <sheetFormatPr defaultColWidth="8.6640625" defaultRowHeight="14.4" x14ac:dyDescent="0.3"/>
  <cols>
    <col min="1" max="1" width="16.33203125" style="15" customWidth="1"/>
    <col min="2" max="2" width="10.88671875" style="15" customWidth="1"/>
    <col min="3" max="3" width="23.44140625" style="15" customWidth="1"/>
    <col min="4" max="4" width="12" style="15" customWidth="1"/>
    <col min="5" max="5" width="52.44140625" style="15" customWidth="1"/>
    <col min="6" max="6" width="10.44140625" style="15" customWidth="1"/>
    <col min="7" max="7" width="15" style="15" customWidth="1"/>
    <col min="8" max="8" width="11.6640625" style="15" customWidth="1"/>
    <col min="9" max="9" width="67" style="15" customWidth="1"/>
    <col min="10" max="10" width="44.6640625" style="15" customWidth="1"/>
    <col min="11" max="11" width="9.88671875" style="15" customWidth="1"/>
    <col min="12" max="12" width="55" style="15" customWidth="1"/>
    <col min="13" max="13" width="9.88671875" style="15" customWidth="1"/>
    <col min="14" max="14" width="55.6640625" style="15" customWidth="1"/>
    <col min="15" max="15" width="9.88671875" style="15" customWidth="1"/>
    <col min="16" max="16" width="55.44140625" style="15" customWidth="1"/>
    <col min="17" max="17" width="10" style="15" customWidth="1"/>
    <col min="18" max="18" width="55.33203125" style="15" customWidth="1"/>
    <col min="19" max="19" width="10.109375" style="15" customWidth="1"/>
    <col min="20" max="20" width="56" style="15" customWidth="1"/>
    <col min="21" max="21" width="10.109375" style="15" customWidth="1"/>
    <col min="22" max="22" width="55.44140625" style="15" customWidth="1"/>
    <col min="23" max="16384" width="8.6640625" style="15"/>
  </cols>
  <sheetData>
    <row r="1" spans="1:22" ht="30" customHeight="1" x14ac:dyDescent="0.3">
      <c r="A1" s="81" t="s">
        <v>25</v>
      </c>
      <c r="B1" s="81"/>
      <c r="C1" s="81"/>
      <c r="D1" s="82" t="s">
        <v>11</v>
      </c>
      <c r="E1" s="82"/>
      <c r="F1" s="82"/>
      <c r="G1" s="82"/>
      <c r="H1" s="82"/>
      <c r="I1" s="82"/>
      <c r="J1" s="82"/>
      <c r="K1" s="88" t="s">
        <v>26</v>
      </c>
      <c r="L1" s="88"/>
      <c r="M1" s="88"/>
      <c r="N1" s="88"/>
      <c r="O1" s="88"/>
      <c r="P1" s="88"/>
      <c r="Q1" s="88"/>
      <c r="R1" s="88"/>
      <c r="S1" s="88"/>
      <c r="T1" s="88"/>
      <c r="U1" s="88"/>
      <c r="V1" s="88"/>
    </row>
    <row r="2" spans="1:22" ht="15" customHeight="1" x14ac:dyDescent="0.3">
      <c r="A2" s="19" t="s">
        <v>27</v>
      </c>
      <c r="B2" s="83" t="s">
        <v>28</v>
      </c>
      <c r="C2" s="83" t="s">
        <v>13</v>
      </c>
      <c r="D2" s="83" t="s">
        <v>29</v>
      </c>
      <c r="E2" s="85" t="s">
        <v>15</v>
      </c>
      <c r="F2" s="85" t="s">
        <v>30</v>
      </c>
      <c r="G2" s="85" t="s">
        <v>31</v>
      </c>
      <c r="H2" s="85" t="s">
        <v>32</v>
      </c>
      <c r="I2" s="85" t="s">
        <v>19</v>
      </c>
      <c r="J2" s="85" t="s">
        <v>33</v>
      </c>
      <c r="K2" s="83" t="s">
        <v>34</v>
      </c>
      <c r="L2" s="83"/>
      <c r="M2" s="85" t="s">
        <v>35</v>
      </c>
      <c r="N2" s="85"/>
      <c r="O2" s="83" t="s">
        <v>36</v>
      </c>
      <c r="P2" s="83"/>
      <c r="Q2" s="85" t="s">
        <v>37</v>
      </c>
      <c r="R2" s="85"/>
      <c r="S2" s="83" t="s">
        <v>38</v>
      </c>
      <c r="T2" s="83"/>
      <c r="U2" s="85" t="s">
        <v>39</v>
      </c>
      <c r="V2" s="85"/>
    </row>
    <row r="3" spans="1:22" x14ac:dyDescent="0.3">
      <c r="A3" s="19">
        <f>COUNTIF(D4:D10,"&lt;&gt;")</f>
        <v>6</v>
      </c>
      <c r="B3" s="83"/>
      <c r="C3" s="83"/>
      <c r="D3" s="83"/>
      <c r="E3" s="85"/>
      <c r="F3" s="85"/>
      <c r="G3" s="85"/>
      <c r="H3" s="85"/>
      <c r="I3" s="85"/>
      <c r="J3" s="85"/>
      <c r="K3" s="12" t="s">
        <v>40</v>
      </c>
      <c r="L3" s="12" t="s">
        <v>13</v>
      </c>
      <c r="M3" s="9" t="s">
        <v>40</v>
      </c>
      <c r="N3" s="9" t="s">
        <v>13</v>
      </c>
      <c r="O3" s="12" t="s">
        <v>40</v>
      </c>
      <c r="P3" s="12" t="s">
        <v>13</v>
      </c>
      <c r="Q3" s="9" t="s">
        <v>40</v>
      </c>
      <c r="R3" s="9" t="s">
        <v>13</v>
      </c>
      <c r="S3" s="12" t="s">
        <v>40</v>
      </c>
      <c r="T3" s="12" t="s">
        <v>13</v>
      </c>
      <c r="U3" s="9" t="s">
        <v>40</v>
      </c>
      <c r="V3" s="9" t="s">
        <v>13</v>
      </c>
    </row>
    <row r="4" spans="1:22" s="16" customFormat="1" ht="190.5" customHeight="1" x14ac:dyDescent="0.3">
      <c r="A4" s="83" t="s">
        <v>332</v>
      </c>
      <c r="B4" s="85" t="s">
        <v>333</v>
      </c>
      <c r="C4" s="85" t="s">
        <v>334</v>
      </c>
      <c r="D4" s="23" t="s">
        <v>335</v>
      </c>
      <c r="E4" s="27" t="s">
        <v>336</v>
      </c>
      <c r="F4" s="29">
        <v>1</v>
      </c>
      <c r="G4" s="2" t="s">
        <v>337</v>
      </c>
      <c r="H4" s="29" t="s">
        <v>338</v>
      </c>
      <c r="I4" s="29" t="s">
        <v>339</v>
      </c>
      <c r="J4" s="25" t="s">
        <v>340</v>
      </c>
      <c r="K4" s="28">
        <v>0</v>
      </c>
      <c r="L4" s="25" t="s">
        <v>50</v>
      </c>
      <c r="M4" s="28">
        <v>0</v>
      </c>
      <c r="N4" s="25" t="s">
        <v>50</v>
      </c>
      <c r="O4" s="28" t="s">
        <v>107</v>
      </c>
      <c r="P4" s="25" t="s">
        <v>341</v>
      </c>
      <c r="Q4" s="2">
        <v>0</v>
      </c>
      <c r="R4" s="27" t="s">
        <v>342</v>
      </c>
      <c r="S4" s="2"/>
      <c r="T4" s="27" t="s">
        <v>343</v>
      </c>
      <c r="U4" s="28"/>
      <c r="V4" s="27" t="s">
        <v>344</v>
      </c>
    </row>
    <row r="5" spans="1:22" ht="43.2" x14ac:dyDescent="0.3">
      <c r="A5" s="83"/>
      <c r="B5" s="85"/>
      <c r="C5" s="85"/>
      <c r="D5" s="18" t="s">
        <v>345</v>
      </c>
      <c r="E5" s="27" t="s">
        <v>346</v>
      </c>
      <c r="F5" s="29">
        <v>1</v>
      </c>
      <c r="G5" s="2" t="s">
        <v>347</v>
      </c>
      <c r="H5" s="29" t="s">
        <v>191</v>
      </c>
      <c r="I5" s="29" t="s">
        <v>348</v>
      </c>
      <c r="J5" s="26" t="s">
        <v>349</v>
      </c>
      <c r="K5" s="28">
        <v>0</v>
      </c>
      <c r="L5" s="25" t="s">
        <v>50</v>
      </c>
      <c r="M5" s="28">
        <v>0</v>
      </c>
      <c r="N5" s="25" t="s">
        <v>50</v>
      </c>
      <c r="O5" s="28">
        <v>1</v>
      </c>
      <c r="P5" s="25" t="s">
        <v>350</v>
      </c>
      <c r="Q5" s="2">
        <v>3</v>
      </c>
      <c r="R5" s="27" t="s">
        <v>351</v>
      </c>
      <c r="S5" s="2"/>
      <c r="T5" s="27" t="s">
        <v>352</v>
      </c>
      <c r="U5" s="28">
        <v>1</v>
      </c>
      <c r="V5" s="75" t="s">
        <v>353</v>
      </c>
    </row>
    <row r="6" spans="1:22" ht="28.8" x14ac:dyDescent="0.3">
      <c r="A6" s="83"/>
      <c r="B6" s="85"/>
      <c r="C6" s="85"/>
      <c r="D6" s="18" t="s">
        <v>354</v>
      </c>
      <c r="E6" s="27" t="s">
        <v>355</v>
      </c>
      <c r="F6" s="29">
        <v>500</v>
      </c>
      <c r="G6" s="2" t="s">
        <v>199</v>
      </c>
      <c r="H6" s="29" t="s">
        <v>210</v>
      </c>
      <c r="I6" s="29" t="s">
        <v>239</v>
      </c>
      <c r="J6" s="26" t="s">
        <v>349</v>
      </c>
      <c r="K6" s="28">
        <v>0</v>
      </c>
      <c r="L6" s="25" t="s">
        <v>50</v>
      </c>
      <c r="M6" s="28">
        <v>0</v>
      </c>
      <c r="N6" s="25" t="s">
        <v>50</v>
      </c>
      <c r="O6" s="28">
        <v>500</v>
      </c>
      <c r="P6" s="25" t="s">
        <v>356</v>
      </c>
      <c r="Q6" s="2">
        <v>0</v>
      </c>
      <c r="R6" s="27" t="s">
        <v>357</v>
      </c>
      <c r="S6" s="2"/>
      <c r="T6" s="27"/>
      <c r="U6" s="28">
        <v>112</v>
      </c>
      <c r="V6" s="25" t="s">
        <v>358</v>
      </c>
    </row>
    <row r="7" spans="1:22" ht="100.8" x14ac:dyDescent="0.3">
      <c r="A7" s="83"/>
      <c r="B7" s="85"/>
      <c r="C7" s="85"/>
      <c r="D7" s="18" t="s">
        <v>359</v>
      </c>
      <c r="E7" s="27" t="s">
        <v>360</v>
      </c>
      <c r="F7" s="29">
        <v>4</v>
      </c>
      <c r="G7" s="2" t="s">
        <v>361</v>
      </c>
      <c r="H7" s="29" t="s">
        <v>47</v>
      </c>
      <c r="I7" s="2" t="s">
        <v>362</v>
      </c>
      <c r="J7" s="25" t="s">
        <v>340</v>
      </c>
      <c r="K7" s="28">
        <v>0</v>
      </c>
      <c r="L7" s="25" t="s">
        <v>50</v>
      </c>
      <c r="M7" s="28">
        <v>0</v>
      </c>
      <c r="N7" s="25" t="s">
        <v>50</v>
      </c>
      <c r="O7" s="28" t="s">
        <v>107</v>
      </c>
      <c r="P7" s="25" t="s">
        <v>363</v>
      </c>
      <c r="Q7" s="2">
        <v>4</v>
      </c>
      <c r="R7" s="25" t="s">
        <v>364</v>
      </c>
      <c r="S7" s="28"/>
      <c r="T7" s="25" t="s">
        <v>365</v>
      </c>
      <c r="U7" s="28"/>
      <c r="V7" s="75" t="s">
        <v>366</v>
      </c>
    </row>
    <row r="8" spans="1:22" ht="28.8" x14ac:dyDescent="0.3">
      <c r="A8" s="83"/>
      <c r="B8" s="85"/>
      <c r="C8" s="85"/>
      <c r="D8" s="18" t="s">
        <v>367</v>
      </c>
      <c r="E8" s="27" t="s">
        <v>368</v>
      </c>
      <c r="F8" s="29">
        <v>1</v>
      </c>
      <c r="G8" s="2" t="s">
        <v>369</v>
      </c>
      <c r="H8" s="29"/>
      <c r="I8" s="29" t="s">
        <v>370</v>
      </c>
      <c r="J8" s="26" t="s">
        <v>371</v>
      </c>
      <c r="K8" s="28">
        <v>0</v>
      </c>
      <c r="L8" s="25" t="s">
        <v>50</v>
      </c>
      <c r="M8" s="28">
        <v>0</v>
      </c>
      <c r="N8" s="25" t="s">
        <v>50</v>
      </c>
      <c r="O8" s="28">
        <v>1</v>
      </c>
      <c r="P8" s="25" t="s">
        <v>372</v>
      </c>
      <c r="Q8" s="2">
        <v>0</v>
      </c>
      <c r="R8" s="27" t="s">
        <v>373</v>
      </c>
      <c r="S8" s="28"/>
      <c r="T8" s="25" t="s">
        <v>374</v>
      </c>
      <c r="U8" s="28"/>
      <c r="V8" s="25"/>
    </row>
    <row r="9" spans="1:22" ht="129.6" x14ac:dyDescent="0.3">
      <c r="A9" s="83"/>
      <c r="B9" s="85"/>
      <c r="C9" s="85"/>
      <c r="D9" s="18" t="s">
        <v>375</v>
      </c>
      <c r="E9" s="25" t="s">
        <v>376</v>
      </c>
      <c r="F9" s="7">
        <v>1</v>
      </c>
      <c r="G9" s="28" t="s">
        <v>377</v>
      </c>
      <c r="H9" s="7" t="s">
        <v>378</v>
      </c>
      <c r="I9" s="71" t="s">
        <v>379</v>
      </c>
      <c r="J9" s="26"/>
      <c r="K9" s="28">
        <v>0</v>
      </c>
      <c r="L9" s="25" t="s">
        <v>50</v>
      </c>
      <c r="M9" s="28">
        <v>0</v>
      </c>
      <c r="N9" s="25" t="s">
        <v>50</v>
      </c>
      <c r="O9" s="28">
        <v>1</v>
      </c>
      <c r="P9" s="25" t="s">
        <v>380</v>
      </c>
      <c r="Q9" s="28">
        <v>0</v>
      </c>
      <c r="R9" s="25" t="s">
        <v>374</v>
      </c>
      <c r="S9" s="28"/>
      <c r="T9" s="25" t="s">
        <v>381</v>
      </c>
      <c r="U9" s="28">
        <v>0</v>
      </c>
      <c r="V9" s="25" t="s">
        <v>382</v>
      </c>
    </row>
    <row r="10" spans="1:22" ht="30.75" customHeight="1" x14ac:dyDescent="0.3">
      <c r="A10" s="89" t="s">
        <v>6</v>
      </c>
      <c r="B10" s="89"/>
      <c r="C10" s="89"/>
      <c r="D10" s="89"/>
      <c r="E10" s="89"/>
      <c r="F10" s="89"/>
      <c r="G10" s="89"/>
      <c r="H10" s="89"/>
      <c r="I10" s="89"/>
      <c r="K10" s="16"/>
      <c r="L10" s="16"/>
      <c r="M10" s="16"/>
      <c r="N10" s="16"/>
      <c r="O10" s="16"/>
      <c r="P10" s="16"/>
      <c r="Q10" s="16"/>
      <c r="R10" s="16"/>
      <c r="S10" s="16"/>
      <c r="T10" s="16"/>
      <c r="U10" s="16"/>
      <c r="V10" s="16"/>
    </row>
    <row r="11" spans="1:22" ht="30.75" customHeight="1" x14ac:dyDescent="0.3">
      <c r="A11" s="12"/>
      <c r="B11" s="12" t="s">
        <v>76</v>
      </c>
      <c r="C11" s="20"/>
      <c r="D11" s="12" t="s">
        <v>77</v>
      </c>
      <c r="E11" s="12" t="s">
        <v>13</v>
      </c>
      <c r="F11" s="12"/>
      <c r="G11" s="12"/>
      <c r="H11" s="12" t="s">
        <v>78</v>
      </c>
      <c r="I11" s="12" t="s">
        <v>79</v>
      </c>
    </row>
    <row r="12" spans="1:22" ht="95.25" customHeight="1" x14ac:dyDescent="0.3">
      <c r="A12" s="83" t="s">
        <v>383</v>
      </c>
      <c r="B12" s="85" t="s">
        <v>384</v>
      </c>
      <c r="C12" s="85"/>
      <c r="D12" s="18" t="s">
        <v>385</v>
      </c>
      <c r="E12" s="91" t="s">
        <v>386</v>
      </c>
      <c r="F12" s="91"/>
      <c r="G12" s="91"/>
      <c r="H12" s="1" t="s">
        <v>88</v>
      </c>
      <c r="I12" s="72" t="s">
        <v>387</v>
      </c>
    </row>
    <row r="13" spans="1:22" ht="66.75" customHeight="1" x14ac:dyDescent="0.3">
      <c r="A13" s="83"/>
      <c r="B13" s="85"/>
      <c r="C13" s="85"/>
      <c r="D13" s="23" t="s">
        <v>388</v>
      </c>
      <c r="E13" s="91" t="s">
        <v>389</v>
      </c>
      <c r="F13" s="91"/>
      <c r="G13" s="91"/>
      <c r="H13" s="1" t="s">
        <v>88</v>
      </c>
      <c r="I13" s="72" t="s">
        <v>390</v>
      </c>
    </row>
    <row r="14" spans="1:22" ht="39" customHeight="1" x14ac:dyDescent="0.3">
      <c r="A14" s="83"/>
      <c r="B14" s="85"/>
      <c r="C14" s="85"/>
      <c r="D14" s="23" t="s">
        <v>391</v>
      </c>
      <c r="E14" s="91" t="s">
        <v>392</v>
      </c>
      <c r="F14" s="91"/>
      <c r="G14" s="91"/>
      <c r="H14" s="1" t="s">
        <v>165</v>
      </c>
      <c r="I14" s="72" t="s">
        <v>393</v>
      </c>
    </row>
    <row r="15" spans="1:22" ht="43.2" x14ac:dyDescent="0.3">
      <c r="A15" s="83"/>
      <c r="B15" s="85"/>
      <c r="C15" s="85"/>
      <c r="D15" s="23" t="s">
        <v>394</v>
      </c>
      <c r="E15" s="91" t="s">
        <v>395</v>
      </c>
      <c r="F15" s="91"/>
      <c r="G15" s="91"/>
      <c r="H15" s="1" t="s">
        <v>165</v>
      </c>
      <c r="I15" s="72" t="s">
        <v>396</v>
      </c>
    </row>
    <row r="16" spans="1:22" x14ac:dyDescent="0.3">
      <c r="A16" s="83"/>
      <c r="B16" s="85"/>
      <c r="C16" s="85"/>
      <c r="D16" s="23" t="s">
        <v>397</v>
      </c>
      <c r="E16" s="91" t="s">
        <v>398</v>
      </c>
      <c r="F16" s="91"/>
      <c r="G16" s="91"/>
      <c r="H16" s="1" t="s">
        <v>84</v>
      </c>
      <c r="I16" s="72" t="s">
        <v>399</v>
      </c>
    </row>
    <row r="17" spans="1:9" x14ac:dyDescent="0.3">
      <c r="A17" s="83"/>
      <c r="B17" s="85"/>
      <c r="C17" s="85"/>
      <c r="D17" s="23" t="s">
        <v>400</v>
      </c>
      <c r="E17" s="86"/>
      <c r="F17" s="86"/>
      <c r="G17" s="86"/>
      <c r="H17" s="1"/>
      <c r="I17"/>
    </row>
    <row r="18" spans="1:9" ht="30" customHeight="1" x14ac:dyDescent="0.3">
      <c r="A18" s="83"/>
      <c r="B18" s="85"/>
      <c r="C18" s="85"/>
      <c r="D18" s="23" t="s">
        <v>401</v>
      </c>
      <c r="E18" s="86"/>
      <c r="F18" s="86"/>
      <c r="G18" s="86"/>
      <c r="H18" s="1"/>
      <c r="I18"/>
    </row>
    <row r="19" spans="1:9" x14ac:dyDescent="0.3">
      <c r="A19" s="83"/>
      <c r="B19" s="85"/>
      <c r="C19" s="85"/>
      <c r="D19" s="23" t="s">
        <v>402</v>
      </c>
      <c r="E19" s="86"/>
      <c r="F19" s="86"/>
      <c r="G19" s="86"/>
      <c r="H19" s="1"/>
      <c r="I19"/>
    </row>
    <row r="20" spans="1:9" ht="116.1" customHeight="1" x14ac:dyDescent="0.3">
      <c r="B20" s="9"/>
      <c r="C20" s="9"/>
      <c r="D20" s="23"/>
      <c r="E20" s="59"/>
    </row>
    <row r="21" spans="1:9" x14ac:dyDescent="0.3">
      <c r="B21" s="9"/>
      <c r="C21" s="9"/>
      <c r="D21" s="23"/>
      <c r="E21" s="59"/>
    </row>
    <row r="22" spans="1:9" x14ac:dyDescent="0.3">
      <c r="B22" s="9"/>
      <c r="C22" s="9"/>
      <c r="D22" s="23"/>
      <c r="E22" s="59"/>
    </row>
  </sheetData>
  <mergeCells count="33">
    <mergeCell ref="H2:H3"/>
    <mergeCell ref="E18:G18"/>
    <mergeCell ref="U2:V2"/>
    <mergeCell ref="K2:L2"/>
    <mergeCell ref="B12:B19"/>
    <mergeCell ref="O2:P2"/>
    <mergeCell ref="E14:G14"/>
    <mergeCell ref="I2:I3"/>
    <mergeCell ref="J2:J3"/>
    <mergeCell ref="M2:N2"/>
    <mergeCell ref="D1:J1"/>
    <mergeCell ref="C12:C19"/>
    <mergeCell ref="S2:T2"/>
    <mergeCell ref="Q2:R2"/>
    <mergeCell ref="A1:C1"/>
    <mergeCell ref="K1:V1"/>
    <mergeCell ref="B2:B3"/>
    <mergeCell ref="C2:C3"/>
    <mergeCell ref="D2:D3"/>
    <mergeCell ref="E2:E3"/>
    <mergeCell ref="F2:F3"/>
    <mergeCell ref="G2:G3"/>
    <mergeCell ref="E19:G19"/>
    <mergeCell ref="C4:C9"/>
    <mergeCell ref="B4:B9"/>
    <mergeCell ref="A4:A9"/>
    <mergeCell ref="A12:A19"/>
    <mergeCell ref="A10:I10"/>
    <mergeCell ref="E12:G12"/>
    <mergeCell ref="E13:G13"/>
    <mergeCell ref="E15:G15"/>
    <mergeCell ref="E16:G16"/>
    <mergeCell ref="E17:G17"/>
  </mergeCells>
  <conditionalFormatting sqref="H12:H19">
    <cfRule type="containsText" dxfId="21" priority="1" operator="containsText" text="Not Started">
      <formula>NOT(ISERROR(SEARCH("Not Started",H12)))</formula>
    </cfRule>
    <cfRule type="containsText" dxfId="20" priority="2" operator="containsText" text="In Progress">
      <formula>NOT(ISERROR(SEARCH("In Progress",H12)))</formula>
    </cfRule>
    <cfRule type="containsText" dxfId="19" priority="3" operator="containsText" text="Complete">
      <formula>NOT(ISERROR(SEARCH("Complete",H12)))</formula>
    </cfRule>
  </conditionalFormatting>
  <dataValidations count="1">
    <dataValidation type="list" allowBlank="1" showInputMessage="1" showErrorMessage="1" sqref="H12:H19" xr:uid="{EFB6218D-781F-4E83-B0BF-30EFFF903B66}">
      <formula1>"Not started, In Progress, Complete"</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722D3-A6D3-4BE5-B742-8746C0DD167D}">
  <sheetPr codeName="Sheet8">
    <tabColor theme="4"/>
  </sheetPr>
  <dimension ref="A1:V11"/>
  <sheetViews>
    <sheetView topLeftCell="B1" zoomScale="85" zoomScaleNormal="85" workbookViewId="0">
      <pane xSplit="7" ySplit="3" topLeftCell="U4" activePane="bottomRight" state="frozen"/>
      <selection pane="topRight" activeCell="I1" sqref="I1"/>
      <selection pane="bottomLeft" activeCell="B4" sqref="B4"/>
      <selection pane="bottomRight" activeCell="V4" sqref="U4:V6"/>
    </sheetView>
  </sheetViews>
  <sheetFormatPr defaultColWidth="8.6640625" defaultRowHeight="14.4" x14ac:dyDescent="0.3"/>
  <cols>
    <col min="1" max="1" width="16.33203125" style="15" customWidth="1"/>
    <col min="2" max="2" width="10.88671875" style="15" customWidth="1"/>
    <col min="3" max="3" width="23.44140625" style="15" customWidth="1"/>
    <col min="4" max="4" width="12" style="15" customWidth="1"/>
    <col min="5" max="5" width="52.44140625" style="15" customWidth="1"/>
    <col min="6" max="6" width="10.44140625" style="15" customWidth="1"/>
    <col min="7" max="7" width="15" style="15" customWidth="1"/>
    <col min="8" max="8" width="11.6640625" style="15" customWidth="1"/>
    <col min="9" max="9" width="67" style="15" customWidth="1"/>
    <col min="10" max="10" width="44.6640625" style="15" customWidth="1"/>
    <col min="11" max="11" width="9.88671875" style="15" customWidth="1"/>
    <col min="12" max="12" width="55" style="15" customWidth="1"/>
    <col min="13" max="13" width="9.88671875" style="15" customWidth="1"/>
    <col min="14" max="14" width="55.6640625" style="15" customWidth="1"/>
    <col min="15" max="15" width="9.88671875" style="15" customWidth="1"/>
    <col min="16" max="16" width="55.44140625" style="15" customWidth="1"/>
    <col min="17" max="17" width="10" style="15" customWidth="1"/>
    <col min="18" max="18" width="55.33203125" style="15" customWidth="1"/>
    <col min="19" max="19" width="10.109375" style="15" customWidth="1"/>
    <col min="20" max="20" width="56" style="15" customWidth="1"/>
    <col min="21" max="21" width="10.109375" style="15" customWidth="1"/>
    <col min="22" max="22" width="55.44140625" style="15" customWidth="1"/>
    <col min="23" max="16384" width="8.6640625" style="15"/>
  </cols>
  <sheetData>
    <row r="1" spans="1:22" ht="30" customHeight="1" x14ac:dyDescent="0.3">
      <c r="A1" s="81" t="s">
        <v>25</v>
      </c>
      <c r="B1" s="81"/>
      <c r="C1" s="81"/>
      <c r="D1" s="82" t="s">
        <v>11</v>
      </c>
      <c r="E1" s="82"/>
      <c r="F1" s="82"/>
      <c r="G1" s="82"/>
      <c r="H1" s="82"/>
      <c r="I1" s="82"/>
      <c r="J1" s="82"/>
      <c r="K1" s="88" t="s">
        <v>26</v>
      </c>
      <c r="L1" s="88"/>
      <c r="M1" s="88"/>
      <c r="N1" s="88"/>
      <c r="O1" s="88"/>
      <c r="P1" s="88"/>
      <c r="Q1" s="88"/>
      <c r="R1" s="88"/>
      <c r="S1" s="88"/>
      <c r="T1" s="88"/>
      <c r="U1" s="88"/>
      <c r="V1" s="88"/>
    </row>
    <row r="2" spans="1:22" ht="15" customHeight="1" x14ac:dyDescent="0.3">
      <c r="A2" s="19" t="s">
        <v>27</v>
      </c>
      <c r="B2" s="83" t="s">
        <v>28</v>
      </c>
      <c r="C2" s="83" t="s">
        <v>13</v>
      </c>
      <c r="D2" s="83" t="s">
        <v>29</v>
      </c>
      <c r="E2" s="85" t="s">
        <v>15</v>
      </c>
      <c r="F2" s="85" t="s">
        <v>30</v>
      </c>
      <c r="G2" s="85" t="s">
        <v>31</v>
      </c>
      <c r="H2" s="85" t="s">
        <v>32</v>
      </c>
      <c r="I2" s="85" t="s">
        <v>19</v>
      </c>
      <c r="J2" s="85" t="s">
        <v>33</v>
      </c>
      <c r="K2" s="83" t="s">
        <v>34</v>
      </c>
      <c r="L2" s="83"/>
      <c r="M2" s="85" t="s">
        <v>35</v>
      </c>
      <c r="N2" s="85"/>
      <c r="O2" s="83" t="s">
        <v>36</v>
      </c>
      <c r="P2" s="83"/>
      <c r="Q2" s="85" t="s">
        <v>37</v>
      </c>
      <c r="R2" s="85"/>
      <c r="S2" s="83" t="s">
        <v>38</v>
      </c>
      <c r="T2" s="83"/>
      <c r="U2" s="85" t="s">
        <v>39</v>
      </c>
      <c r="V2" s="85"/>
    </row>
    <row r="3" spans="1:22" x14ac:dyDescent="0.3">
      <c r="A3" s="19">
        <f>COUNTIF(D4:D7,"&lt;&gt;")</f>
        <v>3</v>
      </c>
      <c r="B3" s="83"/>
      <c r="C3" s="83"/>
      <c r="D3" s="83"/>
      <c r="E3" s="85"/>
      <c r="F3" s="85"/>
      <c r="G3" s="85"/>
      <c r="H3" s="85"/>
      <c r="I3" s="85"/>
      <c r="J3" s="85"/>
      <c r="K3" s="12" t="s">
        <v>40</v>
      </c>
      <c r="L3" s="12" t="s">
        <v>13</v>
      </c>
      <c r="M3" s="9" t="s">
        <v>40</v>
      </c>
      <c r="N3" s="9" t="s">
        <v>13</v>
      </c>
      <c r="O3" s="12" t="s">
        <v>40</v>
      </c>
      <c r="P3" s="12" t="s">
        <v>13</v>
      </c>
      <c r="Q3" s="9" t="s">
        <v>40</v>
      </c>
      <c r="R3" s="9" t="s">
        <v>13</v>
      </c>
      <c r="S3" s="12" t="s">
        <v>40</v>
      </c>
      <c r="T3" s="12" t="s">
        <v>13</v>
      </c>
      <c r="U3" s="9" t="s">
        <v>40</v>
      </c>
      <c r="V3" s="9" t="s">
        <v>13</v>
      </c>
    </row>
    <row r="4" spans="1:22" s="16" customFormat="1" ht="105" customHeight="1" x14ac:dyDescent="0.3">
      <c r="A4" s="83" t="s">
        <v>403</v>
      </c>
      <c r="B4" s="85" t="s">
        <v>404</v>
      </c>
      <c r="C4" s="90" t="s">
        <v>405</v>
      </c>
      <c r="D4" s="23" t="s">
        <v>406</v>
      </c>
      <c r="E4" s="25" t="s">
        <v>407</v>
      </c>
      <c r="F4" s="28">
        <v>3</v>
      </c>
      <c r="G4" s="28" t="s">
        <v>408</v>
      </c>
      <c r="H4" s="28" t="s">
        <v>47</v>
      </c>
      <c r="I4" s="25" t="s">
        <v>409</v>
      </c>
      <c r="J4" s="25" t="s">
        <v>410</v>
      </c>
      <c r="K4" s="28">
        <v>0</v>
      </c>
      <c r="L4" s="25" t="s">
        <v>50</v>
      </c>
      <c r="M4" s="28">
        <v>0</v>
      </c>
      <c r="N4" s="25" t="s">
        <v>50</v>
      </c>
      <c r="O4" s="28">
        <v>0</v>
      </c>
      <c r="P4" s="25" t="s">
        <v>411</v>
      </c>
      <c r="Q4" s="28" t="s">
        <v>107</v>
      </c>
      <c r="R4" s="25" t="s">
        <v>412</v>
      </c>
      <c r="S4" s="28" t="s">
        <v>107</v>
      </c>
      <c r="T4" s="25" t="s">
        <v>413</v>
      </c>
      <c r="U4" s="28">
        <v>1</v>
      </c>
      <c r="V4" s="25" t="s">
        <v>414</v>
      </c>
    </row>
    <row r="5" spans="1:22" ht="111" customHeight="1" x14ac:dyDescent="0.3">
      <c r="A5" s="83"/>
      <c r="B5" s="85"/>
      <c r="C5" s="90"/>
      <c r="D5" s="18" t="s">
        <v>415</v>
      </c>
      <c r="E5" s="25" t="s">
        <v>416</v>
      </c>
      <c r="F5" s="28">
        <v>3</v>
      </c>
      <c r="G5" s="28" t="s">
        <v>417</v>
      </c>
      <c r="H5" s="28" t="s">
        <v>47</v>
      </c>
      <c r="I5" s="26" t="s">
        <v>418</v>
      </c>
      <c r="J5" s="25" t="s">
        <v>419</v>
      </c>
      <c r="K5" s="28">
        <v>0</v>
      </c>
      <c r="L5" s="25" t="s">
        <v>50</v>
      </c>
      <c r="M5" s="28">
        <v>0</v>
      </c>
      <c r="N5" s="25" t="s">
        <v>50</v>
      </c>
      <c r="O5" s="28" t="s">
        <v>107</v>
      </c>
      <c r="P5" s="25" t="s">
        <v>420</v>
      </c>
      <c r="Q5" s="28">
        <v>3</v>
      </c>
      <c r="R5" s="25" t="s">
        <v>421</v>
      </c>
      <c r="S5" s="28">
        <v>2</v>
      </c>
      <c r="T5" s="25" t="s">
        <v>422</v>
      </c>
      <c r="U5" s="28">
        <v>0</v>
      </c>
      <c r="V5" s="75" t="s">
        <v>423</v>
      </c>
    </row>
    <row r="6" spans="1:22" ht="42.6" customHeight="1" x14ac:dyDescent="0.3">
      <c r="A6" s="83"/>
      <c r="B6" s="85"/>
      <c r="C6" s="90"/>
      <c r="D6" s="18" t="s">
        <v>424</v>
      </c>
      <c r="E6" s="25" t="s">
        <v>425</v>
      </c>
      <c r="F6" s="28" t="s">
        <v>107</v>
      </c>
      <c r="G6" s="28" t="s">
        <v>426</v>
      </c>
      <c r="H6" s="28" t="s">
        <v>47</v>
      </c>
      <c r="I6" s="26" t="s">
        <v>427</v>
      </c>
      <c r="J6" s="26"/>
      <c r="K6" s="28">
        <v>0</v>
      </c>
      <c r="L6" s="25" t="s">
        <v>50</v>
      </c>
      <c r="M6" s="28">
        <v>0</v>
      </c>
      <c r="N6" s="25" t="s">
        <v>50</v>
      </c>
      <c r="O6" s="28" t="s">
        <v>107</v>
      </c>
      <c r="P6" s="25" t="s">
        <v>428</v>
      </c>
      <c r="Q6" s="28">
        <v>0</v>
      </c>
      <c r="R6" s="25" t="s">
        <v>429</v>
      </c>
      <c r="S6" s="28">
        <v>2</v>
      </c>
      <c r="T6" s="25" t="s">
        <v>430</v>
      </c>
      <c r="U6" s="28">
        <v>0</v>
      </c>
      <c r="V6" s="75" t="s">
        <v>431</v>
      </c>
    </row>
    <row r="7" spans="1:22" ht="30.75" customHeight="1" x14ac:dyDescent="0.3">
      <c r="A7" s="89" t="s">
        <v>6</v>
      </c>
      <c r="B7" s="89"/>
      <c r="C7" s="89"/>
      <c r="D7" s="89"/>
      <c r="E7" s="89"/>
      <c r="F7" s="89"/>
      <c r="G7" s="89"/>
      <c r="H7" s="89"/>
      <c r="I7" s="89"/>
      <c r="K7" s="16"/>
      <c r="L7" s="16"/>
      <c r="M7" s="16"/>
      <c r="N7" s="16"/>
      <c r="O7" s="16"/>
      <c r="P7" s="16"/>
      <c r="Q7" s="16"/>
      <c r="R7" s="16"/>
      <c r="S7" s="16"/>
      <c r="T7" s="16"/>
      <c r="U7" s="16"/>
      <c r="V7" s="16"/>
    </row>
    <row r="8" spans="1:22" ht="30.75" customHeight="1" x14ac:dyDescent="0.3">
      <c r="A8" s="12"/>
      <c r="B8" s="12" t="s">
        <v>76</v>
      </c>
      <c r="C8" s="20"/>
      <c r="D8" s="12" t="s">
        <v>77</v>
      </c>
      <c r="E8" s="12" t="s">
        <v>13</v>
      </c>
      <c r="F8" s="12"/>
      <c r="G8" s="12"/>
      <c r="H8" s="12" t="s">
        <v>78</v>
      </c>
      <c r="I8" s="12" t="s">
        <v>79</v>
      </c>
    </row>
    <row r="9" spans="1:22" ht="43.2" x14ac:dyDescent="0.3">
      <c r="A9" s="83" t="s">
        <v>432</v>
      </c>
      <c r="B9" s="85" t="s">
        <v>433</v>
      </c>
      <c r="C9" s="90"/>
      <c r="D9" s="18" t="s">
        <v>434</v>
      </c>
      <c r="E9" s="91" t="s">
        <v>435</v>
      </c>
      <c r="F9" s="91"/>
      <c r="G9" s="91"/>
      <c r="H9" s="1" t="s">
        <v>88</v>
      </c>
      <c r="I9" s="72" t="s">
        <v>436</v>
      </c>
    </row>
    <row r="10" spans="1:22" ht="94.5" customHeight="1" x14ac:dyDescent="0.3">
      <c r="A10" s="83"/>
      <c r="B10" s="85"/>
      <c r="C10" s="90"/>
      <c r="D10" s="23" t="s">
        <v>437</v>
      </c>
      <c r="E10" s="91" t="s">
        <v>438</v>
      </c>
      <c r="F10" s="91"/>
      <c r="G10" s="91"/>
      <c r="H10" s="1" t="s">
        <v>88</v>
      </c>
      <c r="I10" s="72" t="s">
        <v>439</v>
      </c>
    </row>
    <row r="11" spans="1:22" ht="35.1" customHeight="1" x14ac:dyDescent="0.3">
      <c r="A11" s="83"/>
      <c r="B11" s="85"/>
      <c r="C11" s="90"/>
      <c r="D11" s="23" t="s">
        <v>440</v>
      </c>
      <c r="E11" s="91" t="s">
        <v>441</v>
      </c>
      <c r="F11" s="91"/>
      <c r="G11" s="91"/>
      <c r="H11" s="1" t="s">
        <v>88</v>
      </c>
      <c r="I11" s="72" t="s">
        <v>442</v>
      </c>
    </row>
  </sheetData>
  <mergeCells count="28">
    <mergeCell ref="S2:T2"/>
    <mergeCell ref="U2:V2"/>
    <mergeCell ref="H2:H3"/>
    <mergeCell ref="I2:I3"/>
    <mergeCell ref="J2:J3"/>
    <mergeCell ref="M2:N2"/>
    <mergeCell ref="O2:P2"/>
    <mergeCell ref="C2:C3"/>
    <mergeCell ref="D2:D3"/>
    <mergeCell ref="E2:E3"/>
    <mergeCell ref="F2:F3"/>
    <mergeCell ref="G2:G3"/>
    <mergeCell ref="D1:J1"/>
    <mergeCell ref="E11:G11"/>
    <mergeCell ref="Q2:R2"/>
    <mergeCell ref="A7:I7"/>
    <mergeCell ref="K2:L2"/>
    <mergeCell ref="C4:C6"/>
    <mergeCell ref="A4:A6"/>
    <mergeCell ref="B4:B6"/>
    <mergeCell ref="A9:A11"/>
    <mergeCell ref="B9:B11"/>
    <mergeCell ref="C9:C11"/>
    <mergeCell ref="E9:G9"/>
    <mergeCell ref="E10:G10"/>
    <mergeCell ref="A1:C1"/>
    <mergeCell ref="K1:V1"/>
    <mergeCell ref="B2:B3"/>
  </mergeCells>
  <conditionalFormatting sqref="H9:H11">
    <cfRule type="containsText" dxfId="18" priority="1" operator="containsText" text="Not Started">
      <formula>NOT(ISERROR(SEARCH("Not Started",H9)))</formula>
    </cfRule>
    <cfRule type="containsText" dxfId="17" priority="2" operator="containsText" text="In Progress">
      <formula>NOT(ISERROR(SEARCH("In Progress",H9)))</formula>
    </cfRule>
    <cfRule type="containsText" dxfId="16" priority="3" operator="containsText" text="Complete">
      <formula>NOT(ISERROR(SEARCH("Complete",H9)))</formula>
    </cfRule>
  </conditionalFormatting>
  <dataValidations count="1">
    <dataValidation type="list" allowBlank="1" showInputMessage="1" showErrorMessage="1" sqref="H9:H11" xr:uid="{9E07A1D1-3219-4D02-81D8-7DAA3006DC21}">
      <formula1>"Not started, In Progress, Complete"</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53EC0766C5047AD3800CA6A602D9B" ma:contentTypeVersion="17" ma:contentTypeDescription="Create a new document." ma:contentTypeScope="" ma:versionID="edaf211604e76d629bf0280691d65520">
  <xsd:schema xmlns:xsd="http://www.w3.org/2001/XMLSchema" xmlns:xs="http://www.w3.org/2001/XMLSchema" xmlns:p="http://schemas.microsoft.com/office/2006/metadata/properties" xmlns:ns2="e7479225-96f4-4ca3-92fe-b4c132762293" xmlns:ns3="cef04657-b68e-4c82-885b-766bbfd5b086" targetNamespace="http://schemas.microsoft.com/office/2006/metadata/properties" ma:root="true" ma:fieldsID="7fd723a44cf3bd624b0c1e09214a678e" ns2:_="" ns3:_="">
    <xsd:import namespace="e7479225-96f4-4ca3-92fe-b4c132762293"/>
    <xsd:import namespace="cef04657-b68e-4c82-885b-766bbfd5b08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479225-96f4-4ca3-92fe-b4c1327622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32267060-aa71-4076-8e39-9ee3c008b0f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ef04657-b68e-4c82-885b-766bbfd5b08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34e35c11-1e20-46b9-a671-b6584f066148}" ma:internalName="TaxCatchAll" ma:showField="CatchAllData" ma:web="cef04657-b68e-4c82-885b-766bbfd5b08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7479225-96f4-4ca3-92fe-b4c132762293">
      <Terms xmlns="http://schemas.microsoft.com/office/infopath/2007/PartnerControls"/>
    </lcf76f155ced4ddcb4097134ff3c332f>
    <TaxCatchAll xmlns="cef04657-b68e-4c82-885b-766bbfd5b08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234D90B-BDEF-4900-97AF-9FAF567EF578}"/>
</file>

<file path=customXml/itemProps2.xml><?xml version="1.0" encoding="utf-8"?>
<ds:datastoreItem xmlns:ds="http://schemas.openxmlformats.org/officeDocument/2006/customXml" ds:itemID="{06F92855-799D-409F-8C3C-3B393732C1D9}">
  <ds:schemaRefs>
    <ds:schemaRef ds:uri="http://schemas.microsoft.com/office/2006/metadata/properties"/>
    <ds:schemaRef ds:uri="http://schemas.microsoft.com/office/infopath/2007/PartnerControls"/>
    <ds:schemaRef ds:uri="e7479225-96f4-4ca3-92fe-b4c132762293"/>
    <ds:schemaRef ds:uri="cef04657-b68e-4c82-885b-766bbfd5b086"/>
  </ds:schemaRefs>
</ds:datastoreItem>
</file>

<file path=customXml/itemProps3.xml><?xml version="1.0" encoding="utf-8"?>
<ds:datastoreItem xmlns:ds="http://schemas.openxmlformats.org/officeDocument/2006/customXml" ds:itemID="{6E6E895C-CA89-447F-8A0E-EA0B6D133B1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Instructions</vt:lpstr>
      <vt:lpstr>Key Updates</vt:lpstr>
      <vt:lpstr>Impact and Outcome</vt:lpstr>
      <vt:lpstr>Output 1</vt:lpstr>
      <vt:lpstr>Output 2</vt:lpstr>
      <vt:lpstr>Output 3</vt:lpstr>
      <vt:lpstr>Output 4</vt:lpstr>
      <vt:lpstr>Output 5</vt:lpstr>
      <vt:lpstr>Output 6</vt:lpstr>
      <vt:lpstr>Output 7</vt:lpstr>
      <vt:lpstr>Output 8</vt:lpstr>
      <vt:lpstr>Output 9</vt:lpstr>
      <vt:lpstr>Output 10</vt:lpstr>
      <vt:lpstr>Unplanned Outputs</vt:lpstr>
      <vt:lpstr>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Sophie Locke</dc:creator>
  <cp:keywords/>
  <dc:description/>
  <cp:lastModifiedBy>Appin Williamson</cp:lastModifiedBy>
  <cp:revision/>
  <dcterms:created xsi:type="dcterms:W3CDTF">2021-04-13T20:59:38Z</dcterms:created>
  <dcterms:modified xsi:type="dcterms:W3CDTF">2023-12-19T19:41:34Z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0x010100FA953EC0766C5047AD3800CA6A602D9B</vt:lpwstr>
  </property>
  <property fmtid="{D5CDD505-2E9C-101B-9397-08002B2CF9AE}" pid="3" name="MediaServiceImageTags">
    <vt:lpwstr/>
  </property>
</Properties>
</file>