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Examples/"/>
    </mc:Choice>
  </mc:AlternateContent>
  <xr:revisionPtr revIDLastSave="0" documentId="8_{E5F27E7E-BDBC-4F80-B4DA-24530AA403E1}" xr6:coauthVersionLast="47" xr6:coauthVersionMax="47" xr10:uidLastSave="{00000000-0000-0000-0000-000000000000}"/>
  <bookViews>
    <workbookView xWindow="-110" yWindow="-110" windowWidth="22780" windowHeight="14660" tabRatio="825" firstSheet="13" activeTab="1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Output 9" sheetId="17" r:id="rId12"/>
    <sheet name="Output 10" sheetId="19"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5" i="21" l="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B7" i="21"/>
  <c r="B6" i="21"/>
  <c r="A3" i="9"/>
  <c r="B5" i="21" s="1"/>
  <c r="A3" i="10"/>
  <c r="A3" i="1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S75" i="21"/>
  <c r="S73" i="21"/>
  <c r="AC72" i="21"/>
  <c r="R72" i="21"/>
  <c r="AC73" i="21"/>
  <c r="R75" i="21"/>
  <c r="T74" i="21"/>
  <c r="S72" i="21"/>
  <c r="T72" i="21"/>
  <c r="R73" i="21"/>
  <c r="T75" i="21"/>
  <c r="AC74" i="21"/>
  <c r="S74" i="21"/>
  <c r="AC75" i="21"/>
  <c r="T73" i="21"/>
  <c r="R74" i="21"/>
  <c r="AA73" i="21" l="1"/>
  <c r="AA75" i="21"/>
  <c r="AA72" i="21"/>
  <c r="Z72" i="21"/>
  <c r="Z74" i="21"/>
  <c r="AB74" i="21" s="1"/>
  <c r="Z73" i="21"/>
  <c r="Z75"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S69" i="21"/>
  <c r="S77" i="21"/>
  <c r="S38" i="21"/>
  <c r="T30" i="21"/>
  <c r="T49" i="21"/>
  <c r="S79" i="21"/>
  <c r="S59" i="21"/>
  <c r="R35" i="21"/>
  <c r="T79" i="21"/>
  <c r="S17" i="21"/>
  <c r="S42" i="21"/>
  <c r="S18" i="21"/>
  <c r="R31" i="21"/>
  <c r="S24" i="21"/>
  <c r="R16" i="21"/>
  <c r="T10" i="21"/>
  <c r="T52" i="21"/>
  <c r="R43" i="21"/>
  <c r="T36" i="21"/>
  <c r="R58" i="21"/>
  <c r="S51" i="21"/>
  <c r="R54" i="21"/>
  <c r="S68" i="21"/>
  <c r="T18" i="21"/>
  <c r="T34" i="21"/>
  <c r="T5" i="21"/>
  <c r="S27" i="21"/>
  <c r="S34" i="21"/>
  <c r="T11" i="21"/>
  <c r="S45" i="21"/>
  <c r="S49" i="21"/>
  <c r="T17" i="21"/>
  <c r="S20" i="21"/>
  <c r="T4" i="21"/>
  <c r="R61" i="21"/>
  <c r="S23" i="21"/>
  <c r="S33" i="21"/>
  <c r="T7" i="21"/>
  <c r="R11" i="21"/>
  <c r="R14" i="21"/>
  <c r="T40" i="21"/>
  <c r="R17" i="21"/>
  <c r="T19" i="21"/>
  <c r="T12" i="21"/>
  <c r="S76" i="21"/>
  <c r="S31" i="21"/>
  <c r="S36" i="21"/>
  <c r="S61" i="21"/>
  <c r="R47" i="21"/>
  <c r="S25" i="21"/>
  <c r="S22" i="21"/>
  <c r="T43" i="21"/>
  <c r="T57" i="21"/>
  <c r="S13" i="21"/>
  <c r="R5" i="21"/>
  <c r="T14" i="21"/>
  <c r="T63" i="21"/>
  <c r="T51" i="21"/>
  <c r="R19" i="21"/>
  <c r="S46" i="21"/>
  <c r="R22" i="21"/>
  <c r="R29" i="21"/>
  <c r="R60" i="21"/>
  <c r="T59" i="21"/>
  <c r="T70" i="21"/>
  <c r="S5" i="21"/>
  <c r="R25" i="21"/>
  <c r="T53" i="21"/>
  <c r="R9" i="21"/>
  <c r="S39" i="21"/>
  <c r="R79" i="21"/>
  <c r="T24" i="21"/>
  <c r="T77" i="21"/>
  <c r="R76" i="21"/>
  <c r="T62" i="21"/>
  <c r="R8" i="21"/>
  <c r="S40" i="21"/>
  <c r="S41" i="21"/>
  <c r="S58" i="21"/>
  <c r="R48" i="21"/>
  <c r="R38" i="21"/>
  <c r="R67" i="21"/>
  <c r="S29" i="21"/>
  <c r="T50" i="21"/>
  <c r="T78" i="21"/>
  <c r="R23" i="21"/>
  <c r="R45" i="21"/>
  <c r="T60" i="21"/>
  <c r="R7" i="21"/>
  <c r="R59" i="21"/>
  <c r="S35" i="21"/>
  <c r="T65" i="21"/>
  <c r="R32" i="21"/>
  <c r="R66" i="21"/>
  <c r="S62" i="21"/>
  <c r="T69" i="21"/>
  <c r="R46" i="21"/>
  <c r="S44" i="21"/>
  <c r="T80" i="21"/>
  <c r="T48" i="21"/>
  <c r="R30" i="21"/>
  <c r="T28" i="21"/>
  <c r="T20" i="21"/>
  <c r="S28" i="21"/>
  <c r="R65" i="21"/>
  <c r="R41" i="21"/>
  <c r="T44" i="21"/>
  <c r="R57" i="21"/>
  <c r="R77" i="21"/>
  <c r="S37" i="21"/>
  <c r="S52" i="21"/>
  <c r="R70" i="21"/>
  <c r="S16" i="21"/>
  <c r="T22" i="21"/>
  <c r="S11" i="21"/>
  <c r="S67" i="21"/>
  <c r="S78" i="21"/>
  <c r="S56" i="21"/>
  <c r="S53" i="21"/>
  <c r="T38" i="21"/>
  <c r="R53" i="21"/>
  <c r="S80" i="21"/>
  <c r="R10" i="21"/>
  <c r="S7" i="21"/>
  <c r="S60" i="21"/>
  <c r="S70" i="21"/>
  <c r="S6" i="21"/>
  <c r="S10" i="21"/>
  <c r="S55" i="21"/>
  <c r="R39" i="21"/>
  <c r="T8" i="21"/>
  <c r="R6" i="21"/>
  <c r="T55" i="21"/>
  <c r="T58" i="21"/>
  <c r="R52" i="21"/>
  <c r="R42" i="21"/>
  <c r="S14" i="21"/>
  <c r="T66" i="21"/>
  <c r="S48" i="21"/>
  <c r="T33" i="21"/>
  <c r="S32" i="21"/>
  <c r="S64" i="21"/>
  <c r="T64" i="21"/>
  <c r="T32" i="21"/>
  <c r="T39" i="21"/>
  <c r="R33" i="21"/>
  <c r="S9" i="21"/>
  <c r="S54" i="21"/>
  <c r="T47" i="21"/>
  <c r="S19" i="21"/>
  <c r="T35" i="21"/>
  <c r="R13" i="21"/>
  <c r="R78" i="21"/>
  <c r="R21" i="21"/>
  <c r="S57" i="21"/>
  <c r="T56" i="21"/>
  <c r="T16" i="21"/>
  <c r="T29" i="21"/>
  <c r="S63" i="21"/>
  <c r="R26" i="21"/>
  <c r="T9" i="21"/>
  <c r="R68" i="21"/>
  <c r="S65" i="21"/>
  <c r="R20" i="21"/>
  <c r="R34" i="21"/>
  <c r="S66" i="21"/>
  <c r="R40" i="21"/>
  <c r="R18" i="21"/>
  <c r="R69" i="21"/>
  <c r="R64" i="21"/>
  <c r="R4" i="21"/>
  <c r="R37" i="21"/>
  <c r="T31" i="21"/>
  <c r="T46" i="21"/>
  <c r="T27" i="21"/>
  <c r="S8" i="21"/>
  <c r="T42" i="21"/>
  <c r="T13" i="21"/>
  <c r="S26" i="21"/>
  <c r="R24" i="21"/>
  <c r="R80" i="21"/>
  <c r="T23" i="21"/>
  <c r="S15" i="21"/>
  <c r="S50" i="21"/>
  <c r="R71" i="21"/>
  <c r="T37" i="21"/>
  <c r="R51" i="21"/>
  <c r="T41" i="21"/>
  <c r="T71" i="21"/>
  <c r="S12" i="21"/>
  <c r="S21" i="21"/>
  <c r="T25" i="21"/>
  <c r="R50" i="21"/>
  <c r="T54" i="21"/>
  <c r="S47" i="21"/>
  <c r="T26" i="21"/>
  <c r="T6" i="21"/>
  <c r="S43" i="21"/>
  <c r="R36" i="21"/>
  <c r="R55" i="21"/>
  <c r="R49" i="21"/>
  <c r="R12" i="21"/>
  <c r="T15" i="21"/>
  <c r="T67" i="21"/>
  <c r="R62" i="21"/>
  <c r="R63" i="21"/>
  <c r="T45" i="21"/>
  <c r="R44" i="21"/>
  <c r="R27" i="21"/>
  <c r="R56" i="21"/>
  <c r="R28" i="21"/>
  <c r="T76" i="21"/>
  <c r="T61" i="21"/>
  <c r="T68" i="21"/>
  <c r="S71" i="21"/>
  <c r="S30" i="21"/>
  <c r="S4" i="21"/>
  <c r="R15" i="21"/>
  <c r="T21" i="21"/>
  <c r="AB75" i="21" l="1"/>
  <c r="AB73" i="21"/>
  <c r="AB72" i="2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54" i="21"/>
  <c r="AC67" i="21"/>
  <c r="AC27" i="21"/>
  <c r="AC69" i="21"/>
  <c r="AC50" i="21"/>
  <c r="AC11" i="21"/>
  <c r="AC55" i="21"/>
  <c r="AC32" i="21"/>
  <c r="AC37" i="21"/>
  <c r="AC52" i="21"/>
  <c r="AC39" i="21"/>
  <c r="AC12" i="21"/>
  <c r="AC24" i="21"/>
  <c r="AC22" i="21"/>
  <c r="AC49" i="21"/>
  <c r="AC42" i="21"/>
  <c r="AC20" i="21"/>
  <c r="AC14" i="21"/>
  <c r="AC51" i="21"/>
  <c r="AC34" i="21"/>
  <c r="AC13" i="21"/>
  <c r="AC17" i="21"/>
  <c r="AC35" i="21"/>
  <c r="AC40" i="21"/>
  <c r="AC28" i="21"/>
  <c r="AC56" i="21"/>
  <c r="AC66" i="21"/>
  <c r="AC53" i="21"/>
  <c r="AC77" i="21"/>
  <c r="AC80" i="21"/>
  <c r="AC9" i="21"/>
  <c r="AC76" i="21"/>
  <c r="AC60" i="21"/>
  <c r="AC30" i="21"/>
  <c r="AC61" i="21"/>
  <c r="AC78" i="21"/>
  <c r="AC25" i="21"/>
  <c r="AC8" i="21"/>
  <c r="AC10" i="21"/>
  <c r="AC43" i="21"/>
  <c r="AC44" i="21"/>
  <c r="AC18" i="21"/>
  <c r="AC41" i="21"/>
  <c r="AC5" i="21"/>
  <c r="AC59" i="21"/>
  <c r="AC48" i="21"/>
  <c r="AC58" i="21"/>
  <c r="AC63" i="21"/>
  <c r="AC79" i="21"/>
  <c r="AC6" i="21"/>
  <c r="AC23" i="21"/>
  <c r="AC68" i="21"/>
  <c r="AC26" i="21"/>
  <c r="AC57" i="21"/>
  <c r="AC16" i="21"/>
  <c r="AC7" i="21"/>
  <c r="AC64" i="21"/>
  <c r="AC70" i="21"/>
  <c r="AC15" i="21"/>
  <c r="AC45" i="21"/>
  <c r="AC65" i="21"/>
  <c r="AC29" i="21"/>
  <c r="AC62" i="21"/>
  <c r="AC71" i="21"/>
  <c r="AC21" i="21"/>
  <c r="AC19" i="21"/>
  <c r="AC33" i="21"/>
  <c r="AC4" i="21"/>
  <c r="AC38" i="21"/>
  <c r="AC36" i="21"/>
  <c r="AC31" i="21"/>
  <c r="AC47" i="21"/>
  <c r="AC46"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sharedStrings.xml><?xml version="1.0" encoding="utf-8"?>
<sst xmlns="http://schemas.openxmlformats.org/spreadsheetml/2006/main" count="711" uniqueCount="291">
  <si>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</si>
  <si>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</si>
  <si>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</si>
  <si>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</si>
  <si>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</si>
  <si>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</si>
  <si>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</si>
  <si>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</si>
  <si>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</si>
  <si>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</si>
  <si>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</si>
  <si>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</si>
  <si>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</si>
  <si>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</si>
  <si>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</si>
  <si>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</si>
  <si>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</si>
  <si>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</si>
  <si>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</si>
  <si>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</si>
  <si>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</si>
  <si>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</si>
  <si>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</si>
  <si>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</si>
  <si>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</si>
  <si>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</si>
  <si>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</si>
  <si>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</si>
  <si>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</si>
  <si>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</si>
  <si>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</si>
  <si>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</si>
  <si>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</si>
  <si>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</si>
  <si>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</si>
  <si>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</si>
  <si>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</si>
  <si>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</si>
  <si>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</si>
  <si>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Value</t>
  </si>
  <si>
    <t>Output 1</t>
  </si>
  <si>
    <t>O.1</t>
  </si>
  <si>
    <t>O.1.1</t>
  </si>
  <si>
    <t>O.1.2</t>
  </si>
  <si>
    <t>O.1.3</t>
  </si>
  <si>
    <t>O.1.4</t>
  </si>
  <si>
    <t>Activity Code</t>
  </si>
  <si>
    <t>Indicator Code</t>
  </si>
  <si>
    <t>Status</t>
  </si>
  <si>
    <t>Notes</t>
  </si>
  <si>
    <t>Output 1 Activities</t>
  </si>
  <si>
    <t>A.1</t>
  </si>
  <si>
    <t>A.1.1</t>
  </si>
  <si>
    <t>A.1.2</t>
  </si>
  <si>
    <t>A.1.3</t>
  </si>
  <si>
    <t>A.1.4</t>
  </si>
  <si>
    <t>A.1.5</t>
  </si>
  <si>
    <t>A.1.6</t>
  </si>
  <si>
    <t>"1"</t>
  </si>
  <si>
    <t>Output 2</t>
  </si>
  <si>
    <t>O.2</t>
  </si>
  <si>
    <t>O.2.1</t>
  </si>
  <si>
    <t>Output 2 Activities</t>
  </si>
  <si>
    <t>A.2</t>
  </si>
  <si>
    <t>A.2.1</t>
  </si>
  <si>
    <t>A.2.2</t>
  </si>
  <si>
    <t>Output 3</t>
  </si>
  <si>
    <t>O.3</t>
  </si>
  <si>
    <t>O.3.1</t>
  </si>
  <si>
    <t>O.3.2</t>
  </si>
  <si>
    <t>Conduct meetings with fishermen, scientists, regulators and NGOs</t>
  </si>
  <si>
    <t>Meetings</t>
  </si>
  <si>
    <t>4.2.2</t>
  </si>
  <si>
    <t>Correspondence, meeting minutes, record of attendance</t>
  </si>
  <si>
    <t>Project team started in April 2021, initial meetings with stakeholders held within reporting period</t>
  </si>
  <si>
    <t>Monthly meetings with Marine Resources team completed, workshops held with scallop divers, potters and mobile gear fishermen (3 separate workshops), monthly meetings of Ramsar Management Authority and Marine Biology Section of the Societe Jersiaise attended.</t>
  </si>
  <si>
    <t>O.3.3</t>
  </si>
  <si>
    <t>Working Group produces report with Jersey-specific recommendations to develop low-impact fisheries including proposed management measures</t>
  </si>
  <si>
    <t>Report</t>
  </si>
  <si>
    <t>3.4.1</t>
  </si>
  <si>
    <t>To be drawn up following formal working group(s) development.</t>
  </si>
  <si>
    <t>Output 3 Activities</t>
  </si>
  <si>
    <t>A.3</t>
  </si>
  <si>
    <t>A.3.1</t>
  </si>
  <si>
    <t>A.3.2</t>
  </si>
  <si>
    <t>A.3.3</t>
  </si>
  <si>
    <t>A.3.4</t>
  </si>
  <si>
    <t>A.3.5</t>
  </si>
  <si>
    <t>A.3.6</t>
  </si>
  <si>
    <t>Output 4</t>
  </si>
  <si>
    <t>O.4</t>
  </si>
  <si>
    <t>O.4.1</t>
  </si>
  <si>
    <t>O.4.2</t>
  </si>
  <si>
    <t>Local community informed and engaged with Snorkel Trail</t>
  </si>
  <si>
    <t>Tools/activities delivered</t>
  </si>
  <si>
    <t>Record of completion of snorkel trail packages, records of snorkel trail launch, record of app</t>
  </si>
  <si>
    <t>In May to June, 6 x snorkel trail education packages were delivered to six primary schools.  A snorkel trail launch event was held.  A citizen science app for the trail is due to be launched in early Y3.</t>
  </si>
  <si>
    <t>Citizen science app to be launched in early Y3.</t>
  </si>
  <si>
    <t>Output 4 Activities</t>
  </si>
  <si>
    <t>A.4</t>
  </si>
  <si>
    <t>A.4.1</t>
  </si>
  <si>
    <t>A.4.2</t>
  </si>
  <si>
    <t>A.4.3</t>
  </si>
  <si>
    <t>Output 5</t>
  </si>
  <si>
    <t>O.5</t>
  </si>
  <si>
    <t>O.5.1</t>
  </si>
  <si>
    <t>O.5.2</t>
  </si>
  <si>
    <t>Biodiversity results (from PhD) are published</t>
  </si>
  <si>
    <t>1.4.1</t>
  </si>
  <si>
    <t>Copy of publication</t>
  </si>
  <si>
    <t>Biodiversity results from PhD published in scientific journal: Fisheries Management and Ecology.  Two/three chapters are in the process of being published, currently undergoing review and anticiapted for publication in Y3.</t>
  </si>
  <si>
    <t>Two further publications from other doctorate chapters have been submitted to scientific journals, awaiting review.</t>
  </si>
  <si>
    <t>0.5.3</t>
  </si>
  <si>
    <t>Report prepared summarising findings of Marine Park impact to-date</t>
  </si>
  <si>
    <t>Copy of report</t>
  </si>
  <si>
    <t>Awaiting designation</t>
  </si>
  <si>
    <t>Output 5 Activities</t>
  </si>
  <si>
    <t>A.5</t>
  </si>
  <si>
    <t>A.5.1</t>
  </si>
  <si>
    <t>A.5.2</t>
  </si>
  <si>
    <t>A.5.3</t>
  </si>
  <si>
    <t>A.5.4</t>
  </si>
  <si>
    <t>A.5.5</t>
  </si>
  <si>
    <t>A.5.6</t>
  </si>
  <si>
    <t>A.5.7</t>
  </si>
  <si>
    <t>A.5.8</t>
  </si>
  <si>
    <t>Output 6</t>
  </si>
  <si>
    <t>O.6</t>
  </si>
  <si>
    <t>O.6.1</t>
  </si>
  <si>
    <t>O.6.2</t>
  </si>
  <si>
    <t>Government of Jersey announces adequate management measures within the Marine Park (through effective management plan)</t>
  </si>
  <si>
    <t>Management Plan</t>
  </si>
  <si>
    <t>1.2.1</t>
  </si>
  <si>
    <t>Link to management plan</t>
  </si>
  <si>
    <t>Awaiting release of marine spatial plan.</t>
  </si>
  <si>
    <t>See above</t>
  </si>
  <si>
    <t>O.6.3</t>
  </si>
  <si>
    <t>Area of habitat across which mobile gear has been banned</t>
  </si>
  <si>
    <t>km2</t>
  </si>
  <si>
    <t>3.1.3</t>
  </si>
  <si>
    <t>Link to announcement and management plan</t>
  </si>
  <si>
    <t>See above.</t>
  </si>
  <si>
    <t>Output 6 Activities</t>
  </si>
  <si>
    <t>A.6</t>
  </si>
  <si>
    <t>A.6.1</t>
  </si>
  <si>
    <t>A.6.2</t>
  </si>
  <si>
    <t>A.6.3</t>
  </si>
  <si>
    <t>Output 7</t>
  </si>
  <si>
    <t>O.7</t>
  </si>
  <si>
    <t>O.7.1</t>
  </si>
  <si>
    <t>O.7.2</t>
  </si>
  <si>
    <t>Report compiling survey and research findings completed</t>
  </si>
  <si>
    <t xml:space="preserve">  The report outlining the findings is currently in draft, awaiting the next set of survey results</t>
  </si>
  <si>
    <t>The draft report is currently being compiled, with an anticipated completion date in early 2023, following a second dive survey scheduled for August 2022.  The report will also look at other existing data.  Won't recommend Les Sauvages as a NTZ, will highlight it as an area of high biodiversity</t>
  </si>
  <si>
    <t>O.7.3</t>
  </si>
  <si>
    <t>Report produced and submitted to the Government of Jersey</t>
  </si>
  <si>
    <t>1.4.2</t>
  </si>
  <si>
    <t>Output 7 Activities</t>
  </si>
  <si>
    <t>A.7</t>
  </si>
  <si>
    <t>A.7.1</t>
  </si>
  <si>
    <t>A.7.2</t>
  </si>
  <si>
    <t>A.7.3</t>
  </si>
  <si>
    <t>Output 8</t>
  </si>
  <si>
    <t>O.8</t>
  </si>
  <si>
    <t>O.8.1</t>
  </si>
  <si>
    <t>O.8.2</t>
  </si>
  <si>
    <t>Number of commercially exploited species under increased protection</t>
  </si>
  <si>
    <t>Species</t>
  </si>
  <si>
    <t>3.3.3</t>
  </si>
  <si>
    <t>Inclusion in Marine Park Management Plan</t>
  </si>
  <si>
    <t>Output 8 Activities</t>
  </si>
  <si>
    <t>A.8</t>
  </si>
  <si>
    <t>A.8.1</t>
  </si>
  <si>
    <t>A.8.2</t>
  </si>
  <si>
    <t>Output 9</t>
  </si>
  <si>
    <t>O.9</t>
  </si>
  <si>
    <t>O.9.1</t>
  </si>
  <si>
    <t>O.9.2</t>
  </si>
  <si>
    <t>Low-impact seafood generates higher profits for fishermen than prior to scheme rollout.  Number of beneficiaries who have received monetary benefits (i.e. increased income, increase in livelihood quality).</t>
  </si>
  <si>
    <t>Beneficiaries</t>
  </si>
  <si>
    <t>4.1.1</t>
  </si>
  <si>
    <t>Survey findings pre/post-scheme implementation.  Landings value data from Marine Resources team</t>
  </si>
  <si>
    <t>Monitoring to be completed in Q3</t>
  </si>
  <si>
    <t>Monitoring and price changes to be completed in Y3</t>
  </si>
  <si>
    <t>O.9.3</t>
  </si>
  <si>
    <t>Number of consumers/community members/interested parties reached with messaging through in-person and digital engagement work</t>
  </si>
  <si>
    <t>Stakeholders</t>
  </si>
  <si>
    <t>4.2.1</t>
  </si>
  <si>
    <t>Social media reach</t>
  </si>
  <si>
    <t>As of 30 June 2022:
32 views on https://www.youtube.com/watch?v=JCWBlutgQSk, 
409 views on https://www.instagram.com/p/CTmELn1Cw2a/, 
953 views on https://www.instagram.com/p/CTmeQAwoPL2/, 
XXX views on https://vimeo.com/599446686/49242ea728?embedded=true&amp;source=vimeo_logo&amp;owner=9182692).
322 Jersea followers
350 total Jersea page views since analytics started</t>
  </si>
  <si>
    <t>Continued engagement throughout Y3 however reduced number of reach anticipated as launch video is already completed.</t>
  </si>
  <si>
    <t>Output 9 Activities</t>
  </si>
  <si>
    <t>A.9</t>
  </si>
  <si>
    <t>A.9.1</t>
  </si>
  <si>
    <t>A.9.2</t>
  </si>
  <si>
    <t>A.9.3</t>
  </si>
  <si>
    <t>A.9.4</t>
  </si>
  <si>
    <t>A.9.5</t>
  </si>
  <si>
    <t>Output 10</t>
  </si>
  <si>
    <t>O.10</t>
  </si>
  <si>
    <t>O.10.1</t>
  </si>
  <si>
    <t>Output 10 Activities</t>
  </si>
  <si>
    <t>A.10</t>
  </si>
  <si>
    <t>A.10.1</t>
  </si>
  <si>
    <t>A.10.2</t>
  </si>
  <si>
    <t>A.10.3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</si>
  <si>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</si>
  <si>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</si>
  <si>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</si>
  <si>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</si>
  <si>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</si>
  <si>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</si>
  <si>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</si>
  <si>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</si>
  <si>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</si>
  <si>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</si>
  <si>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</si>
  <si>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</si>
  <si>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</si>
  <si>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</si>
  <si>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</si>
  <si>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</si>
  <si>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</si>
  <si>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</si>
  <si>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</si>
  <si>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</si>
  <si>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</si>
  <si>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</si>
  <si>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</si>
  <si>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</si>
  <si>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</si>
  <si>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</si>
  <si>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</si>
  <si>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</si>
  <si>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</si>
  <si>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</si>
  <si>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</si>
  <si>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</si>
  <si>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</si>
  <si>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</si>
  <si>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</si>
  <si>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</si>
  <si>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</si>
  <si>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</si>
  <si>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</si>
  <si>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1.2.2</t>
  </si>
  <si>
    <t>1.2.3</t>
  </si>
  <si>
    <t>1.3.1</t>
  </si>
  <si>
    <t>1.3.2</t>
  </si>
  <si>
    <t>1.3.3</t>
  </si>
  <si>
    <t>1.4.3</t>
  </si>
  <si>
    <t>Outputs:</t>
  </si>
  <si>
    <t>2.1.1</t>
  </si>
  <si>
    <t>2.1.2</t>
  </si>
  <si>
    <t>2.2.1</t>
  </si>
  <si>
    <t>2.2.2</t>
  </si>
  <si>
    <t>2.2.3</t>
  </si>
  <si>
    <t>2.3.1</t>
  </si>
  <si>
    <t>2.3.2</t>
  </si>
  <si>
    <t>2.3.3</t>
  </si>
  <si>
    <t>2.4.1</t>
  </si>
  <si>
    <t>2.4.2</t>
  </si>
  <si>
    <t>2.4.3</t>
  </si>
  <si>
    <t>3.1.1</t>
  </si>
  <si>
    <t>3.1.2</t>
  </si>
  <si>
    <t>3.2.1</t>
  </si>
  <si>
    <t>3.2.2</t>
  </si>
  <si>
    <t>3.2.3</t>
  </si>
  <si>
    <t>3.2.4</t>
  </si>
  <si>
    <t>3.3.1</t>
  </si>
  <si>
    <t>3.3.2</t>
  </si>
  <si>
    <t>3.4.2</t>
  </si>
  <si>
    <t>3.4.3</t>
  </si>
  <si>
    <t>4.1.2</t>
  </si>
  <si>
    <t>4.2.3</t>
  </si>
  <si>
    <t>4.3.1</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</si>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</sst>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5">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7">
    <dxf>
      <font>
        <b/>
        <i val="0"/>
        <color theme="9" tint="-0.24994659260841701"/>
      </font>
      <fill>
        <patternFill>
          <bgColor theme="9" tint="0.79998168889431442"/>
        </patternFill>
      </fill>
    </dxf>
    <dxf>
      <font>
        <color theme="0" tint="-0.14996795556505021"/>
      </font>
    </dxf>
    <dxf>
      <font>
        <color theme="0"/>
      </font>
    </dxf>
    <dxf>
      <font>
        <color theme="0" tint="-0.24994659260841701"/>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55" zoomScaleNormal="55" workbookViewId="0">
      <selection sqref="A1:F4"/>
    </sheetView>
  </sheetViews>
  <sheetFormatPr defaultRowHeight="14.45"/>
  <cols>
    <col min="1" max="1" width="21.140625" customWidth="1"/>
    <col min="2" max="2" width="24.5703125" style="21" customWidth="1"/>
    <col min="3" max="3" width="17.42578125" customWidth="1"/>
    <col min="4" max="4" width="35.28515625" customWidth="1"/>
    <col min="5" max="5" width="6.5703125" customWidth="1"/>
    <col min="6" max="6" width="20.85546875" customWidth="1"/>
    <col min="7" max="8" width="16.5703125" customWidth="1"/>
    <col min="9" max="9" width="15.5703125" customWidth="1"/>
    <col min="10" max="10" width="43.28515625" customWidth="1"/>
  </cols>
  <sheetData>
    <row r="1" spans="1:7" s="6" customFormat="1" ht="42.95" customHeight="1">
      <c r="A1" s="70" t="s">
        <v>0</v>
      </c>
      <c r="B1" s="70"/>
      <c r="C1" s="70"/>
      <c r="D1" s="70"/>
      <c r="E1" s="29">
        <v>1</v>
      </c>
      <c r="F1" s="69" t="s">
        <v>1</v>
      </c>
      <c r="G1" s="69"/>
    </row>
    <row r="2" spans="1:7" s="6" customFormat="1" ht="42.95" customHeight="1">
      <c r="A2" s="70"/>
      <c r="B2" s="70"/>
      <c r="C2" s="70"/>
      <c r="D2" s="70"/>
      <c r="E2" s="29">
        <v>2</v>
      </c>
      <c r="F2" s="69" t="s">
        <v>2</v>
      </c>
      <c r="G2" s="69"/>
    </row>
    <row r="3" spans="1:7" s="6" customFormat="1" ht="42.95" customHeight="1">
      <c r="A3" s="70"/>
      <c r="B3" s="70"/>
      <c r="C3" s="70"/>
      <c r="D3" s="70"/>
      <c r="E3" s="29">
        <v>3</v>
      </c>
      <c r="F3" s="69" t="s">
        <v>3</v>
      </c>
    </row>
    <row r="4" spans="1:7" s="6" customFormat="1" ht="42.95" customHeight="1">
      <c r="A4" s="70"/>
      <c r="B4" s="70"/>
      <c r="C4" s="70"/>
      <c r="D4" s="70"/>
      <c r="E4" s="29">
        <v>4</v>
      </c>
      <c r="F4" s="69" t="s">
        <v>4</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8"/>
      <c r="E27" s="68"/>
      <c r="F27" s="68"/>
      <c r="G27" s="68"/>
      <c r="H27" s="68"/>
    </row>
    <row r="28" spans="2:8">
      <c r="D28" s="68"/>
      <c r="E28" s="68"/>
      <c r="F28" s="68"/>
      <c r="G28" s="68"/>
      <c r="H28" s="68"/>
    </row>
    <row r="29" spans="2:8">
      <c r="D29" s="68"/>
      <c r="E29" s="68"/>
      <c r="F29" s="68"/>
      <c r="G29" s="68"/>
      <c r="H29" s="68"/>
    </row>
    <row r="30" spans="2:8">
      <c r="D30" s="68"/>
      <c r="E30" s="68"/>
      <c r="F30" s="68"/>
      <c r="G30" s="68"/>
      <c r="H30" s="68"/>
    </row>
    <row r="31" spans="2:8">
      <c r="D31" s="68"/>
      <c r="E31" s="68"/>
      <c r="F31" s="68"/>
      <c r="G31" s="68"/>
      <c r="H31" s="68"/>
    </row>
  </sheetData>
  <mergeCells count="1">
    <mergeCell ref="A1:D4"/>
  </mergeCells>
  <hyperlinks>
    <hyperlink ref="F1" r:id="rId1" xr:uid="{D197E3E6-4C4F-4521-B339-A37C71D56193}"/>
    <hyperlink ref="F2" r:id="rId2" xr:uid="{B5B2B639-45E9-47C2-8F30-B4667CF3FA48}"/>
    <hyperlink ref="F3" r:id="rId3" xr:uid="{6FB70AED-FBE8-42C6-9A23-45F4B9222552}"/>
    <hyperlink ref="F4" r:id="rId4" xr:uid="{315B6911-BFC0-4EDB-96DE-BDD17406B03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c r="A4" s="73" t="s">
        <v>147</v>
      </c>
      <c r="B4" s="75" t="s">
        <v>148</v>
      </c>
      <c r="C4" s="78"/>
      <c r="D4" s="23" t="s">
        <v>149</v>
      </c>
      <c r="E4" s="25"/>
      <c r="F4" s="7"/>
      <c r="G4" s="29"/>
      <c r="H4" s="7"/>
      <c r="I4" s="25"/>
      <c r="J4" s="26"/>
      <c r="K4" s="29"/>
      <c r="L4" s="25"/>
      <c r="M4" s="29"/>
      <c r="N4" s="25"/>
      <c r="O4" s="29"/>
      <c r="P4" s="25"/>
      <c r="Q4" s="29"/>
      <c r="R4" s="25"/>
      <c r="S4" s="7"/>
      <c r="T4" s="25"/>
      <c r="U4" s="29"/>
      <c r="V4" s="25"/>
    </row>
    <row r="5" spans="1:22" ht="72.599999999999994">
      <c r="A5" s="73"/>
      <c r="B5" s="75"/>
      <c r="C5" s="78"/>
      <c r="D5" s="18" t="s">
        <v>150</v>
      </c>
      <c r="E5" s="25" t="s">
        <v>151</v>
      </c>
      <c r="F5" s="7">
        <v>1</v>
      </c>
      <c r="G5" s="7" t="s">
        <v>78</v>
      </c>
      <c r="H5" s="7" t="s">
        <v>108</v>
      </c>
      <c r="I5" s="26" t="s">
        <v>114</v>
      </c>
      <c r="J5" s="26"/>
      <c r="K5" s="29"/>
      <c r="L5" s="25"/>
      <c r="M5" s="29"/>
      <c r="N5" s="25"/>
      <c r="O5" s="29"/>
      <c r="P5" s="25"/>
      <c r="Q5" s="29">
        <v>0</v>
      </c>
      <c r="R5" s="25" t="s">
        <v>152</v>
      </c>
      <c r="S5" s="29">
        <v>1</v>
      </c>
      <c r="T5" s="25" t="s">
        <v>153</v>
      </c>
      <c r="U5" s="29"/>
      <c r="V5" s="25"/>
    </row>
    <row r="6" spans="1:22">
      <c r="A6" s="73"/>
      <c r="B6" s="75"/>
      <c r="C6" s="78"/>
      <c r="D6" s="18" t="s">
        <v>154</v>
      </c>
      <c r="E6" s="25" t="s">
        <v>155</v>
      </c>
      <c r="F6" s="7">
        <v>1</v>
      </c>
      <c r="G6" s="7" t="s">
        <v>78</v>
      </c>
      <c r="H6" s="7" t="s">
        <v>156</v>
      </c>
      <c r="I6" s="26" t="s">
        <v>114</v>
      </c>
      <c r="J6" s="26"/>
      <c r="K6" s="29"/>
      <c r="L6" s="25"/>
      <c r="M6" s="29"/>
      <c r="N6" s="25"/>
      <c r="O6" s="29"/>
      <c r="P6" s="25"/>
      <c r="Q6" s="29">
        <v>0</v>
      </c>
      <c r="R6" s="25"/>
      <c r="S6" s="29"/>
      <c r="T6" s="25"/>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157</v>
      </c>
      <c r="B9" s="75" t="s">
        <v>158</v>
      </c>
      <c r="C9" s="78"/>
      <c r="D9" s="18" t="s">
        <v>159</v>
      </c>
      <c r="E9" s="76"/>
      <c r="F9" s="76"/>
      <c r="G9" s="76"/>
      <c r="H9" s="1"/>
      <c r="I9" s="1"/>
    </row>
    <row r="10" spans="1:22" ht="43.5" customHeight="1">
      <c r="A10" s="73"/>
      <c r="B10" s="75"/>
      <c r="C10" s="78"/>
      <c r="D10" s="23" t="s">
        <v>160</v>
      </c>
      <c r="E10" s="76"/>
      <c r="F10" s="76"/>
      <c r="G10" s="76"/>
      <c r="H10" s="1"/>
      <c r="I10" s="1"/>
    </row>
    <row r="11" spans="1:22" ht="70.5" customHeight="1">
      <c r="A11" s="73"/>
      <c r="B11" s="75"/>
      <c r="C11" s="78"/>
      <c r="D11" s="23" t="s">
        <v>161</v>
      </c>
      <c r="E11" s="76"/>
      <c r="F11" s="76"/>
      <c r="G11" s="76"/>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2</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29.1" customHeight="1">
      <c r="A4" s="73" t="s">
        <v>162</v>
      </c>
      <c r="B4" s="75" t="s">
        <v>163</v>
      </c>
      <c r="C4" s="78"/>
      <c r="D4" s="23" t="s">
        <v>164</v>
      </c>
      <c r="E4" s="27"/>
      <c r="F4" s="2"/>
      <c r="G4" s="2"/>
      <c r="H4" s="2"/>
      <c r="I4" s="27"/>
      <c r="J4" s="26"/>
      <c r="K4" s="29"/>
      <c r="L4" s="25"/>
      <c r="M4" s="29"/>
      <c r="N4" s="25"/>
      <c r="O4" s="29"/>
      <c r="P4" s="25"/>
      <c r="Q4" s="29"/>
      <c r="R4" s="25"/>
      <c r="S4" s="29"/>
      <c r="T4" s="25"/>
      <c r="U4" s="29"/>
      <c r="V4" s="25"/>
    </row>
    <row r="5" spans="1:22" ht="29.1">
      <c r="A5" s="73"/>
      <c r="B5" s="75"/>
      <c r="C5" s="78"/>
      <c r="D5" s="18" t="s">
        <v>165</v>
      </c>
      <c r="E5" s="25" t="s">
        <v>166</v>
      </c>
      <c r="F5" s="7">
        <v>4</v>
      </c>
      <c r="G5" s="7" t="s">
        <v>167</v>
      </c>
      <c r="H5" s="7" t="s">
        <v>168</v>
      </c>
      <c r="I5" s="26" t="s">
        <v>169</v>
      </c>
      <c r="J5" s="26"/>
      <c r="K5" s="29"/>
      <c r="L5" s="25"/>
      <c r="M5" s="29"/>
      <c r="N5" s="25"/>
      <c r="O5" s="29"/>
      <c r="P5" s="25"/>
      <c r="Q5" s="29">
        <v>0</v>
      </c>
      <c r="R5" s="25" t="s">
        <v>141</v>
      </c>
      <c r="S5" s="29">
        <v>4</v>
      </c>
      <c r="T5" s="25" t="s">
        <v>141</v>
      </c>
      <c r="U5" s="29"/>
      <c r="V5" s="25"/>
    </row>
    <row r="6" spans="1:22" ht="44.45" customHeight="1">
      <c r="A6" s="73"/>
      <c r="B6" s="9"/>
      <c r="C6" s="78"/>
      <c r="D6" s="18"/>
      <c r="E6" s="25"/>
      <c r="F6" s="7"/>
      <c r="G6" s="7"/>
      <c r="H6" s="7"/>
      <c r="I6" s="26"/>
      <c r="J6" s="26"/>
      <c r="K6" s="29"/>
      <c r="L6" s="25"/>
      <c r="M6" s="29"/>
      <c r="N6" s="25"/>
      <c r="O6" s="29"/>
      <c r="P6" s="25"/>
      <c r="Q6" s="29"/>
      <c r="R6" s="25"/>
      <c r="S6" s="29"/>
      <c r="T6" s="25"/>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170</v>
      </c>
      <c r="B9" s="75" t="s">
        <v>171</v>
      </c>
      <c r="C9" s="78"/>
      <c r="D9" s="18" t="s">
        <v>172</v>
      </c>
      <c r="E9" s="76"/>
      <c r="F9" s="76"/>
      <c r="G9" s="76"/>
      <c r="H9" s="1"/>
      <c r="I9" s="1"/>
    </row>
    <row r="10" spans="1:22">
      <c r="A10" s="73"/>
      <c r="B10" s="75"/>
      <c r="C10" s="78"/>
      <c r="D10" s="23" t="s">
        <v>173</v>
      </c>
      <c r="E10" s="76"/>
      <c r="F10" s="76"/>
      <c r="G10" s="76"/>
      <c r="H10" s="1"/>
      <c r="I10" s="1"/>
    </row>
    <row r="15" spans="1:22">
      <c r="A15" s="13"/>
    </row>
    <row r="16" spans="1:22">
      <c r="A16" s="13"/>
    </row>
    <row r="17" spans="1:1">
      <c r="A17" s="39"/>
    </row>
    <row r="18" spans="1:1">
      <c r="A18" s="13"/>
    </row>
  </sheetData>
  <mergeCells count="27">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I2:I3"/>
    <mergeCell ref="J2:J3"/>
    <mergeCell ref="M2:N2"/>
    <mergeCell ref="O2:P2"/>
    <mergeCell ref="U2:V2"/>
    <mergeCell ref="K2:L2"/>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28.44999999999999" customHeight="1">
      <c r="A4" s="73" t="s">
        <v>174</v>
      </c>
      <c r="B4" s="75" t="s">
        <v>175</v>
      </c>
      <c r="C4" s="78"/>
      <c r="D4" s="23" t="s">
        <v>176</v>
      </c>
      <c r="E4" s="26"/>
      <c r="F4" s="7"/>
      <c r="G4" s="7"/>
      <c r="H4" s="52"/>
      <c r="I4" s="26"/>
      <c r="J4" s="26"/>
      <c r="K4" s="29"/>
      <c r="L4" s="25"/>
      <c r="M4" s="29"/>
      <c r="N4" s="25"/>
      <c r="O4" s="29"/>
      <c r="P4" s="25"/>
      <c r="Q4" s="29"/>
      <c r="R4" s="25"/>
      <c r="S4" s="29"/>
      <c r="T4" s="25"/>
      <c r="U4" s="29"/>
      <c r="V4" s="25"/>
    </row>
    <row r="5" spans="1:22" ht="57.95">
      <c r="A5" s="73"/>
      <c r="B5" s="75"/>
      <c r="C5" s="78"/>
      <c r="D5" s="18" t="s">
        <v>177</v>
      </c>
      <c r="E5" s="25" t="s">
        <v>178</v>
      </c>
      <c r="F5" s="7">
        <v>30</v>
      </c>
      <c r="G5" s="7" t="s">
        <v>179</v>
      </c>
      <c r="H5" s="7" t="s">
        <v>180</v>
      </c>
      <c r="I5" s="25" t="s">
        <v>181</v>
      </c>
      <c r="J5" s="26"/>
      <c r="K5" s="29"/>
      <c r="L5" s="25"/>
      <c r="M5" s="29"/>
      <c r="N5" s="25"/>
      <c r="O5" s="29"/>
      <c r="P5" s="25"/>
      <c r="Q5" s="29">
        <v>0</v>
      </c>
      <c r="R5" s="25" t="s">
        <v>182</v>
      </c>
      <c r="S5" s="29">
        <v>30</v>
      </c>
      <c r="T5" s="25" t="s">
        <v>183</v>
      </c>
      <c r="U5" s="29"/>
      <c r="V5" s="25"/>
    </row>
    <row r="6" spans="1:22" ht="130.5">
      <c r="A6" s="73"/>
      <c r="B6" s="75"/>
      <c r="C6" s="78"/>
      <c r="D6" s="18" t="s">
        <v>184</v>
      </c>
      <c r="E6" s="25" t="s">
        <v>185</v>
      </c>
      <c r="F6" s="7">
        <v>1000</v>
      </c>
      <c r="G6" s="7" t="s">
        <v>186</v>
      </c>
      <c r="H6" s="7" t="s">
        <v>187</v>
      </c>
      <c r="I6" s="25" t="s">
        <v>188</v>
      </c>
      <c r="J6" s="26"/>
      <c r="K6" s="29"/>
      <c r="L6" s="25"/>
      <c r="M6" s="29"/>
      <c r="N6" s="25"/>
      <c r="O6" s="29"/>
      <c r="P6" s="25"/>
      <c r="Q6" s="29">
        <v>2066</v>
      </c>
      <c r="R6" s="25" t="s">
        <v>189</v>
      </c>
      <c r="S6" s="29">
        <v>500</v>
      </c>
      <c r="T6" s="25" t="s">
        <v>190</v>
      </c>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191</v>
      </c>
      <c r="B9" s="75" t="s">
        <v>192</v>
      </c>
      <c r="C9" s="78"/>
      <c r="D9" s="18" t="s">
        <v>193</v>
      </c>
      <c r="E9" s="76"/>
      <c r="F9" s="76"/>
      <c r="G9" s="76"/>
      <c r="H9" s="1"/>
      <c r="I9" s="1"/>
    </row>
    <row r="10" spans="1:22" ht="29.25" customHeight="1">
      <c r="A10" s="73"/>
      <c r="B10" s="75"/>
      <c r="C10" s="78"/>
      <c r="D10" s="23" t="s">
        <v>194</v>
      </c>
      <c r="E10" s="76"/>
      <c r="F10" s="76"/>
      <c r="G10" s="76"/>
      <c r="H10" s="1"/>
      <c r="I10" s="1"/>
    </row>
    <row r="11" spans="1:22" ht="28.5" customHeight="1">
      <c r="A11" s="73"/>
      <c r="B11" s="75"/>
      <c r="C11" s="78"/>
      <c r="D11" s="23" t="s">
        <v>195</v>
      </c>
      <c r="E11" s="76"/>
      <c r="F11" s="76"/>
      <c r="G11" s="76"/>
      <c r="H11" s="1"/>
      <c r="I11" s="1"/>
    </row>
    <row r="12" spans="1:22" ht="30" customHeight="1">
      <c r="A12" s="73"/>
      <c r="B12" s="75"/>
      <c r="C12" s="78"/>
      <c r="D12" s="23" t="s">
        <v>196</v>
      </c>
      <c r="E12" s="76"/>
      <c r="F12" s="76"/>
      <c r="G12" s="76"/>
      <c r="H12" s="1"/>
      <c r="I12" s="1"/>
    </row>
    <row r="13" spans="1:22" ht="30.75" customHeight="1">
      <c r="A13" s="73"/>
      <c r="B13" s="75"/>
      <c r="C13" s="78"/>
      <c r="D13" s="23" t="s">
        <v>197</v>
      </c>
      <c r="E13" s="76"/>
      <c r="F13" s="76"/>
      <c r="G13" s="76"/>
      <c r="H13" s="1"/>
      <c r="I13" s="1"/>
    </row>
    <row r="18" spans="1:1">
      <c r="A18" s="13"/>
    </row>
    <row r="19" spans="1:1">
      <c r="A19" s="13"/>
    </row>
    <row r="20" spans="1:1">
      <c r="A20" s="39"/>
    </row>
    <row r="21" spans="1:1">
      <c r="A21" s="13"/>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COUNTIF(D4:D6,"&lt;&gt;")</f>
        <v>1</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08" customHeight="1">
      <c r="A4" s="73" t="s">
        <v>198</v>
      </c>
      <c r="B4" s="75" t="s">
        <v>199</v>
      </c>
      <c r="C4" s="78"/>
      <c r="D4" s="23" t="s">
        <v>200</v>
      </c>
      <c r="E4" s="25"/>
      <c r="F4" s="7"/>
      <c r="G4" s="7"/>
      <c r="H4" s="7"/>
      <c r="I4" s="26"/>
      <c r="J4" s="26"/>
      <c r="K4" s="29"/>
      <c r="L4" s="25"/>
      <c r="M4" s="29"/>
      <c r="N4" s="25"/>
      <c r="O4" s="29"/>
      <c r="P4" s="25"/>
      <c r="Q4" s="29"/>
      <c r="R4" s="25"/>
      <c r="S4" s="29"/>
      <c r="T4" s="25"/>
      <c r="U4" s="29"/>
      <c r="V4" s="25"/>
    </row>
    <row r="5" spans="1:22" s="16" customFormat="1">
      <c r="A5" s="73"/>
      <c r="B5" s="75"/>
      <c r="C5" s="78"/>
      <c r="D5" s="23"/>
      <c r="E5" s="25"/>
      <c r="F5" s="7"/>
      <c r="G5" s="7"/>
      <c r="H5" s="7"/>
      <c r="I5" s="26"/>
      <c r="J5" s="26"/>
      <c r="K5" s="29"/>
      <c r="L5" s="25"/>
      <c r="M5" s="29"/>
      <c r="N5" s="25"/>
      <c r="O5" s="29"/>
      <c r="P5" s="25"/>
      <c r="Q5" s="29"/>
      <c r="R5" s="25"/>
      <c r="S5" s="29"/>
      <c r="T5" s="25"/>
      <c r="U5" s="29"/>
      <c r="V5" s="25"/>
    </row>
    <row r="6" spans="1:22" s="16" customFormat="1">
      <c r="A6" s="73"/>
      <c r="B6" s="75"/>
      <c r="C6" s="78"/>
      <c r="D6" s="23"/>
      <c r="E6" s="25"/>
      <c r="F6" s="7"/>
      <c r="G6" s="7"/>
      <c r="H6" s="7"/>
      <c r="I6" s="26"/>
      <c r="J6" s="26"/>
      <c r="K6" s="29"/>
      <c r="L6" s="25"/>
      <c r="M6" s="29"/>
      <c r="N6" s="25"/>
      <c r="O6" s="29"/>
      <c r="P6" s="25"/>
      <c r="Q6" s="29"/>
      <c r="R6" s="25"/>
      <c r="S6" s="29"/>
      <c r="T6" s="25"/>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201</v>
      </c>
      <c r="B9" s="75" t="s">
        <v>202</v>
      </c>
      <c r="C9" s="78"/>
      <c r="D9" s="18" t="s">
        <v>203</v>
      </c>
      <c r="E9" s="76"/>
      <c r="F9" s="76"/>
      <c r="G9" s="76"/>
      <c r="H9" s="1"/>
      <c r="I9" s="1"/>
    </row>
    <row r="10" spans="1:22">
      <c r="A10" s="73"/>
      <c r="B10" s="75"/>
      <c r="C10" s="78"/>
      <c r="D10" s="23" t="s">
        <v>204</v>
      </c>
      <c r="E10" s="76"/>
      <c r="F10" s="76"/>
      <c r="G10" s="76"/>
      <c r="H10" s="1"/>
      <c r="I10" s="1"/>
    </row>
    <row r="11" spans="1:22">
      <c r="A11" s="73"/>
      <c r="B11" s="75"/>
      <c r="C11" s="78"/>
      <c r="D11" s="23" t="s">
        <v>205</v>
      </c>
      <c r="E11" s="76"/>
      <c r="F11" s="76"/>
      <c r="G11" s="76"/>
      <c r="H11" s="1"/>
      <c r="I11" s="1"/>
    </row>
    <row r="15" spans="1:22" ht="15" customHeight="1"/>
    <row r="20" spans="1:1">
      <c r="A20" s="13"/>
    </row>
    <row r="21" spans="1:1">
      <c r="A21" s="13"/>
    </row>
    <row r="22" spans="1:1">
      <c r="A22" s="13"/>
    </row>
    <row r="23" spans="1:1">
      <c r="A23" s="13"/>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abSelected="1" zoomScale="85" zoomScaleNormal="85" workbookViewId="0">
      <selection activeCell="F35" sqref="F35"/>
    </sheetView>
  </sheetViews>
  <sheetFormatPr defaultRowHeight="14.45"/>
  <cols>
    <col min="2" max="2" width="32.85546875" style="6" bestFit="1" customWidth="1"/>
    <col min="3" max="3" width="8.7109375" style="7"/>
    <col min="4" max="4" width="32.85546875" style="21" bestFit="1" customWidth="1"/>
    <col min="6" max="6" width="51.710937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s>
  <sheetData>
    <row r="1" spans="1:19" ht="15.6" customHeight="1">
      <c r="A1" s="71" t="s">
        <v>24</v>
      </c>
      <c r="B1" s="71"/>
      <c r="C1" s="71"/>
      <c r="D1" s="71"/>
      <c r="E1" s="71"/>
      <c r="F1" s="71"/>
      <c r="G1" s="71"/>
      <c r="H1" s="79" t="s">
        <v>25</v>
      </c>
      <c r="I1" s="79"/>
      <c r="J1" s="79"/>
      <c r="K1" s="79"/>
      <c r="L1" s="79"/>
      <c r="M1" s="79"/>
      <c r="N1" s="79"/>
      <c r="O1" s="79"/>
      <c r="P1" s="79"/>
      <c r="Q1" s="79"/>
      <c r="R1" s="79"/>
      <c r="S1" s="79"/>
    </row>
    <row r="2" spans="1:19" ht="30" customHeight="1">
      <c r="A2" s="75" t="s">
        <v>206</v>
      </c>
      <c r="B2" s="75" t="s">
        <v>12</v>
      </c>
      <c r="C2" s="75" t="s">
        <v>29</v>
      </c>
      <c r="D2" s="75" t="s">
        <v>30</v>
      </c>
      <c r="E2" s="75" t="s">
        <v>31</v>
      </c>
      <c r="F2" s="75" t="s">
        <v>49</v>
      </c>
      <c r="G2" s="75" t="s">
        <v>18</v>
      </c>
      <c r="H2" s="73" t="s">
        <v>33</v>
      </c>
      <c r="I2" s="73"/>
      <c r="J2" s="75" t="s">
        <v>34</v>
      </c>
      <c r="K2" s="75"/>
      <c r="L2" s="73" t="s">
        <v>35</v>
      </c>
      <c r="M2" s="73"/>
      <c r="N2" s="75" t="s">
        <v>36</v>
      </c>
      <c r="O2" s="75"/>
      <c r="P2" s="73" t="s">
        <v>37</v>
      </c>
      <c r="Q2" s="73"/>
      <c r="R2" s="75" t="s">
        <v>38</v>
      </c>
      <c r="S2" s="75"/>
    </row>
    <row r="3" spans="1:19">
      <c r="A3" s="75"/>
      <c r="B3" s="75"/>
      <c r="C3" s="75"/>
      <c r="D3" s="75"/>
      <c r="E3" s="75"/>
      <c r="F3" s="75"/>
      <c r="G3" s="75"/>
      <c r="H3" s="12" t="s">
        <v>39</v>
      </c>
      <c r="I3" s="12" t="s">
        <v>12</v>
      </c>
      <c r="J3" s="9" t="s">
        <v>39</v>
      </c>
      <c r="K3" s="9" t="s">
        <v>12</v>
      </c>
      <c r="L3" s="12" t="s">
        <v>39</v>
      </c>
      <c r="M3" s="12" t="s">
        <v>12</v>
      </c>
      <c r="N3" s="9" t="s">
        <v>39</v>
      </c>
      <c r="O3" s="9" t="s">
        <v>12</v>
      </c>
      <c r="P3" s="12" t="s">
        <v>39</v>
      </c>
      <c r="Q3" s="12" t="s">
        <v>12</v>
      </c>
      <c r="R3" s="9" t="s">
        <v>39</v>
      </c>
      <c r="S3" s="9" t="s">
        <v>12</v>
      </c>
    </row>
    <row r="4" spans="1:19">
      <c r="A4" s="7" t="s">
        <v>207</v>
      </c>
      <c r="B4" s="25"/>
      <c r="D4" s="24"/>
      <c r="E4" s="22"/>
      <c r="G4" s="25"/>
      <c r="H4" s="2"/>
      <c r="I4" s="25"/>
      <c r="J4" s="2"/>
      <c r="K4" s="25"/>
      <c r="L4" s="2"/>
      <c r="M4" s="25"/>
      <c r="N4" s="2"/>
      <c r="O4" s="25"/>
      <c r="P4" s="2"/>
      <c r="Q4" s="25"/>
      <c r="R4" s="2"/>
      <c r="S4" s="25"/>
    </row>
    <row r="5" spans="1:19">
      <c r="A5" s="7" t="s">
        <v>208</v>
      </c>
      <c r="B5" s="25"/>
      <c r="D5" s="24"/>
      <c r="E5" s="22"/>
      <c r="G5" s="25"/>
      <c r="H5" s="2"/>
      <c r="I5" s="25"/>
      <c r="J5" s="29"/>
      <c r="K5" s="25"/>
      <c r="L5" s="29"/>
      <c r="M5" s="25"/>
      <c r="N5" s="2"/>
      <c r="O5" s="25"/>
      <c r="P5" s="29"/>
      <c r="Q5" s="25"/>
      <c r="R5" s="14"/>
      <c r="S5" s="25"/>
    </row>
    <row r="6" spans="1:19">
      <c r="A6" s="7" t="s">
        <v>209</v>
      </c>
      <c r="B6" s="25"/>
      <c r="D6" s="24"/>
      <c r="E6" s="22"/>
      <c r="H6" s="2"/>
      <c r="I6" s="25"/>
      <c r="J6" s="29"/>
      <c r="K6" s="25"/>
      <c r="L6" s="29"/>
      <c r="M6" s="25"/>
      <c r="N6" s="29"/>
      <c r="O6" s="25"/>
      <c r="P6" s="29"/>
      <c r="Q6" s="25"/>
      <c r="R6" s="2"/>
      <c r="S6" s="27"/>
    </row>
    <row r="7" spans="1:19">
      <c r="A7" s="7" t="s">
        <v>210</v>
      </c>
      <c r="B7" s="25"/>
      <c r="D7" s="24"/>
      <c r="E7" s="22"/>
      <c r="H7" s="2"/>
      <c r="I7" s="25"/>
      <c r="J7" s="2"/>
      <c r="K7" s="25"/>
      <c r="L7" s="29"/>
      <c r="M7" s="25"/>
      <c r="N7" s="2"/>
      <c r="O7" s="27"/>
      <c r="P7" s="2"/>
      <c r="Q7" s="27"/>
      <c r="R7" s="2"/>
      <c r="S7" s="27"/>
    </row>
    <row r="8" spans="1:19" ht="57" customHeight="1">
      <c r="A8" s="7" t="s">
        <v>211</v>
      </c>
      <c r="B8" s="25"/>
      <c r="D8" s="24"/>
      <c r="E8" s="22"/>
      <c r="H8" s="2"/>
      <c r="I8" s="7"/>
      <c r="J8" s="2"/>
      <c r="K8" s="7"/>
      <c r="L8" s="7"/>
      <c r="M8" s="7"/>
      <c r="N8" s="2"/>
      <c r="O8" s="2"/>
      <c r="P8" s="30"/>
      <c r="Q8" s="2"/>
      <c r="R8" s="2"/>
      <c r="S8" s="30"/>
    </row>
    <row r="9" spans="1:19">
      <c r="A9" s="7" t="s">
        <v>212</v>
      </c>
      <c r="B9" s="67"/>
      <c r="D9" s="24"/>
      <c r="E9" s="22"/>
      <c r="H9" s="2"/>
      <c r="J9" s="2"/>
      <c r="L9" s="7"/>
      <c r="N9" s="2"/>
    </row>
    <row r="10" spans="1:19">
      <c r="A10" s="7" t="s">
        <v>213</v>
      </c>
      <c r="B10" s="67"/>
      <c r="D10" s="24"/>
      <c r="E10" s="22"/>
      <c r="H10" s="2"/>
      <c r="J10" s="2"/>
      <c r="L10" s="29"/>
      <c r="N10" s="2"/>
    </row>
    <row r="11" spans="1:19">
      <c r="A11" s="7" t="s">
        <v>214</v>
      </c>
      <c r="B11" s="25"/>
      <c r="C11" s="2"/>
      <c r="D11" s="24"/>
      <c r="H11" s="2"/>
      <c r="J11" s="2"/>
      <c r="L11" s="29"/>
      <c r="N11" s="7"/>
      <c r="O11" s="21"/>
    </row>
    <row r="12" spans="1:19">
      <c r="A12" s="7" t="s">
        <v>215</v>
      </c>
      <c r="B12" s="25"/>
      <c r="C12" s="2"/>
      <c r="D12" s="24"/>
      <c r="E12" s="22"/>
      <c r="G12" s="24"/>
      <c r="H12" s="2"/>
      <c r="J12" s="2"/>
      <c r="L12" s="29"/>
      <c r="N12" s="7"/>
      <c r="O12" s="21"/>
    </row>
    <row r="13" spans="1:19">
      <c r="A13" s="7" t="s">
        <v>216</v>
      </c>
      <c r="B13" s="25"/>
      <c r="C13" s="2"/>
      <c r="D13" s="24"/>
      <c r="E13" s="22"/>
      <c r="G13" s="24"/>
      <c r="H13" s="2"/>
      <c r="J13" s="2"/>
      <c r="L13" s="29"/>
      <c r="N13" s="7"/>
      <c r="O13" s="24"/>
    </row>
    <row r="14" spans="1:19">
      <c r="A14" s="7" t="s">
        <v>217</v>
      </c>
      <c r="B14" s="25"/>
      <c r="C14" s="2"/>
      <c r="D14" s="24"/>
      <c r="E14" s="22"/>
      <c r="G14" s="24"/>
      <c r="H14" s="2"/>
      <c r="J14" s="2"/>
      <c r="L14" s="29"/>
      <c r="N14" s="7"/>
      <c r="O14" s="24"/>
    </row>
    <row r="15" spans="1:19">
      <c r="A15" s="7" t="s">
        <v>218</v>
      </c>
      <c r="B15" s="25"/>
      <c r="C15" s="2"/>
      <c r="D15" s="24"/>
      <c r="E15" s="22"/>
      <c r="H15" s="2"/>
      <c r="J15" s="2"/>
      <c r="L15" s="29"/>
      <c r="N15" s="7"/>
      <c r="O15" s="24"/>
    </row>
    <row r="16" spans="1:19">
      <c r="A16" s="7" t="s">
        <v>219</v>
      </c>
      <c r="B16" s="25"/>
      <c r="C16" s="2"/>
      <c r="D16" s="24"/>
      <c r="E16" s="22"/>
      <c r="H16" s="2"/>
      <c r="J16" s="2"/>
      <c r="L16" s="29"/>
      <c r="N16" s="7"/>
      <c r="O16" s="24"/>
    </row>
    <row r="17" spans="1:15">
      <c r="A17" s="7" t="s">
        <v>220</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F42" zoomScaleNormal="100" workbookViewId="0">
      <selection activeCell="Q72" sqref="Q72:AC75"/>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29">
      <c r="A1" s="81" t="s">
        <v>221</v>
      </c>
      <c r="B1" s="81"/>
      <c r="C1" s="81"/>
      <c r="E1" s="81" t="s">
        <v>222</v>
      </c>
      <c r="F1" s="81"/>
      <c r="G1" s="81"/>
      <c r="H1" s="81"/>
      <c r="I1" s="81"/>
      <c r="J1" s="81"/>
      <c r="K1" s="81"/>
      <c r="L1" s="81"/>
      <c r="M1" s="81"/>
      <c r="N1" s="81"/>
      <c r="O1" s="81"/>
      <c r="Q1" s="15"/>
      <c r="R1" s="84" t="s">
        <v>223</v>
      </c>
      <c r="S1" s="84"/>
      <c r="T1" s="84"/>
      <c r="U1" s="84"/>
      <c r="V1" s="84"/>
      <c r="W1" s="84"/>
      <c r="X1" s="84"/>
      <c r="Y1" s="84"/>
      <c r="Z1" s="84"/>
      <c r="AA1" s="84"/>
      <c r="AB1" s="84"/>
      <c r="AC1" s="84"/>
    </row>
    <row r="2" spans="1:29">
      <c r="A2" s="81"/>
      <c r="B2" s="81"/>
      <c r="C2" s="81"/>
      <c r="E2" s="81"/>
      <c r="F2" s="81"/>
      <c r="G2" s="81"/>
      <c r="H2" s="81"/>
      <c r="I2" s="81"/>
      <c r="J2" s="81"/>
      <c r="K2" s="81"/>
      <c r="L2" s="81"/>
      <c r="M2" s="81"/>
      <c r="N2" s="81"/>
      <c r="O2" s="81"/>
      <c r="Q2" s="15"/>
      <c r="R2" s="82" t="s">
        <v>224</v>
      </c>
      <c r="S2" s="82"/>
      <c r="T2" s="82"/>
      <c r="U2" s="15"/>
      <c r="V2" s="82" t="s">
        <v>225</v>
      </c>
      <c r="W2" s="82"/>
      <c r="X2" s="82"/>
      <c r="Y2" s="15"/>
      <c r="Z2" s="83" t="s">
        <v>226</v>
      </c>
      <c r="AA2" s="83"/>
      <c r="AB2" s="83"/>
      <c r="AC2" s="83"/>
    </row>
    <row r="3" spans="1:29" ht="39">
      <c r="A3" s="8" t="s">
        <v>227</v>
      </c>
      <c r="B3" s="8" t="s">
        <v>228</v>
      </c>
      <c r="C3" s="8" t="s">
        <v>229</v>
      </c>
      <c r="E3" s="8" t="s">
        <v>206</v>
      </c>
      <c r="F3" s="8" t="s">
        <v>230</v>
      </c>
      <c r="G3" s="8" t="s">
        <v>231</v>
      </c>
      <c r="H3" s="8" t="s">
        <v>232</v>
      </c>
      <c r="I3" s="8" t="s">
        <v>233</v>
      </c>
      <c r="J3" s="8" t="s">
        <v>234</v>
      </c>
      <c r="K3" s="8" t="s">
        <v>235</v>
      </c>
      <c r="L3" s="32" t="s">
        <v>236</v>
      </c>
      <c r="M3" s="8" t="s">
        <v>233</v>
      </c>
      <c r="N3" s="8" t="s">
        <v>235</v>
      </c>
      <c r="O3" s="32" t="s">
        <v>237</v>
      </c>
      <c r="Q3" s="56" t="s">
        <v>31</v>
      </c>
      <c r="R3" s="57" t="s">
        <v>232</v>
      </c>
      <c r="S3" s="57" t="s">
        <v>234</v>
      </c>
      <c r="T3" s="57" t="s">
        <v>235</v>
      </c>
      <c r="U3" s="59"/>
      <c r="V3" s="53" t="s">
        <v>232</v>
      </c>
      <c r="W3" s="53" t="s">
        <v>234</v>
      </c>
      <c r="X3" s="53" t="s">
        <v>235</v>
      </c>
      <c r="Y3" s="15"/>
      <c r="Z3" s="58" t="s">
        <v>238</v>
      </c>
      <c r="AA3" s="55" t="s">
        <v>239</v>
      </c>
      <c r="AB3" s="32" t="s">
        <v>240</v>
      </c>
      <c r="AC3" s="64" t="s">
        <v>241</v>
      </c>
    </row>
    <row r="4" spans="1:29">
      <c r="A4" t="s">
        <v>40</v>
      </c>
      <c r="B4" s="7">
        <f>'Output 1'!A3</f>
        <v>4</v>
      </c>
      <c r="C4" s="7">
        <f>4+B4</f>
        <v>8</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c r="A5" t="s">
        <v>59</v>
      </c>
      <c r="B5" s="7">
        <f>'Output 2'!A3</f>
        <v>1</v>
      </c>
      <c r="C5" s="7">
        <f t="shared" ref="C5:C13" si="3">4+B5</f>
        <v>5</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242</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c r="A6" t="s">
        <v>66</v>
      </c>
      <c r="B6" s="7">
        <f>'Output 3'!A3</f>
        <v>3</v>
      </c>
      <c r="C6" s="7">
        <f t="shared" si="3"/>
        <v>7</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243</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c r="A7" t="s">
        <v>89</v>
      </c>
      <c r="B7" s="7">
        <f>'Output 4'!A3</f>
        <v>2</v>
      </c>
      <c r="C7" s="7">
        <f t="shared" si="3"/>
        <v>6</v>
      </c>
      <c r="F7" t="str">
        <f>'Output 1'!D7</f>
        <v>O.1.4</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244</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c r="A8" t="s">
        <v>103</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c r="A9" t="s">
        <v>126</v>
      </c>
      <c r="B9" s="7">
        <f>'Output 6'!A3</f>
        <v>3</v>
      </c>
      <c r="C9" s="7">
        <f t="shared" si="3"/>
        <v>7</v>
      </c>
      <c r="F9">
        <f>'Output 2'!$D$5</f>
        <v>0</v>
      </c>
      <c r="G9" s="4" t="e">
        <f>'Output 2'!K$5/'Output 2'!$F$5</f>
        <v>#DIV/0!</v>
      </c>
      <c r="H9" s="4" t="e">
        <f>'Output 2'!M$5/'Output 2'!$F$5</f>
        <v>#DIV/0!</v>
      </c>
      <c r="I9" s="4" t="e">
        <f>('Output 2'!O$5)/'Output 2'!$F$5</f>
        <v>#DIV/0!</v>
      </c>
      <c r="J9" s="4" t="e">
        <f>('Output 2'!Q$5)/'Output 2'!$F$5</f>
        <v>#DIV/0!</v>
      </c>
      <c r="K9" s="4" t="e">
        <f>('Output 1'!U$4)/'Output 1'!$F$4</f>
        <v>#DIV/0!</v>
      </c>
      <c r="L9" s="34" t="e">
        <f t="shared" ref="L9:L34" si="6">H9+J9</f>
        <v>#DIV/0!</v>
      </c>
      <c r="M9" s="4" t="e">
        <f>('Output 2'!S$5)/'Output 2'!$F$5</f>
        <v>#DIV/0!</v>
      </c>
      <c r="N9" s="4" t="e">
        <f>('Output 2'!U$5)/'Output 2'!$F$5</f>
        <v>#DIV/0!</v>
      </c>
      <c r="O9" s="34" t="e">
        <f t="shared" ref="O9:O25" si="7">L9+N9</f>
        <v>#DIV/0!</v>
      </c>
      <c r="Q9" s="31" t="s">
        <v>132</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1</v>
      </c>
    </row>
    <row r="10" spans="1:29">
      <c r="A10" t="s">
        <v>147</v>
      </c>
      <c r="B10" s="7">
        <f>'Output 7'!A3</f>
        <v>3</v>
      </c>
      <c r="C10" s="7">
        <f t="shared" si="3"/>
        <v>7</v>
      </c>
      <c r="F10">
        <f>'Output 2'!$D$6</f>
        <v>0</v>
      </c>
      <c r="G10" s="4" t="e">
        <f>'Output 2'!K$6/'Output 2'!$F$6</f>
        <v>#DIV/0!</v>
      </c>
      <c r="H10" s="4" t="e">
        <f>'Output 2'!M$6/'Output 2'!$F$6</f>
        <v>#DIV/0!</v>
      </c>
      <c r="I10" s="4" t="e">
        <f>('Output 2'!O$6)/'Output 2'!$F$6</f>
        <v>#DIV/0!</v>
      </c>
      <c r="J10" s="4" t="e">
        <f>('Output 2'!Q$6)/'Output 2'!$F$6</f>
        <v>#DIV/0!</v>
      </c>
      <c r="K10" s="4" t="e">
        <f>('Output 1'!U$4)/'Output 1'!$F$4</f>
        <v>#DIV/0!</v>
      </c>
      <c r="L10" s="34" t="e">
        <f t="shared" si="6"/>
        <v>#DIV/0!</v>
      </c>
      <c r="M10" s="4" t="e">
        <f>('Output 2'!S$6)/'Output 2'!$F$6</f>
        <v>#DIV/0!</v>
      </c>
      <c r="N10" s="4" t="e">
        <f>('Output 2'!U$6)/'Output 2'!$F$6</f>
        <v>#DIV/0!</v>
      </c>
      <c r="O10" s="34" t="e">
        <f t="shared" si="7"/>
        <v>#DIV/0!</v>
      </c>
      <c r="Q10" s="31" t="s">
        <v>245</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c r="A11" t="s">
        <v>162</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6"/>
        <v>#DIV/0!</v>
      </c>
      <c r="M11" s="4" t="e">
        <f>('Output 3'!S$4)/'Output 3'!$F$4</f>
        <v>#DIV/0!</v>
      </c>
      <c r="N11" s="4" t="e">
        <f>('Output 3'!U$4)/'Output 3'!$F$4</f>
        <v>#DIV/0!</v>
      </c>
      <c r="O11" s="34" t="e">
        <f t="shared" si="7"/>
        <v>#DIV/0!</v>
      </c>
      <c r="Q11" s="31" t="s">
        <v>246</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c r="A12" t="s">
        <v>174</v>
      </c>
      <c r="B12" s="7">
        <f>'Output 9'!A3</f>
        <v>3</v>
      </c>
      <c r="C12" s="7">
        <f t="shared" si="3"/>
        <v>7</v>
      </c>
      <c r="F12" t="str">
        <f>'Output 3'!$D$5</f>
        <v>O.3.2</v>
      </c>
      <c r="G12" s="4">
        <f>'Output 3'!K$5/'Output 3'!$F$5</f>
        <v>0</v>
      </c>
      <c r="H12" s="4">
        <f>'Output 3'!M$5/'Output 3'!$F$5</f>
        <v>0.05</v>
      </c>
      <c r="I12" s="4">
        <f>('Output 3'!Q$5)/'Output 3'!$F$5</f>
        <v>0.55000000000000004</v>
      </c>
      <c r="J12" s="4">
        <f>('Output 3'!$Q$5)/'Output 3'!$F$5</f>
        <v>0.55000000000000004</v>
      </c>
      <c r="K12" s="4" t="e">
        <f>('Output 1'!U$4)/'Output 1'!$F$4</f>
        <v>#DIV/0!</v>
      </c>
      <c r="L12" s="34">
        <f t="shared" si="6"/>
        <v>0.60000000000000009</v>
      </c>
      <c r="M12" s="4">
        <f>('Output 3'!S$5)/'Output 3'!$F$5</f>
        <v>0.5</v>
      </c>
      <c r="N12" s="4">
        <f>('Output 3'!U$5)/'Output 3'!$F$5</f>
        <v>0</v>
      </c>
      <c r="O12" s="34">
        <f t="shared" si="7"/>
        <v>0.60000000000000009</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c r="A13" t="s">
        <v>198</v>
      </c>
      <c r="B13" s="7">
        <f>'Output 10'!A3</f>
        <v>1</v>
      </c>
      <c r="C13" s="7">
        <f t="shared" si="3"/>
        <v>5</v>
      </c>
      <c r="F13" t="str">
        <f>'Output 3'!$D$6</f>
        <v>O.3.3</v>
      </c>
      <c r="G13" s="4">
        <f>'Output 3'!K$6/'Output 3'!$F$6</f>
        <v>0</v>
      </c>
      <c r="H13" s="4">
        <f>'Output 3'!M$6/'Output 3'!$F$6</f>
        <v>0</v>
      </c>
      <c r="I13" s="4">
        <f>('Output 3'!O$6)/'Output 3'!$F$6</f>
        <v>0</v>
      </c>
      <c r="J13" s="4">
        <f>('Output 3'!Q$6)/'Output 3'!$F$6</f>
        <v>0</v>
      </c>
      <c r="K13" s="4" t="e">
        <f>('Output 1'!U$4)/'Output 1'!$F$4</f>
        <v>#DIV/0!</v>
      </c>
      <c r="L13" s="34">
        <f t="shared" si="6"/>
        <v>0</v>
      </c>
      <c r="M13" s="4">
        <f>('Output 3'!S$6)/'Output 3'!$F$6</f>
        <v>0</v>
      </c>
      <c r="N13" s="4">
        <f>('Output 3'!U$6)/'Output 3'!$F$6</f>
        <v>0</v>
      </c>
      <c r="O13" s="34">
        <f t="shared" si="7"/>
        <v>0</v>
      </c>
      <c r="Q13" s="31" t="s">
        <v>247</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6"/>
        <v>#DIV/0!</v>
      </c>
      <c r="M14" s="4" t="e">
        <f>('Output 4'!S$4)/'Output 4'!$F$4</f>
        <v>#DIV/0!</v>
      </c>
      <c r="N14" s="4" t="e">
        <f>('Output 4'!U$4)/'Output 4'!$F$4</f>
        <v>#DIV/0!</v>
      </c>
      <c r="O14" s="34" t="e">
        <f t="shared" si="7"/>
        <v>#DIV/0!</v>
      </c>
      <c r="Q14" s="31" t="s">
        <v>248</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c r="F15" t="str">
        <f>'Output 4'!$D$5</f>
        <v>O.4.2</v>
      </c>
      <c r="G15" s="4">
        <f>'Output 4'!K$5/'Output 4'!$F$5</f>
        <v>0</v>
      </c>
      <c r="H15" s="4">
        <f>'Output 4'!M$5/'Output 4'!$F$5</f>
        <v>0</v>
      </c>
      <c r="I15" s="4">
        <f>('Output 4'!Q$5)/'Output 4'!$F$5</f>
        <v>0.88888888888888884</v>
      </c>
      <c r="J15" s="4">
        <f>('Output 4'!Q$5)/'Output 4'!$F$5</f>
        <v>0.88888888888888884</v>
      </c>
      <c r="K15" s="4" t="e">
        <f>('Output 1'!U$4)/'Output 1'!$F$4</f>
        <v>#DIV/0!</v>
      </c>
      <c r="L15" s="34">
        <f t="shared" si="6"/>
        <v>0.88888888888888884</v>
      </c>
      <c r="M15" s="4" t="e">
        <f>('Output 4'!#REF!)/'Output 4'!$F$5</f>
        <v>#REF!</v>
      </c>
      <c r="N15" s="4">
        <f>('Output 4'!U$5)/'Output 4'!$F$5</f>
        <v>0</v>
      </c>
      <c r="O15" s="34">
        <f t="shared" si="7"/>
        <v>0.88888888888888884</v>
      </c>
      <c r="Q15" s="31" t="s">
        <v>249</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c r="F16">
        <f>'Output 4'!$D$6</f>
        <v>0</v>
      </c>
      <c r="G16" s="4" t="e">
        <f>'Output 4'!K$6/'Output 4'!$F$6</f>
        <v>#DIV/0!</v>
      </c>
      <c r="H16" s="4" t="e">
        <f>'Output 4'!M$6/'Output 4'!$F$6</f>
        <v>#DIV/0!</v>
      </c>
      <c r="I16" s="4" t="e">
        <f>('Output 4'!O$6)/'Output 4'!$F$6</f>
        <v>#DIV/0!</v>
      </c>
      <c r="J16" s="4" t="e">
        <f>('Output 4'!Q$6)/'Output 4'!$F$6</f>
        <v>#DIV/0!</v>
      </c>
      <c r="K16" s="4" t="e">
        <f>('Output 1'!U$4)/'Output 1'!$F$4</f>
        <v>#DIV/0!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4" t="e">
        <f t="shared" si="6"/>
        <v>#DIV/0!</v>
      </c>
      <c r="M17" s="4" t="e">
        <f>('Output 5'!S$4)/'Output 5'!$F$4</f>
        <v>#DIV/0!</v>
      </c>
      <c r="N17" s="4" t="e">
        <f>('Output 5'!U$4)/'Output 5'!$F$4</f>
        <v>#DIV/0!</v>
      </c>
      <c r="O17" s="34" t="e">
        <f t="shared" si="7"/>
        <v>#DIV/0!</v>
      </c>
      <c r="Q17" s="31" t="s">
        <v>108</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1</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1</v>
      </c>
      <c r="AA17" s="38">
        <f t="shared" si="1"/>
        <v>0</v>
      </c>
      <c r="AB17" s="54">
        <f t="shared" ca="1" si="2"/>
        <v>1</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3</v>
      </c>
    </row>
    <row r="18" spans="1:29">
      <c r="F18" t="str">
        <f>'Output 5'!$D$5</f>
        <v>O.5.2</v>
      </c>
      <c r="G18" s="4">
        <f>'Output 5'!K$5/'Output 5'!$F$5</f>
        <v>0</v>
      </c>
      <c r="H18" s="4">
        <f>'Output 5'!M$5/'Output 5'!$F$5</f>
        <v>0</v>
      </c>
      <c r="I18" s="4">
        <f>('Output 5'!O$5)/'Output 5'!$F$5</f>
        <v>0</v>
      </c>
      <c r="J18" s="4">
        <f>('Output 5'!Q$5)/'Output 5'!$F$5</f>
        <v>1</v>
      </c>
      <c r="K18" s="4" t="e">
        <f>('Output 1'!U$4)/'Output 1'!$F$4</f>
        <v>#DIV/0!</v>
      </c>
      <c r="L18" s="34">
        <f t="shared" si="6"/>
        <v>1</v>
      </c>
      <c r="M18" s="4">
        <f>('Output 5'!S$5)/'Output 5'!$F$5</f>
        <v>2</v>
      </c>
      <c r="N18" s="4">
        <f>('Output 5'!U$5)/'Output 5'!$F$5</f>
        <v>0</v>
      </c>
      <c r="O18" s="34">
        <f t="shared" si="7"/>
        <v>1</v>
      </c>
      <c r="Q18" s="31" t="s">
        <v>156</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1</v>
      </c>
    </row>
    <row r="19" spans="1:29">
      <c r="F19" t="str">
        <f>'Output 5'!$D$6</f>
        <v>0.5.3</v>
      </c>
      <c r="G19" s="4">
        <f>'Output 5'!K$6/'Output 5'!$F$6</f>
        <v>0</v>
      </c>
      <c r="H19" s="4">
        <f>'Output 5'!M$6/'Output 5'!$F$6</f>
        <v>0</v>
      </c>
      <c r="I19" s="4">
        <f>('Output 5'!O$6)/'Output 5'!$F$6</f>
        <v>0</v>
      </c>
      <c r="J19" s="4">
        <f>('Output 5'!Q$6)/'Output 5'!$F$6</f>
        <v>0</v>
      </c>
      <c r="K19" s="4" t="e">
        <f>('Output 1'!U$4)/'Output 1'!$F$4</f>
        <v>#DIV/0!</v>
      </c>
      <c r="L19" s="34">
        <f t="shared" si="6"/>
        <v>0</v>
      </c>
      <c r="M19" s="4">
        <f>('Output 5'!S$6)/'Output 5'!$F$6</f>
        <v>0</v>
      </c>
      <c r="N19" s="4">
        <f>('Output 5'!U$6)/'Output 5'!$F$6</f>
        <v>0</v>
      </c>
      <c r="O19" s="34">
        <f t="shared" si="7"/>
        <v>0</v>
      </c>
      <c r="Q19" s="31" t="s">
        <v>250</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c r="A20" t="s">
        <v>251</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c r="F21" t="str">
        <f>'Output 6'!$D$5</f>
        <v>O.6.2</v>
      </c>
      <c r="G21" s="4">
        <f>'Output 6'!K$5/'Output 6'!$F$5</f>
        <v>0</v>
      </c>
      <c r="H21" s="4">
        <f>'Output 6'!M$5/'Output 6'!$F$5</f>
        <v>0</v>
      </c>
      <c r="I21" s="4">
        <f>('Output 6'!O$5)/'Output 6'!$F$5</f>
        <v>0</v>
      </c>
      <c r="J21" s="4">
        <f>('Output 6'!Q$5)/'Output 6'!$F$5</f>
        <v>0</v>
      </c>
      <c r="K21" s="4" t="e">
        <f>('Output 1'!U$4)/'Output 1'!$F$4</f>
        <v>#DIV/0!</v>
      </c>
      <c r="L21" s="34">
        <f t="shared" si="6"/>
        <v>0</v>
      </c>
      <c r="M21" s="4">
        <f>('Output 6'!S$5)/'Output 6'!$F$5</f>
        <v>0</v>
      </c>
      <c r="N21" s="4">
        <f>('Output 6'!U$5)/'Output 6'!$F$5</f>
        <v>0</v>
      </c>
      <c r="O21" s="34">
        <f t="shared" si="7"/>
        <v>0</v>
      </c>
      <c r="Q21" s="31" t="s">
        <v>252</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4">
        <f t="shared" ca="1" si="2"/>
        <v>0</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c r="F22" t="str">
        <f>'Output 6'!$D$6</f>
        <v>O.6.3</v>
      </c>
      <c r="G22" s="4">
        <f>'Output 6'!K$6/'Output 6'!$F$6</f>
        <v>0</v>
      </c>
      <c r="H22" s="4">
        <f>'Output 6'!M$6/'Output 6'!$F$6</f>
        <v>0</v>
      </c>
      <c r="I22" s="4">
        <f>('Output 6'!O$6)/'Output 6'!$F$6</f>
        <v>0</v>
      </c>
      <c r="J22" s="4">
        <f>('Output 6'!Q$6)/'Output 6'!$F$6</f>
        <v>0</v>
      </c>
      <c r="K22" s="4" t="e">
        <f>('Output 1'!U$4)/'Output 1'!$F$4</f>
        <v>#DIV/0!</v>
      </c>
      <c r="L22" s="34">
        <f t="shared" si="6"/>
        <v>0</v>
      </c>
      <c r="M22" s="4">
        <f>('Output 6'!S$6)/'Output 6'!$F$6</f>
        <v>0.24390243902439024</v>
      </c>
      <c r="N22" s="4">
        <f>('Output 6'!U$6)/'Output 6'!$F$6</f>
        <v>0</v>
      </c>
      <c r="O22" s="34">
        <f t="shared" si="7"/>
        <v>0</v>
      </c>
      <c r="Q22" s="31" t="s">
        <v>253</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c r="F24" t="str">
        <f>'Output 7'!$D$5</f>
        <v>O.7.2</v>
      </c>
      <c r="G24" s="4">
        <f>'Output 7'!K$5/'Output 7'!$F$5</f>
        <v>0</v>
      </c>
      <c r="H24" s="4">
        <f>'Output 7'!M$5/'Output 7'!$F$5</f>
        <v>0</v>
      </c>
      <c r="I24" s="4">
        <f>('Output 7'!O$5)/'Output 7'!$F$5</f>
        <v>0</v>
      </c>
      <c r="J24" s="4">
        <f>('Output 7'!Q$5)/'Output 7'!$F$5</f>
        <v>0</v>
      </c>
      <c r="K24" s="4" t="e">
        <f>('Output 1'!U$4)/'Output 1'!$F$4</f>
        <v>#DIV/0!</v>
      </c>
      <c r="L24" s="34">
        <f t="shared" si="6"/>
        <v>0</v>
      </c>
      <c r="M24" s="4" t="e">
        <f>('Output 7'!#REF!)/'Output 7'!$F$5</f>
        <v>#REF!</v>
      </c>
      <c r="N24" s="4">
        <f>('Output 7'!U$5)/'Output 7'!$F$5</f>
        <v>0</v>
      </c>
      <c r="O24" s="34">
        <f t="shared" si="7"/>
        <v>0</v>
      </c>
      <c r="Q24" s="31" t="s">
        <v>254</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4">
        <f t="shared" ca="1" si="2"/>
        <v>0</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c r="F25" t="str">
        <f>'Output 7'!$D$6</f>
        <v>O.7.3</v>
      </c>
      <c r="G25" s="4">
        <f>'Output 7'!K$6/'Output 7'!$F$6</f>
        <v>0</v>
      </c>
      <c r="H25" s="4">
        <f>'Output 7'!M$6/'Output 7'!$F$6</f>
        <v>0</v>
      </c>
      <c r="I25" s="4">
        <f>('Output 7'!O$6)/'Output 7'!$F$6</f>
        <v>0</v>
      </c>
      <c r="J25" s="4">
        <f>('Output 7'!Q$6)/'Output 7'!$F$6</f>
        <v>0</v>
      </c>
      <c r="K25" s="4" t="e">
        <f>('Output 1'!U$4)/'Output 1'!$F$4</f>
        <v>#DIV/0!</v>
      </c>
      <c r="L25" s="34">
        <f t="shared" si="6"/>
        <v>0</v>
      </c>
      <c r="M25" s="4">
        <f>('Output 7'!S$6)/'Output 7'!$F$6</f>
        <v>0</v>
      </c>
      <c r="N25" s="4">
        <f>('Output 7'!U$6)/'Output 7'!$F$6</f>
        <v>0</v>
      </c>
      <c r="O25" s="34">
        <f t="shared" si="7"/>
        <v>0</v>
      </c>
      <c r="Q25" s="31" t="s">
        <v>255</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4" t="e">
        <f t="shared" si="6"/>
        <v>#DIV/0!</v>
      </c>
      <c r="M26" s="4" t="e">
        <f>(#REF!)/#REF!</f>
        <v>#REF!</v>
      </c>
      <c r="N26" s="4" t="e">
        <f>(#REF!)/#REF!</f>
        <v>#REF!</v>
      </c>
      <c r="O26" s="34" t="e">
        <f>#REF!+N26</f>
        <v>#REF!</v>
      </c>
      <c r="Q26" s="31" t="s">
        <v>256</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c r="F27">
        <f>'Output 2'!$D$5</f>
        <v>0</v>
      </c>
      <c r="G27" s="4">
        <f>'Output 8'!K$5/'Output 8'!$F$5</f>
        <v>0</v>
      </c>
      <c r="H27" s="4">
        <f>'Output 8'!M$5/'Output 8'!$F$5</f>
        <v>0</v>
      </c>
      <c r="I27" s="4">
        <f>('Output 8'!O$5)/'Output 8'!$F$5</f>
        <v>0</v>
      </c>
      <c r="J27" s="4">
        <f>('Output 8'!Q$5)/'Output 8'!$F$5</f>
        <v>0</v>
      </c>
      <c r="K27" s="4" t="e">
        <f>('Output 1'!U$4)/'Output 1'!$F$4</f>
        <v>#DIV/0!</v>
      </c>
      <c r="L27" s="34">
        <f t="shared" si="6"/>
        <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c r="F28">
        <f>'Output 2'!$D$6</f>
        <v>0</v>
      </c>
      <c r="G28" s="4" t="e">
        <f>'Output 8'!K$6/'Output 8'!$F$6</f>
        <v>#DIV/0!</v>
      </c>
      <c r="H28" s="4" t="e">
        <f>'Output 8'!M$6/'Output 8'!$F$6</f>
        <v>#DIV/0!</v>
      </c>
      <c r="I28" s="4" t="e">
        <f>('Output 8'!O$6)/'Output 8'!$F$6</f>
        <v>#DIV/0!</v>
      </c>
      <c r="J28" s="4" t="e">
        <f>('Output 8'!Q$6)/'Output 8'!$F$6</f>
        <v>#DIV/0!</v>
      </c>
      <c r="K28" s="4" t="e">
        <f>('Output 1'!U$4)/'Output 1'!$F$4</f>
        <v>#DIV/0!</v>
      </c>
      <c r="L28" s="34" t="e">
        <f t="shared" si="6"/>
        <v>#DIV/0!</v>
      </c>
      <c r="M28" s="4" t="e">
        <f>(#REF!)/#REF!</f>
        <v>#REF!</v>
      </c>
      <c r="N28" s="4" t="e">
        <f>(#REF!)/#REF!</f>
        <v>#REF!</v>
      </c>
      <c r="O28" s="34" t="e">
        <f>#REF!+N28</f>
        <v>#REF!</v>
      </c>
      <c r="Q28" s="31" t="s">
        <v>257</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4" t="e">
        <f t="shared" si="6"/>
        <v>#DIV/0!</v>
      </c>
      <c r="M29" s="4" t="e">
        <f>('Output 8'!S$4)/'Output 8'!$F$4</f>
        <v>#DIV/0!</v>
      </c>
      <c r="N29" s="4" t="e">
        <f>('Output 8'!U$4)/'Output 8'!$F$4</f>
        <v>#DIV/0!</v>
      </c>
      <c r="O29" s="34" t="e">
        <f t="shared" ref="O29:O34" si="8">L26+N29</f>
        <v>#DIV/0!</v>
      </c>
      <c r="Q29" s="31" t="s">
        <v>258</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c r="F30" t="str">
        <f>'Output 9'!$D$5</f>
        <v>O.9.2</v>
      </c>
      <c r="G30" s="4">
        <f>'Output 9'!K$5/'Output 9'!$F$5</f>
        <v>0</v>
      </c>
      <c r="H30" s="4">
        <f>'Output 9'!M$5/'Output 9'!$F$5</f>
        <v>0</v>
      </c>
      <c r="I30" s="4">
        <f>('Output 9'!O$5)/'Output 9'!$F$5</f>
        <v>0</v>
      </c>
      <c r="J30" s="4">
        <f>('Output 9'!Q$5)/'Output 9'!$F$5</f>
        <v>0</v>
      </c>
      <c r="K30" s="4" t="e">
        <f>('Output 1'!U$4)/'Output 1'!$F$4</f>
        <v>#DIV/0!</v>
      </c>
      <c r="L30" s="34">
        <f t="shared" si="6"/>
        <v>0</v>
      </c>
      <c r="M30" s="4">
        <f>('Output 8'!S$5)/'Output 8'!$F$5</f>
        <v>1</v>
      </c>
      <c r="N30" s="4">
        <f>('Output 8'!U$5)/'Output 8'!$F$5</f>
        <v>0</v>
      </c>
      <c r="O30" s="34">
        <f t="shared" si="8"/>
        <v>0</v>
      </c>
      <c r="Q30" s="31" t="s">
        <v>259</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c r="F31" t="str">
        <f>'Output 9'!$D$6</f>
        <v>O.9.3</v>
      </c>
      <c r="G31" s="4">
        <f>'Output 9'!K$6/'Output 9'!$F$6</f>
        <v>0</v>
      </c>
      <c r="H31" s="4">
        <f>'Output 9'!M$6/'Output 9'!$F$6</f>
        <v>0</v>
      </c>
      <c r="I31" s="4">
        <f>('Output 9'!O$6)/'Output 9'!$F$6</f>
        <v>0</v>
      </c>
      <c r="J31" s="4">
        <f>('Output 9'!Q$6)/'Output 9'!$F$6</f>
        <v>2.0659999999999998</v>
      </c>
      <c r="K31" s="4" t="e">
        <f>('Output 1'!U$4)/'Output 1'!$F$4</f>
        <v>#DIV/0!</v>
      </c>
      <c r="L31" s="34">
        <f t="shared" si="6"/>
        <v>2.0659999999999998</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1'!U$4)/'Output 1'!$F$4</f>
        <v>#DIV/0!</v>
      </c>
      <c r="L32" s="34" t="e">
        <f t="shared" si="6"/>
        <v>#DIV/0!</v>
      </c>
      <c r="M32" s="4" t="e">
        <f>('Output 9'!S$4)/'Output 9'!$F$4</f>
        <v>#DIV/0!</v>
      </c>
      <c r="N32" s="4" t="e">
        <f>('Output 9'!U$4)/'Output 9'!$F$4</f>
        <v>#DIV/0!</v>
      </c>
      <c r="O32" s="34" t="e">
        <f t="shared" si="8"/>
        <v>#DIV/0!</v>
      </c>
      <c r="Q32" s="31" t="s">
        <v>260</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4">
        <f t="shared" ca="1" si="2"/>
        <v>0</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c r="F33">
        <f>'Output 10'!$D$5</f>
        <v>0</v>
      </c>
      <c r="G33" s="4" t="e">
        <f>'Output 10'!K$5/'Output 10'!$F$5</f>
        <v>#DIV/0!</v>
      </c>
      <c r="H33" s="4" t="e">
        <f>'Output 10'!M$5/'Output 10'!$F$5</f>
        <v>#DIV/0!</v>
      </c>
      <c r="I33" s="4" t="e">
        <f>('Output 10'!O$5)/'Output 10'!$F$5</f>
        <v>#DIV/0!</v>
      </c>
      <c r="J33" s="4" t="e">
        <f>('Output 10'!Q$5)/'Output 10'!$F$5</f>
        <v>#DIV/0!</v>
      </c>
      <c r="K33" s="4" t="e">
        <f>('Output 1'!U$4)/'Output 1'!$F$4</f>
        <v>#DIV/0!</v>
      </c>
      <c r="L33" s="34" t="e">
        <f t="shared" si="6"/>
        <v>#DIV/0!</v>
      </c>
      <c r="M33" s="4">
        <f>('Output 9'!S$5)/'Output 9'!$F$5</f>
        <v>1</v>
      </c>
      <c r="N33" s="4">
        <f>('Output 9'!U$5)/'Output 9'!$F$5</f>
        <v>0</v>
      </c>
      <c r="O33" s="34">
        <f t="shared" si="8"/>
        <v>0</v>
      </c>
      <c r="Q33" s="31" t="s">
        <v>261</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c r="F34">
        <f>'Output 10'!$D$6</f>
        <v>0</v>
      </c>
      <c r="G34" s="4" t="e">
        <f>'Output 10'!K$6/'Output 10'!$F$6</f>
        <v>#DIV/0!</v>
      </c>
      <c r="H34" s="4" t="e">
        <f>'Output 10'!M$6/'Output 10'!$F$6</f>
        <v>#DIV/0!</v>
      </c>
      <c r="I34" s="4" t="e">
        <f>('Output 10'!O$6)/'Output 10'!$F$6</f>
        <v>#DIV/0!</v>
      </c>
      <c r="J34" s="4" t="e">
        <f>('Output 10'!Q$6)/'Output 10'!$F$6</f>
        <v>#DIV/0!</v>
      </c>
      <c r="K34" s="4" t="e">
        <f>('Output 1'!U$4)/'Output 1'!$F$4</f>
        <v>#DIV/0!</v>
      </c>
      <c r="L34" s="34" t="e">
        <f t="shared" si="6"/>
        <v>#DIV/0!</v>
      </c>
      <c r="M34" s="4">
        <f>('Output 9'!S$6)/'Output 9'!$F$6</f>
        <v>0.5</v>
      </c>
      <c r="N34" s="4">
        <f>('Output 9'!U$6)/'Output 9'!$F$6</f>
        <v>0</v>
      </c>
      <c r="O34" s="34">
        <f t="shared" si="8"/>
        <v>2.0659999999999998</v>
      </c>
      <c r="Q34" s="31" t="s">
        <v>262</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c r="M36" s="4" t="e">
        <f>(#REF!)/#REF!</f>
        <v>#REF!</v>
      </c>
      <c r="N36" s="4" t="e">
        <f>(#REF!)/#REF!</f>
        <v>#REF!</v>
      </c>
      <c r="O36" s="34" t="e">
        <f>#REF!+N36</f>
        <v>#REF!</v>
      </c>
      <c r="Q36" s="31" t="s">
        <v>263</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9">SUM(R36:T36)</f>
        <v>0</v>
      </c>
      <c r="AA36" s="38">
        <f t="shared" ref="AA36:AA67" si="10">SUM(V36:X36)</f>
        <v>0</v>
      </c>
      <c r="AB36" s="54">
        <f t="shared" ref="AB36:AB67" ca="1" si="11">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c r="M37" s="4" t="e">
        <f>(#REF!)/#REF!</f>
        <v>#REF!</v>
      </c>
      <c r="N37" s="4" t="e">
        <f>(#REF!)/#REF!</f>
        <v>#REF!</v>
      </c>
      <c r="O37" s="34" t="e">
        <f>#REF!+N37</f>
        <v>#REF!</v>
      </c>
      <c r="Q37" s="31" t="s">
        <v>264</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9"/>
        <v>0</v>
      </c>
      <c r="AA37" s="38">
        <f t="shared" si="10"/>
        <v>0</v>
      </c>
      <c r="AB37" s="54">
        <f t="shared" ca="1" si="11"/>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c r="M38" s="4" t="e">
        <f>('Output 10'!S$4)/'Output 10'!$F$4</f>
        <v>#DIV/0!</v>
      </c>
      <c r="N38" s="4" t="e">
        <f>('Output 10'!U$4)/'Output 10'!$F$4</f>
        <v>#DIV/0!</v>
      </c>
      <c r="O38" s="34" t="e">
        <f>L32+N38</f>
        <v>#DIV/0!</v>
      </c>
      <c r="Q38" s="31" t="s">
        <v>139</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9"/>
        <v>0</v>
      </c>
      <c r="AA38" s="38">
        <f t="shared" si="10"/>
        <v>0</v>
      </c>
      <c r="AB38" s="54">
        <f t="shared" ca="1" si="11"/>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820</v>
      </c>
    </row>
    <row r="39" spans="6:29">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9"/>
        <v>0</v>
      </c>
      <c r="AA39" s="38">
        <f t="shared" si="10"/>
        <v>0</v>
      </c>
      <c r="AB39" s="54">
        <f t="shared" ca="1" si="11"/>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c r="M40" s="4" t="e">
        <f>('Output 10'!S$6)/'Output 10'!$F$6</f>
        <v>#DIV/0!</v>
      </c>
      <c r="N40" s="4" t="e">
        <f>('Output 10'!U$6)/'Output 10'!$F$6</f>
        <v>#DIV/0!</v>
      </c>
      <c r="O40" s="34" t="e">
        <f>L34+N40</f>
        <v>#DIV/0!</v>
      </c>
      <c r="Q40" s="31" t="s">
        <v>265</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9"/>
        <v>0</v>
      </c>
      <c r="AA40" s="38">
        <f t="shared" si="10"/>
        <v>0</v>
      </c>
      <c r="AB40" s="54">
        <f t="shared" ca="1" si="11"/>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c r="Q41" s="31" t="s">
        <v>266</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9"/>
        <v>0</v>
      </c>
      <c r="AA41" s="38">
        <f t="shared" si="10"/>
        <v>0</v>
      </c>
      <c r="AB41" s="54">
        <f t="shared" ca="1" si="11"/>
        <v>0</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c r="Q42" s="31" t="s">
        <v>267</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9"/>
        <v>0</v>
      </c>
      <c r="AA42" s="38">
        <f t="shared" si="10"/>
        <v>0</v>
      </c>
      <c r="AB42" s="54">
        <f t="shared" ca="1" si="11"/>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c r="Q43" s="31" t="s">
        <v>268</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9"/>
        <v>0</v>
      </c>
      <c r="AA43" s="38">
        <f t="shared" si="10"/>
        <v>0</v>
      </c>
      <c r="AB43" s="54">
        <f t="shared" ca="1" si="11"/>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9"/>
        <v>0</v>
      </c>
      <c r="AA44" s="38">
        <f t="shared" si="10"/>
        <v>0</v>
      </c>
      <c r="AB44" s="54">
        <f t="shared" ca="1" si="11"/>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c r="Q45" s="31" t="s">
        <v>269</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9"/>
        <v>0</v>
      </c>
      <c r="AA45" s="38">
        <f t="shared" si="10"/>
        <v>0</v>
      </c>
      <c r="AB45" s="54">
        <f t="shared" ca="1" si="11"/>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c r="Q46" s="31" t="s">
        <v>270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9"/>
        <v>0</v>
      </c>
      <c r="AA46" s="38">
        <f t="shared" si="10"/>
        <v>0</v>
      </c>
      <c r="AB46" s="54">
        <f t="shared" ca="1" si="11"/>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c r="Q47" s="31" t="s">
        <v>168</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9"/>
        <v>0</v>
      </c>
      <c r="AA47" s="38">
        <f t="shared" si="10"/>
        <v>0</v>
      </c>
      <c r="AB47" s="54">
        <f t="shared" ca="1" si="11"/>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4</v>
      </c>
    </row>
    <row r="48" spans="6:29">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9"/>
        <v>0</v>
      </c>
      <c r="AA48" s="38">
        <f t="shared" si="10"/>
        <v>0</v>
      </c>
      <c r="AB48" s="54">
        <f t="shared" ca="1" si="11"/>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c r="Q49" s="31" t="s">
        <v>79</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9"/>
        <v>0</v>
      </c>
      <c r="AA49" s="38">
        <f t="shared" si="10"/>
        <v>0</v>
      </c>
      <c r="AB49" s="54">
        <f t="shared" ca="1" si="11"/>
        <v>0</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1</v>
      </c>
    </row>
    <row r="50" spans="17:29">
      <c r="Q50" s="31" t="s">
        <v>271</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9"/>
        <v>0</v>
      </c>
      <c r="AA50" s="38">
        <f t="shared" si="10"/>
        <v>0</v>
      </c>
      <c r="AB50" s="54">
        <f t="shared" ca="1" si="11"/>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c r="Q51" s="31" t="s">
        <v>272</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9"/>
        <v>0</v>
      </c>
      <c r="AA51" s="38">
        <f t="shared" si="10"/>
        <v>0</v>
      </c>
      <c r="AB51" s="54">
        <f t="shared" ca="1" si="11"/>
        <v>0</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9"/>
        <v>0</v>
      </c>
      <c r="AA52" s="38">
        <f t="shared" si="10"/>
        <v>0</v>
      </c>
      <c r="AB52" s="54">
        <f t="shared" ca="1" si="11"/>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c r="Q53" s="31" t="s">
        <v>180</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9"/>
        <v>0</v>
      </c>
      <c r="AA53" s="38">
        <f t="shared" si="10"/>
        <v>0</v>
      </c>
      <c r="AB53" s="54">
        <f t="shared" ca="1" si="11"/>
        <v>0</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30</v>
      </c>
    </row>
    <row r="54" spans="17:29">
      <c r="Q54" s="31" t="s">
        <v>273</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9"/>
        <v>0</v>
      </c>
      <c r="AA54" s="38">
        <f t="shared" si="10"/>
        <v>0</v>
      </c>
      <c r="AB54" s="54">
        <f t="shared" ca="1" si="11"/>
        <v>0</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9"/>
        <v>0</v>
      </c>
      <c r="AA55" s="38">
        <f t="shared" si="10"/>
        <v>0</v>
      </c>
      <c r="AB55" s="54">
        <f t="shared" ca="1" si="11"/>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c r="Q56" s="31" t="s">
        <v>187</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2066</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9"/>
        <v>2066</v>
      </c>
      <c r="AA56" s="38">
        <f t="shared" si="10"/>
        <v>0</v>
      </c>
      <c r="AB56" s="54">
        <f t="shared" ca="1" si="11"/>
        <v>2066</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1000</v>
      </c>
    </row>
    <row r="57" spans="17:29">
      <c r="Q57" s="31" t="s">
        <v>72</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3</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41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9"/>
        <v>44</v>
      </c>
      <c r="AA57" s="38">
        <f t="shared" si="10"/>
        <v>0</v>
      </c>
      <c r="AB57" s="54">
        <f t="shared" ca="1" si="11"/>
        <v>44</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69</v>
      </c>
    </row>
    <row r="58" spans="17:29">
      <c r="Q58" s="31" t="s">
        <v>274</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9"/>
        <v>0</v>
      </c>
      <c r="AA58" s="38">
        <f t="shared" si="10"/>
        <v>0</v>
      </c>
      <c r="AB58" s="54">
        <f t="shared" ca="1" si="11"/>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9"/>
        <v>0</v>
      </c>
      <c r="AA59" s="38">
        <f t="shared" si="10"/>
        <v>0</v>
      </c>
      <c r="AB59" s="54">
        <f t="shared" ca="1" si="11"/>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c r="Q60" s="31" t="s">
        <v>275</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9"/>
        <v>0</v>
      </c>
      <c r="AA60" s="38">
        <f t="shared" si="10"/>
        <v>0</v>
      </c>
      <c r="AB60" s="54">
        <f t="shared" ca="1" si="11"/>
        <v>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9"/>
        <v>0</v>
      </c>
      <c r="AA61" s="38">
        <f t="shared" si="10"/>
        <v>0</v>
      </c>
      <c r="AB61" s="54">
        <f t="shared" ca="1" si="11"/>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c r="Q62" s="31" t="s">
        <v>276</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9"/>
        <v>0</v>
      </c>
      <c r="AA62" s="38">
        <f t="shared" si="10"/>
        <v>0</v>
      </c>
      <c r="AB62" s="54">
        <f t="shared" ca="1" si="11"/>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c r="Q63" s="31" t="s">
        <v>277</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9"/>
        <v>0</v>
      </c>
      <c r="AA63" s="38">
        <f t="shared" si="10"/>
        <v>0</v>
      </c>
      <c r="AB63" s="54">
        <f t="shared" ca="1" si="11"/>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c r="Q64" s="31" t="s">
        <v>278</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9"/>
        <v>0</v>
      </c>
      <c r="AA64" s="38">
        <f t="shared" si="10"/>
        <v>0</v>
      </c>
      <c r="AB64" s="54">
        <f t="shared" ca="1" si="11"/>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9"/>
        <v>0</v>
      </c>
      <c r="AA65" s="38">
        <f t="shared" si="10"/>
        <v>0</v>
      </c>
      <c r="AB65" s="54">
        <f t="shared" ca="1" si="11"/>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c r="Q66" s="31" t="s">
        <v>279</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9"/>
        <v>0</v>
      </c>
      <c r="AA66" s="38">
        <f t="shared" si="10"/>
        <v>0</v>
      </c>
      <c r="AB66" s="54">
        <f t="shared" ca="1" si="11"/>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c r="Q67" s="31" t="s">
        <v>280</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9"/>
        <v>0</v>
      </c>
      <c r="AA67" s="38">
        <f t="shared" si="10"/>
        <v>0</v>
      </c>
      <c r="AB67" s="54">
        <f t="shared" ca="1" si="11"/>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2">SUM(R68:T68)</f>
        <v>0</v>
      </c>
      <c r="AA68" s="38">
        <f t="shared" ref="AA68:AA80" si="13">SUM(V68:X68)</f>
        <v>0</v>
      </c>
      <c r="AB68" s="54">
        <f t="shared" ref="AB68:AB80" ca="1" si="14">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c r="Q69" s="31" t="s">
        <v>281</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2"/>
        <v>0</v>
      </c>
      <c r="AA69" s="38">
        <f t="shared" si="13"/>
        <v>0</v>
      </c>
      <c r="AB69" s="54">
        <f t="shared" ca="1" si="14"/>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c r="Q70" s="31" t="s">
        <v>282</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2"/>
        <v>0</v>
      </c>
      <c r="AA70" s="38">
        <f t="shared" si="13"/>
        <v>0</v>
      </c>
      <c r="AB70" s="54">
        <f t="shared" ca="1" si="14"/>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c r="Q71" s="31" t="s">
        <v>283</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2"/>
        <v>0</v>
      </c>
      <c r="AA71" s="38">
        <f t="shared" si="13"/>
        <v>0</v>
      </c>
      <c r="AB71" s="54">
        <f t="shared" ca="1" si="14"/>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5">SUM(R72:T72)</f>
        <v>0</v>
      </c>
      <c r="AA72" s="38">
        <f t="shared" ref="AA72:AA75" si="16">SUM(V72:X72)</f>
        <v>0</v>
      </c>
      <c r="AB72" s="54">
        <f t="shared" ref="AB72:AB75" ca="1" si="17">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c r="Q73" s="31" t="s">
        <v>284</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5"/>
        <v>0</v>
      </c>
      <c r="AA73" s="38">
        <f t="shared" si="16"/>
        <v>0</v>
      </c>
      <c r="AB73" s="54">
        <f t="shared" ca="1" si="17"/>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c r="Q74" s="31" t="s">
        <v>285</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5"/>
        <v>0</v>
      </c>
      <c r="AA74" s="38">
        <f t="shared" si="16"/>
        <v>0</v>
      </c>
      <c r="AB74" s="54">
        <f t="shared" ca="1" si="17"/>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c r="Q75" s="31" t="s">
        <v>286</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5"/>
        <v>0</v>
      </c>
      <c r="AA75" s="38">
        <f t="shared" si="16"/>
        <v>0</v>
      </c>
      <c r="AB75" s="54">
        <f t="shared" ca="1" si="17"/>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2"/>
        <v>0</v>
      </c>
      <c r="AA76" s="38">
        <f t="shared" si="13"/>
        <v>0</v>
      </c>
      <c r="AB76" s="54">
        <f t="shared" ca="1" si="14"/>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c r="Q77" s="31" t="s">
        <v>287</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2"/>
        <v>0</v>
      </c>
      <c r="AA77" s="38">
        <f t="shared" si="13"/>
        <v>0</v>
      </c>
      <c r="AB77" s="54">
        <f t="shared" ca="1" si="14"/>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c r="Q78" s="31" t="s">
        <v>288</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2"/>
        <v>0</v>
      </c>
      <c r="AA78" s="38">
        <f t="shared" si="13"/>
        <v>0</v>
      </c>
      <c r="AB78" s="54">
        <f t="shared" ca="1" si="14"/>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c r="Q79" s="31" t="s">
        <v>289</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2"/>
        <v>0</v>
      </c>
      <c r="AA79" s="38">
        <f t="shared" si="13"/>
        <v>0</v>
      </c>
      <c r="AB79" s="54">
        <f t="shared" ca="1" si="14"/>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c r="Q80" s="31" t="s">
        <v>290</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2"/>
        <v>0</v>
      </c>
      <c r="AA80" s="38">
        <f t="shared" si="13"/>
        <v>0</v>
      </c>
      <c r="AB80" s="54">
        <f t="shared" ca="1" si="14"/>
        <v>0</v>
      </c>
      <c r="AC80" s="6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4" type="noConversion"/>
  <conditionalFormatting sqref="Z4:AC80 R4:X80">
    <cfRule type="cellIs" dxfId="3" priority="6" operator="equal">
      <formula>0</formula>
    </cfRule>
  </conditionalFormatting>
  <conditionalFormatting sqref="F4:F35">
    <cfRule type="notContainsText" dxfId="2" priority="4" operator="notContains" text="O.">
      <formula>ISERROR(SEARCH("O.",F4))</formula>
    </cfRule>
  </conditionalFormatting>
  <conditionalFormatting sqref="F4:O4 M26:O40 L26:L34 L5:O25 F5:K34">
    <cfRule type="containsErrors" dxfId="1" priority="7">
      <formula>ISERROR(F4)</formula>
    </cfRule>
  </conditionalFormatting>
  <conditionalFormatting sqref="G4:O4 M26:O40 L26:L34 L5:O25 G5:K34">
    <cfRule type="cellIs" dxfId="0" priority="2" operator="greaterThan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87" workbookViewId="0">
      <selection activeCell="C33" sqref="C33"/>
    </sheetView>
  </sheetViews>
  <sheetFormatPr defaultRowHeight="14.45"/>
  <cols>
    <col min="2" max="2" width="73.42578125" customWidth="1"/>
    <col min="3" max="3" width="72.5703125" customWidth="1"/>
  </cols>
  <sheetData>
    <row r="1" spans="1:3">
      <c r="A1" s="44" t="s">
        <v>5</v>
      </c>
      <c r="B1" s="45" t="s">
        <v>6</v>
      </c>
      <c r="C1" s="45" t="s">
        <v>7</v>
      </c>
    </row>
    <row r="2" spans="1:3">
      <c r="A2" s="46">
        <v>44470</v>
      </c>
      <c r="B2" s="47"/>
      <c r="C2" s="47"/>
    </row>
    <row r="3" spans="1:3">
      <c r="A3" s="46">
        <v>44501</v>
      </c>
      <c r="B3" s="47"/>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c r="C10" s="50"/>
    </row>
    <row r="11" spans="1:3">
      <c r="A11" s="46">
        <v>44743</v>
      </c>
      <c r="B11" s="47"/>
      <c r="C11" s="47"/>
    </row>
    <row r="12" spans="1:3">
      <c r="A12" s="46">
        <v>44774</v>
      </c>
      <c r="B12" s="47"/>
      <c r="C12" s="47"/>
    </row>
    <row r="13" spans="1:3">
      <c r="A13" s="46">
        <v>44805</v>
      </c>
      <c r="B13" s="47"/>
      <c r="C13" s="47"/>
    </row>
    <row r="14" spans="1:3">
      <c r="A14" s="46">
        <v>44835</v>
      </c>
      <c r="B14" s="47"/>
      <c r="C14" s="47"/>
    </row>
    <row r="15" spans="1:3">
      <c r="A15" s="46">
        <v>44866</v>
      </c>
      <c r="B15" s="47"/>
      <c r="C15" s="47"/>
    </row>
    <row r="16" spans="1:3">
      <c r="A16" s="46">
        <v>44896</v>
      </c>
      <c r="B16" s="47"/>
      <c r="C16" s="47"/>
    </row>
    <row r="17" spans="1:3">
      <c r="A17" s="46">
        <v>44927</v>
      </c>
      <c r="B17" s="47"/>
      <c r="C17" s="47"/>
    </row>
    <row r="18" spans="1:3">
      <c r="A18" s="46">
        <v>44958</v>
      </c>
      <c r="B18" s="47"/>
      <c r="C18" s="47"/>
    </row>
    <row r="19" spans="1:3">
      <c r="A19" s="46">
        <v>44986</v>
      </c>
      <c r="B19" s="47"/>
      <c r="C19" s="47"/>
    </row>
    <row r="20" spans="1:3">
      <c r="A20" s="46">
        <v>45017</v>
      </c>
      <c r="B20" s="47"/>
      <c r="C20" s="47"/>
    </row>
    <row r="21" spans="1:3">
      <c r="A21" s="46">
        <v>45047</v>
      </c>
      <c r="B21" s="47"/>
      <c r="C21" s="47"/>
    </row>
    <row r="22" spans="1:3">
      <c r="A22" s="46">
        <v>45078</v>
      </c>
      <c r="B22" s="47"/>
      <c r="C22" s="47"/>
    </row>
    <row r="23" spans="1:3">
      <c r="A23" s="46">
        <v>45108</v>
      </c>
      <c r="B23" s="47"/>
      <c r="C23" s="47"/>
    </row>
    <row r="24" spans="1:3">
      <c r="A24" s="46">
        <v>45139</v>
      </c>
      <c r="B24" s="47"/>
      <c r="C24" s="47"/>
    </row>
    <row r="25" spans="1:3">
      <c r="A25" s="46">
        <v>45170</v>
      </c>
      <c r="B25" s="47"/>
      <c r="C25"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E1" zoomScale="85" zoomScaleNormal="85" workbookViewId="0">
      <selection activeCell="E5" sqref="E5:J7"/>
    </sheetView>
  </sheetViews>
  <sheetFormatPr defaultColWidth="8.85546875" defaultRowHeight="14.45"/>
  <cols>
    <col min="1" max="1" width="16" style="2" customWidth="1"/>
    <col min="2" max="2" width="9.140625" style="2" customWidth="1"/>
    <col min="3" max="3" width="29.85546875" style="3" customWidth="1"/>
    <col min="4" max="4" width="11.7109375" style="3" customWidth="1"/>
    <col min="5" max="5" width="52.28515625" style="3" customWidth="1"/>
    <col min="6" max="6" width="11.140625" style="3" customWidth="1"/>
    <col min="7" max="8" width="15.140625" style="3" customWidth="1"/>
    <col min="9" max="9" width="67.28515625" style="3" customWidth="1"/>
    <col min="10" max="10" width="44.7109375" style="3" customWidth="1"/>
    <col min="11" max="11" width="18.5703125" customWidth="1"/>
    <col min="12" max="12" width="35.140625" customWidth="1"/>
    <col min="13" max="13" width="15.7109375" customWidth="1"/>
    <col min="14" max="14" width="47.28515625" customWidth="1"/>
    <col min="15" max="16384" width="8.85546875" style="3"/>
  </cols>
  <sheetData>
    <row r="1" spans="1:10" ht="15.75" customHeight="1">
      <c r="A1" s="73" t="s">
        <v>8</v>
      </c>
      <c r="B1" s="74"/>
      <c r="C1" s="74"/>
      <c r="D1" s="74"/>
      <c r="E1" s="74"/>
      <c r="F1" s="74"/>
      <c r="G1" s="74"/>
      <c r="H1" s="74"/>
      <c r="I1" s="74"/>
      <c r="J1" s="74"/>
    </row>
    <row r="2" spans="1:10" ht="15.75" customHeight="1">
      <c r="A2" s="73"/>
      <c r="B2" s="74"/>
      <c r="C2" s="74"/>
      <c r="D2" s="74"/>
      <c r="E2" s="74"/>
      <c r="F2" s="74"/>
      <c r="G2" s="74"/>
      <c r="H2" s="74"/>
      <c r="I2" s="74"/>
      <c r="J2" s="74"/>
    </row>
    <row r="3" spans="1:10" ht="27.75" customHeight="1">
      <c r="A3" s="71" t="s">
        <v>9</v>
      </c>
      <c r="B3" s="71"/>
      <c r="C3" s="71"/>
      <c r="D3" s="72" t="s">
        <v>10</v>
      </c>
      <c r="E3" s="72"/>
      <c r="F3" s="72"/>
      <c r="G3" s="72"/>
      <c r="H3" s="72"/>
      <c r="I3" s="72"/>
      <c r="J3" s="72"/>
    </row>
    <row r="4" spans="1:10" ht="27.75" customHeight="1">
      <c r="A4" s="12"/>
      <c r="B4" s="12" t="s">
        <v>11</v>
      </c>
      <c r="C4" s="12" t="s">
        <v>12</v>
      </c>
      <c r="D4" s="12" t="s">
        <v>13</v>
      </c>
      <c r="E4" s="12" t="s">
        <v>14</v>
      </c>
      <c r="F4" s="12" t="s">
        <v>15</v>
      </c>
      <c r="G4" s="12" t="s">
        <v>16</v>
      </c>
      <c r="H4" s="12" t="s">
        <v>17</v>
      </c>
      <c r="I4" s="12" t="s">
        <v>18</v>
      </c>
      <c r="J4" s="12" t="s">
        <v>19</v>
      </c>
    </row>
    <row r="5" spans="1:10">
      <c r="A5" s="73" t="s">
        <v>9</v>
      </c>
      <c r="B5" s="75" t="s">
        <v>20</v>
      </c>
      <c r="C5" s="75"/>
      <c r="D5" s="23" t="s">
        <v>21</v>
      </c>
      <c r="E5" s="1"/>
      <c r="F5" s="2"/>
      <c r="G5" s="2"/>
      <c r="H5" s="2"/>
      <c r="I5" s="1"/>
      <c r="J5" s="76"/>
    </row>
    <row r="6" spans="1:10">
      <c r="A6" s="73"/>
      <c r="B6" s="75"/>
      <c r="C6" s="75"/>
      <c r="D6" s="18" t="s">
        <v>22</v>
      </c>
      <c r="E6" s="1"/>
      <c r="F6" s="2"/>
      <c r="G6" s="2"/>
      <c r="H6" s="2"/>
      <c r="I6" s="1"/>
      <c r="J6" s="77"/>
    </row>
    <row r="7" spans="1:10" ht="113.25" customHeight="1">
      <c r="A7" s="73"/>
      <c r="B7" s="75"/>
      <c r="C7" s="75"/>
      <c r="D7" s="18" t="s">
        <v>23</v>
      </c>
      <c r="E7" s="1"/>
      <c r="F7" s="2"/>
      <c r="G7" s="2"/>
      <c r="H7" s="2"/>
      <c r="I7" s="1"/>
      <c r="J7" s="77"/>
    </row>
    <row r="8" spans="1:10">
      <c r="F8"/>
      <c r="G8"/>
      <c r="H8"/>
      <c r="I8" s="63"/>
    </row>
    <row r="9" spans="1:10">
      <c r="F9"/>
      <c r="G9"/>
      <c r="H9"/>
      <c r="I9" s="63"/>
    </row>
    <row r="10" spans="1:10">
      <c r="F10"/>
      <c r="G10"/>
      <c r="H10"/>
      <c r="I10" s="63"/>
    </row>
    <row r="11" spans="1:10">
      <c r="F11"/>
      <c r="G11"/>
      <c r="H11"/>
      <c r="I11" s="63"/>
    </row>
    <row r="12" spans="1:10">
      <c r="F12"/>
      <c r="G12"/>
      <c r="H12"/>
      <c r="I12" s="63"/>
    </row>
    <row r="13" spans="1:10">
      <c r="F13"/>
      <c r="G13"/>
      <c r="H13"/>
      <c r="I13" s="63"/>
    </row>
    <row r="14" spans="1:10">
      <c r="F14"/>
      <c r="G14"/>
      <c r="H14"/>
      <c r="I14" s="63"/>
    </row>
    <row r="15" spans="1:10">
      <c r="F15"/>
      <c r="G15"/>
      <c r="H15"/>
      <c r="I15" s="63"/>
    </row>
    <row r="16" spans="1:10">
      <c r="F16"/>
      <c r="G16"/>
      <c r="H16"/>
    </row>
    <row r="17" spans="6:8">
      <c r="F17"/>
      <c r="G17" s="7"/>
      <c r="H17"/>
    </row>
    <row r="18" spans="6:8">
      <c r="F18"/>
      <c r="G18" s="52"/>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6"/>
  <sheetViews>
    <sheetView zoomScale="70" zoomScaleNormal="70"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85546875" style="16" customWidth="1"/>
    <col min="12" max="12" width="55" style="15" customWidth="1"/>
    <col min="13" max="13" width="9.85546875" style="16" customWidth="1"/>
    <col min="14" max="14" width="55.7109375" style="15" customWidth="1"/>
    <col min="15" max="15" width="9.85546875" style="16" customWidth="1"/>
    <col min="16" max="16" width="55.42578125" style="15" customWidth="1"/>
    <col min="17" max="17" width="10" style="16" customWidth="1"/>
    <col min="18" max="18" width="55.28515625" style="15" customWidth="1"/>
    <col min="19" max="19" width="10.140625" style="15" customWidth="1"/>
    <col min="20" max="20" width="56" style="15" customWidth="1"/>
    <col min="21" max="21" width="10.140625" style="16" customWidth="1"/>
    <col min="22" max="22" width="55.42578125" style="15" customWidth="1"/>
    <col min="23" max="16384" width="8.7109375" style="15"/>
  </cols>
  <sheetData>
    <row r="1" spans="1:23"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3" ht="15" customHeight="1">
      <c r="A2" s="19" t="s">
        <v>26</v>
      </c>
      <c r="B2" s="73" t="s">
        <v>27</v>
      </c>
      <c r="C2" s="73" t="s">
        <v>12</v>
      </c>
      <c r="D2" s="73" t="s">
        <v>28</v>
      </c>
      <c r="E2" s="73" t="s">
        <v>14</v>
      </c>
      <c r="F2" s="73" t="s">
        <v>29</v>
      </c>
      <c r="G2" s="73" t="s">
        <v>30</v>
      </c>
      <c r="H2" s="73" t="s">
        <v>31</v>
      </c>
      <c r="I2" s="73" t="s">
        <v>18</v>
      </c>
      <c r="J2" s="75" t="s">
        <v>32</v>
      </c>
      <c r="K2" s="73" t="s">
        <v>33</v>
      </c>
      <c r="L2" s="73"/>
      <c r="M2" s="75" t="s">
        <v>34</v>
      </c>
      <c r="N2" s="75"/>
      <c r="O2" s="73" t="s">
        <v>35</v>
      </c>
      <c r="P2" s="73"/>
      <c r="Q2" s="75" t="s">
        <v>36</v>
      </c>
      <c r="R2" s="75"/>
      <c r="S2" s="73" t="s">
        <v>37</v>
      </c>
      <c r="T2" s="73"/>
      <c r="U2" s="75" t="s">
        <v>38</v>
      </c>
      <c r="V2" s="75"/>
    </row>
    <row r="3" spans="1:23">
      <c r="A3" s="19">
        <f>COUNTIF(D4:D7,"&lt;&gt;")</f>
        <v>4</v>
      </c>
      <c r="B3" s="73"/>
      <c r="C3" s="73"/>
      <c r="D3" s="73"/>
      <c r="E3" s="73"/>
      <c r="F3" s="73"/>
      <c r="G3" s="73"/>
      <c r="H3" s="73"/>
      <c r="I3" s="73"/>
      <c r="J3" s="75"/>
      <c r="K3" s="12" t="s">
        <v>39</v>
      </c>
      <c r="L3" s="12" t="s">
        <v>12</v>
      </c>
      <c r="M3" s="9" t="s">
        <v>39</v>
      </c>
      <c r="N3" s="9" t="s">
        <v>12</v>
      </c>
      <c r="O3" s="12" t="s">
        <v>39</v>
      </c>
      <c r="P3" s="12" t="s">
        <v>12</v>
      </c>
      <c r="Q3" s="9" t="s">
        <v>39</v>
      </c>
      <c r="R3" s="9" t="s">
        <v>12</v>
      </c>
      <c r="S3" s="12" t="s">
        <v>39</v>
      </c>
      <c r="T3" s="12" t="s">
        <v>12</v>
      </c>
      <c r="U3" s="9" t="s">
        <v>39</v>
      </c>
      <c r="V3" s="9" t="s">
        <v>12</v>
      </c>
    </row>
    <row r="4" spans="1:23" s="16" customFormat="1" ht="75" customHeight="1">
      <c r="A4" s="73" t="s">
        <v>40</v>
      </c>
      <c r="B4" s="75" t="s">
        <v>41</v>
      </c>
      <c r="C4" s="78"/>
      <c r="D4" s="23" t="s">
        <v>42</v>
      </c>
      <c r="E4" s="27"/>
      <c r="F4" s="2"/>
      <c r="G4" s="2"/>
      <c r="H4" s="2"/>
      <c r="I4" s="37"/>
      <c r="J4" s="76"/>
      <c r="K4" s="2"/>
      <c r="L4" s="25"/>
      <c r="M4" s="7"/>
      <c r="N4" s="25"/>
      <c r="O4" s="29"/>
      <c r="P4" s="25"/>
      <c r="Q4" s="2"/>
      <c r="R4" s="25"/>
      <c r="S4" s="29"/>
      <c r="T4" s="25"/>
      <c r="U4" s="14"/>
      <c r="V4" s="25"/>
    </row>
    <row r="5" spans="1:23">
      <c r="A5" s="73"/>
      <c r="B5" s="75"/>
      <c r="C5" s="78"/>
      <c r="D5" s="18" t="s">
        <v>43</v>
      </c>
      <c r="E5" s="27"/>
      <c r="F5" s="2"/>
      <c r="G5" s="2"/>
      <c r="H5" s="2"/>
      <c r="I5" s="27"/>
      <c r="J5" s="77"/>
      <c r="K5" s="2"/>
      <c r="L5" s="25"/>
      <c r="M5" s="2"/>
      <c r="N5" s="25"/>
      <c r="O5" s="29"/>
      <c r="P5" s="25"/>
      <c r="Q5" s="2"/>
      <c r="R5" s="27"/>
      <c r="S5" s="2"/>
      <c r="T5" s="27"/>
      <c r="U5" s="2"/>
      <c r="V5" s="27"/>
      <c r="W5" s="60"/>
    </row>
    <row r="6" spans="1:23">
      <c r="A6" s="73"/>
      <c r="B6" s="75"/>
      <c r="C6" s="78"/>
      <c r="D6" s="18" t="s">
        <v>44</v>
      </c>
      <c r="E6" s="27"/>
      <c r="F6" s="2"/>
      <c r="G6" s="2"/>
      <c r="H6" s="2"/>
      <c r="I6" s="27"/>
      <c r="J6" s="77"/>
      <c r="K6" s="2"/>
      <c r="L6" s="25"/>
      <c r="M6" s="2"/>
      <c r="N6" s="25"/>
      <c r="O6" s="29"/>
      <c r="P6" s="25"/>
      <c r="Q6" s="2"/>
      <c r="R6" s="27"/>
      <c r="S6" s="2"/>
      <c r="T6" s="27"/>
      <c r="U6" s="2"/>
      <c r="V6" s="27"/>
      <c r="W6" s="60"/>
    </row>
    <row r="7" spans="1:23" ht="66.75" customHeight="1">
      <c r="A7" s="73"/>
      <c r="B7" s="75"/>
      <c r="C7" s="78"/>
      <c r="D7" s="18" t="s">
        <v>45</v>
      </c>
      <c r="E7" s="27"/>
      <c r="F7" s="2"/>
      <c r="G7" s="2"/>
      <c r="H7" s="2"/>
      <c r="I7" s="27"/>
      <c r="J7" s="77"/>
      <c r="K7" s="2"/>
      <c r="L7" s="25"/>
      <c r="M7" s="2"/>
      <c r="N7" s="25"/>
      <c r="O7" s="7"/>
      <c r="P7" s="25"/>
      <c r="Q7" s="2"/>
      <c r="R7" s="27"/>
      <c r="S7" s="30"/>
      <c r="T7" s="27"/>
      <c r="U7" s="2"/>
      <c r="V7" s="28"/>
      <c r="W7" s="60"/>
    </row>
    <row r="8" spans="1:23" ht="30.75" customHeight="1">
      <c r="A8" s="80" t="s">
        <v>6</v>
      </c>
      <c r="B8" s="80"/>
      <c r="C8" s="80"/>
      <c r="D8" s="80"/>
      <c r="E8" s="80"/>
      <c r="F8" s="80"/>
      <c r="G8" s="80"/>
      <c r="H8" s="80"/>
      <c r="I8" s="80"/>
      <c r="J8" s="61"/>
      <c r="K8" s="15"/>
      <c r="M8" s="13"/>
      <c r="Q8" s="10"/>
      <c r="U8" s="10"/>
    </row>
    <row r="9" spans="1:23" ht="30.75" customHeight="1">
      <c r="A9" s="12"/>
      <c r="B9" s="12" t="s">
        <v>46</v>
      </c>
      <c r="C9" s="20"/>
      <c r="D9" s="12" t="s">
        <v>47</v>
      </c>
      <c r="E9" s="12" t="s">
        <v>12</v>
      </c>
      <c r="F9" s="12"/>
      <c r="G9" s="12"/>
      <c r="H9" s="12" t="s">
        <v>48</v>
      </c>
      <c r="I9" s="12" t="s">
        <v>49</v>
      </c>
      <c r="J9" s="11"/>
      <c r="K9" s="15"/>
      <c r="Q9" s="17"/>
      <c r="U9" s="17"/>
    </row>
    <row r="10" spans="1:23" ht="47.25" customHeight="1">
      <c r="A10" s="73" t="s">
        <v>50</v>
      </c>
      <c r="B10" s="75" t="s">
        <v>51</v>
      </c>
      <c r="C10" s="78"/>
      <c r="D10" s="18" t="s">
        <v>52</v>
      </c>
      <c r="E10" s="76"/>
      <c r="F10" s="76"/>
      <c r="G10" s="76"/>
      <c r="H10" s="1"/>
      <c r="I10" s="1"/>
      <c r="J10" s="39"/>
      <c r="K10" s="15"/>
    </row>
    <row r="11" spans="1:23">
      <c r="A11" s="73"/>
      <c r="B11" s="75"/>
      <c r="C11" s="78"/>
      <c r="D11" s="23" t="s">
        <v>53</v>
      </c>
      <c r="E11" s="76"/>
      <c r="F11" s="76"/>
      <c r="G11" s="76"/>
      <c r="H11" s="1"/>
      <c r="I11" s="1"/>
      <c r="J11" s="39"/>
      <c r="K11" s="15"/>
      <c r="M11" s="10"/>
    </row>
    <row r="12" spans="1:23">
      <c r="A12" s="73"/>
      <c r="B12" s="75"/>
      <c r="C12" s="78"/>
      <c r="D12" s="23" t="s">
        <v>54</v>
      </c>
      <c r="E12" s="76"/>
      <c r="F12" s="76"/>
      <c r="G12" s="76"/>
      <c r="H12" s="1"/>
      <c r="I12" s="1"/>
      <c r="J12" s="39"/>
      <c r="K12" s="15"/>
      <c r="M12" s="10"/>
    </row>
    <row r="13" spans="1:23">
      <c r="A13" s="73"/>
      <c r="B13" s="75"/>
      <c r="C13" s="78"/>
      <c r="D13" s="23" t="s">
        <v>55</v>
      </c>
      <c r="E13" s="76"/>
      <c r="F13" s="76"/>
      <c r="G13" s="76"/>
      <c r="H13" s="1"/>
      <c r="I13" s="1"/>
      <c r="J13" s="39"/>
      <c r="K13" s="10"/>
      <c r="M13" s="10"/>
    </row>
    <row r="14" spans="1:23">
      <c r="A14" s="73"/>
      <c r="B14" s="75"/>
      <c r="C14" s="78"/>
      <c r="D14" s="23" t="s">
        <v>56</v>
      </c>
      <c r="E14" s="76"/>
      <c r="F14" s="76"/>
      <c r="G14" s="76"/>
      <c r="H14" s="1"/>
      <c r="I14" s="1"/>
      <c r="J14" s="39"/>
      <c r="K14" s="10"/>
      <c r="M14" s="10"/>
    </row>
    <row r="15" spans="1:23">
      <c r="A15" s="73"/>
      <c r="B15" s="75"/>
      <c r="C15" s="78"/>
      <c r="D15" s="23" t="s">
        <v>57</v>
      </c>
      <c r="E15" s="76"/>
      <c r="F15" s="76"/>
      <c r="G15" s="76"/>
      <c r="H15" s="1"/>
      <c r="I15" s="1"/>
      <c r="J15" s="39"/>
      <c r="K15" s="10"/>
      <c r="M15" s="10"/>
    </row>
    <row r="16" spans="1:23">
      <c r="A16" s="15" t="s">
        <v>58</v>
      </c>
    </row>
  </sheetData>
  <sheetProtection formatCells="0"/>
  <mergeCells count="32">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 ref="H2:H3"/>
    <mergeCell ref="A4:A7"/>
    <mergeCell ref="B4:B7"/>
    <mergeCell ref="C4:C7"/>
    <mergeCell ref="J4:J7"/>
    <mergeCell ref="C2:C3"/>
    <mergeCell ref="D2:D3"/>
    <mergeCell ref="E2:E3"/>
    <mergeCell ref="F2:F3"/>
    <mergeCell ref="G2:G3"/>
    <mergeCell ref="A10:A15"/>
    <mergeCell ref="B10:B15"/>
    <mergeCell ref="C10:C15"/>
    <mergeCell ref="E14:G14"/>
    <mergeCell ref="E15:G15"/>
    <mergeCell ref="E13:G13"/>
  </mergeCells>
  <conditionalFormatting sqref="H10:H15">
    <cfRule type="containsText" dxfId="36" priority="1" operator="containsText" text="Not Started">
      <formula>NOT(ISERROR(SEARCH("Not Started",H10)))</formula>
    </cfRule>
    <cfRule type="containsText" dxfId="35" priority="2" operator="containsText" text="In Progress">
      <formula>NOT(ISERROR(SEARCH("In Progress",H10)))</formula>
    </cfRule>
    <cfRule type="containsText" dxfId="34"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4"/>
  <sheetViews>
    <sheetView zoomScale="70" zoomScaleNormal="70"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1</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87" customHeight="1">
      <c r="A4" s="12" t="s">
        <v>59</v>
      </c>
      <c r="B4" s="9" t="s">
        <v>60</v>
      </c>
      <c r="C4" s="78"/>
      <c r="D4" s="23" t="s">
        <v>61</v>
      </c>
      <c r="E4" s="27"/>
      <c r="F4" s="7"/>
      <c r="G4" s="7"/>
      <c r="H4" s="7"/>
      <c r="I4" s="26"/>
      <c r="J4" s="26"/>
      <c r="K4" s="29"/>
      <c r="L4" s="25"/>
      <c r="M4" s="29"/>
      <c r="N4" s="25"/>
      <c r="O4" s="29"/>
      <c r="P4" s="25"/>
      <c r="Q4" s="29"/>
      <c r="R4" s="27"/>
      <c r="S4" s="29"/>
      <c r="T4" s="25"/>
      <c r="U4" s="29"/>
      <c r="V4" s="25"/>
    </row>
    <row r="5" spans="1:22" s="16" customFormat="1">
      <c r="A5" s="12"/>
      <c r="B5" s="9"/>
      <c r="C5" s="78"/>
      <c r="D5" s="23"/>
      <c r="E5" s="27"/>
      <c r="F5" s="7"/>
      <c r="G5" s="7"/>
      <c r="H5" s="7"/>
      <c r="I5" s="26"/>
      <c r="J5" s="26"/>
      <c r="K5" s="29"/>
      <c r="L5" s="25"/>
      <c r="M5" s="29"/>
      <c r="N5" s="25"/>
      <c r="O5" s="29"/>
      <c r="P5" s="25"/>
      <c r="Q5" s="29"/>
      <c r="R5" s="25"/>
      <c r="S5" s="29"/>
      <c r="T5" s="25"/>
      <c r="U5" s="29"/>
      <c r="V5" s="25"/>
    </row>
    <row r="6" spans="1:22" s="16" customFormat="1">
      <c r="A6" s="12"/>
      <c r="B6" s="9"/>
      <c r="C6" s="78"/>
      <c r="D6" s="23"/>
      <c r="E6" s="27"/>
      <c r="F6" s="7"/>
      <c r="G6" s="7"/>
      <c r="H6" s="7"/>
      <c r="I6" s="26"/>
      <c r="J6" s="26"/>
      <c r="K6" s="29"/>
      <c r="L6" s="25"/>
      <c r="M6" s="29"/>
      <c r="N6" s="25"/>
      <c r="O6" s="29"/>
      <c r="P6" s="25"/>
      <c r="Q6" s="29"/>
      <c r="R6" s="25"/>
      <c r="S6" s="29"/>
      <c r="T6" s="25"/>
      <c r="U6" s="29"/>
      <c r="V6" s="25"/>
    </row>
    <row r="7" spans="1:22" ht="30.75" customHeight="1">
      <c r="A7" s="80" t="s">
        <v>6</v>
      </c>
      <c r="B7" s="80"/>
      <c r="C7" s="80"/>
      <c r="D7" s="80"/>
      <c r="E7" s="80"/>
      <c r="F7" s="80"/>
      <c r="G7" s="80"/>
      <c r="H7" s="80"/>
      <c r="I7" s="80"/>
      <c r="J7" s="41"/>
      <c r="K7" s="10"/>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c r="J8" s="35"/>
      <c r="K8" s="35"/>
    </row>
    <row r="9" spans="1:22" ht="15" customHeight="1">
      <c r="A9" s="73" t="s">
        <v>62</v>
      </c>
      <c r="B9" s="75" t="s">
        <v>63</v>
      </c>
      <c r="C9" s="78"/>
      <c r="D9" s="18" t="s">
        <v>64</v>
      </c>
      <c r="E9" s="76"/>
      <c r="F9" s="76"/>
      <c r="G9" s="76"/>
      <c r="H9" s="1"/>
      <c r="I9" s="1"/>
      <c r="J9" s="36"/>
      <c r="K9" s="36"/>
    </row>
    <row r="10" spans="1:22" ht="15" customHeight="1">
      <c r="A10" s="73"/>
      <c r="B10" s="75"/>
      <c r="C10" s="78"/>
      <c r="D10" s="23" t="s">
        <v>65</v>
      </c>
      <c r="E10" s="76"/>
      <c r="F10" s="76"/>
      <c r="G10" s="76"/>
      <c r="H10" s="1"/>
      <c r="I10" s="1"/>
      <c r="J10" s="36"/>
      <c r="K10" s="36"/>
    </row>
    <row r="11" spans="1:22">
      <c r="A11" s="39"/>
      <c r="B11" s="18"/>
      <c r="C11" s="40"/>
      <c r="D11" s="39"/>
      <c r="E11" s="41"/>
      <c r="I11" s="41"/>
    </row>
    <row r="12" spans="1:22">
      <c r="A12" s="13"/>
      <c r="B12" s="9"/>
      <c r="C12" s="23"/>
      <c r="D12" s="18"/>
      <c r="E12" s="42"/>
      <c r="F12" s="42"/>
      <c r="G12" s="42"/>
      <c r="H12" s="42"/>
      <c r="I12" s="42"/>
    </row>
    <row r="13" spans="1:22">
      <c r="F13" s="36"/>
      <c r="G13" s="36"/>
      <c r="H13" s="36"/>
      <c r="I13" s="36"/>
    </row>
    <row r="14" spans="1:22">
      <c r="F14" s="36"/>
      <c r="G14" s="36"/>
      <c r="H14" s="36"/>
      <c r="I14" s="36"/>
    </row>
  </sheetData>
  <mergeCells count="25">
    <mergeCell ref="A9:A10"/>
    <mergeCell ref="B9:B10"/>
    <mergeCell ref="C9:C10"/>
    <mergeCell ref="E9:G9"/>
    <mergeCell ref="E10:G10"/>
    <mergeCell ref="A7:I7"/>
    <mergeCell ref="O2:P2"/>
    <mergeCell ref="Q2:R2"/>
    <mergeCell ref="S2:T2"/>
    <mergeCell ref="U2:V2"/>
    <mergeCell ref="C4:C6"/>
    <mergeCell ref="A1:C1"/>
    <mergeCell ref="K1:V1"/>
    <mergeCell ref="B2:B3"/>
    <mergeCell ref="C2:C3"/>
    <mergeCell ref="D2:D3"/>
    <mergeCell ref="E2:E3"/>
    <mergeCell ref="F2:F3"/>
    <mergeCell ref="G2:G3"/>
    <mergeCell ref="H2:H3"/>
    <mergeCell ref="I2:I3"/>
    <mergeCell ref="J2:J3"/>
    <mergeCell ref="K2:L2"/>
    <mergeCell ref="M2:N2"/>
    <mergeCell ref="D1:J1"/>
  </mergeCells>
  <conditionalFormatting sqref="H9:H10">
    <cfRule type="containsText" dxfId="33" priority="1" operator="containsText" text="Not Started">
      <formula>NOT(ISERROR(SEARCH("Not Started",H9)))</formula>
    </cfRule>
    <cfRule type="containsText" dxfId="32" priority="2" operator="containsText" text="In Progress">
      <formula>NOT(ISERROR(SEARCH("In Progress",H9)))</formula>
    </cfRule>
    <cfRule type="containsText" dxfId="31"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4"/>
  <sheetViews>
    <sheetView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60" customHeight="1">
      <c r="A4" s="73" t="s">
        <v>66</v>
      </c>
      <c r="B4" s="75" t="s">
        <v>67</v>
      </c>
      <c r="C4" s="78"/>
      <c r="D4" s="23" t="s">
        <v>68</v>
      </c>
      <c r="E4" s="25"/>
      <c r="F4" s="7"/>
      <c r="G4" s="7"/>
      <c r="H4" s="2"/>
      <c r="I4" s="26"/>
      <c r="J4" s="26"/>
      <c r="K4" s="29"/>
      <c r="L4" s="25"/>
      <c r="M4" s="29"/>
      <c r="N4" s="25"/>
      <c r="O4" s="29"/>
      <c r="P4" s="25"/>
      <c r="Q4" s="29"/>
      <c r="R4" s="25"/>
      <c r="S4" s="29"/>
      <c r="T4" s="25"/>
      <c r="U4" s="29"/>
      <c r="V4" s="25"/>
    </row>
    <row r="5" spans="1:22" ht="72.599999999999994">
      <c r="A5" s="73"/>
      <c r="B5" s="75"/>
      <c r="C5" s="78"/>
      <c r="D5" s="18" t="s">
        <v>69</v>
      </c>
      <c r="E5" s="25" t="s">
        <v>70</v>
      </c>
      <c r="F5" s="7">
        <v>60</v>
      </c>
      <c r="G5" s="7" t="s">
        <v>71</v>
      </c>
      <c r="H5" s="7" t="s">
        <v>72</v>
      </c>
      <c r="I5" s="26" t="s">
        <v>73</v>
      </c>
      <c r="J5" s="26"/>
      <c r="K5" s="29"/>
      <c r="L5" s="25"/>
      <c r="M5" s="29">
        <v>3</v>
      </c>
      <c r="N5" s="25" t="s">
        <v>74</v>
      </c>
      <c r="O5"/>
      <c r="P5" s="25"/>
      <c r="Q5" s="29">
        <v>33</v>
      </c>
      <c r="R5" s="25" t="s">
        <v>75</v>
      </c>
      <c r="S5" s="29">
        <v>30</v>
      </c>
      <c r="T5" s="25"/>
      <c r="U5" s="29"/>
      <c r="V5" s="25"/>
    </row>
    <row r="6" spans="1:22" ht="43.5">
      <c r="A6" s="73"/>
      <c r="B6" s="75"/>
      <c r="C6" s="78"/>
      <c r="D6" s="18" t="s">
        <v>76</v>
      </c>
      <c r="E6" s="25" t="s">
        <v>77</v>
      </c>
      <c r="F6" s="7">
        <v>1</v>
      </c>
      <c r="G6" s="7" t="s">
        <v>78</v>
      </c>
      <c r="H6" s="7" t="s">
        <v>79</v>
      </c>
      <c r="I6" s="26" t="s">
        <v>78</v>
      </c>
      <c r="J6" s="26"/>
      <c r="K6" s="29"/>
      <c r="L6" s="25"/>
      <c r="M6" s="29"/>
      <c r="N6" s="25"/>
      <c r="O6" s="29"/>
      <c r="P6" s="25"/>
      <c r="Q6" s="29">
        <v>0</v>
      </c>
      <c r="R6" s="25" t="s">
        <v>80</v>
      </c>
      <c r="S6" s="29"/>
      <c r="T6" s="25"/>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9" t="s">
        <v>46</v>
      </c>
      <c r="C8" s="23"/>
      <c r="D8" s="9" t="s">
        <v>47</v>
      </c>
      <c r="E8" s="12" t="s">
        <v>12</v>
      </c>
      <c r="F8" s="12"/>
      <c r="G8" s="12"/>
      <c r="H8" s="12" t="s">
        <v>48</v>
      </c>
      <c r="I8" s="12" t="s">
        <v>49</v>
      </c>
    </row>
    <row r="9" spans="1:22" ht="29.25" customHeight="1">
      <c r="A9" s="73" t="s">
        <v>81</v>
      </c>
      <c r="B9" s="75" t="s">
        <v>82</v>
      </c>
      <c r="C9" s="75"/>
      <c r="D9" s="18" t="s">
        <v>83</v>
      </c>
      <c r="E9" s="76"/>
      <c r="F9" s="76"/>
      <c r="G9" s="76"/>
      <c r="H9" s="1"/>
      <c r="I9" s="1"/>
    </row>
    <row r="10" spans="1:22" ht="30.75" customHeight="1">
      <c r="A10" s="73"/>
      <c r="B10" s="75"/>
      <c r="C10" s="75"/>
      <c r="D10" s="23" t="s">
        <v>84</v>
      </c>
      <c r="E10" s="76"/>
      <c r="F10" s="76"/>
      <c r="G10" s="76"/>
      <c r="H10" s="1"/>
      <c r="I10" s="1"/>
    </row>
    <row r="11" spans="1:22">
      <c r="A11" s="73"/>
      <c r="B11" s="75"/>
      <c r="C11" s="75"/>
      <c r="D11" s="23" t="s">
        <v>85</v>
      </c>
      <c r="E11" s="76"/>
      <c r="F11" s="76"/>
      <c r="G11" s="76"/>
      <c r="H11" s="1"/>
      <c r="I11"/>
    </row>
    <row r="12" spans="1:22">
      <c r="A12" s="73"/>
      <c r="B12" s="75"/>
      <c r="C12" s="75"/>
      <c r="D12" s="23" t="s">
        <v>86</v>
      </c>
      <c r="E12" s="76"/>
      <c r="F12" s="76"/>
      <c r="G12" s="76"/>
      <c r="H12" s="1"/>
      <c r="I12"/>
    </row>
    <row r="13" spans="1:22" ht="14.45" customHeight="1">
      <c r="A13" s="73"/>
      <c r="B13" s="75"/>
      <c r="C13" s="75"/>
      <c r="D13" s="23" t="s">
        <v>87</v>
      </c>
      <c r="E13" s="76"/>
      <c r="F13" s="76"/>
      <c r="G13" s="76"/>
      <c r="H13" s="1"/>
      <c r="I13"/>
    </row>
    <row r="14" spans="1:22" ht="14.45" customHeight="1">
      <c r="A14" s="73"/>
      <c r="B14" s="75"/>
      <c r="C14" s="75"/>
      <c r="D14" s="23" t="s">
        <v>88</v>
      </c>
      <c r="E14" s="76"/>
      <c r="F14" s="76"/>
      <c r="G14" s="76"/>
      <c r="H14" s="1"/>
      <c r="I14"/>
    </row>
    <row r="15" spans="1:22">
      <c r="A15" s="13"/>
    </row>
    <row r="16" spans="1:22">
      <c r="A16" s="13"/>
    </row>
    <row r="17" spans="1:17">
      <c r="A17" s="39"/>
    </row>
    <row r="18" spans="1:17">
      <c r="A18" s="13"/>
    </row>
    <row r="23" spans="1:17">
      <c r="E23" s="43"/>
      <c r="F23" s="16"/>
      <c r="G23" s="16"/>
      <c r="H23" s="16"/>
    </row>
    <row r="24" spans="1:17">
      <c r="I24" s="16"/>
      <c r="J24" s="16"/>
      <c r="K24" s="43"/>
      <c r="L24" s="43"/>
      <c r="M24" s="43"/>
      <c r="N24" s="43"/>
      <c r="O24" s="43"/>
      <c r="P24" s="43"/>
      <c r="Q24" s="43"/>
    </row>
  </sheetData>
  <mergeCells count="31">
    <mergeCell ref="D1:J1"/>
    <mergeCell ref="A7:I7"/>
    <mergeCell ref="E9:G9"/>
    <mergeCell ref="A4:A6"/>
    <mergeCell ref="B4:B6"/>
    <mergeCell ref="C4:C6"/>
    <mergeCell ref="C9:C14"/>
    <mergeCell ref="B9:B14"/>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Q2:R2"/>
    <mergeCell ref="A9:A14"/>
    <mergeCell ref="E11:G11"/>
    <mergeCell ref="E12:G12"/>
    <mergeCell ref="E13:G13"/>
    <mergeCell ref="E14:G14"/>
    <mergeCell ref="E10:G10"/>
  </mergeCells>
  <conditionalFormatting sqref="H9:H14">
    <cfRule type="containsText" dxfId="30" priority="4" operator="containsText" text="Not Started">
      <formula>NOT(ISERROR(SEARCH("Not Started",H9)))</formula>
    </cfRule>
    <cfRule type="containsText" dxfId="29" priority="5" operator="containsText" text="In Progress">
      <formula>NOT(ISERROR(SEARCH("In Progress",H9)))</formula>
    </cfRule>
    <cfRule type="containsText" dxfId="28"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1"/>
  <sheetViews>
    <sheetView topLeftCell="G1"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2</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90" customHeight="1">
      <c r="A4" s="73" t="s">
        <v>89</v>
      </c>
      <c r="B4" s="75" t="s">
        <v>90</v>
      </c>
      <c r="C4" s="78"/>
      <c r="D4" s="23" t="s">
        <v>91</v>
      </c>
      <c r="E4" s="25"/>
      <c r="F4" s="29"/>
      <c r="G4" s="29"/>
      <c r="H4" s="29"/>
      <c r="I4" s="26"/>
      <c r="J4" s="26"/>
      <c r="K4" s="29"/>
      <c r="L4" s="25"/>
      <c r="M4" s="29"/>
      <c r="N4" s="25"/>
      <c r="O4" s="29"/>
      <c r="P4" s="25"/>
      <c r="Q4" s="2"/>
      <c r="R4" s="27"/>
      <c r="S4" s="2"/>
      <c r="T4" s="27"/>
      <c r="U4" s="29"/>
      <c r="V4" s="25"/>
    </row>
    <row r="5" spans="1:22" ht="57.95">
      <c r="A5" s="73"/>
      <c r="B5" s="75"/>
      <c r="C5" s="78"/>
      <c r="D5" s="18" t="s">
        <v>92</v>
      </c>
      <c r="E5" s="25" t="s">
        <v>93</v>
      </c>
      <c r="F5" s="29">
        <v>9</v>
      </c>
      <c r="G5" s="29" t="s">
        <v>94</v>
      </c>
      <c r="H5" s="29" t="s">
        <v>72</v>
      </c>
      <c r="I5" s="25" t="s">
        <v>95</v>
      </c>
      <c r="J5" s="26"/>
      <c r="K5" s="29"/>
      <c r="L5" s="25"/>
      <c r="M5" s="29"/>
      <c r="N5" s="25"/>
      <c r="O5" s="29">
        <v>8</v>
      </c>
      <c r="P5" s="25"/>
      <c r="Q5" s="2">
        <v>8</v>
      </c>
      <c r="R5" s="27" t="s">
        <v>96</v>
      </c>
      <c r="S5" s="2">
        <v>1</v>
      </c>
      <c r="T5" s="27" t="s">
        <v>97</v>
      </c>
      <c r="U5" s="29"/>
      <c r="V5" s="25"/>
    </row>
    <row r="6" spans="1:22">
      <c r="A6" s="73"/>
      <c r="B6" s="75"/>
      <c r="C6" s="78"/>
      <c r="D6" s="18"/>
      <c r="E6" s="26"/>
      <c r="F6" s="29"/>
      <c r="G6" s="29"/>
      <c r="H6" s="29"/>
      <c r="I6" s="25"/>
      <c r="J6" s="26"/>
      <c r="K6" s="29"/>
      <c r="L6" s="25"/>
      <c r="M6" s="29"/>
      <c r="N6" s="25"/>
      <c r="O6" s="29"/>
      <c r="P6" s="25"/>
      <c r="Q6" s="29"/>
      <c r="R6" s="25"/>
      <c r="S6" s="29"/>
      <c r="T6" s="25"/>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98</v>
      </c>
      <c r="B9" s="75" t="s">
        <v>99</v>
      </c>
      <c r="C9" s="78"/>
      <c r="D9" s="18" t="s">
        <v>100</v>
      </c>
      <c r="E9" s="76"/>
      <c r="F9" s="76"/>
      <c r="G9" s="76"/>
      <c r="H9" s="1"/>
      <c r="I9" s="1"/>
    </row>
    <row r="10" spans="1:22" ht="30" customHeight="1">
      <c r="A10" s="73"/>
      <c r="B10" s="75"/>
      <c r="C10" s="78"/>
      <c r="D10" s="23" t="s">
        <v>101</v>
      </c>
      <c r="E10" s="76"/>
      <c r="F10" s="76"/>
      <c r="G10" s="76"/>
      <c r="H10" s="1"/>
      <c r="I10" s="1"/>
    </row>
    <row r="11" spans="1:22">
      <c r="A11" s="73"/>
      <c r="B11" s="75"/>
      <c r="C11" s="78"/>
      <c r="D11" s="23" t="s">
        <v>102</v>
      </c>
      <c r="E11" s="76"/>
      <c r="F11" s="76"/>
      <c r="G11" s="76"/>
      <c r="H11" s="1"/>
      <c r="I11" s="1"/>
    </row>
  </sheetData>
  <mergeCells count="28">
    <mergeCell ref="B4:B6"/>
    <mergeCell ref="C4:C6"/>
    <mergeCell ref="K2:L2"/>
    <mergeCell ref="D1:J1"/>
    <mergeCell ref="A9:A11"/>
    <mergeCell ref="B9:B11"/>
    <mergeCell ref="C9:C11"/>
    <mergeCell ref="E9:G9"/>
    <mergeCell ref="E10:G10"/>
    <mergeCell ref="E11:G11"/>
    <mergeCell ref="A7:I7"/>
    <mergeCell ref="A4:A6"/>
    <mergeCell ref="A1:C1"/>
    <mergeCell ref="K1:V1"/>
    <mergeCell ref="B2:B3"/>
    <mergeCell ref="C2:C3"/>
    <mergeCell ref="D2:D3"/>
    <mergeCell ref="E2:E3"/>
    <mergeCell ref="F2:F3"/>
    <mergeCell ref="G2:G3"/>
    <mergeCell ref="H2:H3"/>
    <mergeCell ref="S2:T2"/>
    <mergeCell ref="U2:V2"/>
    <mergeCell ref="I2:I3"/>
    <mergeCell ref="J2:J3"/>
    <mergeCell ref="M2:N2"/>
    <mergeCell ref="O2:P2"/>
    <mergeCell ref="Q2:R2"/>
  </mergeCells>
  <conditionalFormatting sqref="H9:H11">
    <cfRule type="containsText" dxfId="27" priority="1" operator="containsText" text="Not Started">
      <formula>NOT(ISERROR(SEARCH("Not Started",H9)))</formula>
    </cfRule>
    <cfRule type="containsText" dxfId="26" priority="2" operator="containsText" text="In Progress">
      <formula>NOT(ISERROR(SEARCH("In Progress",H9)))</formula>
    </cfRule>
    <cfRule type="containsText" dxfId="25"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75" customHeight="1">
      <c r="A4" s="73" t="s">
        <v>103</v>
      </c>
      <c r="B4" s="75" t="s">
        <v>104</v>
      </c>
      <c r="C4" s="78"/>
      <c r="D4" s="23" t="s">
        <v>105</v>
      </c>
      <c r="E4" s="27"/>
      <c r="F4" s="30"/>
      <c r="G4" s="30"/>
      <c r="H4" s="30"/>
      <c r="I4" s="28"/>
      <c r="J4" s="26"/>
      <c r="K4" s="29"/>
      <c r="L4" s="25"/>
      <c r="M4" s="29"/>
      <c r="N4" s="25"/>
      <c r="O4" s="29"/>
      <c r="P4" s="25"/>
      <c r="Q4" s="2"/>
      <c r="R4" s="27"/>
      <c r="S4" s="2"/>
      <c r="T4" s="27"/>
      <c r="U4" s="29"/>
      <c r="V4" s="25"/>
    </row>
    <row r="5" spans="1:22" ht="57.95">
      <c r="A5" s="73"/>
      <c r="B5" s="75"/>
      <c r="C5" s="78"/>
      <c r="D5" s="18" t="s">
        <v>106</v>
      </c>
      <c r="E5" s="27" t="s">
        <v>107</v>
      </c>
      <c r="F5" s="30">
        <v>1</v>
      </c>
      <c r="G5" s="30" t="s">
        <v>78</v>
      </c>
      <c r="H5" s="30" t="s">
        <v>108</v>
      </c>
      <c r="I5" s="28" t="s">
        <v>109</v>
      </c>
      <c r="J5" s="26"/>
      <c r="K5" s="29"/>
      <c r="L5" s="25"/>
      <c r="M5" s="29"/>
      <c r="N5" s="25"/>
      <c r="O5" s="29"/>
      <c r="P5" s="25"/>
      <c r="Q5" s="2">
        <v>1</v>
      </c>
      <c r="R5" s="27" t="s">
        <v>110</v>
      </c>
      <c r="S5" s="2">
        <v>2</v>
      </c>
      <c r="T5" s="27" t="s">
        <v>111</v>
      </c>
      <c r="U5" s="29"/>
      <c r="V5" s="25"/>
    </row>
    <row r="6" spans="1:22" ht="29.1">
      <c r="A6" s="73"/>
      <c r="B6" s="75"/>
      <c r="C6" s="78"/>
      <c r="D6" s="18" t="s">
        <v>112</v>
      </c>
      <c r="E6" s="25" t="s">
        <v>113</v>
      </c>
      <c r="F6" s="7">
        <v>1</v>
      </c>
      <c r="G6" s="7" t="s">
        <v>78</v>
      </c>
      <c r="H6" s="7" t="s">
        <v>108</v>
      </c>
      <c r="I6" s="26" t="s">
        <v>114</v>
      </c>
      <c r="J6" s="26"/>
      <c r="K6" s="29"/>
      <c r="L6" s="25"/>
      <c r="M6" s="29"/>
      <c r="N6" s="25"/>
      <c r="O6" s="29"/>
      <c r="P6" s="25"/>
      <c r="Q6" s="29">
        <v>0</v>
      </c>
      <c r="R6" s="25" t="s">
        <v>115</v>
      </c>
      <c r="S6" s="29">
        <v>0</v>
      </c>
      <c r="T6" s="25" t="s">
        <v>115</v>
      </c>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ht="14.45" customHeight="1">
      <c r="A9" s="73" t="s">
        <v>116</v>
      </c>
      <c r="B9" s="75" t="s">
        <v>117</v>
      </c>
      <c r="C9" s="75"/>
      <c r="D9" s="18" t="s">
        <v>118</v>
      </c>
      <c r="E9" s="76"/>
      <c r="F9" s="76"/>
      <c r="G9" s="76"/>
      <c r="H9" s="1"/>
      <c r="I9" s="1"/>
    </row>
    <row r="10" spans="1:22">
      <c r="A10" s="73"/>
      <c r="B10" s="75"/>
      <c r="C10" s="75"/>
      <c r="D10" s="23" t="s">
        <v>119</v>
      </c>
      <c r="E10" s="76"/>
      <c r="F10" s="76"/>
      <c r="G10" s="76"/>
      <c r="H10" s="1"/>
      <c r="I10" s="1"/>
    </row>
    <row r="11" spans="1:22">
      <c r="A11" s="73"/>
      <c r="B11" s="75"/>
      <c r="C11" s="75"/>
      <c r="D11" s="23" t="s">
        <v>120</v>
      </c>
      <c r="E11" s="76"/>
      <c r="F11" s="76"/>
      <c r="G11" s="76"/>
      <c r="H11" s="1"/>
      <c r="I11" s="1"/>
    </row>
    <row r="12" spans="1:22">
      <c r="A12" s="73"/>
      <c r="B12" s="75"/>
      <c r="C12" s="75"/>
      <c r="D12" s="23" t="s">
        <v>121</v>
      </c>
      <c r="E12" s="76"/>
      <c r="F12" s="76"/>
      <c r="G12" s="76"/>
      <c r="H12" s="1"/>
      <c r="I12" s="1"/>
    </row>
    <row r="13" spans="1:22">
      <c r="A13" s="73"/>
      <c r="B13" s="75"/>
      <c r="C13" s="75"/>
      <c r="D13" s="23" t="s">
        <v>122</v>
      </c>
      <c r="E13" s="76"/>
      <c r="F13" s="76"/>
      <c r="G13" s="76"/>
      <c r="H13" s="1"/>
      <c r="I13"/>
    </row>
    <row r="14" spans="1:22">
      <c r="A14" s="73"/>
      <c r="B14" s="75"/>
      <c r="C14" s="75"/>
      <c r="D14" s="23" t="s">
        <v>123</v>
      </c>
      <c r="E14" s="76"/>
      <c r="F14" s="76"/>
      <c r="G14" s="76"/>
      <c r="H14" s="1"/>
      <c r="I14"/>
    </row>
    <row r="15" spans="1:22" ht="30" customHeight="1">
      <c r="A15" s="73"/>
      <c r="B15" s="75"/>
      <c r="C15" s="75"/>
      <c r="D15" s="23" t="s">
        <v>124</v>
      </c>
      <c r="E15" s="76"/>
      <c r="F15" s="76"/>
      <c r="G15" s="76"/>
      <c r="H15" s="1"/>
      <c r="I15"/>
    </row>
    <row r="16" spans="1:22">
      <c r="A16" s="73"/>
      <c r="B16" s="75"/>
      <c r="C16" s="75"/>
      <c r="D16" s="23" t="s">
        <v>125</v>
      </c>
      <c r="E16" s="76"/>
      <c r="F16" s="76"/>
      <c r="G16" s="76"/>
      <c r="H16" s="1"/>
      <c r="I16"/>
    </row>
    <row r="17" spans="2:5" ht="116.1" customHeight="1">
      <c r="B17" s="9"/>
      <c r="C17" s="9"/>
      <c r="D17" s="23"/>
      <c r="E17" s="62"/>
    </row>
    <row r="18" spans="2:5">
      <c r="B18" s="9"/>
      <c r="C18" s="9"/>
      <c r="D18" s="23"/>
      <c r="E18" s="62"/>
    </row>
    <row r="19" spans="2:5">
      <c r="B19" s="9"/>
      <c r="C19" s="9"/>
      <c r="D19" s="23"/>
      <c r="E19" s="62"/>
    </row>
  </sheetData>
  <mergeCells count="33">
    <mergeCell ref="A9:A16"/>
    <mergeCell ref="C4:C6"/>
    <mergeCell ref="B4:B6"/>
    <mergeCell ref="A4:A6"/>
    <mergeCell ref="A7:I7"/>
    <mergeCell ref="E9:G9"/>
    <mergeCell ref="E10:G10"/>
    <mergeCell ref="E12:G12"/>
    <mergeCell ref="E13:G13"/>
    <mergeCell ref="E14:G14"/>
    <mergeCell ref="E15:G15"/>
    <mergeCell ref="E16:G16"/>
    <mergeCell ref="O2:P2"/>
    <mergeCell ref="E11:G11"/>
    <mergeCell ref="U2:V2"/>
    <mergeCell ref="K2:L2"/>
    <mergeCell ref="B9:B16"/>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s>
  <conditionalFormatting sqref="H9:H12">
    <cfRule type="containsText" dxfId="24" priority="4" operator="containsText" text="Not Started">
      <formula>NOT(ISERROR(SEARCH("Not Started",H9)))</formula>
    </cfRule>
    <cfRule type="containsText" dxfId="23" priority="5" operator="containsText" text="In Progress">
      <formula>NOT(ISERROR(SEARCH("In Progress",H9)))</formula>
    </cfRule>
    <cfRule type="containsText" dxfId="22" priority="6" operator="containsText" text="Complete">
      <formula>NOT(ISERROR(SEARCH("Complete",H9)))</formula>
    </cfRule>
  </conditionalFormatting>
  <conditionalFormatting sqref="H13:H16">
    <cfRule type="containsText" dxfId="21" priority="1" operator="containsText" text="Not Started">
      <formula>NOT(ISERROR(SEARCH("Not Started",H13)))</formula>
    </cfRule>
    <cfRule type="containsText" dxfId="20" priority="2" operator="containsText" text="In Progress">
      <formula>NOT(ISERROR(SEARCH("In Progress",H13)))</formula>
    </cfRule>
    <cfRule type="containsText" dxfId="19" priority="3" operator="containsText" text="Complete">
      <formula>NOT(ISERROR(SEARCH("Complete",H13)))</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zoomScale="55" zoomScaleNormal="55" workbookViewId="0">
      <selection activeCell="E9" sqref="E9:R64"/>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hidden="1" customWidth="1"/>
    <col min="10" max="10" width="44.7109375" style="15" hidden="1"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1" t="s">
        <v>24</v>
      </c>
      <c r="B1" s="71"/>
      <c r="C1" s="71"/>
      <c r="D1" s="72" t="s">
        <v>10</v>
      </c>
      <c r="E1" s="72"/>
      <c r="F1" s="72"/>
      <c r="G1" s="72"/>
      <c r="H1" s="72"/>
      <c r="I1" s="72"/>
      <c r="J1" s="72"/>
      <c r="K1" s="79" t="s">
        <v>25</v>
      </c>
      <c r="L1" s="79"/>
      <c r="M1" s="79"/>
      <c r="N1" s="79"/>
      <c r="O1" s="79"/>
      <c r="P1" s="79"/>
      <c r="Q1" s="79"/>
      <c r="R1" s="79"/>
      <c r="S1" s="79"/>
      <c r="T1" s="79"/>
      <c r="U1" s="79"/>
      <c r="V1" s="79"/>
    </row>
    <row r="2" spans="1:22" ht="15" customHeight="1">
      <c r="A2" s="19" t="s">
        <v>26</v>
      </c>
      <c r="B2" s="73" t="s">
        <v>27</v>
      </c>
      <c r="C2" s="73" t="s">
        <v>12</v>
      </c>
      <c r="D2" s="73" t="s">
        <v>28</v>
      </c>
      <c r="E2" s="75" t="s">
        <v>14</v>
      </c>
      <c r="F2" s="75" t="s">
        <v>29</v>
      </c>
      <c r="G2" s="75" t="s">
        <v>30</v>
      </c>
      <c r="H2" s="75" t="s">
        <v>31</v>
      </c>
      <c r="I2" s="75" t="s">
        <v>18</v>
      </c>
      <c r="J2" s="75" t="s">
        <v>32</v>
      </c>
      <c r="K2" s="73" t="s">
        <v>33</v>
      </c>
      <c r="L2" s="73"/>
      <c r="M2" s="75" t="s">
        <v>34</v>
      </c>
      <c r="N2" s="75"/>
      <c r="O2" s="73" t="s">
        <v>35</v>
      </c>
      <c r="P2" s="73"/>
      <c r="Q2" s="75" t="s">
        <v>36</v>
      </c>
      <c r="R2" s="75"/>
      <c r="S2" s="73" t="s">
        <v>37</v>
      </c>
      <c r="T2" s="73"/>
      <c r="U2" s="75" t="s">
        <v>38</v>
      </c>
      <c r="V2" s="75"/>
    </row>
    <row r="3" spans="1:22">
      <c r="A3" s="19">
        <f>COUNTIF(D4:D7,"&lt;&gt;")</f>
        <v>3</v>
      </c>
      <c r="B3" s="73"/>
      <c r="C3" s="73"/>
      <c r="D3" s="73"/>
      <c r="E3" s="75"/>
      <c r="F3" s="75"/>
      <c r="G3" s="75"/>
      <c r="H3" s="75"/>
      <c r="I3" s="75"/>
      <c r="J3" s="75"/>
      <c r="K3" s="12" t="s">
        <v>39</v>
      </c>
      <c r="L3" s="12" t="s">
        <v>12</v>
      </c>
      <c r="M3" s="9" t="s">
        <v>39</v>
      </c>
      <c r="N3" s="9" t="s">
        <v>12</v>
      </c>
      <c r="O3" s="12" t="s">
        <v>39</v>
      </c>
      <c r="P3" s="12" t="s">
        <v>12</v>
      </c>
      <c r="Q3" s="9" t="s">
        <v>39</v>
      </c>
      <c r="R3" s="9" t="s">
        <v>12</v>
      </c>
      <c r="S3" s="12" t="s">
        <v>39</v>
      </c>
      <c r="T3" s="12" t="s">
        <v>12</v>
      </c>
      <c r="U3" s="9" t="s">
        <v>39</v>
      </c>
      <c r="V3" s="9" t="s">
        <v>12</v>
      </c>
    </row>
    <row r="4" spans="1:22" s="16" customFormat="1" ht="105" customHeight="1">
      <c r="A4" s="73" t="s">
        <v>126</v>
      </c>
      <c r="B4" s="75" t="s">
        <v>127</v>
      </c>
      <c r="C4" s="78"/>
      <c r="D4" s="23" t="s">
        <v>128</v>
      </c>
      <c r="E4" s="25"/>
      <c r="F4" s="29"/>
      <c r="G4" s="29"/>
      <c r="H4" s="29"/>
      <c r="I4" s="26"/>
      <c r="J4" s="26"/>
      <c r="K4" s="29"/>
      <c r="L4" s="25"/>
      <c r="M4" s="29"/>
      <c r="N4" s="25"/>
      <c r="O4" s="29"/>
      <c r="P4" s="25"/>
      <c r="Q4" s="29"/>
      <c r="R4" s="25"/>
      <c r="S4" s="29"/>
      <c r="T4" s="25"/>
      <c r="U4" s="29"/>
      <c r="V4" s="25"/>
    </row>
    <row r="5" spans="1:22" ht="43.5">
      <c r="A5" s="73"/>
      <c r="B5" s="75"/>
      <c r="C5" s="78"/>
      <c r="D5" s="18" t="s">
        <v>129</v>
      </c>
      <c r="E5" s="25" t="s">
        <v>130</v>
      </c>
      <c r="F5" s="29">
        <v>1</v>
      </c>
      <c r="G5" s="29" t="s">
        <v>131</v>
      </c>
      <c r="H5" s="29" t="s">
        <v>132</v>
      </c>
      <c r="I5" s="26" t="s">
        <v>133</v>
      </c>
      <c r="J5" s="26"/>
      <c r="K5" s="29"/>
      <c r="L5" s="25"/>
      <c r="M5" s="29"/>
      <c r="N5" s="25"/>
      <c r="O5" s="29"/>
      <c r="P5" s="25"/>
      <c r="Q5" s="29">
        <v>0</v>
      </c>
      <c r="R5" s="25" t="s">
        <v>134</v>
      </c>
      <c r="S5" s="29">
        <v>0</v>
      </c>
      <c r="T5" s="25" t="s">
        <v>135</v>
      </c>
      <c r="U5" s="29"/>
      <c r="V5" s="25"/>
    </row>
    <row r="6" spans="1:22" ht="42.6" customHeight="1">
      <c r="A6" s="73"/>
      <c r="B6" s="75"/>
      <c r="C6" s="78"/>
      <c r="D6" s="18" t="s">
        <v>136</v>
      </c>
      <c r="E6" s="25" t="s">
        <v>137</v>
      </c>
      <c r="F6" s="29">
        <v>820</v>
      </c>
      <c r="G6" s="29" t="s">
        <v>138</v>
      </c>
      <c r="H6" s="29" t="s">
        <v>139</v>
      </c>
      <c r="I6" s="26" t="s">
        <v>140</v>
      </c>
      <c r="J6" s="26"/>
      <c r="K6" s="29"/>
      <c r="L6" s="25"/>
      <c r="M6" s="29"/>
      <c r="N6" s="25"/>
      <c r="O6" s="29"/>
      <c r="P6" s="25"/>
      <c r="Q6" s="29">
        <v>0</v>
      </c>
      <c r="R6" s="25" t="s">
        <v>141</v>
      </c>
      <c r="S6" s="29">
        <v>200</v>
      </c>
      <c r="T6" s="25" t="s">
        <v>135</v>
      </c>
      <c r="U6" s="29"/>
      <c r="V6" s="25"/>
    </row>
    <row r="7" spans="1:22" ht="30.75" customHeight="1">
      <c r="A7" s="80" t="s">
        <v>6</v>
      </c>
      <c r="B7" s="80"/>
      <c r="C7" s="80"/>
      <c r="D7" s="80"/>
      <c r="E7" s="80"/>
      <c r="F7" s="80"/>
      <c r="G7" s="80"/>
      <c r="H7" s="80"/>
      <c r="I7" s="80"/>
      <c r="K7" s="16"/>
      <c r="L7" s="16"/>
      <c r="M7" s="16"/>
      <c r="N7" s="16"/>
      <c r="O7" s="16"/>
      <c r="P7" s="16"/>
      <c r="Q7" s="16"/>
      <c r="R7" s="16"/>
      <c r="S7" s="16"/>
      <c r="T7" s="16"/>
      <c r="U7" s="16"/>
      <c r="V7" s="16"/>
    </row>
    <row r="8" spans="1:22" ht="30.75" customHeight="1">
      <c r="A8" s="12"/>
      <c r="B8" s="12" t="s">
        <v>46</v>
      </c>
      <c r="C8" s="20"/>
      <c r="D8" s="12" t="s">
        <v>47</v>
      </c>
      <c r="E8" s="12" t="s">
        <v>12</v>
      </c>
      <c r="F8" s="12"/>
      <c r="G8" s="12"/>
      <c r="H8" s="12" t="s">
        <v>48</v>
      </c>
      <c r="I8" s="12" t="s">
        <v>49</v>
      </c>
    </row>
    <row r="9" spans="1:22">
      <c r="A9" s="73" t="s">
        <v>142</v>
      </c>
      <c r="B9" s="75" t="s">
        <v>143</v>
      </c>
      <c r="C9" s="78"/>
      <c r="D9" s="18" t="s">
        <v>144</v>
      </c>
      <c r="E9" s="76"/>
      <c r="F9" s="76"/>
      <c r="G9" s="76"/>
      <c r="H9" s="1"/>
      <c r="I9" s="1"/>
    </row>
    <row r="10" spans="1:22" ht="45" customHeight="1">
      <c r="A10" s="73"/>
      <c r="B10" s="75"/>
      <c r="C10" s="78"/>
      <c r="D10" s="23" t="s">
        <v>145</v>
      </c>
      <c r="E10" s="76"/>
      <c r="F10" s="76"/>
      <c r="G10" s="76"/>
      <c r="H10" s="1"/>
      <c r="I10" s="1"/>
    </row>
    <row r="11" spans="1:22" ht="35.1" customHeight="1">
      <c r="A11" s="73"/>
      <c r="B11" s="75"/>
      <c r="C11" s="78"/>
      <c r="D11" s="23" t="s">
        <v>146</v>
      </c>
      <c r="E11" s="76"/>
      <c r="F11" s="76"/>
      <c r="G11" s="76"/>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1584D92B-602E-4639-A492-7E599C2ED3A2}"/>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2023-09-04T13:42:01Z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