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611" documentId="8_{E5F27E7E-BDBC-4F80-B4DA-24530AA403E1}" xr6:coauthVersionLast="47" xr6:coauthVersionMax="47" xr10:uidLastSave="{C6D1CFBA-4B6E-477D-8C32-5DE5E16D18CE}"/>
  <bookViews>
    <workbookView xWindow="28680" yWindow="1545" windowWidth="29040" windowHeight="15840" tabRatio="825" activeTab="14"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5" sheetId="12" state="hidden" r:id="rId7"/>
    <sheet name="Output 6" sheetId="13" state="hidden" r:id="rId8"/>
    <sheet name="Output 7" sheetId="14" state="hidden" r:id="rId9"/>
    <sheet name="Output 8" sheetId="16" state="hidden" r:id="rId10"/>
    <sheet name="Output 9" sheetId="17" state="hidden" r:id="rId11"/>
    <sheet name="Output 10" sheetId="19" state="hidden" r:id="rId12"/>
    <sheet name="Output 4" sheetId="11" r:id="rId13"/>
    <sheet name="Unplanned Outputs" sheetId="23" r:id="rId14"/>
    <sheet name="Analysis" sheetId="21" r:id="rId15"/>
  </sheets>
  <externalReferences>
    <externalReference r:id="rId1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2" i="11" l="1"/>
  <c r="Z5" i="21" l="1"/>
  <c r="Z6" i="21"/>
  <c r="Z7" i="21"/>
  <c r="Z8" i="21"/>
  <c r="Z9" i="21"/>
  <c r="Z10" i="21"/>
  <c r="Z11" i="21"/>
  <c r="Z12" i="21"/>
  <c r="Z13" i="21"/>
  <c r="Z14" i="21"/>
  <c r="Z15" i="21"/>
  <c r="Z16" i="21"/>
  <c r="Z17" i="21"/>
  <c r="Z18" i="21"/>
  <c r="Z19" i="21"/>
  <c r="Z20" i="21"/>
  <c r="Z21" i="21"/>
  <c r="Z22" i="21"/>
  <c r="Z23" i="21"/>
  <c r="Z24" i="21"/>
  <c r="Z25" i="21"/>
  <c r="Z26" i="21"/>
  <c r="Z27" i="21"/>
  <c r="Z28" i="21"/>
  <c r="Z29" i="21"/>
  <c r="Z30" i="21"/>
  <c r="Z31" i="21"/>
  <c r="Z32" i="21"/>
  <c r="Z33" i="21"/>
  <c r="Z34" i="21"/>
  <c r="Z35" i="21"/>
  <c r="Z36" i="21"/>
  <c r="Z37" i="21"/>
  <c r="Z38" i="21"/>
  <c r="Z39" i="21"/>
  <c r="Z40" i="21"/>
  <c r="Z41" i="21"/>
  <c r="Z42" i="21"/>
  <c r="Z43" i="21"/>
  <c r="Z44" i="21"/>
  <c r="Z45" i="21"/>
  <c r="Z46" i="21"/>
  <c r="Z47" i="21"/>
  <c r="Z48" i="21"/>
  <c r="Z49" i="21"/>
  <c r="Z50" i="21"/>
  <c r="Z51" i="21"/>
  <c r="Z52" i="21"/>
  <c r="Z53" i="21"/>
  <c r="Z54" i="21"/>
  <c r="Z55" i="21"/>
  <c r="Z56" i="21"/>
  <c r="Z57" i="21"/>
  <c r="Z58" i="21"/>
  <c r="Z59" i="21"/>
  <c r="Z60" i="21"/>
  <c r="Z61" i="21"/>
  <c r="Z62" i="21"/>
  <c r="Z63" i="21"/>
  <c r="Z64" i="21"/>
  <c r="Z65" i="21"/>
  <c r="Z66" i="21"/>
  <c r="Z67" i="21"/>
  <c r="Z68" i="21"/>
  <c r="Z69" i="21"/>
  <c r="Z70" i="21"/>
  <c r="Z71" i="21"/>
  <c r="Z72" i="21"/>
  <c r="Z73" i="21"/>
  <c r="Z74" i="21"/>
  <c r="Z75" i="21"/>
  <c r="Z76" i="21"/>
  <c r="Z77" i="21"/>
  <c r="Z78" i="21"/>
  <c r="Z79" i="21"/>
  <c r="Z80" i="21"/>
  <c r="Z4" i="21"/>
  <c r="Z3" i="21"/>
  <c r="Y3" i="21"/>
  <c r="X3" i="21"/>
  <c r="W3" i="21"/>
  <c r="U3" i="21"/>
  <c r="T3" i="21"/>
  <c r="S3" i="21"/>
  <c r="R3" i="21"/>
  <c r="E1" i="22"/>
  <c r="A1" i="22"/>
  <c r="Y75" i="21"/>
  <c r="X75" i="21"/>
  <c r="W75" i="21"/>
  <c r="Y74" i="21"/>
  <c r="X74" i="21"/>
  <c r="W74" i="21"/>
  <c r="Y73" i="21"/>
  <c r="X73" i="21"/>
  <c r="W73" i="21"/>
  <c r="Y72" i="21"/>
  <c r="X72" i="21"/>
  <c r="W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A3" i="9"/>
  <c r="B5" i="21" s="1"/>
  <c r="A3" i="10"/>
  <c r="B6" i="21" s="1"/>
  <c r="A3" i="11"/>
  <c r="B7" i="21" s="1"/>
  <c r="A3" i="12"/>
  <c r="B8" i="21" s="1"/>
  <c r="A3" i="13"/>
  <c r="B9" i="21" s="1"/>
  <c r="A3" i="14"/>
  <c r="B10" i="21" s="1"/>
  <c r="A3" i="16"/>
  <c r="A3" i="17"/>
  <c r="B12" i="21" s="1"/>
  <c r="A3" i="8"/>
  <c r="B4" i="21" s="1"/>
  <c r="A3" i="19"/>
  <c r="B13" i="21" s="1"/>
  <c r="Y5" i="21"/>
  <c r="Y6" i="21"/>
  <c r="Y7" i="21"/>
  <c r="Y8" i="21"/>
  <c r="Y9" i="21"/>
  <c r="Y10" i="21"/>
  <c r="Y11" i="21"/>
  <c r="Y12" i="21"/>
  <c r="Y13" i="21"/>
  <c r="Y14" i="21"/>
  <c r="Y15" i="21"/>
  <c r="Y16" i="21"/>
  <c r="Y17" i="21"/>
  <c r="Y18" i="21"/>
  <c r="Y19" i="21"/>
  <c r="Y20" i="21"/>
  <c r="Y21" i="21"/>
  <c r="Y22" i="21"/>
  <c r="Y23" i="21"/>
  <c r="Y24" i="21"/>
  <c r="Y25" i="21"/>
  <c r="Y26" i="21"/>
  <c r="Y27" i="21"/>
  <c r="Y28" i="21"/>
  <c r="Y29" i="21"/>
  <c r="Y30" i="21"/>
  <c r="Y31" i="21"/>
  <c r="Y32" i="21"/>
  <c r="Y33" i="21"/>
  <c r="Y34" i="21"/>
  <c r="Y35" i="21"/>
  <c r="Y36" i="21"/>
  <c r="Y37" i="21"/>
  <c r="Y38" i="21"/>
  <c r="Y39" i="21"/>
  <c r="Y40" i="21"/>
  <c r="Y41" i="21"/>
  <c r="Y42" i="21"/>
  <c r="Y43" i="21"/>
  <c r="Y44" i="21"/>
  <c r="Y45" i="21"/>
  <c r="Y46" i="21"/>
  <c r="Y47" i="21"/>
  <c r="Y48" i="21"/>
  <c r="Y49" i="21"/>
  <c r="Y50" i="21"/>
  <c r="Y51" i="21"/>
  <c r="Y52" i="21"/>
  <c r="Y53" i="21"/>
  <c r="Y54" i="21"/>
  <c r="Y55" i="21"/>
  <c r="Y56" i="21"/>
  <c r="Y57" i="21"/>
  <c r="Y58" i="21"/>
  <c r="Y59" i="21"/>
  <c r="Y60" i="21"/>
  <c r="Y61" i="21"/>
  <c r="Y62" i="21"/>
  <c r="Y63" i="21"/>
  <c r="Y64" i="21"/>
  <c r="Y65" i="21"/>
  <c r="Y66" i="21"/>
  <c r="Y67" i="21"/>
  <c r="Y68" i="21"/>
  <c r="Y69" i="21"/>
  <c r="Y70" i="21"/>
  <c r="Y71" i="21"/>
  <c r="Y76" i="21"/>
  <c r="Y77" i="21"/>
  <c r="Y78" i="21"/>
  <c r="Y79" i="21"/>
  <c r="Y80" i="21"/>
  <c r="Y4" i="21"/>
  <c r="W5" i="21"/>
  <c r="X5" i="21"/>
  <c r="W6" i="21"/>
  <c r="X6" i="21"/>
  <c r="W7" i="21"/>
  <c r="X7" i="21"/>
  <c r="W8" i="21"/>
  <c r="X8" i="21"/>
  <c r="W9" i="21"/>
  <c r="X9" i="21"/>
  <c r="W10" i="21"/>
  <c r="X10" i="21"/>
  <c r="W11" i="21"/>
  <c r="X11" i="21"/>
  <c r="W12" i="21"/>
  <c r="X12" i="21"/>
  <c r="W13" i="21"/>
  <c r="X13" i="21"/>
  <c r="W14" i="21"/>
  <c r="X14" i="21"/>
  <c r="W15" i="21"/>
  <c r="X15" i="21"/>
  <c r="W16" i="21"/>
  <c r="X16" i="21"/>
  <c r="W17" i="21"/>
  <c r="X17" i="21"/>
  <c r="W18" i="21"/>
  <c r="X18" i="21"/>
  <c r="W19" i="21"/>
  <c r="X19" i="21"/>
  <c r="W20" i="21"/>
  <c r="X20" i="21"/>
  <c r="W21" i="21"/>
  <c r="X21" i="21"/>
  <c r="W22" i="21"/>
  <c r="X22" i="21"/>
  <c r="W23" i="21"/>
  <c r="X23" i="21"/>
  <c r="W24" i="21"/>
  <c r="X24" i="21"/>
  <c r="W25" i="21"/>
  <c r="X25" i="21"/>
  <c r="W26" i="21"/>
  <c r="X26" i="21"/>
  <c r="W27" i="21"/>
  <c r="X27" i="21"/>
  <c r="W28" i="21"/>
  <c r="X28" i="21"/>
  <c r="W29" i="21"/>
  <c r="X29" i="21"/>
  <c r="W30" i="21"/>
  <c r="X30" i="21"/>
  <c r="W31" i="21"/>
  <c r="X31" i="21"/>
  <c r="W32" i="21"/>
  <c r="X32" i="21"/>
  <c r="W33" i="21"/>
  <c r="X33" i="21"/>
  <c r="W34" i="21"/>
  <c r="X34" i="21"/>
  <c r="W35" i="21"/>
  <c r="X35" i="21"/>
  <c r="W36" i="21"/>
  <c r="X36" i="21"/>
  <c r="W37" i="21"/>
  <c r="X37" i="21"/>
  <c r="W38" i="21"/>
  <c r="X38" i="21"/>
  <c r="W39" i="21"/>
  <c r="X39" i="21"/>
  <c r="W40" i="21"/>
  <c r="X40" i="21"/>
  <c r="W41" i="21"/>
  <c r="X41" i="21"/>
  <c r="W42" i="21"/>
  <c r="X42" i="21"/>
  <c r="W43" i="21"/>
  <c r="X43" i="21"/>
  <c r="W44" i="21"/>
  <c r="X44" i="21"/>
  <c r="W45" i="21"/>
  <c r="X45" i="21"/>
  <c r="W46" i="21"/>
  <c r="X46" i="21"/>
  <c r="W47" i="21"/>
  <c r="X47" i="21"/>
  <c r="W48" i="21"/>
  <c r="X48" i="21"/>
  <c r="W49" i="21"/>
  <c r="X49" i="21"/>
  <c r="W50" i="21"/>
  <c r="X50" i="21"/>
  <c r="W51" i="21"/>
  <c r="X51" i="21"/>
  <c r="W52" i="21"/>
  <c r="X52" i="21"/>
  <c r="W53" i="21"/>
  <c r="X53" i="21"/>
  <c r="W54" i="21"/>
  <c r="X54" i="21"/>
  <c r="W55" i="21"/>
  <c r="X55" i="21"/>
  <c r="W56" i="21"/>
  <c r="X56" i="21"/>
  <c r="W57" i="21"/>
  <c r="X57" i="21"/>
  <c r="W58" i="21"/>
  <c r="X58" i="21"/>
  <c r="W59" i="21"/>
  <c r="X59" i="21"/>
  <c r="W60" i="21"/>
  <c r="X60" i="21"/>
  <c r="W61" i="21"/>
  <c r="X61" i="21"/>
  <c r="W62" i="21"/>
  <c r="X62" i="21"/>
  <c r="W63" i="21"/>
  <c r="X63" i="21"/>
  <c r="W64" i="21"/>
  <c r="X64" i="21"/>
  <c r="W65" i="21"/>
  <c r="X65" i="21"/>
  <c r="W66" i="21"/>
  <c r="X66" i="21"/>
  <c r="W67" i="21"/>
  <c r="X67" i="21"/>
  <c r="W68" i="21"/>
  <c r="X68" i="21"/>
  <c r="W69" i="21"/>
  <c r="X69" i="21"/>
  <c r="W70" i="21"/>
  <c r="X70" i="21"/>
  <c r="W71" i="21"/>
  <c r="X71" i="21"/>
  <c r="W76" i="21"/>
  <c r="X76" i="21"/>
  <c r="W77" i="21"/>
  <c r="X77" i="21"/>
  <c r="W78" i="21"/>
  <c r="X78" i="21"/>
  <c r="W79" i="21"/>
  <c r="X79" i="21"/>
  <c r="W80" i="21"/>
  <c r="X80" i="21"/>
  <c r="X4" i="21"/>
  <c r="W4" i="21"/>
  <c r="H4" i="21"/>
  <c r="J4" i="21"/>
  <c r="J12" i="21"/>
  <c r="AC74" i="21" l="1"/>
  <c r="AC73" i="21"/>
  <c r="AC75" i="21"/>
  <c r="AC72" i="21"/>
  <c r="B20" i="21"/>
  <c r="AC76" i="21"/>
  <c r="AC68" i="21"/>
  <c r="AC64" i="21"/>
  <c r="AC60" i="21"/>
  <c r="AC56" i="21"/>
  <c r="AC52" i="21"/>
  <c r="AC48" i="21"/>
  <c r="AC44" i="21"/>
  <c r="AC40" i="21"/>
  <c r="AC36" i="21"/>
  <c r="AC32" i="21"/>
  <c r="AC28" i="21"/>
  <c r="AC24" i="21"/>
  <c r="AC20" i="21"/>
  <c r="AC16" i="21"/>
  <c r="AC12" i="21"/>
  <c r="AC8" i="21"/>
  <c r="AC77" i="21"/>
  <c r="AC69" i="21"/>
  <c r="AC65" i="21"/>
  <c r="AC67" i="21"/>
  <c r="AC63" i="21"/>
  <c r="AC51" i="21"/>
  <c r="AC47" i="21"/>
  <c r="AC43" i="21"/>
  <c r="AC39" i="21"/>
  <c r="AC35" i="21"/>
  <c r="AC31" i="21"/>
  <c r="AC27" i="21"/>
  <c r="AC23" i="21"/>
  <c r="AC19" i="21"/>
  <c r="AC15" i="21"/>
  <c r="AC11" i="21"/>
  <c r="AC7" i="21"/>
  <c r="AC55" i="21"/>
  <c r="AC59" i="21"/>
  <c r="AC61" i="21"/>
  <c r="AC57" i="21"/>
  <c r="AC53" i="21"/>
  <c r="AC49" i="21"/>
  <c r="AC45" i="21"/>
  <c r="AC41" i="21"/>
  <c r="AC37" i="21"/>
  <c r="AC33" i="21"/>
  <c r="AC29" i="21"/>
  <c r="AC25" i="21"/>
  <c r="AC21" i="21"/>
  <c r="AC17" i="21"/>
  <c r="AC13" i="21"/>
  <c r="AC9" i="21"/>
  <c r="AC5" i="21"/>
  <c r="AC78" i="21"/>
  <c r="AC80" i="21"/>
  <c r="AC79" i="21"/>
  <c r="AC71" i="21"/>
  <c r="AC70" i="21"/>
  <c r="AC66" i="21"/>
  <c r="AC62" i="21"/>
  <c r="AC58" i="21"/>
  <c r="AC54" i="21"/>
  <c r="AC50" i="21"/>
  <c r="AC46" i="21"/>
  <c r="AC42" i="21"/>
  <c r="AC38" i="21"/>
  <c r="AC34" i="21"/>
  <c r="AC30" i="21"/>
  <c r="AC26" i="21"/>
  <c r="AC22" i="21"/>
  <c r="AC18" i="21"/>
  <c r="AC14" i="21"/>
  <c r="AC10" i="21"/>
  <c r="AC6" i="21"/>
  <c r="AC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R10" i="21"/>
  <c r="T13" i="21"/>
  <c r="U26" i="21"/>
  <c r="R66" i="21"/>
  <c r="U56" i="21"/>
  <c r="S48" i="21"/>
  <c r="R49" i="21"/>
  <c r="U69" i="21"/>
  <c r="U43" i="21"/>
  <c r="R70" i="21"/>
  <c r="U28" i="21"/>
  <c r="R56" i="21"/>
  <c r="U13" i="21"/>
  <c r="U31" i="21"/>
  <c r="R60" i="21"/>
  <c r="U65" i="21"/>
  <c r="S32" i="21"/>
  <c r="R22" i="21"/>
  <c r="R48" i="21"/>
  <c r="U35" i="21"/>
  <c r="T36" i="21"/>
  <c r="T8" i="21"/>
  <c r="U54" i="21"/>
  <c r="T52" i="21"/>
  <c r="R23" i="21"/>
  <c r="U7" i="21"/>
  <c r="R6" i="21"/>
  <c r="T15" i="21"/>
  <c r="R73" i="21"/>
  <c r="R14" i="21"/>
  <c r="U17" i="21"/>
  <c r="R7" i="21"/>
  <c r="R55" i="21"/>
  <c r="S22" i="21"/>
  <c r="S47" i="21"/>
  <c r="U52" i="21"/>
  <c r="U32" i="21"/>
  <c r="R15" i="21"/>
  <c r="R29" i="21"/>
  <c r="S38" i="21"/>
  <c r="T20" i="21"/>
  <c r="T43" i="21"/>
  <c r="R24" i="21"/>
  <c r="R47" i="21"/>
  <c r="S28" i="21"/>
  <c r="T30" i="21"/>
  <c r="S26" i="21"/>
  <c r="R58" i="21"/>
  <c r="S79" i="21"/>
  <c r="R21" i="21"/>
  <c r="R26" i="21"/>
  <c r="S8" i="21"/>
  <c r="T53" i="21"/>
  <c r="U40" i="21"/>
  <c r="T73" i="21"/>
  <c r="U45" i="21"/>
  <c r="R53" i="21"/>
  <c r="S36" i="21"/>
  <c r="S61" i="21"/>
  <c r="T17" i="21"/>
  <c r="S21" i="21"/>
  <c r="R77" i="21"/>
  <c r="T65" i="21"/>
  <c r="T31" i="21"/>
  <c r="S17" i="21"/>
  <c r="U23" i="21"/>
  <c r="T79" i="21"/>
  <c r="S10" i="21"/>
  <c r="T41" i="21"/>
  <c r="R80" i="21"/>
  <c r="T72" i="21"/>
  <c r="S67" i="21"/>
  <c r="T64" i="21"/>
  <c r="U75" i="21"/>
  <c r="U14" i="21"/>
  <c r="S11" i="21"/>
  <c r="U36" i="21"/>
  <c r="S68" i="21"/>
  <c r="S72" i="21"/>
  <c r="U55" i="21"/>
  <c r="R54" i="21"/>
  <c r="T57" i="21"/>
  <c r="T46" i="21"/>
  <c r="T29" i="21"/>
  <c r="S5" i="21"/>
  <c r="T59" i="21"/>
  <c r="U33" i="21"/>
  <c r="T33" i="21"/>
  <c r="T66" i="21"/>
  <c r="U66" i="21"/>
  <c r="T35" i="21"/>
  <c r="S59" i="21"/>
  <c r="T70" i="21"/>
  <c r="U62" i="21"/>
  <c r="T4" i="21"/>
  <c r="T34" i="21"/>
  <c r="U8" i="21"/>
  <c r="S78" i="21"/>
  <c r="S16" i="21"/>
  <c r="AE72" i="21"/>
  <c r="T55" i="21"/>
  <c r="T19" i="21"/>
  <c r="T69" i="21"/>
  <c r="R50" i="21"/>
  <c r="T63" i="21"/>
  <c r="S7" i="21"/>
  <c r="S6" i="21"/>
  <c r="R71" i="21"/>
  <c r="R5" i="21"/>
  <c r="S23" i="21"/>
  <c r="S24" i="21"/>
  <c r="U16" i="21"/>
  <c r="R68" i="21"/>
  <c r="S53" i="21"/>
  <c r="S40" i="21"/>
  <c r="S76" i="21"/>
  <c r="R9" i="21"/>
  <c r="R72" i="21"/>
  <c r="S60" i="21"/>
  <c r="S46" i="21"/>
  <c r="S29" i="21"/>
  <c r="R76" i="21"/>
  <c r="U11" i="21"/>
  <c r="U10" i="21"/>
  <c r="S34" i="21"/>
  <c r="U4" i="21"/>
  <c r="S77" i="21"/>
  <c r="R43" i="21"/>
  <c r="S42" i="21"/>
  <c r="R78" i="21"/>
  <c r="U76" i="21"/>
  <c r="R37" i="21"/>
  <c r="R57" i="21"/>
  <c r="U80" i="21"/>
  <c r="R38" i="21"/>
  <c r="T54" i="21"/>
  <c r="R74" i="21"/>
  <c r="T6" i="21"/>
  <c r="T23" i="21"/>
  <c r="R13" i="21"/>
  <c r="T61" i="21"/>
  <c r="U79" i="21"/>
  <c r="S44" i="21"/>
  <c r="T62" i="21"/>
  <c r="R39" i="21"/>
  <c r="U61" i="21"/>
  <c r="R4" i="21"/>
  <c r="T76" i="21"/>
  <c r="U25" i="21"/>
  <c r="T74" i="21"/>
  <c r="T38" i="21"/>
  <c r="R46" i="21"/>
  <c r="U71" i="21"/>
  <c r="S52" i="21"/>
  <c r="U34" i="21"/>
  <c r="S80" i="21"/>
  <c r="S55" i="21"/>
  <c r="U21" i="21"/>
  <c r="U64" i="21"/>
  <c r="T25" i="21"/>
  <c r="S75" i="21"/>
  <c r="U42" i="21"/>
  <c r="R16" i="21"/>
  <c r="S69" i="21"/>
  <c r="R61" i="21"/>
  <c r="T7" i="21"/>
  <c r="R51" i="21"/>
  <c r="U78" i="21"/>
  <c r="T28" i="21"/>
  <c r="R17" i="21"/>
  <c r="R67" i="21"/>
  <c r="T78" i="21"/>
  <c r="T50" i="21"/>
  <c r="T10" i="21"/>
  <c r="U38" i="21"/>
  <c r="S27" i="21"/>
  <c r="R27" i="21"/>
  <c r="U18" i="21"/>
  <c r="S14" i="21"/>
  <c r="S57" i="21"/>
  <c r="R59" i="21"/>
  <c r="S20" i="21"/>
  <c r="S41" i="21"/>
  <c r="U19" i="21"/>
  <c r="T51" i="21"/>
  <c r="U53" i="21"/>
  <c r="R20" i="21"/>
  <c r="S50" i="21"/>
  <c r="U6" i="21"/>
  <c r="AE75" i="21"/>
  <c r="T58" i="21"/>
  <c r="S30" i="21"/>
  <c r="S58" i="21"/>
  <c r="R36" i="21"/>
  <c r="R42" i="21"/>
  <c r="S45" i="21"/>
  <c r="S12" i="21"/>
  <c r="U72" i="21"/>
  <c r="T32" i="21"/>
  <c r="S18" i="21"/>
  <c r="U9" i="21"/>
  <c r="S13" i="21"/>
  <c r="S49" i="21"/>
  <c r="R8" i="21"/>
  <c r="S65" i="21"/>
  <c r="R41" i="21"/>
  <c r="T56" i="21"/>
  <c r="AE74" i="21"/>
  <c r="S31" i="21"/>
  <c r="U74" i="21"/>
  <c r="T75" i="21"/>
  <c r="U20" i="21"/>
  <c r="U50" i="21"/>
  <c r="R30" i="21"/>
  <c r="U30" i="21"/>
  <c r="R40" i="21"/>
  <c r="R32" i="21"/>
  <c r="T9" i="21"/>
  <c r="T68" i="21"/>
  <c r="S19" i="21"/>
  <c r="R25" i="21"/>
  <c r="T27" i="21"/>
  <c r="U41" i="21"/>
  <c r="T39" i="21"/>
  <c r="S15" i="21"/>
  <c r="S33" i="21"/>
  <c r="S73" i="21"/>
  <c r="U15" i="21"/>
  <c r="U59" i="21"/>
  <c r="T49" i="21"/>
  <c r="T37" i="21"/>
  <c r="T11" i="21"/>
  <c r="S54" i="21"/>
  <c r="S37" i="21"/>
  <c r="T16" i="21"/>
  <c r="U44" i="21"/>
  <c r="R63" i="21"/>
  <c r="U57" i="21"/>
  <c r="U67" i="21"/>
  <c r="U58" i="21"/>
  <c r="R62" i="21"/>
  <c r="R28" i="21"/>
  <c r="U77" i="21"/>
  <c r="T42" i="21"/>
  <c r="T22" i="21"/>
  <c r="U39" i="21"/>
  <c r="U47" i="21"/>
  <c r="R19" i="21"/>
  <c r="R52" i="21"/>
  <c r="U68" i="21"/>
  <c r="T60" i="21"/>
  <c r="R44" i="21"/>
  <c r="U37" i="21"/>
  <c r="R34" i="21"/>
  <c r="T48" i="21"/>
  <c r="U51" i="21"/>
  <c r="U49" i="21"/>
  <c r="T24" i="21"/>
  <c r="U48" i="21"/>
  <c r="U22" i="21"/>
  <c r="U46" i="21"/>
  <c r="R75" i="21"/>
  <c r="R65" i="21"/>
  <c r="R12" i="21"/>
  <c r="S62" i="21"/>
  <c r="T12" i="21"/>
  <c r="S35" i="21"/>
  <c r="U24" i="21"/>
  <c r="U12" i="21"/>
  <c r="R79" i="21"/>
  <c r="T77" i="21"/>
  <c r="S74" i="21"/>
  <c r="S43" i="21"/>
  <c r="T21" i="21"/>
  <c r="R18" i="21"/>
  <c r="R64" i="21"/>
  <c r="R45" i="21"/>
  <c r="S56" i="21"/>
  <c r="U63" i="21"/>
  <c r="S70" i="21"/>
  <c r="S71" i="21"/>
  <c r="U29" i="21"/>
  <c r="U73" i="21"/>
  <c r="AE73" i="21"/>
  <c r="T40" i="21"/>
  <c r="T80" i="21"/>
  <c r="S9" i="21"/>
  <c r="S63" i="21"/>
  <c r="R11" i="21"/>
  <c r="T26" i="21"/>
  <c r="U70" i="21"/>
  <c r="T18" i="21"/>
  <c r="U27" i="21"/>
  <c r="T45" i="21"/>
  <c r="R69" i="21"/>
  <c r="R35" i="21"/>
  <c r="T44" i="21"/>
  <c r="T47" i="21"/>
  <c r="S64" i="21"/>
  <c r="T14" i="21"/>
  <c r="S66" i="21"/>
  <c r="S4" i="21"/>
  <c r="S39" i="21"/>
  <c r="T71" i="21"/>
  <c r="U60" i="21"/>
  <c r="S25" i="21"/>
  <c r="R33" i="21"/>
  <c r="T67" i="21"/>
  <c r="T5" i="21"/>
  <c r="R31" i="21"/>
  <c r="S51" i="21"/>
  <c r="U5" i="21"/>
  <c r="AB75" i="21" l="1"/>
  <c r="AD75" i="21" s="1"/>
  <c r="AB72" i="21"/>
  <c r="AD72" i="21" s="1"/>
  <c r="AB73" i="21"/>
  <c r="AD73" i="21" s="1"/>
  <c r="AB74" i="21"/>
  <c r="AD74"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E51" i="21"/>
  <c r="AE43" i="21"/>
  <c r="AE71" i="21"/>
  <c r="AE50" i="21"/>
  <c r="AE34" i="21"/>
  <c r="AE36" i="21"/>
  <c r="AE33" i="21"/>
  <c r="AE22" i="21"/>
  <c r="AE25" i="21"/>
  <c r="AE61" i="21"/>
  <c r="AE63" i="21"/>
  <c r="AE59" i="21"/>
  <c r="AE37" i="21"/>
  <c r="AE77" i="21"/>
  <c r="AE62" i="21"/>
  <c r="AE35" i="21"/>
  <c r="AE12" i="21"/>
  <c r="AE15" i="21"/>
  <c r="AE80" i="21"/>
  <c r="AE41" i="21"/>
  <c r="AE29" i="21"/>
  <c r="AE55" i="21"/>
  <c r="AE46" i="21"/>
  <c r="AE20" i="21"/>
  <c r="AE14" i="21"/>
  <c r="AE67" i="21"/>
  <c r="AE56" i="21"/>
  <c r="AE54" i="21"/>
  <c r="AE47" i="21"/>
  <c r="AE38" i="21"/>
  <c r="AE78" i="21"/>
  <c r="AE6" i="21"/>
  <c r="AE64" i="21"/>
  <c r="AE5" i="21"/>
  <c r="AE8" i="21"/>
  <c r="AE10" i="21"/>
  <c r="AE49" i="21"/>
  <c r="AE13" i="21"/>
  <c r="AE40" i="21"/>
  <c r="AE48" i="21"/>
  <c r="AE44" i="21"/>
  <c r="AE17" i="21"/>
  <c r="AE24" i="21"/>
  <c r="AE76" i="21"/>
  <c r="AE30" i="21"/>
  <c r="AE7" i="21"/>
  <c r="AE45" i="21"/>
  <c r="AE19" i="21"/>
  <c r="AE42" i="21"/>
  <c r="AE26" i="21"/>
  <c r="AE68" i="21"/>
  <c r="AE70" i="21"/>
  <c r="AE18" i="21"/>
  <c r="AE9" i="21"/>
  <c r="AE31" i="21"/>
  <c r="AE52" i="21"/>
  <c r="AE28" i="21"/>
  <c r="AE57" i="21"/>
  <c r="AE79" i="21"/>
  <c r="AE11" i="21"/>
  <c r="AE21" i="21"/>
  <c r="AE60" i="21"/>
  <c r="AE27" i="21"/>
  <c r="AE65" i="21"/>
  <c r="AE58" i="21"/>
  <c r="AE23" i="21"/>
  <c r="AE66" i="21"/>
  <c r="AE16" i="21"/>
  <c r="AE4" i="21"/>
  <c r="AE53" i="21"/>
  <c r="AE69" i="21"/>
  <c r="AE32" i="21"/>
  <c r="AE39" i="21"/>
  <c r="AB54" i="21" l="1"/>
  <c r="AD54" i="21" s="1"/>
  <c r="AB67" i="21"/>
  <c r="AD67" i="21" s="1"/>
  <c r="AB52" i="21"/>
  <c r="AD52" i="21" s="1"/>
  <c r="AB5" i="21"/>
  <c r="AD5" i="21" s="1"/>
  <c r="AB39" i="21"/>
  <c r="AD39" i="21" s="1"/>
  <c r="AB56" i="21"/>
  <c r="AD56" i="21" s="1"/>
  <c r="AB49" i="21"/>
  <c r="AD49" i="21" s="1"/>
  <c r="AB78" i="21"/>
  <c r="AD78" i="21" s="1"/>
  <c r="AB31" i="21"/>
  <c r="AD31" i="21" s="1"/>
  <c r="AB66" i="21"/>
  <c r="AD66" i="21" s="1"/>
  <c r="AB60" i="21"/>
  <c r="AD60" i="21" s="1"/>
  <c r="AB48" i="21"/>
  <c r="AD48" i="21" s="1"/>
  <c r="AB79" i="21"/>
  <c r="AD79" i="21" s="1"/>
  <c r="AB76" i="21"/>
  <c r="AD76" i="21" s="1"/>
  <c r="AB8" i="21"/>
  <c r="AD8" i="21" s="1"/>
  <c r="AB7" i="21"/>
  <c r="AD7" i="21" s="1"/>
  <c r="AB80" i="21"/>
  <c r="AD80" i="21" s="1"/>
  <c r="AB58" i="21"/>
  <c r="AD58" i="21" s="1"/>
  <c r="AB22" i="21"/>
  <c r="AD22" i="21" s="1"/>
  <c r="AB15" i="21"/>
  <c r="AD15" i="21" s="1"/>
  <c r="AB17" i="21"/>
  <c r="AD17" i="21" s="1"/>
  <c r="AB64" i="21"/>
  <c r="AD64" i="21" s="1"/>
  <c r="AB53" i="21"/>
  <c r="AD53" i="21" s="1"/>
  <c r="AB57" i="21"/>
  <c r="AD57" i="21" s="1"/>
  <c r="AB55" i="21"/>
  <c r="AD55" i="21" s="1"/>
  <c r="AB44" i="21"/>
  <c r="AD44" i="21" s="1"/>
  <c r="AB62" i="21"/>
  <c r="AD62" i="21" s="1"/>
  <c r="AB16" i="21"/>
  <c r="AD16" i="21" s="1"/>
  <c r="AB68" i="21"/>
  <c r="AD68" i="21" s="1"/>
  <c r="AB11" i="21"/>
  <c r="AD11" i="21" s="1"/>
  <c r="AB41" i="21"/>
  <c r="AD41" i="21" s="1"/>
  <c r="AB30" i="21"/>
  <c r="AD30" i="21" s="1"/>
  <c r="AB4" i="21"/>
  <c r="AD4" i="21" s="1"/>
  <c r="AB65" i="21"/>
  <c r="AD65" i="21" s="1"/>
  <c r="AB71" i="21"/>
  <c r="AD71" i="21" s="1"/>
  <c r="AB9" i="21"/>
  <c r="AD9" i="21" s="1"/>
  <c r="AB28" i="21"/>
  <c r="AD28" i="21" s="1"/>
  <c r="AB12" i="21"/>
  <c r="AD12" i="21" s="1"/>
  <c r="AB35" i="21"/>
  <c r="AD35" i="21" s="1"/>
  <c r="AB24" i="21"/>
  <c r="AD24" i="21" s="1"/>
  <c r="AB25" i="21"/>
  <c r="AD25" i="21" s="1"/>
  <c r="AB50" i="21"/>
  <c r="AD50" i="21" s="1"/>
  <c r="AB34" i="21"/>
  <c r="AD34" i="21" s="1"/>
  <c r="AB61" i="21"/>
  <c r="AD61" i="21" s="1"/>
  <c r="AB77" i="21"/>
  <c r="AD77" i="21" s="1"/>
  <c r="AB33" i="21"/>
  <c r="AD33" i="21" s="1"/>
  <c r="AB29" i="21"/>
  <c r="AD29" i="21" s="1"/>
  <c r="AB20" i="21"/>
  <c r="AD20" i="21" s="1"/>
  <c r="AB23" i="21"/>
  <c r="AD23" i="21" s="1"/>
  <c r="AB38" i="21"/>
  <c r="AD38" i="21" s="1"/>
  <c r="AB27" i="21"/>
  <c r="AD27" i="21" s="1"/>
  <c r="AB10" i="21"/>
  <c r="AD10" i="21" s="1"/>
  <c r="AB42" i="21"/>
  <c r="AD42" i="21" s="1"/>
  <c r="AB6" i="21"/>
  <c r="AD6" i="21" s="1"/>
  <c r="AB18" i="21"/>
  <c r="AD18" i="21" s="1"/>
  <c r="AB32" i="21"/>
  <c r="AD32" i="21" s="1"/>
  <c r="AB21" i="21"/>
  <c r="AD21" i="21" s="1"/>
  <c r="AB69" i="21"/>
  <c r="AD69" i="21" s="1"/>
  <c r="AB37" i="21"/>
  <c r="AD37" i="21" s="1"/>
  <c r="AB19" i="21"/>
  <c r="AD19" i="21" s="1"/>
  <c r="AB14" i="21"/>
  <c r="AD14" i="21" s="1"/>
  <c r="AB51" i="21"/>
  <c r="AD51" i="21" s="1"/>
  <c r="AB47" i="21"/>
  <c r="AD47" i="21" s="1"/>
  <c r="AB46" i="21"/>
  <c r="AD46" i="21" s="1"/>
  <c r="AB43" i="21"/>
  <c r="AD43" i="21" s="1"/>
  <c r="AB13" i="21"/>
  <c r="AD13" i="21" s="1"/>
  <c r="AB45" i="21"/>
  <c r="AD45" i="21" s="1"/>
  <c r="AB36" i="21"/>
  <c r="AD36" i="21" s="1"/>
  <c r="AB26" i="21"/>
  <c r="AD26" i="21" s="1"/>
  <c r="AB40" i="21"/>
  <c r="AD40" i="21" s="1"/>
  <c r="AB70" i="21"/>
  <c r="AD70" i="21" s="1"/>
  <c r="AB63" i="21"/>
  <c r="AD63" i="21" s="1"/>
  <c r="AB59" i="21"/>
  <c r="AD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tc={33DD37AF-16F8-472F-944E-E507C33149DC}</author>
    <author>tc={04DFF351-2722-41A1-A509-A968ABA195EB}</author>
    <author>tc={E8895455-DAEA-4CBD-8393-C79C82EFB2AB}</author>
    <author>tc={7B73D7D2-1929-4A52-A842-F46D2DD99A26}</author>
  </authors>
  <commentList>
    <comment ref="Z4" authorId="0" shapeId="0" xr:uid="{33DD37AF-16F8-472F-944E-E507C33149DC}">
      <text>
        <t>[Threaded comment]
Your version of Excel allows you to read this threaded comment; however, any edits to it will get removed if the file is opened in a newer version of Excel. Learn more: https://go.microsoft.com/fwlink/?linkid=870924
Comment:
    @Jonny Hughes unless we are the cause that these were designated we don't include here</t>
      </text>
    </comment>
    <comment ref="U5" authorId="1" shapeId="0" xr:uid="{04DFF351-2722-41A1-A509-A968ABA195EB}">
      <text>
        <t>[Threaded comment]
Your version of Excel allows you to read this threaded comment; however, any edits to it will get removed if the file is opened in a newer version of Excel. Learn more: https://go.microsoft.com/fwlink/?linkid=870924
Comment:
    Not management plans, just management measures, consider changing impact indicator</t>
      </text>
    </comment>
    <comment ref="V5" authorId="2" shapeId="0" xr:uid="{E8895455-DAEA-4CBD-8393-C79C82EFB2AB}">
      <text>
        <t>[Threaded comment]
Your version of Excel allows you to read this threaded comment; however, any edits to it will get removed if the file is opened in a newer version of Excel. Learn more: https://go.microsoft.com/fwlink/?linkid=870924
Comment:
    @Jonny Hughes this impact indicator specifically is to determine whether a new management plan is in place because of our work - is this the case here?
Reply:
    @Jonny Hughes assuming no?</t>
      </text>
    </comment>
    <comment ref="V7" authorId="3" shapeId="0" xr:uid="{7B73D7D2-1929-4A52-A842-F46D2DD99A26}">
      <text>
        <t>[Threaded comment]
Your version of Excel allows you to read this threaded comment; however, any edits to it will get removed if the file is opened in a newer version of Excel. Learn more: https://go.microsoft.com/fwlink/?linkid=870924
Comment:
    @Jonny Hughes please provide details of how this 5 has been calculated
Reply:
    I looked at the site descriptions and took them from there
Reply:
    I'm referring to when these consultations were submitted and for which sites
Reply:
    @Jonny Hughes please provide more details - when were these done and which sites did we campaign for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tc={DADE0D3F-9E05-4552-A88A-CFFC31C0028A}</author>
  </authors>
  <commentList>
    <comment ref="Y5" authorId="0" shapeId="0" xr:uid="{DADE0D3F-9E05-4552-A88A-CFFC31C0028A}">
      <text>
        <t>[Threaded comment]
Your version of Excel allows you to read this threaded comment; however, any edits to it will get removed if the file is opened in a newer version of Excel. Learn more: https://go.microsoft.com/fwlink/?linkid=870924
Comment:
    @Appin Williamson  Should the value be the numbers of attendees at each workshop and online event? So the numbers ive included in brackets in column next to it?&gt;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tc={44FC8925-F94B-4D87-A223-B8C004C0A2B4}</author>
    <author>tc={C715BDED-8331-43FA-B241-1ACA7ABD1598}</author>
    <author>tc={9A01FE25-5E1D-45B6-9222-27AD87CAD2B9}</author>
    <author>tc={C602D6F8-6262-4C6C-8EC0-944AA6A0D4D1}</author>
  </authors>
  <commentList>
    <comment ref="Y6" authorId="0" shapeId="0" xr:uid="{44FC8925-F94B-4D87-A223-B8C004C0A2B4}">
      <text>
        <t>[Threaded comment]
Your version of Excel allows you to read this threaded comment; however, any edits to it will get removed if the file is opened in a newer version of Excel. Learn more: https://go.microsoft.com/fwlink/?linkid=870924
Comment:
    @Appin Williamson can I add in increased number of petition signatures here? 
Also there was one social media pack created so should that be added with value of 1 too?
Reply:
    Yes correct - I've added them together so it now says 801 (the value of this cell needs to just be a number as it gets added up later) - when you say increased number of petition sigantures, what do you mean?</t>
      </text>
    </comment>
    <comment ref="Z6" authorId="1" shapeId="0" xr:uid="{C715BDED-8331-43FA-B241-1ACA7ABD1598}">
      <text>
        <t xml:space="preserve">[Threaded comment]
Your version of Excel allows you to read this threaded comment; however, any edits to it will get removed if the file is opened in a newer version of Excel. Learn more: https://go.microsoft.com/fwlink/?linkid=870924
Comment:
    @Appin Williamson is the MSP e action in the right place here and how do i report value if 3000 emails were sent to msp off the back of that ? </t>
      </text>
    </comment>
    <comment ref="V7" authorId="2" shapeId="0" xr:uid="{9A01FE25-5E1D-45B6-9222-27AD87CAD2B9}">
      <text>
        <t>[Threaded comment]
Your version of Excel allows you to read this threaded comment; however, any edits to it will get removed if the file is opened in a newer version of Excel. Learn more: https://go.microsoft.com/fwlink/?linkid=870924
Comment:
    @Joe Richards please provide months here
Reply:
    Also - do we have reach of the film/campaign song?
Reply:
    The Time lLmit public premier was held in glasgow in March 2022 and has been viewed over 1k times (Pretty lame but hasn't properly bee promotes / launched yet)
Reply:
    The Song hasn't actually be released yet due to final approvals needed. but song and music video was produced / finalised November 2022
Reply:
    Ok fab - would you be happy to add those in?  The views etc will need to go in a new line specifically for reach.  Let me know if you have any questions about it!</t>
      </text>
    </comment>
    <comment ref="Y9" authorId="3" shapeId="0" xr:uid="{C602D6F8-6262-4C6C-8EC0-944AA6A0D4D1}">
      <text>
        <t xml:space="preserve">[Threaded comment]
Your version of Excel allows you to read this threaded comment; however, any edits to it will get removed if the file is opened in a newer version of Excel. Learn more: https://go.microsoft.com/fwlink/?linkid=870924
Comment:
    @Joe Richards I have changed this to 120 and 14 from percentages, is that correct?
Reply:
    @Joe Richards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tc={CC203FF2-FC9B-4EA6-956F-1EED06FAC4AF}</author>
    <author>tc={43349B23-87FD-4286-99EA-8338DB7E30BB}</author>
    <author>tc={BC9C1BE3-FB5B-4C26-83C2-4B9825FB8E78}</author>
    <author>tc={BD599FAB-BB11-4232-AB11-568A9EABFCBF}</author>
  </authors>
  <commentList>
    <comment ref="V5" authorId="0" shapeId="0" xr:uid="{CC203FF2-FC9B-4EA6-956F-1EED06FAC4AF}">
      <text>
        <t>[Threaded comment]
Your version of Excel allows you to read this threaded comment; however, any edits to it will get removed if the file is opened in a newer version of Excel. Learn more: https://go.microsoft.com/fwlink/?linkid=870924
Comment:
    These areas were gained by downloading the byelaw shapefiles into ArcGIS and measuring the area of the shapefile.  I can't find these figures anywhere online</t>
      </text>
    </comment>
    <comment ref="Z9" authorId="1" shapeId="0" xr:uid="{43349B23-87FD-4286-99EA-8338DB7E30B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@Jasmine Finbow @Jonny Hughes have these been influenced due to our work?  The number here says 4 but 3 are listed in the description
Reply:
    Sorry, forgot to put a comma between Trilateral and BBNJ
Reply:
    Thanks @Jasmine Finbow  - would it be possible to include a bit more detail on what these agreements are and what we influenced in them please?</t>
      </text>
    </comment>
    <comment ref="V12" authorId="2" shapeId="0" xr:uid="{BC9C1BE3-FB5B-4C26-83C2-4B9825FB8E78}">
      <text>
        <t>[Threaded comment]
Your version of Excel allows you to read this threaded comment; however, any edits to it will get removed if the file is opened in a newer version of Excel. Learn more: https://go.microsoft.com/fwlink/?linkid=870924
Comment:
    These areas were gained by downloading the byelaw shapefiles into ArcGIS and measuring the area of the shapefile.  I can't find these figures anywhere online</t>
      </text>
    </comment>
    <comment ref="Y12" authorId="3" shapeId="0" xr:uid="{BD599FAB-BB11-4232-AB11-568A9EABFCBF}">
      <text>
        <t>[Threaded comment]
Your version of Excel allows you to read this threaded comment; however, any edits to it will get removed if the file is opened in a newer version of Excel. Learn more: https://go.microsoft.com/fwlink/?linkid=870924
Comment:
    This said 985.4 - however have changed to zero as this was not just due to us</t>
      </text>
    </comment>
  </commentList>
</comments>
</file>

<file path=xl/sharedStrings.xml><?xml version="1.0" encoding="utf-8"?>
<sst xmlns="http://schemas.openxmlformats.org/spreadsheetml/2006/main" count="812" uniqueCount="353">
  <si>
    <t>BLUE's M&amp;E Guide.pdf</t>
  </si>
  <si>
    <t>Logframe Instructions and Examples</t>
  </si>
  <si>
    <t>Example logframe</t>
  </si>
  <si>
    <t>Impact Indicator List</t>
  </si>
  <si>
    <t>Month</t>
  </si>
  <si>
    <t>Activities</t>
  </si>
  <si>
    <t>Comments/links</t>
  </si>
  <si>
    <t>Impact</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</si>
  <si>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</si>
  <si>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</si>
  <si>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</si>
  <si>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</si>
  <si>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</si>
  <si>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</si>
  <si>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</si>
  <si>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</si>
  <si>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</si>
  <si>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</si>
  <si>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</si>
  <si>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</si>
  <si>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OC.0.1</t>
  </si>
  <si>
    <t>OC.0.2</t>
  </si>
  <si>
    <t>OC.0.3</t>
  </si>
  <si>
    <t>Outputs</t>
  </si>
  <si>
    <t>Tracking/Reporting</t>
  </si>
  <si>
    <t>No. of Indicators</t>
  </si>
  <si>
    <t>Output code</t>
  </si>
  <si>
    <t>Indicator code</t>
  </si>
  <si>
    <t>Indicator value</t>
  </si>
  <si>
    <t>Unit</t>
  </si>
  <si>
    <t>Impact Indicator</t>
  </si>
  <si>
    <t>Assumptions</t>
  </si>
  <si>
    <t>Progress Planned in 2020</t>
  </si>
  <si>
    <t>Progress achieved in 2020</t>
  </si>
  <si>
    <t>Progress Planned in 2021</t>
  </si>
  <si>
    <t>Progress achieved in 2021</t>
  </si>
  <si>
    <t>Progress Planned in 2022</t>
  </si>
  <si>
    <t>Progress achieved in 2022</t>
  </si>
  <si>
    <t>Progress Planned in 2023</t>
  </si>
  <si>
    <t>Progress achieved in 2023</t>
  </si>
  <si>
    <t>Value</t>
  </si>
  <si>
    <t>Output 1</t>
  </si>
  <si>
    <t>O.1</t>
  </si>
  <si>
    <t>MPAs/Offshore MPAs</t>
  </si>
  <si>
    <t>O.1.1</t>
  </si>
  <si>
    <t>Newly proposed marine protected areas/NTZs</t>
  </si>
  <si>
    <t>km2</t>
  </si>
  <si>
    <t>1.1.1</t>
  </si>
  <si>
    <t>Legislation documentation</t>
  </si>
  <si>
    <t>Government consultation on five proposed HPMAs in English waters</t>
  </si>
  <si>
    <t>Implementation of four HPMAs</t>
  </si>
  <si>
    <t xml:space="preserve">Three HPMAs in England confirmed. This was a little worse than what we hoped for given the governemnt had said they wanted to do five. However, they have decided to extend the HPMA programme - which was a key request of ours. </t>
  </si>
  <si>
    <t>O.1.2</t>
  </si>
  <si>
    <t>Marine protected areas with management plans</t>
  </si>
  <si>
    <t>management plans</t>
  </si>
  <si>
    <t>1.2.1</t>
  </si>
  <si>
    <t>Management plan</t>
  </si>
  <si>
    <t>Four offshore MPAs (the Dogger Bank,  South Dorset MCZ, the Canyons MCZ &amp; Inner Dowswing, Race Bank and North Ridge SAC) which has doubled the amount of UK waters where trawling is banned. The sites are 12,300, 191, 663, 845  square kilometre respectivly. These all came into force in June</t>
  </si>
  <si>
    <t>The next 13 offshore sites will have managmenet measures introduced</t>
  </si>
  <si>
    <t>The MMO has consulted on measures across the remaining 13 sites for some gear types with the others to come.  Management measures will be fone for trawling by end of 2023</t>
  </si>
  <si>
    <t>O.1.3</t>
  </si>
  <si>
    <t>Number of important habitats under increased protection</t>
  </si>
  <si>
    <t>Species</t>
  </si>
  <si>
    <t>1.3.3</t>
  </si>
  <si>
    <t>Reports outlining areas now under protection</t>
  </si>
  <si>
    <t>N/A - I don't think we will do this</t>
  </si>
  <si>
    <t>N/A - all species within sites</t>
  </si>
  <si>
    <t>O.1.4</t>
  </si>
  <si>
    <t xml:space="preserve">New evidence compiled to support protection </t>
  </si>
  <si>
    <t>Reports/investigations/field surveys etc</t>
  </si>
  <si>
    <t>1.4.1</t>
  </si>
  <si>
    <t>Reports/survey reports etc</t>
  </si>
  <si>
    <t xml:space="preserve">A consultation  response that supported teh designation of HPMAs in principle and relating to the five specific sites beign consulted on  as part of the HPMA trial (Dolphin Head, Lindisfarne, Northeast of Farnes Deep, Allonby Bay and the Inner Silver Pit) was submitted. Furthermore in MArch 2023 we submitted a response to the stages 2 &amp; 3 of the offshore MPA consultaiton - which concenred proposed measures for specific gear types in 13 sites and a call to evidence for the remaining sites. </t>
  </si>
  <si>
    <t>Stage two and three of MMO process completed- all reamining offshore MPAs have management mesures in place. Stage 3 and four consultation will be done by Blue</t>
  </si>
  <si>
    <t xml:space="preserve">As expected this is coming along reasonably well. </t>
  </si>
  <si>
    <t>O.1.5</t>
  </si>
  <si>
    <t>Number of stakeholders reached with marine conservation messaging</t>
  </si>
  <si>
    <t>Stakeholders</t>
  </si>
  <si>
    <t>4.2.1</t>
  </si>
  <si>
    <t>Social media &amp; other stats, workshop attendee lists</t>
  </si>
  <si>
    <t>N/A</t>
  </si>
  <si>
    <t>O.1.6</t>
  </si>
  <si>
    <t>Number of outreach tools/activities developed</t>
  </si>
  <si>
    <t>Activities (workshops, media outputs etc)</t>
  </si>
  <si>
    <t>4.2.2</t>
  </si>
  <si>
    <t>Screenshots of media outputs, emails sent around ot workshop attendees etc</t>
  </si>
  <si>
    <t>Activity Code</t>
  </si>
  <si>
    <t>Indicator Code</t>
  </si>
  <si>
    <t>Status</t>
  </si>
  <si>
    <t>Notes</t>
  </si>
  <si>
    <t>Output 1 Activities</t>
  </si>
  <si>
    <t>A.1</t>
  </si>
  <si>
    <t>A.1.1</t>
  </si>
  <si>
    <t>A.1.2</t>
  </si>
  <si>
    <t>A.1.3</t>
  </si>
  <si>
    <t>A.1.4</t>
  </si>
  <si>
    <t>A.1.5</t>
  </si>
  <si>
    <t>A.1.6</t>
  </si>
  <si>
    <t>"1"</t>
  </si>
  <si>
    <t>Output 2</t>
  </si>
  <si>
    <t>O.2</t>
  </si>
  <si>
    <t>Increase understanding of and promote a just transition to lower impact fisheries</t>
  </si>
  <si>
    <t>O.2.1</t>
  </si>
  <si>
    <t>New pieces of evidence (in the form of five case studies, prawns, scallops, Sussex (post closure), transition from commercial fishing to other jobs at sea, Turkey possible collab with FFI)</t>
  </si>
  <si>
    <t>Pieces of evidence</t>
  </si>
  <si>
    <t>3.4.1</t>
  </si>
  <si>
    <t>Scottish draft underway, other two at early stages.</t>
  </si>
  <si>
    <t>Confirm Agreemeent with  EFTECH to  commissioning them to do the conduct case studies or help set up a framewok</t>
  </si>
  <si>
    <t>3 UK transition case studies underway with a farmwork and outputs and report scheduled December 2023 will have 3 pieces of evidence in November 2023</t>
  </si>
  <si>
    <t>O.2.2</t>
  </si>
  <si>
    <t>Number of stakeholders [members of the public/govt/NGOs etc.] reached with marine conservation messaging through in-person and/or digital engagement work (disaggregated by gender, if possible)</t>
  </si>
  <si>
    <t>Drafts not finished so no outreach</t>
  </si>
  <si>
    <t xml:space="preserve">An NGO workshop is planned for March to try and develop joint positions and see where different organsiations are focusing
Scottish tansition case study workshop </t>
  </si>
  <si>
    <t>NGO workshop was consdcuted in March both in person and onlien atendess (29 people). A folow up online meetign was conducted in June 2023 (15 people)
Scottish transition case study workshop was condcuted on March 23 (13 people)</t>
  </si>
  <si>
    <t>O.2.3</t>
  </si>
  <si>
    <t>Number of outreach tools or activities delivered (including workshops, reports, media outputs, app development etc.)</t>
  </si>
  <si>
    <t>Outreach tools/activities</t>
  </si>
  <si>
    <t>Transition Symposium planned for Oct 23</t>
  </si>
  <si>
    <t>n/a</t>
  </si>
  <si>
    <t>Output 2 Activities</t>
  </si>
  <si>
    <t>A.2</t>
  </si>
  <si>
    <t>A.2.1</t>
  </si>
  <si>
    <t>A.2.2</t>
  </si>
  <si>
    <t>Output 3</t>
  </si>
  <si>
    <t>O.3</t>
  </si>
  <si>
    <t>Our Seas Campaign</t>
  </si>
  <si>
    <t>O.3.1</t>
  </si>
  <si>
    <t>New evidence compiled and distributed to policy makers  to support protection</t>
  </si>
  <si>
    <t>Quantity of reports/investigations/field surveys</t>
  </si>
  <si>
    <t xml:space="preserve">Copies of reports or other evidence, reports, consultation responses </t>
  </si>
  <si>
    <t>FCP - Respnse submitted 
REM response submitted 
cod consultation resposne 
quota allocation resposn e
Scottish fisheries and climate change consultation response</t>
  </si>
  <si>
    <t>HPMA consultation reposne
Submit coaliton evidence to RAINE petition committee
letter to minister 
cod COnustlation</t>
  </si>
  <si>
    <t xml:space="preserve">Hpma consutaltion submitted 20th April 2023
evidecne submitted to RAINE committee sep 2022 
Cod consultation 
Scottish Biodiversity consultation response Decemeber
VMS &lt;12M consultation response submitted </t>
  </si>
  <si>
    <t>O.3.2</t>
  </si>
  <si>
    <t>Area of habitat across which mobile gear has been banned</t>
  </si>
  <si>
    <t>3.1.3</t>
  </si>
  <si>
    <t>Map/documentation</t>
  </si>
  <si>
    <t>Offshore MPA trawling bans completed</t>
  </si>
  <si>
    <t>Consultaitons for banning bottom towed fishign in MPAs has been delayed by Government . Expected to publish January 2024</t>
  </si>
  <si>
    <t>O.3.3</t>
  </si>
  <si>
    <t xml:space="preserve">social post using wild isle asset to increase petition signatures 
Social media pack prodcued 
MSP E-ACTION for inshore cap </t>
  </si>
  <si>
    <t xml:space="preserve">800 petition signatories between March and April 2023
3000 emails sent to MSPs following creation of social media pack
Social media pack created 
MSP eaction created and share with signatory base resultingin over 3000 emials to MSPs being sent from Scottish residents. </t>
  </si>
  <si>
    <t>O.3.4</t>
  </si>
  <si>
    <t>Screenshots of media outputs, emails sent around to workshop attendees etc</t>
  </si>
  <si>
    <t xml:space="preserve">Our seas campaign song produced Nov 22
Our Seas film time limit public premier (March 2022) </t>
  </si>
  <si>
    <t xml:space="preserve">Coastal video testimonies project 
Film screenig road trips </t>
  </si>
  <si>
    <t>CTP completed November 2023(Over 50 testimonies and photographic portraits of people from all over Scotland) and ready to be  distributed in Q1 of 2024 
Launched at a parliamentary event in 2024</t>
  </si>
  <si>
    <t>O.3.5</t>
  </si>
  <si>
    <t>Coalitions/working advisory groups etc formed (number of coalitions/working groups)</t>
  </si>
  <si>
    <t>Coalition</t>
  </si>
  <si>
    <t>5.4.2</t>
  </si>
  <si>
    <t>O.3.6</t>
  </si>
  <si>
    <t>Coalitions/working advisory groups etc formed (number of member organisations/representatives)</t>
  </si>
  <si>
    <t>Number of member organisations</t>
  </si>
  <si>
    <t>5.4.3</t>
  </si>
  <si>
    <t>120 member organisations part of our seas coalition</t>
  </si>
  <si>
    <t xml:space="preserve">Increase member organisation - started year at 120 member  orgs </t>
  </si>
  <si>
    <t xml:space="preserve">As of of Decemebr 2023 there 136 Our Sea member organsiations </t>
  </si>
  <si>
    <t>Output 3 Activities</t>
  </si>
  <si>
    <t>A.3</t>
  </si>
  <si>
    <t>A.3.1</t>
  </si>
  <si>
    <t>A.3.2</t>
  </si>
  <si>
    <t>A.3.3</t>
  </si>
  <si>
    <t>A.3.4</t>
  </si>
  <si>
    <t>A.3.5</t>
  </si>
  <si>
    <t>A.3.6</t>
  </si>
  <si>
    <t>Progress Planned in Y1 (July 2020–June 2021)</t>
  </si>
  <si>
    <t>Progress achieved in Y1 (July 2020–June 2021)</t>
  </si>
  <si>
    <t>Progress planned in Y2 (July 2021–June 2022)</t>
  </si>
  <si>
    <t>Progress achieved in Y2 (July 2021–June 2022)</t>
  </si>
  <si>
    <t>Progress planned in Y3 (July 2022–June 2023)</t>
  </si>
  <si>
    <t>Progress achieved in Y3 (July 2022–June 2023)</t>
  </si>
  <si>
    <t>Output 5</t>
  </si>
  <si>
    <t>O.5</t>
  </si>
  <si>
    <t>O.5.1</t>
  </si>
  <si>
    <t>O.5.2</t>
  </si>
  <si>
    <t>0.5.3</t>
  </si>
  <si>
    <t>Output 5 Activities</t>
  </si>
  <si>
    <t>A.5</t>
  </si>
  <si>
    <t>A.5.1</t>
  </si>
  <si>
    <t>A.5.2</t>
  </si>
  <si>
    <t>A.5.3</t>
  </si>
  <si>
    <t>A.5.4</t>
  </si>
  <si>
    <t>A.5.5</t>
  </si>
  <si>
    <t>A.5.6</t>
  </si>
  <si>
    <t>A.5.7</t>
  </si>
  <si>
    <t>A.5.8</t>
  </si>
  <si>
    <t>Output 6</t>
  </si>
  <si>
    <t>O.6</t>
  </si>
  <si>
    <t>O.6.1</t>
  </si>
  <si>
    <t>O.6.2</t>
  </si>
  <si>
    <t>O.6.3</t>
  </si>
  <si>
    <t>Output 6 Activities</t>
  </si>
  <si>
    <t>A.6</t>
  </si>
  <si>
    <t>A.6.1</t>
  </si>
  <si>
    <t>A.6.2</t>
  </si>
  <si>
    <t>A.6.3</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</si>
  <si>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</si>
  <si>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</si>
  <si>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</si>
  <si>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</si>
  <si>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</si>
  <si>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</si>
  <si>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</si>
  <si>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</si>
  <si>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</si>
  <si>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</si>
  <si>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</si>
  <si>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</si>
  <si>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</si>
  <si>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</si>
  <si>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</si>
  <si>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</si>
  <si>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</si>
  <si>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</si>
  <si>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</si>
  <si>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</si>
  <si>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</si>
  <si>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</si>
  <si>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</si>
  <si>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</si>
  <si>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</si>
  <si>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</si>
  <si>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</si>
  <si>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</si>
  <si>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</si>
  <si>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</si>
  <si>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</si>
  <si>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</si>
  <si>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</si>
  <si>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</si>
  <si>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</si>
  <si>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</si>
  <si>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</si>
  <si>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</si>
  <si>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 4</t>
  </si>
  <si>
    <t>O.4</t>
  </si>
  <si>
    <t>Offshore Marine Reserves</t>
  </si>
  <si>
    <t>O.4.1</t>
  </si>
  <si>
    <t>Newly proposed marine protected areas/no-take zones (km2)</t>
  </si>
  <si>
    <t>O.4.2</t>
  </si>
  <si>
    <t>Newly created/gazetted marine protected areas/no-take areas created</t>
  </si>
  <si>
    <t>1.1.3</t>
  </si>
  <si>
    <r>
      <t xml:space="preserve">Four offshore MPAs were targetted through a legal campaign by BLUE (also boulders dropped by Greenpeace) to achieve protection of.  Achieved the below byelaws but they are not new MPAs so this is zero.  Instead, recorded under the impact indicator 3.1.3 (bellow)
The Dogger Bank: 12300km2 </t>
    </r>
    <r>
      <rPr>
        <b/>
        <u/>
        <sz val="11"/>
        <color theme="1"/>
        <rFont val="Calibri"/>
        <family val="2"/>
        <scheme val="minor"/>
      </rPr>
      <t>(all protected)</t>
    </r>
    <r>
      <rPr>
        <sz val="11"/>
        <color theme="1"/>
        <rFont val="Calibri"/>
        <family val="2"/>
        <scheme val="minor"/>
      </rPr>
      <t xml:space="preserve">
South Dorset MCZ: 191km2 </t>
    </r>
    <r>
      <rPr>
        <b/>
        <u/>
        <sz val="11"/>
        <color theme="1"/>
        <rFont val="Calibri"/>
        <family val="2"/>
        <scheme val="minor"/>
      </rPr>
      <t>(all protected)</t>
    </r>
    <r>
      <rPr>
        <sz val="11"/>
        <color theme="1"/>
        <rFont val="Calibri"/>
        <family val="2"/>
        <scheme val="minor"/>
      </rPr>
      <t xml:space="preserve">
Canyons MCZ: 663km2 </t>
    </r>
    <r>
      <rPr>
        <b/>
        <u/>
        <sz val="11"/>
        <color theme="1"/>
        <rFont val="Calibri"/>
        <family val="2"/>
        <scheme val="minor"/>
      </rPr>
      <t>(of which 574km2 protected)</t>
    </r>
    <r>
      <rPr>
        <sz val="11"/>
        <color theme="1"/>
        <rFont val="Calibri"/>
        <family val="2"/>
        <scheme val="minor"/>
      </rPr>
      <t xml:space="preserve">
Inner Dowsing, Race Bank and North Ridge SAC: 845km2 SAC, </t>
    </r>
    <r>
      <rPr>
        <b/>
        <u/>
        <sz val="11"/>
        <color theme="1"/>
        <rFont val="Calibri"/>
        <family val="2"/>
        <scheme val="minor"/>
      </rPr>
      <t>(of which 351km2 protected by new byelaw)</t>
    </r>
    <r>
      <rPr>
        <sz val="11"/>
        <color theme="1"/>
        <rFont val="Calibri"/>
        <family val="2"/>
        <scheme val="minor"/>
      </rPr>
      <t xml:space="preserve">
This has doubled the amount of UK waters where trawling is banned. </t>
    </r>
    <r>
      <rPr>
        <b/>
        <u/>
        <sz val="11"/>
        <color theme="1"/>
        <rFont val="Calibri"/>
        <family val="2"/>
        <scheme val="minor"/>
      </rPr>
      <t>These all came into force in June 2022</t>
    </r>
  </si>
  <si>
    <t>Thirteen new offshore MPAs will be implemented. We will campaign to ensure that managment measures are actually effective</t>
  </si>
  <si>
    <t>Consultations completed. Logging of MPs done. Waiting for DEFRA outcomes.</t>
  </si>
  <si>
    <t>O.4.3</t>
  </si>
  <si>
    <t>Biodiversity hotspots under proposed/desginated/created protection (quantity)</t>
  </si>
  <si>
    <t>1.3.1</t>
  </si>
  <si>
    <t>Four identified offshore MPAs are key biodiversity areas</t>
  </si>
  <si>
    <t>Same as above</t>
  </si>
  <si>
    <t>O.4.4</t>
  </si>
  <si>
    <t xml:space="preserve"> Number of important habitats [nursery grounds/areas of nutrient-rich upwelling etc] under [proposed/designated/created] protection (quantity)</t>
  </si>
  <si>
    <t>O.4.5</t>
  </si>
  <si>
    <t>[UK/Global] Uptake of new evidence to support protection (quantity of policy instruments/MOUs etc)</t>
  </si>
  <si>
    <t>1.4.3</t>
  </si>
  <si>
    <t>O.4.6</t>
  </si>
  <si>
    <t>Number of regional, national and international legal agreements which have been influenced (e.g. harvest management rules, RFMOs)</t>
  </si>
  <si>
    <t>3.2.3</t>
  </si>
  <si>
    <t>NEAFC and IOTC work</t>
  </si>
  <si>
    <t>Coastal states, UK-EU, Trilateral BBNJ</t>
  </si>
  <si>
    <t>O.4.7</t>
  </si>
  <si>
    <t>O.4.8</t>
  </si>
  <si>
    <t>Percentage of individuals reached with public engagement work who took action/donated/changed their seafood buying behaviour</t>
  </si>
  <si>
    <t>4.2.3</t>
  </si>
  <si>
    <t>O.4.9</t>
  </si>
  <si>
    <t>Area of habitat across which mobile gear, harmful or illegal fishing practices have been banned</t>
  </si>
  <si>
    <r>
      <t xml:space="preserve">Four offshore MPAs were targetted through a legal campaign by BLUE (also boulders dropped by Greenpeace) to achieve protection of:
The Dogger Bank: 12300km2 </t>
    </r>
    <r>
      <rPr>
        <b/>
        <u/>
        <sz val="11"/>
        <color theme="1"/>
        <rFont val="Calibri"/>
        <family val="2"/>
        <scheme val="minor"/>
      </rPr>
      <t>(all protected)</t>
    </r>
    <r>
      <rPr>
        <sz val="11"/>
        <color theme="1"/>
        <rFont val="Calibri"/>
        <family val="2"/>
        <scheme val="minor"/>
      </rPr>
      <t xml:space="preserve">
South Dorset MCZ: 191km2 </t>
    </r>
    <r>
      <rPr>
        <b/>
        <u/>
        <sz val="11"/>
        <color theme="1"/>
        <rFont val="Calibri"/>
        <family val="2"/>
        <scheme val="minor"/>
      </rPr>
      <t>(all protected)</t>
    </r>
    <r>
      <rPr>
        <sz val="11"/>
        <color theme="1"/>
        <rFont val="Calibri"/>
        <family val="2"/>
        <scheme val="minor"/>
      </rPr>
      <t xml:space="preserve">
Canyons MCZ: 663km2 </t>
    </r>
    <r>
      <rPr>
        <b/>
        <u/>
        <sz val="11"/>
        <color theme="1"/>
        <rFont val="Calibri"/>
        <family val="2"/>
        <scheme val="minor"/>
      </rPr>
      <t>(of which 574km2 protected)</t>
    </r>
    <r>
      <rPr>
        <sz val="11"/>
        <color theme="1"/>
        <rFont val="Calibri"/>
        <family val="2"/>
        <scheme val="minor"/>
      </rPr>
      <t xml:space="preserve">
Inner Dowsing, Race Bank and North Ridge SAC: 845km2 SAC, </t>
    </r>
    <r>
      <rPr>
        <b/>
        <u/>
        <sz val="11"/>
        <color theme="1"/>
        <rFont val="Calibri"/>
        <family val="2"/>
        <scheme val="minor"/>
      </rPr>
      <t>(of which 351km2 protected by new byelaw)</t>
    </r>
    <r>
      <rPr>
        <sz val="11"/>
        <color theme="1"/>
        <rFont val="Calibri"/>
        <family val="2"/>
        <scheme val="minor"/>
      </rPr>
      <t xml:space="preserve">
This has doubled the amount of UK waters where trawling is banned. </t>
    </r>
    <r>
      <rPr>
        <b/>
        <u/>
        <sz val="11"/>
        <color theme="1"/>
        <rFont val="Calibri"/>
        <family val="2"/>
        <scheme val="minor"/>
      </rPr>
      <t>These all came into force in June 2022</t>
    </r>
  </si>
  <si>
    <t xml:space="preserve">466, 27.6, 491.8 (HPMA area total) - new areas </t>
  </si>
  <si>
    <t>Output 4 Activities</t>
  </si>
  <si>
    <t>A.4</t>
  </si>
  <si>
    <t>A.4.1</t>
  </si>
  <si>
    <t>A.4.2</t>
  </si>
  <si>
    <t>A.4.3</t>
  </si>
  <si>
    <t>Output</t>
  </si>
  <si>
    <t>U.1</t>
  </si>
  <si>
    <t>U.2</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</si>
  <si>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</si>
  <si>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</si>
  <si>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</si>
  <si>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</si>
  <si>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</si>
  <si>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</si>
  <si>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</si>
  <si>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</si>
  <si>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</si>
  <si>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</si>
  <si>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</si>
  <si>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</si>
  <si>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</si>
  <si>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</si>
  <si>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</si>
  <si>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</si>
  <si>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</si>
  <si>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</si>
  <si>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</si>
  <si>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</si>
  <si>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</si>
  <si>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</si>
  <si>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</si>
  <si>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</si>
  <si>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</si>
  <si>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</si>
  <si>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</si>
  <si>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</si>
  <si>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</si>
  <si>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</si>
  <si>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</si>
  <si>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</si>
  <si>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</si>
  <si>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1.1.2</t>
  </si>
  <si>
    <t>1.2.2</t>
  </si>
  <si>
    <t>1.2.3</t>
  </si>
  <si>
    <t>1.3.2</t>
  </si>
  <si>
    <t>1.4.2</t>
  </si>
  <si>
    <t>Outputs:</t>
  </si>
  <si>
    <t>2.1.1</t>
  </si>
  <si>
    <t>2.1.2</t>
  </si>
  <si>
    <t>2.2.1</t>
  </si>
  <si>
    <t>2.2.2</t>
  </si>
  <si>
    <t>2.2.3</t>
  </si>
  <si>
    <t>2.3.1</t>
  </si>
  <si>
    <t>2.3.2</t>
  </si>
  <si>
    <t>2.3.3</t>
  </si>
  <si>
    <t>2.4.1</t>
  </si>
  <si>
    <t>2.4.2</t>
  </si>
  <si>
    <t>2.4.3</t>
  </si>
  <si>
    <t>3.1.1</t>
  </si>
  <si>
    <t>3.1.2</t>
  </si>
  <si>
    <t>3.2.1</t>
  </si>
  <si>
    <t>3.2.2</t>
  </si>
  <si>
    <t>3.2.4</t>
  </si>
  <si>
    <t>3.3.1</t>
  </si>
  <si>
    <t>3.3.2</t>
  </si>
  <si>
    <t>3.3.3</t>
  </si>
  <si>
    <t>3.4.2</t>
  </si>
  <si>
    <t>3.4.3</t>
  </si>
  <si>
    <t>4.1.1</t>
  </si>
  <si>
    <t>4.1.2</t>
  </si>
  <si>
    <t>4.3.1</t>
  </si>
  <si>
    <t>5.1.1</t>
  </si>
  <si>
    <t>5.1.2</t>
  </si>
  <si>
    <t>5.1.3</t>
  </si>
  <si>
    <t>5.2.1</t>
  </si>
  <si>
    <t>5.2.2</t>
  </si>
  <si>
    <t>5.3.1</t>
  </si>
  <si>
    <t>5.3.2</t>
  </si>
  <si>
    <t>5.3.3</t>
  </si>
  <si>
    <t>5.4.1</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</si>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</sst>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sz val="11"/>
      <color rgb="FF353744"/>
      <name val="Calibri"/>
      <family val="2"/>
      <scheme val="minor"/>
    </font>
    <font>
      <b/>
      <u/>
      <sz val="11"/>
      <color theme="1"/>
      <name val="Calibri"/>
      <family val="2"/>
      <scheme val="minor"/>
    </font>
    <font>
      <sz val="11"/>
      <color theme="1"/>
      <name val="Segoe UI"/>
      <family val="2"/>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1">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13" fillId="0" borderId="3" xfId="0" applyFont="1" applyBorder="1" applyAlignment="1">
      <alignment horizontal="center"/>
    </xf>
    <xf numFmtId="0" fontId="0" fillId="0" borderId="0" xfId="0" applyAlignment="1">
      <alignment horizontal="left" wrapText="1"/>
    </xf>
    <xf numFmtId="0" fontId="20" fillId="0" borderId="0" xfId="0" applyFont="1" applyAlignment="1">
      <alignment vertical="center" wrapText="1"/>
    </xf>
    <xf numFmtId="0" fontId="17" fillId="0" borderId="0" xfId="2" applyAlignment="1">
      <alignment horizontal="left" vertical="center" wrapText="1"/>
    </xf>
    <xf numFmtId="0" fontId="17" fillId="0" borderId="0" xfId="2" applyAlignment="1">
      <alignment vertical="center" wrapText="1"/>
    </xf>
    <xf numFmtId="0" fontId="0" fillId="4" borderId="0" xfId="0" applyFill="1" applyAlignment="1">
      <alignment horizontal="center"/>
    </xf>
    <xf numFmtId="0" fontId="21" fillId="0" borderId="0" xfId="0" applyFont="1" applyAlignment="1">
      <alignment vertical="center" wrapText="1"/>
    </xf>
    <xf numFmtId="3" fontId="0" fillId="0" borderId="0" xfId="0" applyNumberFormat="1" applyAlignment="1">
      <alignment horizontal="center" vertical="center" wrapText="1"/>
    </xf>
    <xf numFmtId="0" fontId="0" fillId="0" borderId="0" xfId="0" applyAlignment="1">
      <alignment horizontal="left" vertical="top" wrapText="1"/>
    </xf>
    <xf numFmtId="0" fontId="23" fillId="0" borderId="0" xfId="0" applyFont="1" applyAlignment="1">
      <alignment vertical="center" wrapText="1"/>
    </xf>
    <xf numFmtId="0" fontId="23" fillId="0" borderId="0" xfId="0" applyFont="1" applyAlignment="1">
      <alignment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2" fillId="3" borderId="0" xfId="0" applyFont="1" applyFill="1" applyAlignment="1">
      <alignment horizontal="left"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ocumenttasks/documenttask1.xml><?xml version="1.0" encoding="utf-8"?>
<Tasks xmlns="http://schemas.microsoft.com/office/tasks/2019/documenttasks">
  <Task id="{7A74C9AB-B7F2-4CC7-BEF0-B9A2843FCC86}">
    <Anchor>
      <Comment id="{43349B23-87FD-4286-99EA-8338DB7E30BB}"/>
    </Anchor>
    <History>
      <Event time="2023-12-19T10:28:38.64" id="{2BAB8978-62A5-4661-B49E-FF3E54096EC3}">
        <Attribution userId="S::appin@bluemarinefoundation.com::c38de373-eec4-4d14-95b7-4fa24101c57b" userName="Appin Williamson" userProvider="AD"/>
        <Anchor>
          <Comment id="{4BC4927A-A21D-4C77-AB34-4909D26D8646}"/>
        </Anchor>
        <Create/>
      </Event>
      <Event time="2023-12-19T10:28:38.64" id="{AE48805F-9C28-41D4-95AE-12419BDF07DA}">
        <Attribution userId="S::appin@bluemarinefoundation.com::c38de373-eec4-4d14-95b7-4fa24101c57b" userName="Appin Williamson" userProvider="AD"/>
        <Anchor>
          <Comment id="{4BC4927A-A21D-4C77-AB34-4909D26D8646}"/>
        </Anchor>
        <Assign userId="S::jasmine@bluemarinefoundation.com::52bc2a75-88f2-4154-95ed-e9bf7ecb32aa" userName="Jasmine Finbow" userProvider="AD"/>
      </Event>
      <Event time="2023-12-19T10:28:38.64" id="{F5124C42-6B50-4AC2-9EE6-14878E173720}">
        <Attribution userId="S::appin@bluemarinefoundation.com::c38de373-eec4-4d14-95b7-4fa24101c57b" userName="Appin Williamson" userProvider="AD"/>
        <Anchor>
          <Comment id="{4BC4927A-A21D-4C77-AB34-4909D26D8646}"/>
        </Anchor>
        <SetTitle title="Thanks @Jasmine Finbow - would it be possible to include a bit more detail on what these agreements are and what we influenced in them please?"/>
      </Event>
    </History>
  </Task>
</Task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uemarinefoundation.sharepoint.com/sites/Projects/General%20Documents/Project%20Monitoring%20and%20Evaluation%20(M&amp;E)/Logframes/LogframeInstructions.xlsx" TargetMode="External"/><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FhPX1JH2uUeoIgiDc3eC-VdG8M6OtoJMiFt2a7_VsIYlkkfn9JajTJL-tMEydiKT" itemId="01RH2JOUTZ5WX3SWOSQVAJYLDB5D6NE2BY">
      <xxl21:absoluteUrl r:id="rId2"/>
    </xxl21:alternateUrls>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Joe Richards" id="{6EBDBAA2-81AF-4F87-918B-D2C8B291758B}" userId="Joe@bluemarinefoundation.com" providerId="PeoplePicker"/>
  <person displayName="Appin Williamson" id="{6C5E836B-EE52-42DF-B643-1C031A125FB1}" userId="appin@bluemarinefoundation.com" providerId="PeoplePicker"/>
  <person displayName="Jonny Hughes" id="{E8277018-D7DC-4053-B8F2-D7B8E1DFD6C1}" userId="jonny@bluemarinefoundation.com" providerId="PeoplePicker"/>
  <person displayName="Jasmine Finbow" id="{5011B161-7994-45E1-A0D0-617510362688}" userId="jasmine@bluemarinefoundation.com" providerId="PeoplePicker"/>
  <person displayName="Joe Richards" id="{0E3B1C26-3042-470E-9E82-FC388B803E4A}" userId="S::Joe@bluemarinefoundation.com::0aca1d63-067d-4ad5-8808-28a1c7005473" providerId="AD"/>
  <person displayName="Joe Richards" id="{45C44211-4972-4C98-A3BA-A6880F57E09D}" userId="S::joe@bluemarinefoundation.com::0aca1d63-067d-4ad5-8808-28a1c7005473" providerId="AD"/>
  <person displayName="Appin Williamson" id="{BAD8AF5B-DED3-4752-875B-3E422C2D0D58}" userId="S::appin@bluemarinefoundation.com::c38de373-eec4-4d14-95b7-4fa24101c57b" providerId="AD"/>
  <person displayName="Jonny Hughes" id="{17E6FCD5-6D9F-4564-B229-2656E2F4600B}" userId="S::jonny@bluemarinefoundation.com::39323e27-cf64-4ad8-9513-296b9648b993" providerId="AD"/>
  <person displayName="Jasmine Finbow" id="{2CBA60B5-F2DD-47E3-A4EA-C7A449F4E3A6}" userId="S::jasmine@bluemarinefoundation.com::52bc2a75-88f2-4154-95ed-e9bf7ecb32a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4" dT="2023-05-15T11:19:05.80" personId="{BAD8AF5B-DED3-4752-875B-3E422C2D0D58}" id="{33DD37AF-16F8-472F-944E-E507C33149DC}">
    <text>@Jonny Hughes unless we are the cause that these were designated we don't include here</text>
    <mentions>
      <mention mentionpersonId="{E8277018-D7DC-4053-B8F2-D7B8E1DFD6C1}" mentionId="{0BEC782A-7424-4EE9-99DA-98D2B2FF43B2}" startIndex="0" length="13"/>
    </mentions>
  </threadedComment>
  <threadedComment ref="U5" dT="2023-01-03T16:39:54.19" personId="{BAD8AF5B-DED3-4752-875B-3E422C2D0D58}" id="{04DFF351-2722-41A1-A509-A968ABA195EB}">
    <text>Not management plans, just management measures, consider changing impact indicator</text>
  </threadedComment>
  <threadedComment ref="V5" dT="2023-01-03T16:25:38.05" personId="{BAD8AF5B-DED3-4752-875B-3E422C2D0D58}" id="{E8895455-DAEA-4CBD-8393-C79C82EFB2AB}">
    <text>@Jonny Hughes this impact indicator specifically is to determine whether a new management plan is in place because of our work - is this the case here?</text>
    <mentions>
      <mention mentionpersonId="{E8277018-D7DC-4053-B8F2-D7B8E1DFD6C1}" mentionId="{2A65ADD0-37D9-4EBC-A067-E56553D19A07}" startIndex="0" length="13"/>
    </mentions>
  </threadedComment>
  <threadedComment ref="V5" dT="2023-05-15T11:18:36.55" personId="{BAD8AF5B-DED3-4752-875B-3E422C2D0D58}" id="{7A083331-F510-43F5-BA70-F6B45EB96476}" parentId="{E8895455-DAEA-4CBD-8393-C79C82EFB2AB}">
    <text>@Jonny Hughes assuming no?</text>
    <mentions>
      <mention mentionpersonId="{E8277018-D7DC-4053-B8F2-D7B8E1DFD6C1}" mentionId="{7BD2F5C3-54D2-4D1A-975C-58DAFC0E903C}" startIndex="0" length="13"/>
    </mentions>
  </threadedComment>
  <threadedComment ref="V7" dT="2023-01-03T16:25:57.10" personId="{BAD8AF5B-DED3-4752-875B-3E422C2D0D58}" id="{7B73D7D2-1929-4A52-A842-F46D2DD99A26}">
    <text>@Jonny Hughes please provide details of how this 5 has been calculated</text>
    <mentions>
      <mention mentionpersonId="{E8277018-D7DC-4053-B8F2-D7B8E1DFD6C1}" mentionId="{9E4886C8-1C16-4C13-BA78-6380DE99CEE6}" startIndex="0" length="13"/>
    </mentions>
  </threadedComment>
  <threadedComment ref="V7" dT="2023-01-03T16:49:18.38" personId="{17E6FCD5-6D9F-4564-B229-2656E2F4600B}" id="{4822E836-C230-4778-8CCF-C8D7F3BC4506}" parentId="{7B73D7D2-1929-4A52-A842-F46D2DD99A26}">
    <text>I looked at the site descriptions and took them from there</text>
  </threadedComment>
  <threadedComment ref="V7" dT="2023-01-03T16:56:00.33" personId="{BAD8AF5B-DED3-4752-875B-3E422C2D0D58}" id="{6F5697BB-2298-4128-B3A2-A1506F9DF1DA}" parentId="{7B73D7D2-1929-4A52-A842-F46D2DD99A26}">
    <text>I'm referring to when these consultations were submitted and for which sites</text>
  </threadedComment>
  <threadedComment ref="V7" dT="2023-05-15T11:18:21.53" personId="{BAD8AF5B-DED3-4752-875B-3E422C2D0D58}" id="{8CB55EAA-CC93-4B24-9378-194836DC56C2}" parentId="{7B73D7D2-1929-4A52-A842-F46D2DD99A26}">
    <text>@Jonny Hughes please provide more details - when were these done and which sites did we campaign for</text>
    <mentions>
      <mention mentionpersonId="{E8277018-D7DC-4053-B8F2-D7B8E1DFD6C1}" mentionId="{8669BBC3-6F02-4C9A-A5FC-8D2F1935E301}" startIndex="0" length="1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Y5" dT="2023-07-28T11:48:07.61" personId="{45C44211-4972-4C98-A3BA-A6880F57E09D}" id="{DADE0D3F-9E05-4552-A88A-CFFC31C0028A}">
    <text>@Appin Williamson  Should the value be the numbers of attendees at each workshop and online event? So the numbers ive included in brackets in column next to it?&gt;</text>
    <mentions>
      <mention mentionpersonId="{6C5E836B-EE52-42DF-B643-1C031A125FB1}" mentionId="{7FAD99BD-CCC9-45FC-9A51-A739ACAEC866}" startIndex="0" length="17"/>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Y6" dT="2023-04-18T07:30:30.19" personId="{0E3B1C26-3042-470E-9E82-FC388B803E4A}" id="{44FC8925-F94B-4D87-A223-B8C004C0A2B4}" done="1">
    <text>@Appin Williamson can I add in increased number of petition signatures here? 
Also there was one social media pack created so should that be added with value of 1 too?</text>
    <mentions>
      <mention mentionpersonId="{6C5E836B-EE52-42DF-B643-1C031A125FB1}" mentionId="{7D258A71-BF9C-4D79-A8EB-05CB28088EE8}" startIndex="0" length="17"/>
    </mentions>
  </threadedComment>
  <threadedComment ref="Y6" dT="2023-04-20T11:53:08.57" personId="{BAD8AF5B-DED3-4752-875B-3E422C2D0D58}" id="{CE9B4841-D34C-46A4-A772-52C491CEC48D}" parentId="{44FC8925-F94B-4D87-A223-B8C004C0A2B4}">
    <text>Yes correct - I've added them together so it now says 801 (the value of this cell needs to just be a number as it gets added up later) - when you say increased number of petition sigantures, what do you mean?</text>
  </threadedComment>
  <threadedComment ref="Z6" dT="2023-07-28T11:54:00.10" personId="{45C44211-4972-4C98-A3BA-A6880F57E09D}" id="{C715BDED-8331-43FA-B241-1ACA7ABD1598}" done="1">
    <text xml:space="preserve">@Appin Williamson is the MSP e action in the right place here and how do i report value if 3000 emails were sent to msp off the back of that ? </text>
    <mentions>
      <mention mentionpersonId="{6C5E836B-EE52-42DF-B643-1C031A125FB1}" mentionId="{BB49298E-54A8-4FD3-96A5-344E31C3A569}" startIndex="0" length="17"/>
    </mentions>
  </threadedComment>
  <threadedComment ref="V7" dT="2023-01-03T16:26:43.36" personId="{BAD8AF5B-DED3-4752-875B-3E422C2D0D58}" id="{9A01FE25-5E1D-45B6-9222-27AD87CAD2B9}" done="1">
    <text>@Joe Richards please provide months here</text>
    <mentions>
      <mention mentionpersonId="{6EBDBAA2-81AF-4F87-918B-D2C8B291758B}" mentionId="{30316FE1-8311-4882-9747-D25565C516CA}" startIndex="0" length="13"/>
    </mentions>
  </threadedComment>
  <threadedComment ref="V7" dT="2023-01-03T16:27:08.99" personId="{BAD8AF5B-DED3-4752-875B-3E422C2D0D58}" id="{2109A2B5-0379-44F9-8868-28F9D6902A5F}" parentId="{9A01FE25-5E1D-45B6-9222-27AD87CAD2B9}">
    <text>Also - do we have reach of the film/campaign song?</text>
  </threadedComment>
  <threadedComment ref="V7" dT="2023-01-04T18:06:44.76" personId="{45C44211-4972-4C98-A3BA-A6880F57E09D}" id="{A84B37D4-4654-4869-8CC5-2678B1CEA510}" parentId="{9A01FE25-5E1D-45B6-9222-27AD87CAD2B9}">
    <text>The Time lLmit public premier was held in glasgow in March 2022 and has been viewed over 1k times (Pretty lame but hasn't properly bee promotes / launched yet)</text>
  </threadedComment>
  <threadedComment ref="V7" dT="2023-01-04T18:08:20.66" personId="{45C44211-4972-4C98-A3BA-A6880F57E09D}" id="{27D1A2C1-B52F-4F09-AB3F-1407AB41A164}" parentId="{9A01FE25-5E1D-45B6-9222-27AD87CAD2B9}">
    <text>The Song hasn't actually be released yet due to final approvals needed. but song and music video was produced / finalised November 2022</text>
  </threadedComment>
  <threadedComment ref="V7" dT="2023-01-09T12:23:11.12" personId="{BAD8AF5B-DED3-4752-875B-3E422C2D0D58}" id="{4428F1C7-869A-4012-863F-8D47F96CAFD9}" parentId="{9A01FE25-5E1D-45B6-9222-27AD87CAD2B9}">
    <text>Ok fab - would you be happy to add those in?  The views etc will need to go in a new line specifically for reach.  Let me know if you have any questions about it!</text>
  </threadedComment>
  <threadedComment ref="Y9" dT="2023-04-20T11:52:02.90" personId="{BAD8AF5B-DED3-4752-875B-3E422C2D0D58}" id="{C602D6F8-6262-4C6C-8EC0-944AA6A0D4D1}">
    <text>@Joe Richards I have changed this to 120 and 14 from percentages, is that correct?</text>
    <mentions>
      <mention mentionpersonId="{6EBDBAA2-81AF-4F87-918B-D2C8B291758B}" mentionId="{45D1C416-D7F5-471E-91B1-9DEF57995C14}" startIndex="0" length="13"/>
    </mentions>
  </threadedComment>
  <threadedComment ref="Y9" dT="2023-05-15T11:17:25.84" personId="{BAD8AF5B-DED3-4752-875B-3E422C2D0D58}" id="{D9FB750D-2C1B-43BB-904F-51DD1487893F}" parentId="{C602D6F8-6262-4C6C-8EC0-944AA6A0D4D1}">
    <text xml:space="preserve">@Joe Richards </text>
    <mentions>
      <mention mentionpersonId="{6EBDBAA2-81AF-4F87-918B-D2C8B291758B}" mentionId="{555B437A-859B-4BC4-B9F7-907EE65A4B36}" startIndex="0" length="13"/>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V5" dT="2022-12-08T15:13:57.29" personId="{BAD8AF5B-DED3-4752-875B-3E422C2D0D58}" id="{CC203FF2-FC9B-4EA6-956F-1EED06FAC4AF}">
    <text>These areas were gained by downloading the byelaw shapefiles into ArcGIS and measuring the area of the shapefile.  I can't find these figures anywhere online</text>
  </threadedComment>
  <threadedComment ref="Z9" dT="2023-09-29T10:43:31.79" personId="{BAD8AF5B-DED3-4752-875B-3E422C2D0D58}" id="{43349B23-87FD-4286-99EA-8338DB7E30BB}">
    <text>@Jasmine Finbow @Jonny Hughes have these been influenced due to our work?  The number here says 4 but 3 are listed in the description</text>
    <mentions>
      <mention mentionpersonId="{5011B161-7994-45E1-A0D0-617510362688}" mentionId="{72039F02-5C76-4F22-A608-794FF7C15AAB}" startIndex="0" length="15"/>
      <mention mentionpersonId="{E8277018-D7DC-4053-B8F2-D7B8E1DFD6C1}" mentionId="{0C66D0B8-2BD4-44C4-836C-977CDEC72860}" startIndex="16" length="13"/>
    </mentions>
  </threadedComment>
  <threadedComment ref="Z9" dT="2023-09-29T10:51:58.89" personId="{2CBA60B5-F2DD-47E3-A4EA-C7A449F4E3A6}" id="{5098B9E5-5A01-4782-B832-21F2A74C39F7}" parentId="{43349B23-87FD-4286-99EA-8338DB7E30BB}">
    <text>Sorry, forgot to put a comma between Trilateral and BBNJ</text>
  </threadedComment>
  <threadedComment ref="Z9" dT="2023-12-19T10:28:38.64" personId="{BAD8AF5B-DED3-4752-875B-3E422C2D0D58}" id="{4BC4927A-A21D-4C77-AB34-4909D26D8646}" parentId="{43349B23-87FD-4286-99EA-8338DB7E30BB}">
    <text>Thanks @Jasmine Finbow  - would it be possible to include a bit more detail on what these agreements are and what we influenced in them please?</text>
    <mentions>
      <mention mentionpersonId="{5011B161-7994-45E1-A0D0-617510362688}" mentionId="{4F5826F2-0A04-4A67-B88C-1ECB2A4D65AC}" startIndex="7" length="15"/>
    </mentions>
  </threadedComment>
  <threadedComment ref="V12" dT="2022-12-08T15:13:57.29" personId="{BAD8AF5B-DED3-4752-875B-3E422C2D0D58}" id="{BC9C1BE3-FB5B-4C26-83C2-4B9825FB8E78}">
    <text>These areas were gained by downloading the byelaw shapefiles into ArcGIS and measuring the area of the shapefile.  I can't find these figures anywhere online</text>
  </threadedComment>
  <threadedComment ref="Y12" dT="2023-09-29T10:42:41.78" personId="{BAD8AF5B-DED3-4752-875B-3E422C2D0D58}" id="{BD599FAB-BB11-4232-AB11-568A9EABFCBF}">
    <text>This said 985.4 - however have changed to zero as this was not just due to us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5" Type="http://schemas.microsoft.com/office/2019/04/relationships/documenttask" Target="../documenttasks/documenttask1.xml"/><Relationship Id="rId4" Type="http://schemas.microsoft.com/office/2017/10/relationships/threadedComment" Target="../threadedComments/threadedComment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zoomScaleNormal="100" workbookViewId="0">
      <selection activeCell="F2" sqref="F2"/>
    </sheetView>
  </sheetViews>
  <sheetFormatPr defaultRowHeight="14.4" x14ac:dyDescent="0.3"/>
  <cols>
    <col min="1" max="1" width="21.44140625" customWidth="1"/>
    <col min="2" max="2" width="24.5546875" style="19" customWidth="1"/>
    <col min="3" max="3" width="17.44140625" customWidth="1"/>
    <col min="4" max="4" width="35.44140625" customWidth="1"/>
    <col min="5" max="5" width="6.5546875" customWidth="1"/>
    <col min="6" max="6" width="20.5546875" customWidth="1"/>
    <col min="7" max="8" width="16.5546875" customWidth="1"/>
    <col min="9" max="9" width="15.5546875" customWidth="1"/>
    <col min="10" max="10" width="43.44140625" customWidth="1"/>
  </cols>
  <sheetData>
    <row r="1" spans="1:7" s="6" customFormat="1" ht="43.35" customHeight="1" x14ac:dyDescent="0.3">
      <c r="A1" s="73"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73"/>
      <c r="C1" s="73"/>
      <c r="D1" s="73"/>
      <c r="E1" s="27">
        <f>[1]Introduction!E1</f>
        <v>1</v>
      </c>
      <c r="F1" s="66" t="s">
        <v>0</v>
      </c>
      <c r="G1" s="65"/>
    </row>
    <row r="2" spans="1:7" s="6" customFormat="1" ht="43.35" customHeight="1" x14ac:dyDescent="0.3">
      <c r="A2" s="73"/>
      <c r="B2" s="73"/>
      <c r="C2" s="73"/>
      <c r="D2" s="73"/>
      <c r="E2" s="27">
        <v>2</v>
      </c>
      <c r="F2" s="65" t="s">
        <v>1</v>
      </c>
      <c r="G2" s="65"/>
    </row>
    <row r="3" spans="1:7" s="6" customFormat="1" ht="43.35" customHeight="1" x14ac:dyDescent="0.3">
      <c r="A3" s="73"/>
      <c r="B3" s="73"/>
      <c r="C3" s="73"/>
      <c r="D3" s="73"/>
      <c r="E3" s="27">
        <v>3</v>
      </c>
      <c r="F3" s="65" t="s">
        <v>2</v>
      </c>
    </row>
    <row r="4" spans="1:7" s="6" customFormat="1" ht="43.35" customHeight="1" x14ac:dyDescent="0.3">
      <c r="A4" s="73"/>
      <c r="B4" s="73"/>
      <c r="C4" s="73"/>
      <c r="D4" s="73"/>
      <c r="E4" s="27">
        <v>4</v>
      </c>
      <c r="F4" s="65" t="s">
        <v>3</v>
      </c>
    </row>
    <row r="10" spans="1:7" x14ac:dyDescent="0.3">
      <c r="B10"/>
    </row>
    <row r="11" spans="1:7" x14ac:dyDescent="0.3">
      <c r="B11"/>
    </row>
    <row r="12" spans="1:7" x14ac:dyDescent="0.3">
      <c r="B12"/>
    </row>
    <row r="13" spans="1:7" x14ac:dyDescent="0.3">
      <c r="B13"/>
    </row>
    <row r="14" spans="1:7" x14ac:dyDescent="0.3">
      <c r="B14"/>
    </row>
    <row r="15" spans="1:7" ht="14.85" customHeight="1" x14ac:dyDescent="0.3">
      <c r="B15"/>
    </row>
    <row r="16" spans="1:7" ht="18" customHeight="1" x14ac:dyDescent="0.3">
      <c r="B16"/>
    </row>
    <row r="17" spans="2:8" x14ac:dyDescent="0.3">
      <c r="B17"/>
    </row>
    <row r="18" spans="2:8" ht="15" customHeight="1" x14ac:dyDescent="0.3">
      <c r="B18"/>
    </row>
    <row r="19" spans="2:8" x14ac:dyDescent="0.3">
      <c r="B19"/>
    </row>
    <row r="20" spans="2:8" x14ac:dyDescent="0.3">
      <c r="B20"/>
    </row>
    <row r="21" spans="2:8" x14ac:dyDescent="0.3">
      <c r="B21"/>
    </row>
    <row r="22" spans="2:8" x14ac:dyDescent="0.3">
      <c r="B22"/>
    </row>
    <row r="23" spans="2:8" ht="30.75" customHeight="1" x14ac:dyDescent="0.3">
      <c r="B23"/>
    </row>
    <row r="24" spans="2:8" x14ac:dyDescent="0.3">
      <c r="B24"/>
    </row>
    <row r="25" spans="2:8" x14ac:dyDescent="0.3">
      <c r="B25"/>
    </row>
    <row r="26" spans="2:8" x14ac:dyDescent="0.3">
      <c r="B26"/>
    </row>
    <row r="27" spans="2:8" x14ac:dyDescent="0.3">
      <c r="D27" s="64"/>
      <c r="E27" s="64"/>
      <c r="F27" s="64"/>
      <c r="G27" s="64"/>
      <c r="H27" s="64"/>
    </row>
    <row r="28" spans="2:8" x14ac:dyDescent="0.3">
      <c r="D28" s="64"/>
      <c r="E28" s="64"/>
      <c r="F28" s="64"/>
      <c r="G28" s="64"/>
      <c r="H28" s="64"/>
    </row>
    <row r="29" spans="2:8" x14ac:dyDescent="0.3">
      <c r="D29" s="64"/>
      <c r="E29" s="64"/>
      <c r="F29" s="64"/>
      <c r="G29" s="64"/>
      <c r="H29" s="64"/>
    </row>
    <row r="30" spans="2:8" x14ac:dyDescent="0.3">
      <c r="D30" s="64"/>
      <c r="E30" s="64"/>
      <c r="F30" s="64"/>
      <c r="G30" s="64"/>
      <c r="H30" s="64"/>
    </row>
    <row r="31" spans="2:8" x14ac:dyDescent="0.3">
      <c r="D31" s="64"/>
      <c r="E31" s="64"/>
      <c r="F31" s="64"/>
      <c r="G31" s="64"/>
      <c r="H31" s="64"/>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zoomScale="55" zoomScaleNormal="55" workbookViewId="0">
      <selection activeCell="E10" sqref="E10:I15"/>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10.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16384" width="8.5546875" style="14"/>
  </cols>
  <sheetData>
    <row r="1" spans="1:22"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row>
    <row r="2" spans="1:22" ht="15" customHeight="1" x14ac:dyDescent="0.3">
      <c r="A2" s="17" t="s">
        <v>25</v>
      </c>
      <c r="B2" s="76" t="s">
        <v>26</v>
      </c>
      <c r="C2" s="76" t="s">
        <v>11</v>
      </c>
      <c r="D2" s="76" t="s">
        <v>27</v>
      </c>
      <c r="E2" s="78" t="s">
        <v>13</v>
      </c>
      <c r="F2" s="78" t="s">
        <v>28</v>
      </c>
      <c r="G2" s="78" t="s">
        <v>29</v>
      </c>
      <c r="H2" s="78" t="s">
        <v>30</v>
      </c>
      <c r="I2" s="78" t="s">
        <v>17</v>
      </c>
      <c r="J2" s="78" t="s">
        <v>31</v>
      </c>
      <c r="K2" s="76" t="s">
        <v>166</v>
      </c>
      <c r="L2" s="76"/>
      <c r="M2" s="78" t="s">
        <v>167</v>
      </c>
      <c r="N2" s="78"/>
      <c r="O2" s="76" t="s">
        <v>168</v>
      </c>
      <c r="P2" s="76"/>
      <c r="Q2" s="78" t="s">
        <v>169</v>
      </c>
      <c r="R2" s="78"/>
      <c r="S2" s="76" t="s">
        <v>170</v>
      </c>
      <c r="T2" s="76"/>
      <c r="U2" s="78" t="s">
        <v>171</v>
      </c>
      <c r="V2" s="78"/>
    </row>
    <row r="3" spans="1:22" x14ac:dyDescent="0.3">
      <c r="A3" s="17">
        <f>COUNTIF(D4:D7,"&lt;&gt;")</f>
        <v>2</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row>
    <row r="4" spans="1:22" s="15" customFormat="1" ht="29.1" customHeight="1" x14ac:dyDescent="0.3">
      <c r="A4" s="76" t="s">
        <v>207</v>
      </c>
      <c r="B4" s="78" t="s">
        <v>208</v>
      </c>
      <c r="C4" s="81"/>
      <c r="D4" s="21" t="s">
        <v>209</v>
      </c>
      <c r="E4" s="25"/>
      <c r="F4" s="2"/>
      <c r="G4" s="2"/>
      <c r="H4" s="2"/>
      <c r="I4" s="25"/>
      <c r="J4" s="24"/>
      <c r="K4" s="27"/>
      <c r="L4" s="23"/>
      <c r="M4" s="27"/>
      <c r="N4" s="23"/>
      <c r="O4" s="27"/>
      <c r="P4" s="23"/>
      <c r="Q4" s="27"/>
      <c r="R4" s="23"/>
      <c r="S4" s="27"/>
      <c r="T4" s="23"/>
      <c r="U4" s="27"/>
      <c r="V4" s="23"/>
    </row>
    <row r="5" spans="1:22" x14ac:dyDescent="0.3">
      <c r="A5" s="76"/>
      <c r="B5" s="78"/>
      <c r="C5" s="81"/>
      <c r="D5" s="16" t="s">
        <v>210</v>
      </c>
      <c r="E5" s="23"/>
      <c r="F5" s="7"/>
      <c r="G5" s="7"/>
      <c r="H5" s="7"/>
      <c r="I5" s="24"/>
      <c r="J5" s="24"/>
      <c r="K5" s="27"/>
      <c r="L5" s="23"/>
      <c r="M5" s="27"/>
      <c r="N5" s="23"/>
      <c r="O5" s="27"/>
      <c r="P5" s="23"/>
      <c r="Q5" s="27"/>
      <c r="R5" s="23"/>
      <c r="S5" s="27"/>
      <c r="T5" s="23"/>
      <c r="U5" s="27"/>
      <c r="V5" s="23"/>
    </row>
    <row r="6" spans="1:22" ht="44.85" customHeight="1" x14ac:dyDescent="0.3">
      <c r="A6" s="76"/>
      <c r="B6" s="9"/>
      <c r="C6" s="81"/>
      <c r="D6" s="16"/>
      <c r="E6" s="23"/>
      <c r="F6" s="7"/>
      <c r="G6" s="7"/>
      <c r="H6" s="7"/>
      <c r="I6" s="24"/>
      <c r="J6" s="24"/>
      <c r="K6" s="27"/>
      <c r="L6" s="23"/>
      <c r="M6" s="27"/>
      <c r="N6" s="23"/>
      <c r="O6" s="27"/>
      <c r="P6" s="23"/>
      <c r="Q6" s="27"/>
      <c r="R6" s="23"/>
      <c r="S6" s="27"/>
      <c r="T6" s="23"/>
      <c r="U6" s="27"/>
      <c r="V6" s="23"/>
    </row>
    <row r="7" spans="1:22" ht="30.75" customHeight="1" x14ac:dyDescent="0.3">
      <c r="A7" s="83" t="s">
        <v>5</v>
      </c>
      <c r="B7" s="83"/>
      <c r="C7" s="83"/>
      <c r="D7" s="83"/>
      <c r="E7" s="83"/>
      <c r="F7" s="83"/>
      <c r="G7" s="83"/>
      <c r="H7" s="83"/>
      <c r="I7" s="83"/>
      <c r="K7" s="15"/>
      <c r="L7" s="15"/>
      <c r="M7" s="15"/>
      <c r="N7" s="15"/>
      <c r="O7" s="15"/>
      <c r="P7" s="15"/>
      <c r="Q7" s="15"/>
      <c r="R7" s="15"/>
      <c r="S7" s="15"/>
      <c r="T7" s="15"/>
      <c r="U7" s="15"/>
      <c r="V7" s="15"/>
    </row>
    <row r="8" spans="1:22" ht="30.75" customHeight="1" x14ac:dyDescent="0.3">
      <c r="A8" s="11"/>
      <c r="B8" s="11" t="s">
        <v>86</v>
      </c>
      <c r="C8" s="18"/>
      <c r="D8" s="11" t="s">
        <v>87</v>
      </c>
      <c r="E8" s="11" t="s">
        <v>11</v>
      </c>
      <c r="F8" s="11"/>
      <c r="G8" s="11"/>
      <c r="H8" s="11" t="s">
        <v>88</v>
      </c>
      <c r="I8" s="11" t="s">
        <v>89</v>
      </c>
    </row>
    <row r="9" spans="1:22" x14ac:dyDescent="0.3">
      <c r="A9" s="76" t="s">
        <v>211</v>
      </c>
      <c r="B9" s="78" t="s">
        <v>212</v>
      </c>
      <c r="C9" s="81"/>
      <c r="D9" s="16" t="s">
        <v>213</v>
      </c>
      <c r="E9" s="79"/>
      <c r="F9" s="79"/>
      <c r="G9" s="79"/>
      <c r="H9" s="1"/>
      <c r="I9" s="1"/>
    </row>
    <row r="10" spans="1:22" x14ac:dyDescent="0.3">
      <c r="A10" s="76"/>
      <c r="B10" s="78"/>
      <c r="C10" s="81"/>
      <c r="D10" s="21" t="s">
        <v>214</v>
      </c>
      <c r="E10" s="79"/>
      <c r="F10" s="79"/>
      <c r="G10" s="79"/>
      <c r="H10" s="1"/>
      <c r="I10" s="1"/>
    </row>
    <row r="15" spans="1:22" x14ac:dyDescent="0.3">
      <c r="A15" s="12"/>
    </row>
    <row r="16" spans="1:22" x14ac:dyDescent="0.3">
      <c r="A16" s="12"/>
    </row>
    <row r="17" spans="1:1" x14ac:dyDescent="0.3">
      <c r="A17" s="36"/>
    </row>
    <row r="18" spans="1:1" x14ac:dyDescent="0.3">
      <c r="A18" s="12"/>
    </row>
  </sheetData>
  <mergeCells count="27">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 ref="D2:D3"/>
    <mergeCell ref="E2:E3"/>
    <mergeCell ref="F2:F3"/>
    <mergeCell ref="G2:G3"/>
    <mergeCell ref="H2:H3"/>
    <mergeCell ref="I2:I3"/>
    <mergeCell ref="J2:J3"/>
    <mergeCell ref="M2:N2"/>
    <mergeCell ref="O2:P2"/>
    <mergeCell ref="U2:V2"/>
    <mergeCell ref="K2:L2"/>
  </mergeCells>
  <conditionalFormatting sqref="H9:H10">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zoomScale="70" zoomScaleNormal="70" workbookViewId="0">
      <selection activeCell="E10" sqref="E10:I15"/>
    </sheetView>
  </sheetViews>
  <sheetFormatPr defaultColWidth="8.5546875" defaultRowHeight="14.4" x14ac:dyDescent="0.3"/>
  <cols>
    <col min="1" max="1" width="16.44140625" style="14" customWidth="1"/>
    <col min="2" max="2" width="10.5546875" style="14" customWidth="1"/>
    <col min="3" max="3" width="23.44140625" style="14" customWidth="1"/>
    <col min="4" max="4" width="11.5546875" style="14" customWidth="1"/>
    <col min="5" max="5" width="52.44140625" style="14" customWidth="1"/>
    <col min="6" max="6" width="10.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16384" width="8.5546875" style="14"/>
  </cols>
  <sheetData>
    <row r="1" spans="1:22"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row>
    <row r="2" spans="1:22" ht="15" customHeight="1" x14ac:dyDescent="0.3">
      <c r="A2" s="17" t="s">
        <v>25</v>
      </c>
      <c r="B2" s="76" t="s">
        <v>26</v>
      </c>
      <c r="C2" s="76" t="s">
        <v>11</v>
      </c>
      <c r="D2" s="76" t="s">
        <v>27</v>
      </c>
      <c r="E2" s="78" t="s">
        <v>13</v>
      </c>
      <c r="F2" s="78" t="s">
        <v>28</v>
      </c>
      <c r="G2" s="78" t="s">
        <v>29</v>
      </c>
      <c r="H2" s="78" t="s">
        <v>30</v>
      </c>
      <c r="I2" s="78" t="s">
        <v>17</v>
      </c>
      <c r="J2" s="78" t="s">
        <v>31</v>
      </c>
      <c r="K2" s="76" t="s">
        <v>166</v>
      </c>
      <c r="L2" s="76"/>
      <c r="M2" s="78" t="s">
        <v>167</v>
      </c>
      <c r="N2" s="78"/>
      <c r="O2" s="76" t="s">
        <v>168</v>
      </c>
      <c r="P2" s="76"/>
      <c r="Q2" s="78" t="s">
        <v>169</v>
      </c>
      <c r="R2" s="78"/>
      <c r="S2" s="76" t="s">
        <v>170</v>
      </c>
      <c r="T2" s="76"/>
      <c r="U2" s="78" t="s">
        <v>171</v>
      </c>
      <c r="V2" s="78"/>
    </row>
    <row r="3" spans="1:22" x14ac:dyDescent="0.3">
      <c r="A3" s="17">
        <f>COUNTIF(D4:D7,"&lt;&gt;")</f>
        <v>3</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row>
    <row r="4" spans="1:22" s="15" customFormat="1" ht="128.85" customHeight="1" x14ac:dyDescent="0.3">
      <c r="A4" s="76" t="s">
        <v>215</v>
      </c>
      <c r="B4" s="78" t="s">
        <v>216</v>
      </c>
      <c r="C4" s="81"/>
      <c r="D4" s="21" t="s">
        <v>217</v>
      </c>
      <c r="E4" s="24"/>
      <c r="F4" s="7"/>
      <c r="G4" s="7"/>
      <c r="H4" s="49"/>
      <c r="I4" s="24"/>
      <c r="J4" s="24"/>
      <c r="K4" s="27"/>
      <c r="L4" s="23"/>
      <c r="M4" s="27"/>
      <c r="N4" s="23"/>
      <c r="O4" s="27"/>
      <c r="P4" s="23"/>
      <c r="Q4" s="27"/>
      <c r="R4" s="23"/>
      <c r="S4" s="27"/>
      <c r="T4" s="23"/>
      <c r="U4" s="27"/>
      <c r="V4" s="23"/>
    </row>
    <row r="5" spans="1:22" x14ac:dyDescent="0.3">
      <c r="A5" s="76"/>
      <c r="B5" s="78"/>
      <c r="C5" s="81"/>
      <c r="D5" s="16" t="s">
        <v>218</v>
      </c>
      <c r="E5" s="23"/>
      <c r="F5" s="7"/>
      <c r="G5" s="7"/>
      <c r="H5" s="7"/>
      <c r="I5" s="23"/>
      <c r="J5" s="24"/>
      <c r="K5" s="27"/>
      <c r="L5" s="23"/>
      <c r="M5" s="27"/>
      <c r="N5" s="23"/>
      <c r="O5" s="27"/>
      <c r="P5" s="23"/>
      <c r="Q5" s="27"/>
      <c r="R5" s="23"/>
      <c r="S5" s="27"/>
      <c r="T5" s="23"/>
      <c r="U5" s="27"/>
      <c r="V5" s="23"/>
    </row>
    <row r="6" spans="1:22" x14ac:dyDescent="0.3">
      <c r="A6" s="76"/>
      <c r="B6" s="78"/>
      <c r="C6" s="81"/>
      <c r="D6" s="16" t="s">
        <v>219</v>
      </c>
      <c r="E6" s="23"/>
      <c r="F6" s="7"/>
      <c r="G6" s="7"/>
      <c r="H6" s="7"/>
      <c r="I6" s="23"/>
      <c r="J6" s="24"/>
      <c r="K6" s="27"/>
      <c r="L6" s="23"/>
      <c r="M6" s="27"/>
      <c r="N6" s="23"/>
      <c r="O6" s="27"/>
      <c r="P6" s="23"/>
      <c r="Q6" s="27"/>
      <c r="R6" s="23"/>
      <c r="S6" s="27"/>
      <c r="T6" s="23"/>
      <c r="U6" s="27"/>
      <c r="V6" s="23"/>
    </row>
    <row r="7" spans="1:22" ht="30.75" customHeight="1" x14ac:dyDescent="0.3">
      <c r="A7" s="83" t="s">
        <v>5</v>
      </c>
      <c r="B7" s="83"/>
      <c r="C7" s="83"/>
      <c r="D7" s="83"/>
      <c r="E7" s="83"/>
      <c r="F7" s="83"/>
      <c r="G7" s="83"/>
      <c r="H7" s="83"/>
      <c r="I7" s="83"/>
      <c r="K7" s="15"/>
      <c r="L7" s="15"/>
      <c r="M7" s="15"/>
      <c r="N7" s="15"/>
      <c r="O7" s="15"/>
      <c r="P7" s="15"/>
      <c r="Q7" s="15"/>
      <c r="R7" s="15"/>
      <c r="S7" s="15"/>
      <c r="T7" s="15"/>
      <c r="U7" s="15"/>
      <c r="V7" s="15"/>
    </row>
    <row r="8" spans="1:22" ht="30.75" customHeight="1" x14ac:dyDescent="0.3">
      <c r="A8" s="11"/>
      <c r="B8" s="11" t="s">
        <v>86</v>
      </c>
      <c r="C8" s="18"/>
      <c r="D8" s="11" t="s">
        <v>87</v>
      </c>
      <c r="E8" s="11" t="s">
        <v>11</v>
      </c>
      <c r="F8" s="11"/>
      <c r="G8" s="11"/>
      <c r="H8" s="11" t="s">
        <v>88</v>
      </c>
      <c r="I8" s="11" t="s">
        <v>89</v>
      </c>
    </row>
    <row r="9" spans="1:22" x14ac:dyDescent="0.3">
      <c r="A9" s="76" t="s">
        <v>220</v>
      </c>
      <c r="B9" s="78" t="s">
        <v>221</v>
      </c>
      <c r="C9" s="81"/>
      <c r="D9" s="16" t="s">
        <v>222</v>
      </c>
      <c r="E9" s="79"/>
      <c r="F9" s="79"/>
      <c r="G9" s="79"/>
      <c r="H9" s="1"/>
      <c r="I9" s="1"/>
    </row>
    <row r="10" spans="1:22" ht="29.25" customHeight="1" x14ac:dyDescent="0.3">
      <c r="A10" s="76"/>
      <c r="B10" s="78"/>
      <c r="C10" s="81"/>
      <c r="D10" s="21" t="s">
        <v>223</v>
      </c>
      <c r="E10" s="79"/>
      <c r="F10" s="79"/>
      <c r="G10" s="79"/>
      <c r="H10" s="1"/>
      <c r="I10" s="1"/>
    </row>
    <row r="11" spans="1:22" ht="28.5" customHeight="1" x14ac:dyDescent="0.3">
      <c r="A11" s="76"/>
      <c r="B11" s="78"/>
      <c r="C11" s="81"/>
      <c r="D11" s="21" t="s">
        <v>224</v>
      </c>
      <c r="E11" s="79"/>
      <c r="F11" s="79"/>
      <c r="G11" s="79"/>
      <c r="H11" s="1"/>
      <c r="I11" s="1"/>
    </row>
    <row r="12" spans="1:22" ht="30" customHeight="1" x14ac:dyDescent="0.3">
      <c r="A12" s="76"/>
      <c r="B12" s="78"/>
      <c r="C12" s="81"/>
      <c r="D12" s="21" t="s">
        <v>225</v>
      </c>
      <c r="E12" s="79"/>
      <c r="F12" s="79"/>
      <c r="G12" s="79"/>
      <c r="H12" s="1"/>
      <c r="I12" s="1"/>
    </row>
    <row r="13" spans="1:22" ht="30.75" customHeight="1" x14ac:dyDescent="0.3">
      <c r="A13" s="76"/>
      <c r="B13" s="78"/>
      <c r="C13" s="81"/>
      <c r="D13" s="21" t="s">
        <v>226</v>
      </c>
      <c r="E13" s="79"/>
      <c r="F13" s="79"/>
      <c r="G13" s="79"/>
      <c r="H13" s="1"/>
      <c r="I13" s="1"/>
    </row>
    <row r="18" spans="1:1" x14ac:dyDescent="0.3">
      <c r="A18" s="12"/>
    </row>
    <row r="19" spans="1:1" x14ac:dyDescent="0.3">
      <c r="A19" s="12"/>
    </row>
    <row r="20" spans="1:1" x14ac:dyDescent="0.3">
      <c r="A20" s="36"/>
    </row>
    <row r="21" spans="1:1" x14ac:dyDescent="0.3">
      <c r="A21" s="12"/>
    </row>
  </sheetData>
  <mergeCells count="30">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 ref="B2:B3"/>
    <mergeCell ref="C2:C3"/>
    <mergeCell ref="D2:D3"/>
    <mergeCell ref="E2:E3"/>
    <mergeCell ref="F2:F3"/>
    <mergeCell ref="O2:P2"/>
    <mergeCell ref="Q2:R2"/>
    <mergeCell ref="S2:T2"/>
    <mergeCell ref="U2:V2"/>
    <mergeCell ref="G2:G3"/>
    <mergeCell ref="H2:H3"/>
    <mergeCell ref="I2:I3"/>
    <mergeCell ref="J2:J3"/>
    <mergeCell ref="M2:N2"/>
  </mergeCells>
  <conditionalFormatting sqref="H9:H13">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topLeftCell="E1" zoomScale="55" zoomScaleNormal="55" workbookViewId="0">
      <selection activeCell="E10" sqref="E10:I15"/>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10.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16384" width="8.5546875" style="14"/>
  </cols>
  <sheetData>
    <row r="1" spans="1:22"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row>
    <row r="2" spans="1:22" ht="15" customHeight="1" x14ac:dyDescent="0.3">
      <c r="A2" s="17" t="s">
        <v>25</v>
      </c>
      <c r="B2" s="76" t="s">
        <v>26</v>
      </c>
      <c r="C2" s="76" t="s">
        <v>11</v>
      </c>
      <c r="D2" s="76" t="s">
        <v>27</v>
      </c>
      <c r="E2" s="78" t="s">
        <v>13</v>
      </c>
      <c r="F2" s="78" t="s">
        <v>28</v>
      </c>
      <c r="G2" s="78" t="s">
        <v>29</v>
      </c>
      <c r="H2" s="78" t="s">
        <v>30</v>
      </c>
      <c r="I2" s="78" t="s">
        <v>17</v>
      </c>
      <c r="J2" s="78" t="s">
        <v>31</v>
      </c>
      <c r="K2" s="76" t="s">
        <v>166</v>
      </c>
      <c r="L2" s="76"/>
      <c r="M2" s="78" t="s">
        <v>167</v>
      </c>
      <c r="N2" s="78"/>
      <c r="O2" s="76" t="s">
        <v>168</v>
      </c>
      <c r="P2" s="76"/>
      <c r="Q2" s="78" t="s">
        <v>169</v>
      </c>
      <c r="R2" s="78"/>
      <c r="S2" s="76" t="s">
        <v>170</v>
      </c>
      <c r="T2" s="76"/>
      <c r="U2" s="78" t="s">
        <v>171</v>
      </c>
      <c r="V2" s="78"/>
    </row>
    <row r="3" spans="1:22" x14ac:dyDescent="0.3">
      <c r="A3" s="17">
        <f>COUNTIF(D4:D6,"&lt;&gt;")</f>
        <v>1</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row>
    <row r="4" spans="1:22" s="15" customFormat="1" ht="108" customHeight="1" x14ac:dyDescent="0.3">
      <c r="A4" s="76" t="s">
        <v>227</v>
      </c>
      <c r="B4" s="78" t="s">
        <v>228</v>
      </c>
      <c r="C4" s="81"/>
      <c r="D4" s="21" t="s">
        <v>229</v>
      </c>
      <c r="E4" s="23"/>
      <c r="F4" s="7"/>
      <c r="G4" s="7"/>
      <c r="H4" s="7"/>
      <c r="I4" s="24"/>
      <c r="J4" s="24"/>
      <c r="K4" s="27"/>
      <c r="L4" s="23"/>
      <c r="M4" s="27"/>
      <c r="N4" s="23"/>
      <c r="O4" s="27"/>
      <c r="P4" s="23"/>
      <c r="Q4" s="27"/>
      <c r="R4" s="23"/>
      <c r="S4" s="27"/>
      <c r="T4" s="23"/>
      <c r="U4" s="27"/>
      <c r="V4" s="23"/>
    </row>
    <row r="5" spans="1:22" s="15" customFormat="1" x14ac:dyDescent="0.3">
      <c r="A5" s="76"/>
      <c r="B5" s="78"/>
      <c r="C5" s="81"/>
      <c r="D5" s="21"/>
      <c r="E5" s="23"/>
      <c r="F5" s="7"/>
      <c r="G5" s="7"/>
      <c r="H5" s="7"/>
      <c r="I5" s="24"/>
      <c r="J5" s="24"/>
      <c r="K5" s="27"/>
      <c r="L5" s="23"/>
      <c r="M5" s="27"/>
      <c r="N5" s="23"/>
      <c r="O5" s="27"/>
      <c r="P5" s="23"/>
      <c r="Q5" s="27"/>
      <c r="R5" s="23"/>
      <c r="S5" s="27"/>
      <c r="T5" s="23"/>
      <c r="U5" s="27"/>
      <c r="V5" s="23"/>
    </row>
    <row r="6" spans="1:22" s="15" customFormat="1" x14ac:dyDescent="0.3">
      <c r="A6" s="76"/>
      <c r="B6" s="78"/>
      <c r="C6" s="81"/>
      <c r="D6" s="21"/>
      <c r="E6" s="23"/>
      <c r="F6" s="7"/>
      <c r="G6" s="7"/>
      <c r="H6" s="7"/>
      <c r="I6" s="24"/>
      <c r="J6" s="24"/>
      <c r="K6" s="27"/>
      <c r="L6" s="23"/>
      <c r="M6" s="27"/>
      <c r="N6" s="23"/>
      <c r="O6" s="27"/>
      <c r="P6" s="23"/>
      <c r="Q6" s="27"/>
      <c r="R6" s="23"/>
      <c r="S6" s="27"/>
      <c r="T6" s="23"/>
      <c r="U6" s="27"/>
      <c r="V6" s="23"/>
    </row>
    <row r="7" spans="1:22" ht="30.75" customHeight="1" x14ac:dyDescent="0.3">
      <c r="A7" s="83" t="s">
        <v>5</v>
      </c>
      <c r="B7" s="83"/>
      <c r="C7" s="83"/>
      <c r="D7" s="83"/>
      <c r="E7" s="83"/>
      <c r="F7" s="83"/>
      <c r="G7" s="83"/>
      <c r="H7" s="83"/>
      <c r="I7" s="83"/>
      <c r="K7" s="15"/>
      <c r="L7" s="15"/>
      <c r="M7" s="15"/>
      <c r="N7" s="15"/>
      <c r="O7" s="15"/>
      <c r="P7" s="15"/>
      <c r="Q7" s="15"/>
      <c r="R7" s="15"/>
      <c r="S7" s="15"/>
      <c r="T7" s="15"/>
      <c r="U7" s="15"/>
      <c r="V7" s="15"/>
    </row>
    <row r="8" spans="1:22" ht="30.75" customHeight="1" x14ac:dyDescent="0.3">
      <c r="A8" s="11"/>
      <c r="B8" s="11" t="s">
        <v>86</v>
      </c>
      <c r="C8" s="18"/>
      <c r="D8" s="11" t="s">
        <v>87</v>
      </c>
      <c r="E8" s="11" t="s">
        <v>11</v>
      </c>
      <c r="F8" s="11"/>
      <c r="G8" s="11"/>
      <c r="H8" s="11" t="s">
        <v>88</v>
      </c>
      <c r="I8" s="11" t="s">
        <v>89</v>
      </c>
    </row>
    <row r="9" spans="1:22" x14ac:dyDescent="0.3">
      <c r="A9" s="76" t="s">
        <v>230</v>
      </c>
      <c r="B9" s="78" t="s">
        <v>231</v>
      </c>
      <c r="C9" s="81"/>
      <c r="D9" s="16" t="s">
        <v>232</v>
      </c>
      <c r="E9" s="79"/>
      <c r="F9" s="79"/>
      <c r="G9" s="79"/>
      <c r="H9" s="1"/>
      <c r="I9" s="1"/>
    </row>
    <row r="10" spans="1:22" x14ac:dyDescent="0.3">
      <c r="A10" s="76"/>
      <c r="B10" s="78"/>
      <c r="C10" s="81"/>
      <c r="D10" s="21" t="s">
        <v>233</v>
      </c>
      <c r="E10" s="79"/>
      <c r="F10" s="79"/>
      <c r="G10" s="79"/>
      <c r="H10" s="1"/>
      <c r="I10" s="1"/>
    </row>
    <row r="11" spans="1:22" x14ac:dyDescent="0.3">
      <c r="A11" s="76"/>
      <c r="B11" s="78"/>
      <c r="C11" s="81"/>
      <c r="D11" s="21" t="s">
        <v>234</v>
      </c>
      <c r="E11" s="79"/>
      <c r="F11" s="79"/>
      <c r="G11" s="79"/>
      <c r="H11" s="1"/>
      <c r="I11" s="1"/>
    </row>
    <row r="15" spans="1:22" ht="15" customHeight="1" x14ac:dyDescent="0.3"/>
    <row r="20" spans="1:1" x14ac:dyDescent="0.3">
      <c r="A20" s="12"/>
    </row>
    <row r="21" spans="1:1" x14ac:dyDescent="0.3">
      <c r="A21" s="12"/>
    </row>
    <row r="22" spans="1:1" x14ac:dyDescent="0.3">
      <c r="A22" s="12"/>
    </row>
    <row r="23" spans="1:1" x14ac:dyDescent="0.3">
      <c r="A23" s="12"/>
    </row>
  </sheetData>
  <mergeCells count="28">
    <mergeCell ref="A9:A11"/>
    <mergeCell ref="B9:B11"/>
    <mergeCell ref="C9:C11"/>
    <mergeCell ref="E9:G9"/>
    <mergeCell ref="E10:G10"/>
    <mergeCell ref="E11:G11"/>
    <mergeCell ref="A7:I7"/>
    <mergeCell ref="O2:P2"/>
    <mergeCell ref="Q2:R2"/>
    <mergeCell ref="S2:T2"/>
    <mergeCell ref="U2:V2"/>
    <mergeCell ref="G2:G3"/>
    <mergeCell ref="H2:H3"/>
    <mergeCell ref="I2:I3"/>
    <mergeCell ref="M2:N2"/>
    <mergeCell ref="C4:C6"/>
    <mergeCell ref="B4:B6"/>
    <mergeCell ref="A4:A6"/>
    <mergeCell ref="A1:C1"/>
    <mergeCell ref="K1:V1"/>
    <mergeCell ref="B2:B3"/>
    <mergeCell ref="C2:C3"/>
    <mergeCell ref="D2:D3"/>
    <mergeCell ref="E2:E3"/>
    <mergeCell ref="F2:F3"/>
    <mergeCell ref="D1:J1"/>
    <mergeCell ref="J2:J3"/>
    <mergeCell ref="K2:L2"/>
  </mergeCells>
  <conditionalFormatting sqref="H9:H11">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Z17"/>
  <sheetViews>
    <sheetView zoomScale="85" zoomScaleNormal="85" workbookViewId="0">
      <pane xSplit="8" ySplit="3" topLeftCell="U4" activePane="bottomRight" state="frozen"/>
      <selection pane="topRight" activeCell="I1" sqref="I1"/>
      <selection pane="bottomLeft" activeCell="A4" sqref="A4"/>
      <selection pane="bottomRight" activeCell="C4" sqref="C4:C12"/>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10.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23" width="8.5546875" style="14"/>
    <col min="24" max="24" width="33.44140625" style="14" customWidth="1"/>
    <col min="25" max="25" width="8.5546875" style="14"/>
    <col min="26" max="26" width="45.44140625" style="14" customWidth="1"/>
    <col min="27" max="16384" width="8.5546875" style="14"/>
  </cols>
  <sheetData>
    <row r="1" spans="1:26"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c r="W1" s="82"/>
      <c r="X1" s="82"/>
      <c r="Y1" s="82"/>
      <c r="Z1" s="82"/>
    </row>
    <row r="2" spans="1:26" ht="15" customHeight="1" x14ac:dyDescent="0.3">
      <c r="A2" s="17" t="s">
        <v>25</v>
      </c>
      <c r="B2" s="76" t="s">
        <v>26</v>
      </c>
      <c r="C2" s="76" t="s">
        <v>11</v>
      </c>
      <c r="D2" s="76" t="s">
        <v>27</v>
      </c>
      <c r="E2" s="78" t="s">
        <v>13</v>
      </c>
      <c r="F2" s="78" t="s">
        <v>28</v>
      </c>
      <c r="G2" s="78" t="s">
        <v>29</v>
      </c>
      <c r="H2" s="78" t="s">
        <v>30</v>
      </c>
      <c r="I2" s="78" t="s">
        <v>17</v>
      </c>
      <c r="J2" s="78" t="s">
        <v>31</v>
      </c>
      <c r="K2" s="76" t="s">
        <v>32</v>
      </c>
      <c r="L2" s="76"/>
      <c r="M2" s="78" t="s">
        <v>33</v>
      </c>
      <c r="N2" s="78"/>
      <c r="O2" s="76" t="s">
        <v>34</v>
      </c>
      <c r="P2" s="76"/>
      <c r="Q2" s="78" t="s">
        <v>35</v>
      </c>
      <c r="R2" s="78"/>
      <c r="S2" s="76" t="s">
        <v>36</v>
      </c>
      <c r="T2" s="76"/>
      <c r="U2" s="78" t="s">
        <v>37</v>
      </c>
      <c r="V2" s="78"/>
      <c r="W2" s="76" t="s">
        <v>38</v>
      </c>
      <c r="X2" s="76"/>
      <c r="Y2" s="78" t="s">
        <v>39</v>
      </c>
      <c r="Z2" s="78"/>
    </row>
    <row r="3" spans="1:26" x14ac:dyDescent="0.3">
      <c r="A3" s="17">
        <f>COUNTIF(D4:D13,"&lt;&gt;")</f>
        <v>9</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c r="W3" s="11" t="s">
        <v>40</v>
      </c>
      <c r="X3" s="11" t="s">
        <v>11</v>
      </c>
      <c r="Y3" s="9" t="s">
        <v>40</v>
      </c>
      <c r="Z3" s="9" t="s">
        <v>11</v>
      </c>
    </row>
    <row r="4" spans="1:26" s="15" customFormat="1" ht="33.6" x14ac:dyDescent="0.3">
      <c r="A4" s="76" t="s">
        <v>235</v>
      </c>
      <c r="B4" s="78" t="s">
        <v>236</v>
      </c>
      <c r="C4" s="78" t="s">
        <v>237</v>
      </c>
      <c r="D4" s="21" t="s">
        <v>238</v>
      </c>
      <c r="E4" s="71" t="s">
        <v>239</v>
      </c>
      <c r="F4" s="2"/>
      <c r="G4" s="2" t="s">
        <v>46</v>
      </c>
      <c r="H4" s="2" t="s">
        <v>47</v>
      </c>
      <c r="I4" s="24"/>
      <c r="J4" s="24"/>
      <c r="K4" s="27"/>
      <c r="L4" s="23"/>
      <c r="M4" s="27"/>
      <c r="N4" s="23"/>
      <c r="O4" s="27"/>
      <c r="P4" s="23"/>
      <c r="Q4" s="2"/>
      <c r="R4" s="25"/>
      <c r="S4" s="2"/>
      <c r="T4" s="25"/>
      <c r="U4" s="27"/>
      <c r="V4" s="23"/>
      <c r="W4" s="2"/>
      <c r="X4" s="25"/>
      <c r="Y4" s="27">
        <v>0</v>
      </c>
      <c r="Z4" s="23" t="s">
        <v>118</v>
      </c>
    </row>
    <row r="5" spans="1:26" ht="187.2" x14ac:dyDescent="0.4">
      <c r="A5" s="76"/>
      <c r="B5" s="78"/>
      <c r="C5" s="78"/>
      <c r="D5" s="16" t="s">
        <v>240</v>
      </c>
      <c r="E5" s="72" t="s">
        <v>241</v>
      </c>
      <c r="F5" s="2"/>
      <c r="G5" s="2"/>
      <c r="H5" s="2" t="s">
        <v>242</v>
      </c>
      <c r="I5" s="23"/>
      <c r="J5" s="24"/>
      <c r="K5" s="27"/>
      <c r="L5" s="23"/>
      <c r="M5" s="27"/>
      <c r="N5" s="23"/>
      <c r="O5" s="27"/>
      <c r="P5" s="23"/>
      <c r="Q5" s="2"/>
      <c r="R5" s="25"/>
      <c r="S5" s="2"/>
      <c r="T5" s="25"/>
      <c r="U5" s="69">
        <v>0</v>
      </c>
      <c r="V5" s="23" t="s">
        <v>243</v>
      </c>
      <c r="W5" s="2">
        <v>13</v>
      </c>
      <c r="X5" s="25" t="s">
        <v>244</v>
      </c>
      <c r="Y5" s="27">
        <v>0</v>
      </c>
      <c r="Z5" s="23" t="s">
        <v>245</v>
      </c>
    </row>
    <row r="6" spans="1:26" ht="33.6" x14ac:dyDescent="0.4">
      <c r="A6" s="76"/>
      <c r="B6" s="78"/>
      <c r="C6" s="78"/>
      <c r="D6" s="21" t="s">
        <v>246</v>
      </c>
      <c r="E6" s="72" t="s">
        <v>247</v>
      </c>
      <c r="F6" s="2"/>
      <c r="G6" s="2"/>
      <c r="H6" s="2" t="s">
        <v>248</v>
      </c>
      <c r="I6" s="23"/>
      <c r="J6" s="24"/>
      <c r="K6" s="27"/>
      <c r="L6" s="23"/>
      <c r="M6" s="27"/>
      <c r="N6" s="23"/>
      <c r="O6" s="27"/>
      <c r="P6" s="23"/>
      <c r="Q6" s="27"/>
      <c r="R6" s="23"/>
      <c r="S6" s="27"/>
      <c r="T6" s="23"/>
      <c r="U6" s="69">
        <v>4</v>
      </c>
      <c r="V6" s="23" t="s">
        <v>249</v>
      </c>
      <c r="W6" s="27">
        <v>13</v>
      </c>
      <c r="X6" s="23" t="s">
        <v>250</v>
      </c>
      <c r="Y6" s="27">
        <v>0</v>
      </c>
      <c r="Z6" s="23" t="s">
        <v>250</v>
      </c>
    </row>
    <row r="7" spans="1:26" ht="50.4" x14ac:dyDescent="0.4">
      <c r="A7" s="11"/>
      <c r="B7" s="78"/>
      <c r="C7" s="78"/>
      <c r="D7" s="16" t="s">
        <v>251</v>
      </c>
      <c r="E7" s="72" t="s">
        <v>252</v>
      </c>
      <c r="F7" s="2"/>
      <c r="G7" s="2"/>
      <c r="H7" s="2" t="s">
        <v>63</v>
      </c>
      <c r="I7" s="23"/>
      <c r="J7" s="24"/>
      <c r="K7" s="27"/>
      <c r="L7" s="23"/>
      <c r="M7" s="27"/>
      <c r="N7" s="23"/>
      <c r="O7" s="27"/>
      <c r="P7" s="23"/>
      <c r="Q7" s="27"/>
      <c r="R7" s="23"/>
      <c r="S7" s="27"/>
      <c r="T7" s="23"/>
      <c r="U7" s="27"/>
      <c r="V7" s="23"/>
      <c r="W7" s="27"/>
      <c r="X7" s="23"/>
      <c r="Y7" s="27">
        <v>0</v>
      </c>
      <c r="Z7" s="23" t="s">
        <v>118</v>
      </c>
    </row>
    <row r="8" spans="1:26" ht="33.6" x14ac:dyDescent="0.4">
      <c r="A8" s="11"/>
      <c r="B8" s="78"/>
      <c r="C8" s="78"/>
      <c r="D8" s="21" t="s">
        <v>253</v>
      </c>
      <c r="E8" s="72" t="s">
        <v>254</v>
      </c>
      <c r="F8" s="2"/>
      <c r="G8" s="2"/>
      <c r="H8" s="2" t="s">
        <v>255</v>
      </c>
      <c r="I8" s="23"/>
      <c r="J8" s="24"/>
      <c r="K8" s="27"/>
      <c r="L8" s="23"/>
      <c r="M8" s="27"/>
      <c r="N8" s="23"/>
      <c r="O8" s="27"/>
      <c r="P8" s="23"/>
      <c r="Q8" s="27"/>
      <c r="R8" s="23"/>
      <c r="S8" s="27"/>
      <c r="T8" s="23"/>
      <c r="U8" s="27"/>
      <c r="V8" s="23"/>
      <c r="W8" s="27"/>
      <c r="X8" s="23"/>
      <c r="Y8" s="27">
        <v>0</v>
      </c>
      <c r="Z8" s="23" t="s">
        <v>118</v>
      </c>
    </row>
    <row r="9" spans="1:26" ht="50.4" x14ac:dyDescent="0.4">
      <c r="A9" s="11"/>
      <c r="B9" s="78"/>
      <c r="C9" s="78"/>
      <c r="D9" s="16" t="s">
        <v>256</v>
      </c>
      <c r="E9" s="72" t="s">
        <v>257</v>
      </c>
      <c r="F9" s="2">
        <v>2</v>
      </c>
      <c r="G9" s="2"/>
      <c r="H9" s="2" t="s">
        <v>258</v>
      </c>
      <c r="I9" s="23"/>
      <c r="J9" s="24"/>
      <c r="K9" s="27"/>
      <c r="L9" s="23"/>
      <c r="M9" s="27"/>
      <c r="N9" s="23"/>
      <c r="O9" s="27"/>
      <c r="P9" s="23"/>
      <c r="Q9" s="27"/>
      <c r="R9" s="23"/>
      <c r="S9" s="27"/>
      <c r="T9" s="23"/>
      <c r="U9" s="27">
        <v>2</v>
      </c>
      <c r="V9" s="23" t="s">
        <v>259</v>
      </c>
      <c r="W9" s="27"/>
      <c r="X9" s="23"/>
      <c r="Y9" s="27">
        <v>4</v>
      </c>
      <c r="Z9" s="23" t="s">
        <v>260</v>
      </c>
    </row>
    <row r="10" spans="1:26" ht="50.4" x14ac:dyDescent="0.4">
      <c r="A10" s="11"/>
      <c r="B10" s="78"/>
      <c r="C10" s="78"/>
      <c r="D10" s="21" t="s">
        <v>261</v>
      </c>
      <c r="E10" s="72" t="s">
        <v>115</v>
      </c>
      <c r="F10" s="2"/>
      <c r="G10" s="2"/>
      <c r="H10" s="2" t="s">
        <v>84</v>
      </c>
      <c r="I10" s="23"/>
      <c r="J10" s="24"/>
      <c r="K10" s="27"/>
      <c r="L10" s="23"/>
      <c r="M10" s="27"/>
      <c r="N10" s="23"/>
      <c r="O10" s="27"/>
      <c r="P10" s="23"/>
      <c r="Q10" s="27"/>
      <c r="R10" s="23"/>
      <c r="S10" s="27"/>
      <c r="T10" s="23"/>
      <c r="U10" s="27"/>
      <c r="V10" s="23"/>
      <c r="W10" s="27"/>
      <c r="X10" s="23"/>
      <c r="Y10" s="27">
        <v>0</v>
      </c>
      <c r="Z10" s="23" t="s">
        <v>118</v>
      </c>
    </row>
    <row r="11" spans="1:26" ht="50.4" x14ac:dyDescent="0.4">
      <c r="A11" s="11"/>
      <c r="B11" s="78"/>
      <c r="C11" s="78"/>
      <c r="D11" s="16" t="s">
        <v>262</v>
      </c>
      <c r="E11" s="72" t="s">
        <v>263</v>
      </c>
      <c r="F11" s="2"/>
      <c r="G11" s="2"/>
      <c r="H11" s="2" t="s">
        <v>264</v>
      </c>
      <c r="I11" s="23"/>
      <c r="J11" s="24"/>
      <c r="K11" s="27"/>
      <c r="L11" s="23"/>
      <c r="M11" s="27"/>
      <c r="N11" s="23"/>
      <c r="O11" s="27"/>
      <c r="P11" s="23"/>
      <c r="Q11" s="27"/>
      <c r="R11" s="23"/>
      <c r="S11" s="27"/>
      <c r="T11" s="23"/>
      <c r="U11" s="27"/>
      <c r="V11" s="23"/>
      <c r="W11" s="27"/>
      <c r="X11" s="23"/>
      <c r="Y11" s="27">
        <v>0</v>
      </c>
      <c r="Z11" s="23" t="s">
        <v>118</v>
      </c>
    </row>
    <row r="12" spans="1:26" ht="158.4" x14ac:dyDescent="0.3">
      <c r="A12" s="11"/>
      <c r="B12" s="78"/>
      <c r="C12" s="78"/>
      <c r="D12" s="16" t="s">
        <v>265</v>
      </c>
      <c r="E12" s="71" t="s">
        <v>266</v>
      </c>
      <c r="F12" s="2"/>
      <c r="G12" s="2"/>
      <c r="H12" s="2" t="s">
        <v>135</v>
      </c>
      <c r="I12" s="23"/>
      <c r="J12" s="24"/>
      <c r="K12" s="27"/>
      <c r="L12" s="23"/>
      <c r="M12" s="27"/>
      <c r="N12" s="23"/>
      <c r="O12" s="27"/>
      <c r="P12" s="23"/>
      <c r="Q12" s="27"/>
      <c r="R12" s="23"/>
      <c r="S12" s="27"/>
      <c r="T12" s="23"/>
      <c r="U12" s="27">
        <f>12300+191+574+351</f>
        <v>13416</v>
      </c>
      <c r="V12" s="23" t="s">
        <v>267</v>
      </c>
      <c r="W12" s="27"/>
      <c r="X12" s="23"/>
      <c r="Y12" s="27">
        <v>0</v>
      </c>
      <c r="Z12" s="23" t="s">
        <v>268</v>
      </c>
    </row>
    <row r="13" spans="1:26" ht="30.75" customHeight="1" x14ac:dyDescent="0.3">
      <c r="A13" s="83" t="s">
        <v>5</v>
      </c>
      <c r="B13" s="83"/>
      <c r="C13" s="83"/>
      <c r="D13" s="83"/>
      <c r="E13" s="83"/>
      <c r="F13" s="83"/>
      <c r="G13" s="83"/>
      <c r="H13" s="83"/>
      <c r="I13" s="83"/>
      <c r="K13" s="15"/>
      <c r="L13" s="15"/>
      <c r="M13" s="15"/>
      <c r="N13" s="15"/>
      <c r="O13" s="15"/>
      <c r="P13" s="15"/>
      <c r="Q13" s="15"/>
      <c r="R13" s="15"/>
      <c r="S13" s="15"/>
      <c r="T13" s="15"/>
      <c r="U13" s="15"/>
      <c r="V13" s="15"/>
    </row>
    <row r="14" spans="1:26" ht="30.75" customHeight="1" x14ac:dyDescent="0.3">
      <c r="A14" s="11"/>
      <c r="B14" s="11" t="s">
        <v>86</v>
      </c>
      <c r="C14" s="18"/>
      <c r="D14" s="11" t="s">
        <v>87</v>
      </c>
      <c r="E14" s="11" t="s">
        <v>11</v>
      </c>
      <c r="F14" s="11"/>
      <c r="G14" s="11"/>
      <c r="H14" s="11" t="s">
        <v>88</v>
      </c>
      <c r="I14" s="11" t="s">
        <v>89</v>
      </c>
    </row>
    <row r="15" spans="1:26" x14ac:dyDescent="0.3">
      <c r="A15" s="76" t="s">
        <v>269</v>
      </c>
      <c r="B15" s="78" t="s">
        <v>270</v>
      </c>
      <c r="C15" s="81"/>
      <c r="D15" s="16" t="s">
        <v>271</v>
      </c>
      <c r="E15" s="79"/>
      <c r="F15" s="79"/>
      <c r="G15" s="79"/>
      <c r="H15" s="1"/>
      <c r="I15" s="1"/>
    </row>
    <row r="16" spans="1:26" ht="30" customHeight="1" x14ac:dyDescent="0.3">
      <c r="A16" s="76"/>
      <c r="B16" s="78"/>
      <c r="C16" s="81"/>
      <c r="D16" s="21" t="s">
        <v>272</v>
      </c>
      <c r="E16" s="79"/>
      <c r="F16" s="79"/>
      <c r="G16" s="79"/>
      <c r="H16" s="1"/>
      <c r="I16" s="1"/>
    </row>
    <row r="17" spans="1:9" x14ac:dyDescent="0.3">
      <c r="A17" s="76"/>
      <c r="B17" s="78"/>
      <c r="C17" s="81"/>
      <c r="D17" s="21" t="s">
        <v>273</v>
      </c>
      <c r="E17" s="79"/>
      <c r="F17" s="79"/>
      <c r="G17" s="79"/>
      <c r="H17" s="1"/>
      <c r="I17" s="1"/>
    </row>
  </sheetData>
  <mergeCells count="30">
    <mergeCell ref="K1:Z1"/>
    <mergeCell ref="G2:G3"/>
    <mergeCell ref="Y2:Z2"/>
    <mergeCell ref="K2:L2"/>
    <mergeCell ref="D1:J1"/>
    <mergeCell ref="D2:D3"/>
    <mergeCell ref="E2:E3"/>
    <mergeCell ref="F2:F3"/>
    <mergeCell ref="A1:C1"/>
    <mergeCell ref="W2:X2"/>
    <mergeCell ref="C4:C12"/>
    <mergeCell ref="B4:B12"/>
    <mergeCell ref="A13:I13"/>
    <mergeCell ref="A4:A6"/>
    <mergeCell ref="H2:H3"/>
    <mergeCell ref="S2:T2"/>
    <mergeCell ref="U2:V2"/>
    <mergeCell ref="I2:I3"/>
    <mergeCell ref="J2:J3"/>
    <mergeCell ref="M2:N2"/>
    <mergeCell ref="O2:P2"/>
    <mergeCell ref="Q2:R2"/>
    <mergeCell ref="B2:B3"/>
    <mergeCell ref="C2:C3"/>
    <mergeCell ref="A15:A17"/>
    <mergeCell ref="B15:B17"/>
    <mergeCell ref="C15:C17"/>
    <mergeCell ref="E15:G15"/>
    <mergeCell ref="E16:G16"/>
    <mergeCell ref="E17:G17"/>
  </mergeCells>
  <phoneticPr fontId="14" type="noConversion"/>
  <conditionalFormatting sqref="H15:H17">
    <cfRule type="containsText" dxfId="6" priority="1" operator="containsText" text="Not Started">
      <formula>NOT(ISERROR(SEARCH("Not Started",H15)))</formula>
    </cfRule>
    <cfRule type="containsText" dxfId="5" priority="2" operator="containsText" text="In Progress">
      <formula>NOT(ISERROR(SEARCH("In Progress",H15)))</formula>
    </cfRule>
    <cfRule type="containsText" dxfId="4" priority="3" operator="containsText" text="Complete">
      <formula>NOT(ISERROR(SEARCH("Complete",H15)))</formula>
    </cfRule>
  </conditionalFormatting>
  <dataValidations disablePrompts="1" count="1">
    <dataValidation type="list" allowBlank="1" showInputMessage="1" showErrorMessage="1" sqref="H15:H17"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W34"/>
  <sheetViews>
    <sheetView zoomScale="85" zoomScaleNormal="85" workbookViewId="0">
      <selection activeCell="F18" sqref="F18"/>
    </sheetView>
  </sheetViews>
  <sheetFormatPr defaultRowHeight="14.4" x14ac:dyDescent="0.3"/>
  <cols>
    <col min="2" max="2" width="32.5546875" style="6" bestFit="1" customWidth="1"/>
    <col min="3" max="3" width="8.5546875" style="7"/>
    <col min="4" max="4" width="32.5546875" style="19" bestFit="1" customWidth="1"/>
    <col min="6" max="6" width="51.5546875" style="22" customWidth="1"/>
    <col min="7" max="7" width="30.44140625" style="24" customWidth="1"/>
    <col min="8" max="8" width="9.44140625" customWidth="1"/>
    <col min="9" max="9" width="22.5546875" customWidth="1"/>
    <col min="10" max="10" width="9.44140625" customWidth="1"/>
    <col min="11" max="11" width="22.5546875" customWidth="1"/>
    <col min="12" max="12" width="9.44140625" customWidth="1"/>
    <col min="13" max="13" width="22.5546875" customWidth="1"/>
    <col min="15" max="15" width="31.5546875" customWidth="1"/>
    <col min="17" max="17" width="34.44140625" customWidth="1"/>
    <col min="19" max="19" width="31.5546875" customWidth="1"/>
    <col min="21" max="21" width="31.44140625" customWidth="1"/>
    <col min="23" max="23" width="31.5546875" customWidth="1"/>
  </cols>
  <sheetData>
    <row r="1" spans="1:23" ht="15.6" customHeight="1" x14ac:dyDescent="0.3">
      <c r="A1" s="74" t="s">
        <v>23</v>
      </c>
      <c r="B1" s="74"/>
      <c r="C1" s="74"/>
      <c r="D1" s="74"/>
      <c r="E1" s="74"/>
      <c r="F1" s="74"/>
      <c r="G1" s="74"/>
      <c r="H1" s="82" t="s">
        <v>24</v>
      </c>
      <c r="I1" s="82"/>
      <c r="J1" s="82"/>
      <c r="K1" s="82"/>
      <c r="L1" s="82"/>
      <c r="M1" s="82"/>
      <c r="N1" s="82"/>
      <c r="O1" s="82"/>
      <c r="P1" s="82"/>
      <c r="Q1" s="82"/>
      <c r="R1" s="82"/>
      <c r="S1" s="82"/>
      <c r="T1" s="82"/>
      <c r="U1" s="82"/>
      <c r="V1" s="82"/>
      <c r="W1" s="82"/>
    </row>
    <row r="2" spans="1:23" ht="30" customHeight="1" x14ac:dyDescent="0.3">
      <c r="A2" s="78" t="s">
        <v>274</v>
      </c>
      <c r="B2" s="78" t="s">
        <v>11</v>
      </c>
      <c r="C2" s="78" t="s">
        <v>28</v>
      </c>
      <c r="D2" s="78" t="s">
        <v>29</v>
      </c>
      <c r="E2" s="78" t="s">
        <v>30</v>
      </c>
      <c r="F2" s="78" t="s">
        <v>89</v>
      </c>
      <c r="G2" s="78" t="s">
        <v>17</v>
      </c>
      <c r="H2" s="76" t="s">
        <v>32</v>
      </c>
      <c r="I2" s="76"/>
      <c r="J2" s="78" t="s">
        <v>33</v>
      </c>
      <c r="K2" s="78"/>
      <c r="L2" s="76" t="s">
        <v>34</v>
      </c>
      <c r="M2" s="76"/>
      <c r="N2" s="78" t="s">
        <v>35</v>
      </c>
      <c r="O2" s="78"/>
      <c r="P2" s="76" t="s">
        <v>36</v>
      </c>
      <c r="Q2" s="76"/>
      <c r="R2" s="78" t="s">
        <v>37</v>
      </c>
      <c r="S2" s="78"/>
      <c r="T2" s="76" t="s">
        <v>38</v>
      </c>
      <c r="U2" s="76"/>
      <c r="V2" s="78" t="s">
        <v>39</v>
      </c>
      <c r="W2" s="78"/>
    </row>
    <row r="3" spans="1:23" x14ac:dyDescent="0.3">
      <c r="A3" s="78"/>
      <c r="B3" s="78"/>
      <c r="C3" s="78"/>
      <c r="D3" s="78"/>
      <c r="E3" s="78"/>
      <c r="F3" s="78"/>
      <c r="G3" s="78"/>
      <c r="H3" s="11" t="s">
        <v>40</v>
      </c>
      <c r="I3" s="11" t="s">
        <v>11</v>
      </c>
      <c r="J3" s="9" t="s">
        <v>40</v>
      </c>
      <c r="K3" s="9" t="s">
        <v>11</v>
      </c>
      <c r="L3" s="11" t="s">
        <v>40</v>
      </c>
      <c r="M3" s="11" t="s">
        <v>11</v>
      </c>
      <c r="N3" s="9" t="s">
        <v>40</v>
      </c>
      <c r="O3" s="9" t="s">
        <v>11</v>
      </c>
      <c r="P3" s="11" t="s">
        <v>40</v>
      </c>
      <c r="Q3" s="11" t="s">
        <v>11</v>
      </c>
      <c r="R3" s="9" t="s">
        <v>40</v>
      </c>
      <c r="S3" s="9" t="s">
        <v>11</v>
      </c>
      <c r="T3" s="11" t="s">
        <v>40</v>
      </c>
      <c r="U3" s="11" t="s">
        <v>11</v>
      </c>
      <c r="V3" s="9" t="s">
        <v>40</v>
      </c>
      <c r="W3" s="9" t="s">
        <v>11</v>
      </c>
    </row>
    <row r="4" spans="1:23" x14ac:dyDescent="0.3">
      <c r="A4" s="7" t="s">
        <v>275</v>
      </c>
      <c r="B4" s="23"/>
      <c r="D4" s="22"/>
      <c r="E4" s="20"/>
      <c r="G4" s="23"/>
      <c r="H4" s="2"/>
      <c r="I4" s="23"/>
      <c r="J4" s="2"/>
      <c r="K4" s="23"/>
      <c r="L4" s="2"/>
      <c r="M4" s="23"/>
      <c r="N4" s="2"/>
      <c r="O4" s="23"/>
      <c r="P4" s="2"/>
      <c r="Q4" s="23"/>
      <c r="R4" s="2"/>
      <c r="S4" s="23"/>
    </row>
    <row r="5" spans="1:23" x14ac:dyDescent="0.3">
      <c r="A5" s="7" t="s">
        <v>276</v>
      </c>
      <c r="B5" s="23"/>
      <c r="D5" s="22"/>
      <c r="E5" s="20"/>
      <c r="G5" s="23"/>
      <c r="H5" s="2"/>
      <c r="I5" s="23"/>
      <c r="J5" s="27"/>
      <c r="K5" s="23"/>
      <c r="L5" s="27"/>
      <c r="M5" s="23"/>
      <c r="N5" s="2"/>
      <c r="O5" s="23"/>
      <c r="P5" s="27"/>
      <c r="Q5" s="23"/>
      <c r="R5" s="13"/>
      <c r="S5" s="23"/>
    </row>
    <row r="6" spans="1:23" x14ac:dyDescent="0.3">
      <c r="A6" s="7" t="s">
        <v>277</v>
      </c>
      <c r="B6" s="23"/>
      <c r="D6" s="22"/>
      <c r="E6" s="20"/>
      <c r="H6" s="2"/>
      <c r="I6" s="23"/>
      <c r="J6" s="27"/>
      <c r="K6" s="23"/>
      <c r="L6" s="27"/>
      <c r="M6" s="23"/>
      <c r="N6" s="27"/>
      <c r="O6" s="23"/>
      <c r="P6" s="27"/>
      <c r="Q6" s="23"/>
      <c r="R6" s="2"/>
      <c r="S6" s="25"/>
    </row>
    <row r="7" spans="1:23" x14ac:dyDescent="0.3">
      <c r="A7" s="7" t="s">
        <v>278</v>
      </c>
      <c r="B7" s="23"/>
      <c r="D7" s="22"/>
      <c r="E7" s="20"/>
      <c r="H7" s="2"/>
      <c r="I7" s="23"/>
      <c r="J7" s="2"/>
      <c r="K7" s="23"/>
      <c r="L7" s="27"/>
      <c r="M7" s="23"/>
      <c r="N7" s="2"/>
      <c r="O7" s="25"/>
      <c r="P7" s="2"/>
      <c r="Q7" s="25"/>
      <c r="R7" s="2"/>
      <c r="S7" s="25"/>
    </row>
    <row r="8" spans="1:23" x14ac:dyDescent="0.3">
      <c r="A8" s="7" t="s">
        <v>279</v>
      </c>
      <c r="B8" s="23"/>
      <c r="D8" s="22"/>
      <c r="E8" s="20"/>
      <c r="H8" s="2"/>
      <c r="I8" s="7"/>
      <c r="J8" s="2"/>
      <c r="K8" s="7"/>
      <c r="L8" s="7"/>
      <c r="M8" s="7"/>
      <c r="N8" s="2"/>
      <c r="O8" s="2"/>
      <c r="P8" s="28"/>
      <c r="Q8" s="2"/>
      <c r="R8" s="2"/>
      <c r="S8" s="28"/>
    </row>
    <row r="9" spans="1:23" x14ac:dyDescent="0.3">
      <c r="A9" s="7" t="s">
        <v>280</v>
      </c>
      <c r="B9" s="63"/>
      <c r="D9" s="22"/>
      <c r="E9" s="20"/>
      <c r="H9" s="2"/>
      <c r="J9" s="2"/>
      <c r="L9" s="7"/>
      <c r="N9" s="2"/>
    </row>
    <row r="10" spans="1:23" x14ac:dyDescent="0.3">
      <c r="A10" s="7" t="s">
        <v>281</v>
      </c>
      <c r="B10" s="63"/>
      <c r="D10" s="22"/>
      <c r="E10" s="20"/>
      <c r="H10" s="2"/>
      <c r="J10" s="2"/>
      <c r="L10" s="27"/>
      <c r="N10" s="2"/>
    </row>
    <row r="11" spans="1:23" x14ac:dyDescent="0.3">
      <c r="A11" s="7" t="s">
        <v>282</v>
      </c>
      <c r="B11" s="23"/>
      <c r="C11" s="2"/>
      <c r="D11" s="22"/>
      <c r="H11" s="2"/>
      <c r="J11" s="2"/>
      <c r="L11" s="27"/>
      <c r="N11" s="7"/>
      <c r="O11" s="19"/>
    </row>
    <row r="12" spans="1:23" x14ac:dyDescent="0.3">
      <c r="A12" s="7" t="s">
        <v>283</v>
      </c>
      <c r="B12" s="23"/>
      <c r="C12" s="2"/>
      <c r="D12" s="22"/>
      <c r="E12" s="20"/>
      <c r="G12" s="22"/>
      <c r="H12" s="2"/>
      <c r="J12" s="2"/>
      <c r="L12" s="27"/>
      <c r="N12" s="7"/>
      <c r="O12" s="19"/>
    </row>
    <row r="13" spans="1:23" x14ac:dyDescent="0.3">
      <c r="A13" s="7" t="s">
        <v>284</v>
      </c>
      <c r="B13" s="23"/>
      <c r="C13" s="2"/>
      <c r="D13" s="22"/>
      <c r="E13" s="20"/>
      <c r="G13" s="22"/>
      <c r="H13" s="2"/>
      <c r="J13" s="2"/>
      <c r="L13" s="27"/>
      <c r="N13" s="7"/>
      <c r="O13" s="22"/>
    </row>
    <row r="14" spans="1:23" x14ac:dyDescent="0.3">
      <c r="A14" s="7" t="s">
        <v>285</v>
      </c>
      <c r="B14" s="23"/>
      <c r="C14" s="2"/>
      <c r="D14" s="22"/>
      <c r="E14" s="20"/>
      <c r="G14" s="22"/>
      <c r="H14" s="2"/>
      <c r="J14" s="2"/>
      <c r="L14" s="27"/>
      <c r="N14" s="7"/>
      <c r="O14" s="22"/>
    </row>
    <row r="15" spans="1:23" x14ac:dyDescent="0.3">
      <c r="A15" s="7" t="s">
        <v>286</v>
      </c>
      <c r="B15" s="23"/>
      <c r="C15" s="2"/>
      <c r="D15" s="22"/>
      <c r="E15" s="20"/>
      <c r="H15" s="2"/>
      <c r="J15" s="2"/>
      <c r="L15" s="27"/>
      <c r="N15" s="7"/>
      <c r="O15" s="22"/>
    </row>
    <row r="16" spans="1:23" x14ac:dyDescent="0.3">
      <c r="A16" s="7" t="s">
        <v>287</v>
      </c>
      <c r="B16" s="23"/>
      <c r="C16" s="2"/>
      <c r="D16" s="22"/>
      <c r="E16" s="20"/>
      <c r="H16" s="2"/>
      <c r="J16" s="2"/>
      <c r="L16" s="27"/>
      <c r="N16" s="7"/>
      <c r="O16" s="22"/>
    </row>
    <row r="17" spans="1:15" x14ac:dyDescent="0.3">
      <c r="A17" s="7" t="s">
        <v>288</v>
      </c>
      <c r="B17" s="23"/>
      <c r="D17" s="22"/>
      <c r="E17" s="20"/>
      <c r="H17" s="2"/>
      <c r="J17" s="2"/>
      <c r="L17" s="27"/>
      <c r="N17" s="7"/>
      <c r="O17" s="19"/>
    </row>
    <row r="18" spans="1:15" x14ac:dyDescent="0.3">
      <c r="N18" s="7"/>
    </row>
    <row r="19" spans="1:15" x14ac:dyDescent="0.3">
      <c r="N19" s="7"/>
    </row>
    <row r="20" spans="1:15" x14ac:dyDescent="0.3">
      <c r="N20" s="7"/>
    </row>
    <row r="21" spans="1:15" x14ac:dyDescent="0.3">
      <c r="N21" s="7"/>
    </row>
    <row r="22" spans="1:15" x14ac:dyDescent="0.3">
      <c r="N22" s="7"/>
    </row>
    <row r="23" spans="1:15" x14ac:dyDescent="0.3">
      <c r="N23" s="7"/>
    </row>
    <row r="24" spans="1:15" x14ac:dyDescent="0.3">
      <c r="N24" s="7"/>
    </row>
    <row r="25" spans="1:15" x14ac:dyDescent="0.3">
      <c r="N25" s="7"/>
    </row>
    <row r="26" spans="1:15" x14ac:dyDescent="0.3">
      <c r="N26" s="7"/>
    </row>
    <row r="27" spans="1:15" x14ac:dyDescent="0.3">
      <c r="N27" s="7"/>
    </row>
    <row r="28" spans="1:15" x14ac:dyDescent="0.3">
      <c r="N28" s="7"/>
    </row>
    <row r="29" spans="1:15" x14ac:dyDescent="0.3">
      <c r="N29" s="7"/>
    </row>
    <row r="30" spans="1:15" x14ac:dyDescent="0.3">
      <c r="N30" s="7"/>
    </row>
    <row r="31" spans="1:15" x14ac:dyDescent="0.3">
      <c r="N31" s="7"/>
    </row>
    <row r="32" spans="1:15" x14ac:dyDescent="0.3">
      <c r="N32" s="7"/>
    </row>
    <row r="33" spans="14:14" x14ac:dyDescent="0.3">
      <c r="N33" s="7"/>
    </row>
    <row r="34" spans="14:14" x14ac:dyDescent="0.3">
      <c r="N34" s="7"/>
    </row>
  </sheetData>
  <mergeCells count="17">
    <mergeCell ref="H1:W1"/>
    <mergeCell ref="A1:G1"/>
    <mergeCell ref="H2:I2"/>
    <mergeCell ref="J2:K2"/>
    <mergeCell ref="L2:M2"/>
    <mergeCell ref="N2:O2"/>
    <mergeCell ref="P2:Q2"/>
    <mergeCell ref="R2:S2"/>
    <mergeCell ref="G2:G3"/>
    <mergeCell ref="F2:F3"/>
    <mergeCell ref="E2:E3"/>
    <mergeCell ref="D2:D3"/>
    <mergeCell ref="C2:C3"/>
    <mergeCell ref="B2:B3"/>
    <mergeCell ref="A2:A3"/>
    <mergeCell ref="T2:U2"/>
    <mergeCell ref="V2:W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E80"/>
  <sheetViews>
    <sheetView tabSelected="1" topLeftCell="F42" zoomScaleNormal="100" workbookViewId="0">
      <selection activeCell="Q72" sqref="Q72"/>
    </sheetView>
  </sheetViews>
  <sheetFormatPr defaultRowHeight="14.4" x14ac:dyDescent="0.3"/>
  <cols>
    <col min="1" max="1" width="11.5546875" customWidth="1"/>
    <col min="7" max="7" width="0" hidden="1" customWidth="1"/>
    <col min="8" max="8" width="8" bestFit="1" customWidth="1"/>
    <col min="9" max="9" width="9.44140625" hidden="1" customWidth="1"/>
    <col min="10" max="10" width="10" bestFit="1" customWidth="1"/>
    <col min="11" max="11" width="10" hidden="1" customWidth="1"/>
    <col min="12" max="12" width="11.5546875" style="31" customWidth="1"/>
    <col min="13" max="13" width="9.5546875" hidden="1" customWidth="1"/>
    <col min="14" max="14" width="10.5546875" hidden="1" customWidth="1"/>
    <col min="15" max="15" width="10.44140625" style="31" hidden="1" customWidth="1"/>
    <col min="17" max="17" width="8.44140625" style="6" bestFit="1" customWidth="1"/>
    <col min="18" max="21" width="11.44140625" customWidth="1"/>
    <col min="22" max="22" width="1.5546875" customWidth="1"/>
    <col min="27" max="27" width="1.44140625" customWidth="1"/>
    <col min="30" max="30" width="13.5546875" style="7" customWidth="1"/>
    <col min="41" max="41" width="10.5546875" customWidth="1"/>
  </cols>
  <sheetData>
    <row r="1" spans="1:31" x14ac:dyDescent="0.3">
      <c r="A1" s="87" t="s">
        <v>289</v>
      </c>
      <c r="B1" s="87"/>
      <c r="C1" s="87"/>
      <c r="E1" s="87" t="s">
        <v>290</v>
      </c>
      <c r="F1" s="87"/>
      <c r="G1" s="87"/>
      <c r="H1" s="87"/>
      <c r="I1" s="87"/>
      <c r="J1" s="87"/>
      <c r="K1" s="87"/>
      <c r="L1" s="87"/>
      <c r="M1" s="87"/>
      <c r="N1" s="87"/>
      <c r="O1" s="87"/>
      <c r="Q1" s="14"/>
      <c r="R1" s="90" t="s">
        <v>291</v>
      </c>
      <c r="S1" s="90"/>
      <c r="T1" s="90"/>
      <c r="U1" s="90"/>
      <c r="V1" s="90"/>
      <c r="W1" s="90"/>
      <c r="X1" s="90"/>
      <c r="Y1" s="90"/>
      <c r="Z1" s="90"/>
      <c r="AA1" s="90"/>
      <c r="AB1" s="90"/>
      <c r="AC1" s="90"/>
      <c r="AD1" s="90"/>
      <c r="AE1" s="90"/>
    </row>
    <row r="2" spans="1:31" x14ac:dyDescent="0.3">
      <c r="A2" s="87"/>
      <c r="B2" s="87"/>
      <c r="C2" s="87"/>
      <c r="E2" s="87"/>
      <c r="F2" s="87"/>
      <c r="G2" s="87"/>
      <c r="H2" s="87"/>
      <c r="I2" s="87"/>
      <c r="J2" s="87"/>
      <c r="K2" s="87"/>
      <c r="L2" s="87"/>
      <c r="M2" s="87"/>
      <c r="N2" s="87"/>
      <c r="O2" s="87"/>
      <c r="Q2" s="14"/>
      <c r="R2" s="88" t="s">
        <v>292</v>
      </c>
      <c r="S2" s="88"/>
      <c r="T2" s="88"/>
      <c r="U2" s="67"/>
      <c r="V2" s="14"/>
      <c r="W2" s="88" t="s">
        <v>293</v>
      </c>
      <c r="X2" s="88"/>
      <c r="Y2" s="88"/>
      <c r="Z2" s="67"/>
      <c r="AA2" s="14"/>
      <c r="AB2" s="89" t="s">
        <v>294</v>
      </c>
      <c r="AC2" s="89"/>
      <c r="AD2" s="89"/>
      <c r="AE2" s="89"/>
    </row>
    <row r="3" spans="1:31" ht="41.4" x14ac:dyDescent="0.3">
      <c r="A3" s="8" t="s">
        <v>295</v>
      </c>
      <c r="B3" s="8" t="s">
        <v>296</v>
      </c>
      <c r="C3" s="8" t="s">
        <v>297</v>
      </c>
      <c r="E3" s="8" t="s">
        <v>274</v>
      </c>
      <c r="F3" s="8" t="s">
        <v>298</v>
      </c>
      <c r="G3" s="8" t="s">
        <v>299</v>
      </c>
      <c r="H3" s="8" t="s">
        <v>300</v>
      </c>
      <c r="I3" s="8" t="s">
        <v>301</v>
      </c>
      <c r="J3" s="8" t="s">
        <v>302</v>
      </c>
      <c r="K3" s="8" t="s">
        <v>303</v>
      </c>
      <c r="L3" s="30" t="s">
        <v>304</v>
      </c>
      <c r="M3" s="8" t="s">
        <v>301</v>
      </c>
      <c r="N3" s="8" t="s">
        <v>303</v>
      </c>
      <c r="O3" s="30" t="s">
        <v>305</v>
      </c>
      <c r="Q3" s="53" t="s">
        <v>30</v>
      </c>
      <c r="R3" s="54" t="str">
        <f>'Output 3'!M2</f>
        <v>Progress achieved in 2020</v>
      </c>
      <c r="S3" s="54" t="str">
        <f>'Output 3'!Q2</f>
        <v>Progress achieved in 2021</v>
      </c>
      <c r="T3" s="54" t="str">
        <f>'Output 3'!U2</f>
        <v>Progress achieved in 2022</v>
      </c>
      <c r="U3" s="54" t="str">
        <f>'Output 3'!Y2</f>
        <v>Progress achieved in 2023</v>
      </c>
      <c r="V3" s="56"/>
      <c r="W3" s="50" t="str">
        <f>'Unplanned Outputs'!J2</f>
        <v>Progress achieved in 2020</v>
      </c>
      <c r="X3" s="50" t="str">
        <f>'Unplanned Outputs'!N2</f>
        <v>Progress achieved in 2021</v>
      </c>
      <c r="Y3" s="50" t="str">
        <f>'Unplanned Outputs'!R2</f>
        <v>Progress achieved in 2022</v>
      </c>
      <c r="Z3" s="50" t="str">
        <f>'Unplanned Outputs'!V2</f>
        <v>Progress achieved in 2023</v>
      </c>
      <c r="AA3" s="14"/>
      <c r="AB3" s="55" t="s">
        <v>306</v>
      </c>
      <c r="AC3" s="52" t="s">
        <v>307</v>
      </c>
      <c r="AD3" s="30" t="s">
        <v>308</v>
      </c>
      <c r="AE3" s="60" t="s">
        <v>309</v>
      </c>
    </row>
    <row r="4" spans="1:31" x14ac:dyDescent="0.3">
      <c r="A4" t="s">
        <v>41</v>
      </c>
      <c r="B4" s="7">
        <f>'Output 1'!A3</f>
        <v>4</v>
      </c>
      <c r="C4" s="7">
        <f>4+B4</f>
        <v>8</v>
      </c>
      <c r="E4" t="str">
        <f>'Output 1'!B4</f>
        <v>O.1</v>
      </c>
      <c r="F4" t="str">
        <f>'Output 1'!D4</f>
        <v>O.1.1</v>
      </c>
      <c r="G4" s="4">
        <f>'Output 1'!$K$4/'Output 1'!$F$4</f>
        <v>0</v>
      </c>
      <c r="H4" s="4">
        <f>'Output 1'!M$4/'Output 1'!$F$4</f>
        <v>0</v>
      </c>
      <c r="I4" s="4">
        <f>('Output 1'!O$4)/'Output 1'!$F$4</f>
        <v>0</v>
      </c>
      <c r="J4" s="4">
        <f>('Output 1'!Q$4)/'Output 1'!$F$4</f>
        <v>0</v>
      </c>
      <c r="K4" s="4">
        <f>('Output 1'!U$4)/'Output 1'!$F$4</f>
        <v>0</v>
      </c>
      <c r="L4" s="32">
        <f>H4+J4</f>
        <v>0</v>
      </c>
      <c r="M4" s="4">
        <f>('Output 1'!S$4)/'Output 1'!$F$4</f>
        <v>0</v>
      </c>
      <c r="N4" s="4">
        <f>('Output 1'!U$4)/'Output 1'!$F$4</f>
        <v>0</v>
      </c>
      <c r="O4" s="32">
        <f>L4+N4</f>
        <v>0</v>
      </c>
      <c r="Q4" s="29">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5">
        <f ca="1">SUMIF(INDIRECT("'Output 1'!$H$4:$H$"&amp;$C$4),Analysis!Q4,INDIRECT("'Output 1'!$Y$4:$Y$"&amp;$C$4))
+SUMIF(INDIRECT("'Output 2'!$H$4:$H$"&amp;$C$5),Analysis!Q4,INDIRECT("'Output 2'!$Y$4:$Y$"&amp;$C$5))
+SUMIF(INDIRECT("'Output 3'!$H$4:$H$"&amp;$C$6),Analysis!Q4,INDIRECT("'Output 3'!$Y$4:$Y$"&amp;$C$6))
+SUMIF(INDIRECT("'Output 4'!$H$4:$H$"&amp;$C$7),Analysis!Q4,INDIRECT("'Output 4'!$Y$4:$Y$"&amp;$C$7))
+SUMIF(INDIRECT("'Output 5'!$H$4:$H$"&amp;$C$8),Analysis!Q4,INDIRECT("'Output 5'!$Y$4:$Y$"&amp;$C$8))
+SUMIF(INDIRECT("'Output 6'!$H$4:$H$"&amp;$C$9),Analysis!Q4,INDIRECT("'Output 6'!$Y$4:$Y$"&amp;$C$9))
+SUMIF(INDIRECT("'Output 7'!$H$4:$H$"&amp;$C$10),Analysis!Q4,INDIRECT("'Output 7'!$Y$4:$Y$"&amp;$C$10))
+SUMIF(INDIRECT("'Output 8'!$H$4:$H$"&amp;$C$11),Analysis!Q4,INDIRECT("'Output 8'!$Y$4:$Y$"&amp;$C$11))
+SUMIF(INDIRECT("'Output 9'!$H$4:$H$"&amp;$C$12),Analysis!Q4,INDIRECT("'Output 9'!$Y$4:$Y$"&amp;$C$12))
+SUMIF(INDIRECT("'Output 10'!$H$4:$H$"&amp;$C$13),Analysis!Q4,INDIRECT("'Output 10'!$Y$4:$Y$"&amp;$C$13))</f>
        <v>0</v>
      </c>
      <c r="V4" s="29"/>
      <c r="W4" s="5">
        <f>SUMIF('Unplanned Outputs'!$E$4:$E$500,Analysis!Q4,'Unplanned Outputs'!$J$4:$J$500)</f>
        <v>0</v>
      </c>
      <c r="X4" s="5">
        <f>SUMIF('Unplanned Outputs'!$E$4:$E$500,Analysis!$Q4,'Unplanned Outputs'!$N$4:$N$500)</f>
        <v>0</v>
      </c>
      <c r="Y4" s="5">
        <f>SUMIF('Unplanned Outputs'!$E$4:$E$500,Analysis!$Q4,'Unplanned Outputs'!$R$4:$R$500)</f>
        <v>0</v>
      </c>
      <c r="Z4" s="5">
        <f>SUMIF('Unplanned Outputs'!$E$4:$E$500,Analysis!$Q4,'Unplanned Outputs'!$V$4:$V$500)</f>
        <v>0</v>
      </c>
      <c r="AA4" s="14"/>
      <c r="AB4" s="35">
        <f t="shared" ref="AB4:AB35" ca="1" si="0">SUM(R4:T4)</f>
        <v>0</v>
      </c>
      <c r="AC4" s="35">
        <f t="shared" ref="AC4:AC35" si="1">SUM(W4:Y4)</f>
        <v>0</v>
      </c>
      <c r="AD4" s="51">
        <f t="shared" ref="AD4:AD35" ca="1" si="2">AC4+AB4</f>
        <v>0</v>
      </c>
      <c r="AE4" s="61">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31" x14ac:dyDescent="0.3">
      <c r="A5" t="s">
        <v>99</v>
      </c>
      <c r="B5" s="7">
        <f>'Output 2'!A3</f>
        <v>3</v>
      </c>
      <c r="C5" s="7">
        <f t="shared" ref="C5:C13" si="3">4+B5</f>
        <v>7</v>
      </c>
      <c r="F5" t="str">
        <f>'Output 1'!D5</f>
        <v>O.1.2</v>
      </c>
      <c r="G5" s="4" t="e">
        <f>'Output 1'!K$5/'Output 1'!$F$5</f>
        <v>#DIV/0!</v>
      </c>
      <c r="H5" s="4" t="e">
        <f>'Output 1'!M$5/'Output 1'!$F$5</f>
        <v>#DIV/0!</v>
      </c>
      <c r="I5" s="4" t="e">
        <f>('Output 1'!O$5)/'Output 1'!$F$5</f>
        <v>#DIV/0!</v>
      </c>
      <c r="J5" s="4" t="e">
        <f>('Output 1'!Q$5)/'Output 1'!$F$5</f>
        <v>#DIV/0!</v>
      </c>
      <c r="K5" s="4">
        <f>('Output 1'!U$4)/'Output 1'!$F$4</f>
        <v>0</v>
      </c>
      <c r="L5" s="32" t="e">
        <f t="shared" ref="L5" si="4">H5+J5</f>
        <v>#DIV/0!</v>
      </c>
      <c r="M5" s="4" t="e">
        <f>('Output 1'!S$5)/'Output 1'!$F$5</f>
        <v>#DIV/0!</v>
      </c>
      <c r="N5" s="4" t="e">
        <f>('Output 1'!U$5)/'Output 1'!$F$5</f>
        <v>#DIV/0!</v>
      </c>
      <c r="O5" s="32" t="e">
        <f t="shared" ref="O5" si="5">L5+N5</f>
        <v>#DIV/0!</v>
      </c>
      <c r="Q5" s="29" t="s">
        <v>47</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5">
        <f ca="1">SUMIF(INDIRECT("'Output 1'!$H$4:$H$"&amp;$C$4),Analysis!Q5,INDIRECT("'Output 1'!$Y$4:$Y$"&amp;$C$4))
+SUMIF(INDIRECT("'Output 2'!$H$4:$H$"&amp;$C$5),Analysis!Q5,INDIRECT("'Output 2'!$Y$4:$Y$"&amp;$C$5))
+SUMIF(INDIRECT("'Output 3'!$H$4:$H$"&amp;$C$6),Analysis!Q5,INDIRECT("'Output 3'!$Y$4:$Y$"&amp;$C$6))
+SUMIF(INDIRECT("'Output 4'!$H$4:$H$"&amp;$C$7),Analysis!Q5,INDIRECT("'Output 4'!$Y$4:$Y$"&amp;$C$7))
+SUMIF(INDIRECT("'Output 5'!$H$4:$H$"&amp;$C$8),Analysis!Q5,INDIRECT("'Output 5'!$Y$4:$Y$"&amp;$C$8))
+SUMIF(INDIRECT("'Output 6'!$H$4:$H$"&amp;$C$9),Analysis!Q5,INDIRECT("'Output 6'!$Y$4:$Y$"&amp;$C$9))
+SUMIF(INDIRECT("'Output 7'!$H$4:$H$"&amp;$C$10),Analysis!Q5,INDIRECT("'Output 7'!$Y$4:$Y$"&amp;$C$10))
+SUMIF(INDIRECT("'Output 8'!$H$4:$H$"&amp;$C$11),Analysis!Q5,INDIRECT("'Output 8'!$Y$4:$Y$"&amp;$C$11))
+SUMIF(INDIRECT("'Output 9'!$H$4:$H$"&amp;$C$12),Analysis!Q5,INDIRECT("'Output 9'!$Y$4:$Y$"&amp;$C$12))
+SUMIF(INDIRECT("'Output 10'!$H$4:$H$"&amp;$C$13),Analysis!Q5,INDIRECT("'Output 10'!$Y$4:$Y$"&amp;$C$13))</f>
        <v>0</v>
      </c>
      <c r="V5" s="29"/>
      <c r="W5" s="5">
        <f>SUMIF('Unplanned Outputs'!$E$4:$E$500,Analysis!Q5,'Unplanned Outputs'!$J$4:$J$500)</f>
        <v>0</v>
      </c>
      <c r="X5" s="5">
        <f>SUMIF('Unplanned Outputs'!$E$4:$E$500,Analysis!$Q5,'Unplanned Outputs'!$N$4:$N$500)</f>
        <v>0</v>
      </c>
      <c r="Y5" s="5">
        <f>SUMIF('Unplanned Outputs'!$E$4:$E$500,Analysis!$Q5,'Unplanned Outputs'!$R$4:$R$500)</f>
        <v>0</v>
      </c>
      <c r="Z5" s="5">
        <f>SUMIF('Unplanned Outputs'!$E$4:$E$500,Analysis!$Q5,'Unplanned Outputs'!$V$4:$V$500)</f>
        <v>0</v>
      </c>
      <c r="AA5" s="14"/>
      <c r="AB5" s="35">
        <f t="shared" ca="1" si="0"/>
        <v>0</v>
      </c>
      <c r="AC5" s="35">
        <f t="shared" si="1"/>
        <v>0</v>
      </c>
      <c r="AD5" s="51">
        <f t="shared" ca="1" si="2"/>
        <v>0</v>
      </c>
      <c r="AE5" s="61">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31" x14ac:dyDescent="0.3">
      <c r="A6" t="s">
        <v>123</v>
      </c>
      <c r="B6" s="7">
        <f>'Output 3'!A3</f>
        <v>6</v>
      </c>
      <c r="C6" s="7">
        <f t="shared" si="3"/>
        <v>10</v>
      </c>
      <c r="F6" t="str">
        <f>'Output 1'!D6</f>
        <v>O.1.3</v>
      </c>
      <c r="G6" s="4" t="e">
        <f>'Output 1'!K$6/'Output 1'!$F$6</f>
        <v>#DIV/0!</v>
      </c>
      <c r="H6" s="4" t="e">
        <f>'Output 1'!M$6/'Output 1'!$F$6</f>
        <v>#DIV/0!</v>
      </c>
      <c r="I6" s="4" t="e">
        <f>('Output 1'!O$6)/'Output 1'!$F$6</f>
        <v>#DIV/0!</v>
      </c>
      <c r="J6" s="4" t="e">
        <f>('Output 1'!Q$6)/'Output 1'!$F$6</f>
        <v>#DIV/0!</v>
      </c>
      <c r="K6" s="4">
        <f>('Output 1'!U$4)/'Output 1'!$F$4</f>
        <v>0</v>
      </c>
      <c r="L6" s="32" t="e">
        <f>H$6+J$6</f>
        <v>#DIV/0!</v>
      </c>
      <c r="M6" s="4" t="e">
        <f>('Output 1'!S$6)/'Output 1'!$F$6</f>
        <v>#DIV/0!</v>
      </c>
      <c r="N6" s="4" t="e">
        <f>('Output 1'!U$6)/'Output 1'!$F$6</f>
        <v>#DIV/0!</v>
      </c>
      <c r="O6" s="32" t="e">
        <f>L$6+N$6</f>
        <v>#DIV/0!</v>
      </c>
      <c r="Q6" s="29" t="s">
        <v>310</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5">
        <f ca="1">SUMIF(INDIRECT("'Output 1'!$H$4:$H$"&amp;$C$4),Analysis!Q6,INDIRECT("'Output 1'!$Y$4:$Y$"&amp;$C$4))
+SUMIF(INDIRECT("'Output 2'!$H$4:$H$"&amp;$C$5),Analysis!Q6,INDIRECT("'Output 2'!$Y$4:$Y$"&amp;$C$5))
+SUMIF(INDIRECT("'Output 3'!$H$4:$H$"&amp;$C$6),Analysis!Q6,INDIRECT("'Output 3'!$Y$4:$Y$"&amp;$C$6))
+SUMIF(INDIRECT("'Output 4'!$H$4:$H$"&amp;$C$7),Analysis!Q6,INDIRECT("'Output 4'!$Y$4:$Y$"&amp;$C$7))
+SUMIF(INDIRECT("'Output 5'!$H$4:$H$"&amp;$C$8),Analysis!Q6,INDIRECT("'Output 5'!$Y$4:$Y$"&amp;$C$8))
+SUMIF(INDIRECT("'Output 6'!$H$4:$H$"&amp;$C$9),Analysis!Q6,INDIRECT("'Output 6'!$Y$4:$Y$"&amp;$C$9))
+SUMIF(INDIRECT("'Output 7'!$H$4:$H$"&amp;$C$10),Analysis!Q6,INDIRECT("'Output 7'!$Y$4:$Y$"&amp;$C$10))
+SUMIF(INDIRECT("'Output 8'!$H$4:$H$"&amp;$C$11),Analysis!Q6,INDIRECT("'Output 8'!$Y$4:$Y$"&amp;$C$11))
+SUMIF(INDIRECT("'Output 9'!$H$4:$H$"&amp;$C$12),Analysis!Q6,INDIRECT("'Output 9'!$Y$4:$Y$"&amp;$C$12))
+SUMIF(INDIRECT("'Output 10'!$H$4:$H$"&amp;$C$13),Analysis!Q6,INDIRECT("'Output 10'!$Y$4:$Y$"&amp;$C$13))</f>
        <v>0</v>
      </c>
      <c r="V6" s="29"/>
      <c r="W6" s="5">
        <f>SUMIF('Unplanned Outputs'!$E$4:$E$500,Analysis!Q6,'Unplanned Outputs'!$J$4:$J$500)</f>
        <v>0</v>
      </c>
      <c r="X6" s="5">
        <f>SUMIF('Unplanned Outputs'!$E$4:$E$500,Analysis!$Q6,'Unplanned Outputs'!$N$4:$N$500)</f>
        <v>0</v>
      </c>
      <c r="Y6" s="5">
        <f>SUMIF('Unplanned Outputs'!$E$4:$E$500,Analysis!$Q6,'Unplanned Outputs'!$R$4:$R$500)</f>
        <v>0</v>
      </c>
      <c r="Z6" s="5">
        <f>SUMIF('Unplanned Outputs'!$E$4:$E$500,Analysis!$Q6,'Unplanned Outputs'!$V$4:$V$500)</f>
        <v>0</v>
      </c>
      <c r="AA6" s="14"/>
      <c r="AB6" s="35">
        <f t="shared" ca="1" si="0"/>
        <v>0</v>
      </c>
      <c r="AC6" s="35">
        <f t="shared" si="1"/>
        <v>0</v>
      </c>
      <c r="AD6" s="51">
        <f t="shared" ca="1" si="2"/>
        <v>0</v>
      </c>
      <c r="AE6" s="61">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31" x14ac:dyDescent="0.3">
      <c r="A7" t="s">
        <v>235</v>
      </c>
      <c r="B7" s="7">
        <f>'Output 4'!A3</f>
        <v>9</v>
      </c>
      <c r="C7" s="7">
        <f t="shared" si="3"/>
        <v>13</v>
      </c>
      <c r="F7" t="str">
        <f>'Output 1'!D7</f>
        <v>O.1.4</v>
      </c>
      <c r="G7" s="4" t="e">
        <f>'Output 1'!K$7/'Output 1'!$F$7</f>
        <v>#DIV/0!</v>
      </c>
      <c r="H7" s="4" t="e">
        <f>'Output 1'!M$7/'Output 1'!$F$7</f>
        <v>#DIV/0!</v>
      </c>
      <c r="I7" s="4" t="e">
        <f>('Output 1'!O$7)/'Output 1'!$F$7</f>
        <v>#DIV/0!</v>
      </c>
      <c r="J7" s="4" t="e">
        <f>('Output 1'!Q$7)/'Output 1'!$F$7</f>
        <v>#DIV/0!</v>
      </c>
      <c r="K7" s="4">
        <f>('Output 1'!U$4)/'Output 1'!$F$4</f>
        <v>0</v>
      </c>
      <c r="L7" s="32" t="e">
        <f>H$7+J$7</f>
        <v>#DIV/0!</v>
      </c>
      <c r="M7" s="4" t="e">
        <f>('Output 1'!S$7)/'Output 1'!$F$7</f>
        <v>#DIV/0!</v>
      </c>
      <c r="N7" s="4" t="e">
        <f>('Output 1'!U$7)/'Output 1'!$F$7</f>
        <v>#DIV/0!</v>
      </c>
      <c r="O7" s="32" t="e">
        <f>L$7+N$7</f>
        <v>#DIV/0!</v>
      </c>
      <c r="Q7" s="29" t="s">
        <v>242</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5">
        <f ca="1">SUMIF(INDIRECT("'Output 1'!$H$4:$H$"&amp;$C$4),Analysis!Q7,INDIRECT("'Output 1'!$Y$4:$Y$"&amp;$C$4))
+SUMIF(INDIRECT("'Output 2'!$H$4:$H$"&amp;$C$5),Analysis!Q7,INDIRECT("'Output 2'!$Y$4:$Y$"&amp;$C$5))
+SUMIF(INDIRECT("'Output 3'!$H$4:$H$"&amp;$C$6),Analysis!Q7,INDIRECT("'Output 3'!$Y$4:$Y$"&amp;$C$6))
+SUMIF(INDIRECT("'Output 4'!$H$4:$H$"&amp;$C$7),Analysis!Q7,INDIRECT("'Output 4'!$Y$4:$Y$"&amp;$C$7))
+SUMIF(INDIRECT("'Output 5'!$H$4:$H$"&amp;$C$8),Analysis!Q7,INDIRECT("'Output 5'!$Y$4:$Y$"&amp;$C$8))
+SUMIF(INDIRECT("'Output 6'!$H$4:$H$"&amp;$C$9),Analysis!Q7,INDIRECT("'Output 6'!$Y$4:$Y$"&amp;$C$9))
+SUMIF(INDIRECT("'Output 7'!$H$4:$H$"&amp;$C$10),Analysis!Q7,INDIRECT("'Output 7'!$Y$4:$Y$"&amp;$C$10))
+SUMIF(INDIRECT("'Output 8'!$H$4:$H$"&amp;$C$11),Analysis!Q7,INDIRECT("'Output 8'!$Y$4:$Y$"&amp;$C$11))
+SUMIF(INDIRECT("'Output 9'!$H$4:$H$"&amp;$C$12),Analysis!Q7,INDIRECT("'Output 9'!$Y$4:$Y$"&amp;$C$12))
+SUMIF(INDIRECT("'Output 10'!$H$4:$H$"&amp;$C$13),Analysis!Q7,INDIRECT("'Output 10'!$Y$4:$Y$"&amp;$C$13))</f>
        <v>0</v>
      </c>
      <c r="V7" s="29"/>
      <c r="W7" s="5">
        <f>SUMIF('Unplanned Outputs'!$E$4:$E$500,Analysis!Q7,'Unplanned Outputs'!$J$4:$J$500)</f>
        <v>0</v>
      </c>
      <c r="X7" s="5">
        <f>SUMIF('Unplanned Outputs'!$E$4:$E$500,Analysis!$Q7,'Unplanned Outputs'!$N$4:$N$500)</f>
        <v>0</v>
      </c>
      <c r="Y7" s="5">
        <f>SUMIF('Unplanned Outputs'!$E$4:$E$500,Analysis!$Q7,'Unplanned Outputs'!$R$4:$R$500)</f>
        <v>0</v>
      </c>
      <c r="Z7" s="5">
        <f>SUMIF('Unplanned Outputs'!$E$4:$E$500,Analysis!$Q7,'Unplanned Outputs'!$V$4:$V$500)</f>
        <v>0</v>
      </c>
      <c r="AA7" s="14"/>
      <c r="AB7" s="35">
        <f t="shared" ca="1" si="0"/>
        <v>0</v>
      </c>
      <c r="AC7" s="35">
        <f t="shared" si="1"/>
        <v>0</v>
      </c>
      <c r="AD7" s="51">
        <f t="shared" ca="1" si="2"/>
        <v>0</v>
      </c>
      <c r="AE7" s="61">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31" x14ac:dyDescent="0.3">
      <c r="A8" t="s">
        <v>172</v>
      </c>
      <c r="B8" s="7">
        <f>'Output 5'!A3</f>
        <v>3</v>
      </c>
      <c r="C8" s="7">
        <f t="shared" si="3"/>
        <v>7</v>
      </c>
      <c r="E8" t="str">
        <f>'Output 2'!$B$4</f>
        <v>O.2</v>
      </c>
      <c r="F8" t="str">
        <f>'Output 2'!$D$4</f>
        <v>O.2.1</v>
      </c>
      <c r="G8" s="4">
        <f>'Output 2'!$K$4/'Output 2'!$F$4</f>
        <v>0</v>
      </c>
      <c r="H8" s="4">
        <f>'Output 2'!M$4/'Output 2'!$F$4</f>
        <v>0</v>
      </c>
      <c r="I8" s="4">
        <f>('Output 2'!O$4)/'Output 2'!$F$4</f>
        <v>0</v>
      </c>
      <c r="J8" s="4">
        <f>('Output 2'!Q$4)/'Output 2'!$F$4</f>
        <v>0</v>
      </c>
      <c r="K8" s="4">
        <f>('Output 1'!U$4)/'Output 1'!$F$4</f>
        <v>0</v>
      </c>
      <c r="L8" s="32">
        <f>H8+J8</f>
        <v>0</v>
      </c>
      <c r="M8" s="4">
        <f>('Output 2'!S$4)/'Output 2'!$F$4</f>
        <v>0</v>
      </c>
      <c r="N8" s="4">
        <f>('Output 2'!U$4)/'Output 2'!$F$4</f>
        <v>0</v>
      </c>
      <c r="O8" s="32">
        <f>L8+N8</f>
        <v>0</v>
      </c>
      <c r="Q8" s="29">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5">
        <f ca="1">SUMIF(INDIRECT("'Output 1'!$H$4:$H$"&amp;$C$4),Analysis!Q8,INDIRECT("'Output 1'!$Y$4:$Y$"&amp;$C$4))
+SUMIF(INDIRECT("'Output 2'!$H$4:$H$"&amp;$C$5),Analysis!Q8,INDIRECT("'Output 2'!$Y$4:$Y$"&amp;$C$5))
+SUMIF(INDIRECT("'Output 3'!$H$4:$H$"&amp;$C$6),Analysis!Q8,INDIRECT("'Output 3'!$Y$4:$Y$"&amp;$C$6))
+SUMIF(INDIRECT("'Output 4'!$H$4:$H$"&amp;$C$7),Analysis!Q8,INDIRECT("'Output 4'!$Y$4:$Y$"&amp;$C$7))
+SUMIF(INDIRECT("'Output 5'!$H$4:$H$"&amp;$C$8),Analysis!Q8,INDIRECT("'Output 5'!$Y$4:$Y$"&amp;$C$8))
+SUMIF(INDIRECT("'Output 6'!$H$4:$H$"&amp;$C$9),Analysis!Q8,INDIRECT("'Output 6'!$Y$4:$Y$"&amp;$C$9))
+SUMIF(INDIRECT("'Output 7'!$H$4:$H$"&amp;$C$10),Analysis!Q8,INDIRECT("'Output 7'!$Y$4:$Y$"&amp;$C$10))
+SUMIF(INDIRECT("'Output 8'!$H$4:$H$"&amp;$C$11),Analysis!Q8,INDIRECT("'Output 8'!$Y$4:$Y$"&amp;$C$11))
+SUMIF(INDIRECT("'Output 9'!$H$4:$H$"&amp;$C$12),Analysis!Q8,INDIRECT("'Output 9'!$Y$4:$Y$"&amp;$C$12))
+SUMIF(INDIRECT("'Output 10'!$H$4:$H$"&amp;$C$13),Analysis!Q8,INDIRECT("'Output 10'!$Y$4:$Y$"&amp;$C$13))</f>
        <v>0</v>
      </c>
      <c r="V8" s="29"/>
      <c r="W8" s="5">
        <f>SUMIF('Unplanned Outputs'!$E$4:$E$500,Analysis!Q8,'Unplanned Outputs'!$J$4:$J$500)</f>
        <v>0</v>
      </c>
      <c r="X8" s="5">
        <f>SUMIF('Unplanned Outputs'!$E$4:$E$500,Analysis!$Q8,'Unplanned Outputs'!$N$4:$N$500)</f>
        <v>0</v>
      </c>
      <c r="Y8" s="5">
        <f>SUMIF('Unplanned Outputs'!$E$4:$E$500,Analysis!$Q8,'Unplanned Outputs'!$R$4:$R$500)</f>
        <v>0</v>
      </c>
      <c r="Z8" s="5">
        <f>SUMIF('Unplanned Outputs'!$E$4:$E$500,Analysis!$Q8,'Unplanned Outputs'!$V$4:$V$500)</f>
        <v>0</v>
      </c>
      <c r="AA8" s="14"/>
      <c r="AB8" s="35">
        <f t="shared" ca="1" si="0"/>
        <v>0</v>
      </c>
      <c r="AC8" s="35">
        <f t="shared" si="1"/>
        <v>0</v>
      </c>
      <c r="AD8" s="51">
        <f t="shared" ca="1" si="2"/>
        <v>0</v>
      </c>
      <c r="AE8" s="61">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31" x14ac:dyDescent="0.3">
      <c r="A9" t="s">
        <v>187</v>
      </c>
      <c r="B9" s="7">
        <f>'Output 6'!A3</f>
        <v>3</v>
      </c>
      <c r="C9" s="7">
        <f t="shared" si="3"/>
        <v>7</v>
      </c>
      <c r="F9" t="str">
        <f>'Output 2'!$D$5</f>
        <v>O.2.2</v>
      </c>
      <c r="G9" s="4">
        <f>'Output 2'!K$5/'Output 2'!$F$5</f>
        <v>0</v>
      </c>
      <c r="H9" s="4">
        <f>'Output 2'!M$5/'Output 2'!$F$5</f>
        <v>0</v>
      </c>
      <c r="I9" s="4">
        <f>('Output 2'!O$5)/'Output 2'!$F$5</f>
        <v>0</v>
      </c>
      <c r="J9" s="4">
        <f>('Output 2'!Q$5)/'Output 2'!$F$5</f>
        <v>0</v>
      </c>
      <c r="K9" s="4">
        <f>('Output 1'!U$4)/'Output 1'!$F$4</f>
        <v>0</v>
      </c>
      <c r="L9" s="32">
        <f t="shared" ref="L9:L34" si="6">H9+J9</f>
        <v>0</v>
      </c>
      <c r="M9" s="4">
        <f>('Output 2'!S$5)/'Output 2'!$F$5</f>
        <v>0</v>
      </c>
      <c r="N9" s="4">
        <f>('Output 2'!U$5)/'Output 2'!$F$5</f>
        <v>0</v>
      </c>
      <c r="O9" s="32">
        <f t="shared" ref="O9:O25" si="7">L9+N9</f>
        <v>0</v>
      </c>
      <c r="Q9" s="29" t="s">
        <v>55</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5">
        <f ca="1">SUMIF(INDIRECT("'Output 1'!$H$4:$H$"&amp;$C$4),Analysis!Q9,INDIRECT("'Output 1'!$Y$4:$Y$"&amp;$C$4))
+SUMIF(INDIRECT("'Output 2'!$H$4:$H$"&amp;$C$5),Analysis!Q9,INDIRECT("'Output 2'!$Y$4:$Y$"&amp;$C$5))
+SUMIF(INDIRECT("'Output 3'!$H$4:$H$"&amp;$C$6),Analysis!Q9,INDIRECT("'Output 3'!$Y$4:$Y$"&amp;$C$6))
+SUMIF(INDIRECT("'Output 4'!$H$4:$H$"&amp;$C$7),Analysis!Q9,INDIRECT("'Output 4'!$Y$4:$Y$"&amp;$C$7))
+SUMIF(INDIRECT("'Output 5'!$H$4:$H$"&amp;$C$8),Analysis!Q9,INDIRECT("'Output 5'!$Y$4:$Y$"&amp;$C$8))
+SUMIF(INDIRECT("'Output 6'!$H$4:$H$"&amp;$C$9),Analysis!Q9,INDIRECT("'Output 6'!$Y$4:$Y$"&amp;$C$9))
+SUMIF(INDIRECT("'Output 7'!$H$4:$H$"&amp;$C$10),Analysis!Q9,INDIRECT("'Output 7'!$Y$4:$Y$"&amp;$C$10))
+SUMIF(INDIRECT("'Output 8'!$H$4:$H$"&amp;$C$11),Analysis!Q9,INDIRECT("'Output 8'!$Y$4:$Y$"&amp;$C$11))
+SUMIF(INDIRECT("'Output 9'!$H$4:$H$"&amp;$C$12),Analysis!Q9,INDIRECT("'Output 9'!$Y$4:$Y$"&amp;$C$12))
+SUMIF(INDIRECT("'Output 10'!$H$4:$H$"&amp;$C$13),Analysis!Q9,INDIRECT("'Output 10'!$Y$4:$Y$"&amp;$C$13))</f>
        <v>0</v>
      </c>
      <c r="V9" s="29"/>
      <c r="W9" s="5">
        <f>SUMIF('Unplanned Outputs'!$E$4:$E$500,Analysis!Q9,'Unplanned Outputs'!$J$4:$J$500)</f>
        <v>0</v>
      </c>
      <c r="X9" s="5">
        <f>SUMIF('Unplanned Outputs'!$E$4:$E$500,Analysis!$Q9,'Unplanned Outputs'!$N$4:$N$500)</f>
        <v>0</v>
      </c>
      <c r="Y9" s="5">
        <f>SUMIF('Unplanned Outputs'!$E$4:$E$500,Analysis!$Q9,'Unplanned Outputs'!$R$4:$R$500)</f>
        <v>0</v>
      </c>
      <c r="Z9" s="5">
        <f>SUMIF('Unplanned Outputs'!$E$4:$E$500,Analysis!$Q9,'Unplanned Outputs'!$V$4:$V$500)</f>
        <v>0</v>
      </c>
      <c r="AA9" s="14"/>
      <c r="AB9" s="35">
        <f t="shared" ca="1" si="0"/>
        <v>0</v>
      </c>
      <c r="AC9" s="35">
        <f t="shared" si="1"/>
        <v>0</v>
      </c>
      <c r="AD9" s="51">
        <f t="shared" ca="1" si="2"/>
        <v>0</v>
      </c>
      <c r="AE9" s="61">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31" x14ac:dyDescent="0.3">
      <c r="A10" t="s">
        <v>197</v>
      </c>
      <c r="B10" s="7">
        <f>'Output 7'!A3</f>
        <v>3</v>
      </c>
      <c r="C10" s="7">
        <f t="shared" si="3"/>
        <v>7</v>
      </c>
      <c r="F10" t="str">
        <f>'Output 2'!$D$6</f>
        <v>O.2.3</v>
      </c>
      <c r="G10" s="4">
        <f>'Output 2'!K$6/'Output 2'!$F$6</f>
        <v>0</v>
      </c>
      <c r="H10" s="4">
        <f>'Output 2'!M$6/'Output 2'!$F$6</f>
        <v>0</v>
      </c>
      <c r="I10" s="4">
        <f>('Output 2'!O$6)/'Output 2'!$F$6</f>
        <v>0</v>
      </c>
      <c r="J10" s="4">
        <f>('Output 2'!Q$6)/'Output 2'!$F$6</f>
        <v>0</v>
      </c>
      <c r="K10" s="4">
        <f>('Output 1'!U$4)/'Output 1'!$F$4</f>
        <v>0</v>
      </c>
      <c r="L10" s="32">
        <f t="shared" si="6"/>
        <v>0</v>
      </c>
      <c r="M10" s="4">
        <f>('Output 2'!S$6)/'Output 2'!$F$6</f>
        <v>0</v>
      </c>
      <c r="N10" s="4">
        <f>('Output 2'!U$6)/'Output 2'!$F$6</f>
        <v>0</v>
      </c>
      <c r="O10" s="32">
        <f t="shared" si="7"/>
        <v>0</v>
      </c>
      <c r="Q10" s="29" t="s">
        <v>311</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5">
        <f ca="1">SUMIF(INDIRECT("'Output 1'!$H$4:$H$"&amp;$C$4),Analysis!Q10,INDIRECT("'Output 1'!$Y$4:$Y$"&amp;$C$4))
+SUMIF(INDIRECT("'Output 2'!$H$4:$H$"&amp;$C$5),Analysis!Q10,INDIRECT("'Output 2'!$Y$4:$Y$"&amp;$C$5))
+SUMIF(INDIRECT("'Output 3'!$H$4:$H$"&amp;$C$6),Analysis!Q10,INDIRECT("'Output 3'!$Y$4:$Y$"&amp;$C$6))
+SUMIF(INDIRECT("'Output 4'!$H$4:$H$"&amp;$C$7),Analysis!Q10,INDIRECT("'Output 4'!$Y$4:$Y$"&amp;$C$7))
+SUMIF(INDIRECT("'Output 5'!$H$4:$H$"&amp;$C$8),Analysis!Q10,INDIRECT("'Output 5'!$Y$4:$Y$"&amp;$C$8))
+SUMIF(INDIRECT("'Output 6'!$H$4:$H$"&amp;$C$9),Analysis!Q10,INDIRECT("'Output 6'!$Y$4:$Y$"&amp;$C$9))
+SUMIF(INDIRECT("'Output 7'!$H$4:$H$"&amp;$C$10),Analysis!Q10,INDIRECT("'Output 7'!$Y$4:$Y$"&amp;$C$10))
+SUMIF(INDIRECT("'Output 8'!$H$4:$H$"&amp;$C$11),Analysis!Q10,INDIRECT("'Output 8'!$Y$4:$Y$"&amp;$C$11))
+SUMIF(INDIRECT("'Output 9'!$H$4:$H$"&amp;$C$12),Analysis!Q10,INDIRECT("'Output 9'!$Y$4:$Y$"&amp;$C$12))
+SUMIF(INDIRECT("'Output 10'!$H$4:$H$"&amp;$C$13),Analysis!Q10,INDIRECT("'Output 10'!$Y$4:$Y$"&amp;$C$13))</f>
        <v>0</v>
      </c>
      <c r="V10" s="29"/>
      <c r="W10" s="5">
        <f>SUMIF('Unplanned Outputs'!$E$4:$E$500,Analysis!Q10,'Unplanned Outputs'!$J$4:$J$500)</f>
        <v>0</v>
      </c>
      <c r="X10" s="5">
        <f>SUMIF('Unplanned Outputs'!$E$4:$E$500,Analysis!$Q10,'Unplanned Outputs'!$N$4:$N$500)</f>
        <v>0</v>
      </c>
      <c r="Y10" s="5">
        <f>SUMIF('Unplanned Outputs'!$E$4:$E$500,Analysis!$Q10,'Unplanned Outputs'!$R$4:$R$500)</f>
        <v>0</v>
      </c>
      <c r="Z10" s="5">
        <f>SUMIF('Unplanned Outputs'!$E$4:$E$500,Analysis!$Q10,'Unplanned Outputs'!$V$4:$V$500)</f>
        <v>0</v>
      </c>
      <c r="AA10" s="14"/>
      <c r="AB10" s="35">
        <f t="shared" ca="1" si="0"/>
        <v>0</v>
      </c>
      <c r="AC10" s="35">
        <f t="shared" si="1"/>
        <v>0</v>
      </c>
      <c r="AD10" s="51">
        <f t="shared" ca="1" si="2"/>
        <v>0</v>
      </c>
      <c r="AE10" s="61">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31" x14ac:dyDescent="0.3">
      <c r="A11" t="s">
        <v>207</v>
      </c>
      <c r="B11" s="7">
        <f>'Output 8'!A3</f>
        <v>2</v>
      </c>
      <c r="C11" s="7">
        <f t="shared" si="3"/>
        <v>6</v>
      </c>
      <c r="E11" t="str">
        <f>'Output 3'!$B$4</f>
        <v>O.3</v>
      </c>
      <c r="F11" t="str">
        <f>'Output 3'!$D$4</f>
        <v>O.3.1</v>
      </c>
      <c r="G11" s="4" t="e">
        <f>'Output 3'!$K$4/'Output 3'!$F$4</f>
        <v>#DIV/0!</v>
      </c>
      <c r="H11" s="4" t="e">
        <f>'Output 3'!M$4/'Output 3'!$F$4</f>
        <v>#DIV/0!</v>
      </c>
      <c r="I11" s="4" t="e">
        <f>('Output 3'!O$4)/'Output 3'!$F$4</f>
        <v>#DIV/0!</v>
      </c>
      <c r="J11" s="4" t="e">
        <f>('Output 3'!Q$4)/'Output 3'!$F$4</f>
        <v>#DIV/0!</v>
      </c>
      <c r="K11" s="4">
        <f>('Output 1'!U$4)/'Output 1'!$F$4</f>
        <v>0</v>
      </c>
      <c r="L11" s="32" t="e">
        <f t="shared" si="6"/>
        <v>#DIV/0!</v>
      </c>
      <c r="M11" s="4" t="e">
        <f>('Output 3'!S$4)/'Output 3'!$F$4</f>
        <v>#DIV/0!</v>
      </c>
      <c r="N11" s="4" t="e">
        <f>('Output 3'!U$4)/'Output 3'!$F$4</f>
        <v>#DIV/0!</v>
      </c>
      <c r="O11" s="32" t="e">
        <f t="shared" si="7"/>
        <v>#DIV/0!</v>
      </c>
      <c r="Q11" s="29" t="s">
        <v>312</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5">
        <f ca="1">SUMIF(INDIRECT("'Output 1'!$H$4:$H$"&amp;$C$4),Analysis!Q11,INDIRECT("'Output 1'!$Y$4:$Y$"&amp;$C$4))
+SUMIF(INDIRECT("'Output 2'!$H$4:$H$"&amp;$C$5),Analysis!Q11,INDIRECT("'Output 2'!$Y$4:$Y$"&amp;$C$5))
+SUMIF(INDIRECT("'Output 3'!$H$4:$H$"&amp;$C$6),Analysis!Q11,INDIRECT("'Output 3'!$Y$4:$Y$"&amp;$C$6))
+SUMIF(INDIRECT("'Output 4'!$H$4:$H$"&amp;$C$7),Analysis!Q11,INDIRECT("'Output 4'!$Y$4:$Y$"&amp;$C$7))
+SUMIF(INDIRECT("'Output 5'!$H$4:$H$"&amp;$C$8),Analysis!Q11,INDIRECT("'Output 5'!$Y$4:$Y$"&amp;$C$8))
+SUMIF(INDIRECT("'Output 6'!$H$4:$H$"&amp;$C$9),Analysis!Q11,INDIRECT("'Output 6'!$Y$4:$Y$"&amp;$C$9))
+SUMIF(INDIRECT("'Output 7'!$H$4:$H$"&amp;$C$10),Analysis!Q11,INDIRECT("'Output 7'!$Y$4:$Y$"&amp;$C$10))
+SUMIF(INDIRECT("'Output 8'!$H$4:$H$"&amp;$C$11),Analysis!Q11,INDIRECT("'Output 8'!$Y$4:$Y$"&amp;$C$11))
+SUMIF(INDIRECT("'Output 9'!$H$4:$H$"&amp;$C$12),Analysis!Q11,INDIRECT("'Output 9'!$Y$4:$Y$"&amp;$C$12))
+SUMIF(INDIRECT("'Output 10'!$H$4:$H$"&amp;$C$13),Analysis!Q11,INDIRECT("'Output 10'!$Y$4:$Y$"&amp;$C$13))</f>
        <v>0</v>
      </c>
      <c r="V11" s="29"/>
      <c r="W11" s="5">
        <f>SUMIF('Unplanned Outputs'!$E$4:$E$500,Analysis!Q11,'Unplanned Outputs'!$J$4:$J$500)</f>
        <v>0</v>
      </c>
      <c r="X11" s="5">
        <f>SUMIF('Unplanned Outputs'!$E$4:$E$500,Analysis!$Q11,'Unplanned Outputs'!$N$4:$N$500)</f>
        <v>0</v>
      </c>
      <c r="Y11" s="5">
        <f>SUMIF('Unplanned Outputs'!$E$4:$E$500,Analysis!$Q11,'Unplanned Outputs'!$R$4:$R$500)</f>
        <v>0</v>
      </c>
      <c r="Z11" s="5">
        <f>SUMIF('Unplanned Outputs'!$E$4:$E$500,Analysis!$Q11,'Unplanned Outputs'!$V$4:$V$500)</f>
        <v>0</v>
      </c>
      <c r="AA11" s="14"/>
      <c r="AB11" s="35">
        <f t="shared" ca="1" si="0"/>
        <v>0</v>
      </c>
      <c r="AC11" s="35">
        <f t="shared" si="1"/>
        <v>0</v>
      </c>
      <c r="AD11" s="51">
        <f t="shared" ca="1" si="2"/>
        <v>0</v>
      </c>
      <c r="AE11" s="61">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31" x14ac:dyDescent="0.3">
      <c r="A12" t="s">
        <v>215</v>
      </c>
      <c r="B12" s="7">
        <f>'Output 9'!A3</f>
        <v>3</v>
      </c>
      <c r="C12" s="7">
        <f t="shared" si="3"/>
        <v>7</v>
      </c>
      <c r="F12" t="str">
        <f>'Output 3'!$D$5</f>
        <v>O.3.2</v>
      </c>
      <c r="G12" s="4" t="e">
        <f>'Output 3'!K$5/'Output 3'!$F$5</f>
        <v>#DIV/0!</v>
      </c>
      <c r="H12" s="4" t="e">
        <f>'Output 3'!M$5/'Output 3'!$F$5</f>
        <v>#DIV/0!</v>
      </c>
      <c r="I12" s="4" t="e">
        <f>('Output 3'!Q$5)/'Output 3'!$F$5</f>
        <v>#DIV/0!</v>
      </c>
      <c r="J12" s="4" t="e">
        <f>('Output 3'!$Q$5)/'Output 3'!$F$5</f>
        <v>#DIV/0!</v>
      </c>
      <c r="K12" s="4">
        <f>('Output 1'!U$4)/'Output 1'!$F$4</f>
        <v>0</v>
      </c>
      <c r="L12" s="32" t="e">
        <f t="shared" si="6"/>
        <v>#DIV/0!</v>
      </c>
      <c r="M12" s="4" t="e">
        <f>('Output 3'!S$5)/'Output 3'!$F$5</f>
        <v>#DIV/0!</v>
      </c>
      <c r="N12" s="4" t="e">
        <f>('Output 3'!U$5)/'Output 3'!$F$5</f>
        <v>#DIV/0!</v>
      </c>
      <c r="O12" s="32" t="e">
        <f t="shared" si="7"/>
        <v>#DIV/0!</v>
      </c>
      <c r="Q12" s="29">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5">
        <f ca="1">SUMIF(INDIRECT("'Output 1'!$H$4:$H$"&amp;$C$4),Analysis!Q12,INDIRECT("'Output 1'!$Y$4:$Y$"&amp;$C$4))
+SUMIF(INDIRECT("'Output 2'!$H$4:$H$"&amp;$C$5),Analysis!Q12,INDIRECT("'Output 2'!$Y$4:$Y$"&amp;$C$5))
+SUMIF(INDIRECT("'Output 3'!$H$4:$H$"&amp;$C$6),Analysis!Q12,INDIRECT("'Output 3'!$Y$4:$Y$"&amp;$C$6))
+SUMIF(INDIRECT("'Output 4'!$H$4:$H$"&amp;$C$7),Analysis!Q12,INDIRECT("'Output 4'!$Y$4:$Y$"&amp;$C$7))
+SUMIF(INDIRECT("'Output 5'!$H$4:$H$"&amp;$C$8),Analysis!Q12,INDIRECT("'Output 5'!$Y$4:$Y$"&amp;$C$8))
+SUMIF(INDIRECT("'Output 6'!$H$4:$H$"&amp;$C$9),Analysis!Q12,INDIRECT("'Output 6'!$Y$4:$Y$"&amp;$C$9))
+SUMIF(INDIRECT("'Output 7'!$H$4:$H$"&amp;$C$10),Analysis!Q12,INDIRECT("'Output 7'!$Y$4:$Y$"&amp;$C$10))
+SUMIF(INDIRECT("'Output 8'!$H$4:$H$"&amp;$C$11),Analysis!Q12,INDIRECT("'Output 8'!$Y$4:$Y$"&amp;$C$11))
+SUMIF(INDIRECT("'Output 9'!$H$4:$H$"&amp;$C$12),Analysis!Q12,INDIRECT("'Output 9'!$Y$4:$Y$"&amp;$C$12))
+SUMIF(INDIRECT("'Output 10'!$H$4:$H$"&amp;$C$13),Analysis!Q12,INDIRECT("'Output 10'!$Y$4:$Y$"&amp;$C$13))</f>
        <v>0</v>
      </c>
      <c r="V12" s="29"/>
      <c r="W12" s="5">
        <f>SUMIF('Unplanned Outputs'!$E$4:$E$500,Analysis!Q12,'Unplanned Outputs'!$J$4:$J$500)</f>
        <v>0</v>
      </c>
      <c r="X12" s="5">
        <f>SUMIF('Unplanned Outputs'!$E$4:$E$500,Analysis!$Q12,'Unplanned Outputs'!$N$4:$N$500)</f>
        <v>0</v>
      </c>
      <c r="Y12" s="5">
        <f>SUMIF('Unplanned Outputs'!$E$4:$E$500,Analysis!$Q12,'Unplanned Outputs'!$R$4:$R$500)</f>
        <v>0</v>
      </c>
      <c r="Z12" s="5">
        <f>SUMIF('Unplanned Outputs'!$E$4:$E$500,Analysis!$Q12,'Unplanned Outputs'!$V$4:$V$500)</f>
        <v>0</v>
      </c>
      <c r="AA12" s="14"/>
      <c r="AB12" s="35">
        <f t="shared" ca="1" si="0"/>
        <v>0</v>
      </c>
      <c r="AC12" s="35">
        <f t="shared" si="1"/>
        <v>0</v>
      </c>
      <c r="AD12" s="51">
        <f t="shared" ca="1" si="2"/>
        <v>0</v>
      </c>
      <c r="AE12" s="61">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31" x14ac:dyDescent="0.3">
      <c r="A13" t="s">
        <v>227</v>
      </c>
      <c r="B13" s="7">
        <f>'Output 10'!A3</f>
        <v>1</v>
      </c>
      <c r="C13" s="7">
        <f t="shared" si="3"/>
        <v>5</v>
      </c>
      <c r="F13" t="str">
        <f>'Output 3'!$D$6</f>
        <v>O.3.3</v>
      </c>
      <c r="G13" s="4" t="e">
        <f>'Output 3'!K$6/'Output 3'!$F$6</f>
        <v>#DIV/0!</v>
      </c>
      <c r="H13" s="4" t="e">
        <f>'Output 3'!M$6/'Output 3'!$F$6</f>
        <v>#DIV/0!</v>
      </c>
      <c r="I13" s="4" t="e">
        <f>('Output 3'!O$6)/'Output 3'!$F$6</f>
        <v>#DIV/0!</v>
      </c>
      <c r="J13" s="4" t="e">
        <f>('Output 3'!Q$6)/'Output 3'!$F$6</f>
        <v>#DIV/0!</v>
      </c>
      <c r="K13" s="4">
        <f>('Output 1'!U$4)/'Output 1'!$F$4</f>
        <v>0</v>
      </c>
      <c r="L13" s="32" t="e">
        <f t="shared" si="6"/>
        <v>#DIV/0!</v>
      </c>
      <c r="M13" s="4" t="e">
        <f>('Output 3'!S$6)/'Output 3'!$F$6</f>
        <v>#DIV/0!</v>
      </c>
      <c r="N13" s="4" t="e">
        <f>('Output 3'!U$6)/'Output 3'!$F$6</f>
        <v>#DIV/0!</v>
      </c>
      <c r="O13" s="32" t="e">
        <f t="shared" si="7"/>
        <v>#DIV/0!</v>
      </c>
      <c r="Q13" s="29" t="s">
        <v>248</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4</v>
      </c>
      <c r="U13" s="5">
        <f ca="1">SUMIF(INDIRECT("'Output 1'!$H$4:$H$"&amp;$C$4),Analysis!Q13,INDIRECT("'Output 1'!$Y$4:$Y$"&amp;$C$4))
+SUMIF(INDIRECT("'Output 2'!$H$4:$H$"&amp;$C$5),Analysis!Q13,INDIRECT("'Output 2'!$Y$4:$Y$"&amp;$C$5))
+SUMIF(INDIRECT("'Output 3'!$H$4:$H$"&amp;$C$6),Analysis!Q13,INDIRECT("'Output 3'!$Y$4:$Y$"&amp;$C$6))
+SUMIF(INDIRECT("'Output 4'!$H$4:$H$"&amp;$C$7),Analysis!Q13,INDIRECT("'Output 4'!$Y$4:$Y$"&amp;$C$7))
+SUMIF(INDIRECT("'Output 5'!$H$4:$H$"&amp;$C$8),Analysis!Q13,INDIRECT("'Output 5'!$Y$4:$Y$"&amp;$C$8))
+SUMIF(INDIRECT("'Output 6'!$H$4:$H$"&amp;$C$9),Analysis!Q13,INDIRECT("'Output 6'!$Y$4:$Y$"&amp;$C$9))
+SUMIF(INDIRECT("'Output 7'!$H$4:$H$"&amp;$C$10),Analysis!Q13,INDIRECT("'Output 7'!$Y$4:$Y$"&amp;$C$10))
+SUMIF(INDIRECT("'Output 8'!$H$4:$H$"&amp;$C$11),Analysis!Q13,INDIRECT("'Output 8'!$Y$4:$Y$"&amp;$C$11))
+SUMIF(INDIRECT("'Output 9'!$H$4:$H$"&amp;$C$12),Analysis!Q13,INDIRECT("'Output 9'!$Y$4:$Y$"&amp;$C$12))
+SUMIF(INDIRECT("'Output 10'!$H$4:$H$"&amp;$C$13),Analysis!Q13,INDIRECT("'Output 10'!$Y$4:$Y$"&amp;$C$13))</f>
        <v>0</v>
      </c>
      <c r="V13" s="29"/>
      <c r="W13" s="5">
        <f>SUMIF('Unplanned Outputs'!$E$4:$E$500,Analysis!Q13,'Unplanned Outputs'!$J$4:$J$500)</f>
        <v>0</v>
      </c>
      <c r="X13" s="5">
        <f>SUMIF('Unplanned Outputs'!$E$4:$E$500,Analysis!$Q13,'Unplanned Outputs'!$N$4:$N$500)</f>
        <v>0</v>
      </c>
      <c r="Y13" s="5">
        <f>SUMIF('Unplanned Outputs'!$E$4:$E$500,Analysis!$Q13,'Unplanned Outputs'!$R$4:$R$500)</f>
        <v>0</v>
      </c>
      <c r="Z13" s="5">
        <f>SUMIF('Unplanned Outputs'!$E$4:$E$500,Analysis!$Q13,'Unplanned Outputs'!$V$4:$V$500)</f>
        <v>0</v>
      </c>
      <c r="AA13" s="14"/>
      <c r="AB13" s="35">
        <f t="shared" ca="1" si="0"/>
        <v>4</v>
      </c>
      <c r="AC13" s="35">
        <f t="shared" si="1"/>
        <v>0</v>
      </c>
      <c r="AD13" s="51">
        <f t="shared" ca="1" si="2"/>
        <v>4</v>
      </c>
      <c r="AE13" s="61">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31" x14ac:dyDescent="0.3">
      <c r="E14" t="str">
        <f>'Output 4'!$B$4</f>
        <v>O.4</v>
      </c>
      <c r="F14" t="str">
        <f>'Output 4'!$D$4</f>
        <v>O.4.1</v>
      </c>
      <c r="G14" s="4" t="e">
        <f>'Output 4'!$K$4/'Output 4'!$F$4</f>
        <v>#DIV/0!</v>
      </c>
      <c r="H14" s="4" t="e">
        <f>'Output 4'!M$4/'Output 4'!$F$4</f>
        <v>#DIV/0!</v>
      </c>
      <c r="I14" s="4" t="e">
        <f>('Output 4'!O$4)/'Output 4'!$F$4</f>
        <v>#DIV/0!</v>
      </c>
      <c r="J14" s="4" t="e">
        <f>('Output 4'!Q$4)/'Output 4'!$F$4</f>
        <v>#DIV/0!</v>
      </c>
      <c r="K14" s="4">
        <f>('Output 1'!U$4)/'Output 1'!$F$4</f>
        <v>0</v>
      </c>
      <c r="L14" s="32" t="e">
        <f t="shared" si="6"/>
        <v>#DIV/0!</v>
      </c>
      <c r="M14" s="4" t="e">
        <f>('Output 4'!S$4)/'Output 4'!$F$4</f>
        <v>#DIV/0!</v>
      </c>
      <c r="N14" s="4" t="e">
        <f>('Output 4'!U$4)/'Output 4'!$F$4</f>
        <v>#DIV/0!</v>
      </c>
      <c r="O14" s="32" t="e">
        <f t="shared" si="7"/>
        <v>#DIV/0!</v>
      </c>
      <c r="Q14" s="29" t="s">
        <v>313</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5">
        <f ca="1">SUMIF(INDIRECT("'Output 1'!$H$4:$H$"&amp;$C$4),Analysis!Q14,INDIRECT("'Output 1'!$Y$4:$Y$"&amp;$C$4))
+SUMIF(INDIRECT("'Output 2'!$H$4:$H$"&amp;$C$5),Analysis!Q14,INDIRECT("'Output 2'!$Y$4:$Y$"&amp;$C$5))
+SUMIF(INDIRECT("'Output 3'!$H$4:$H$"&amp;$C$6),Analysis!Q14,INDIRECT("'Output 3'!$Y$4:$Y$"&amp;$C$6))
+SUMIF(INDIRECT("'Output 4'!$H$4:$H$"&amp;$C$7),Analysis!Q14,INDIRECT("'Output 4'!$Y$4:$Y$"&amp;$C$7))
+SUMIF(INDIRECT("'Output 5'!$H$4:$H$"&amp;$C$8),Analysis!Q14,INDIRECT("'Output 5'!$Y$4:$Y$"&amp;$C$8))
+SUMIF(INDIRECT("'Output 6'!$H$4:$H$"&amp;$C$9),Analysis!Q14,INDIRECT("'Output 6'!$Y$4:$Y$"&amp;$C$9))
+SUMIF(INDIRECT("'Output 7'!$H$4:$H$"&amp;$C$10),Analysis!Q14,INDIRECT("'Output 7'!$Y$4:$Y$"&amp;$C$10))
+SUMIF(INDIRECT("'Output 8'!$H$4:$H$"&amp;$C$11),Analysis!Q14,INDIRECT("'Output 8'!$Y$4:$Y$"&amp;$C$11))
+SUMIF(INDIRECT("'Output 9'!$H$4:$H$"&amp;$C$12),Analysis!Q14,INDIRECT("'Output 9'!$Y$4:$Y$"&amp;$C$12))
+SUMIF(INDIRECT("'Output 10'!$H$4:$H$"&amp;$C$13),Analysis!Q14,INDIRECT("'Output 10'!$Y$4:$Y$"&amp;$C$13))</f>
        <v>0</v>
      </c>
      <c r="V14" s="29"/>
      <c r="W14" s="5">
        <f>SUMIF('Unplanned Outputs'!$E$4:$E$500,Analysis!Q14,'Unplanned Outputs'!$J$4:$J$500)</f>
        <v>0</v>
      </c>
      <c r="X14" s="5">
        <f>SUMIF('Unplanned Outputs'!$E$4:$E$500,Analysis!$Q14,'Unplanned Outputs'!$N$4:$N$500)</f>
        <v>0</v>
      </c>
      <c r="Y14" s="5">
        <f>SUMIF('Unplanned Outputs'!$E$4:$E$500,Analysis!$Q14,'Unplanned Outputs'!$R$4:$R$500)</f>
        <v>0</v>
      </c>
      <c r="Z14" s="5">
        <f>SUMIF('Unplanned Outputs'!$E$4:$E$500,Analysis!$Q14,'Unplanned Outputs'!$V$4:$V$500)</f>
        <v>0</v>
      </c>
      <c r="AA14" s="14"/>
      <c r="AB14" s="35">
        <f t="shared" ca="1" si="0"/>
        <v>0</v>
      </c>
      <c r="AC14" s="35">
        <f t="shared" si="1"/>
        <v>0</v>
      </c>
      <c r="AD14" s="51">
        <f t="shared" ca="1" si="2"/>
        <v>0</v>
      </c>
      <c r="AE14" s="61">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31" x14ac:dyDescent="0.3">
      <c r="F15" t="str">
        <f>'Output 4'!$D$5</f>
        <v>O.4.2</v>
      </c>
      <c r="G15" s="4" t="e">
        <f>'Output 4'!K$5/'Output 4'!$F$5</f>
        <v>#DIV/0!</v>
      </c>
      <c r="H15" s="4" t="e">
        <f>'Output 4'!M$5/'Output 4'!$F$5</f>
        <v>#DIV/0!</v>
      </c>
      <c r="I15" s="4" t="e">
        <f>('Output 4'!Q$5)/'Output 4'!$F$5</f>
        <v>#DIV/0!</v>
      </c>
      <c r="J15" s="4" t="e">
        <f>('Output 4'!Q$5)/'Output 4'!$F$5</f>
        <v>#DIV/0!</v>
      </c>
      <c r="K15" s="4">
        <f>('Output 1'!U$4)/'Output 1'!$F$4</f>
        <v>0</v>
      </c>
      <c r="L15" s="32" t="e">
        <f t="shared" si="6"/>
        <v>#DIV/0!</v>
      </c>
      <c r="M15" s="4" t="e">
        <f>('Output 4'!#REF!)/'Output 4'!$F$5</f>
        <v>#REF!</v>
      </c>
      <c r="N15" s="4" t="e">
        <f>('Output 4'!U$5)/'Output 4'!$F$5</f>
        <v>#DIV/0!</v>
      </c>
      <c r="O15" s="32" t="e">
        <f t="shared" si="7"/>
        <v>#DIV/0!</v>
      </c>
      <c r="Q15" s="29" t="s">
        <v>63</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5">
        <f ca="1">SUMIF(INDIRECT("'Output 1'!$H$4:$H$"&amp;$C$4),Analysis!Q15,INDIRECT("'Output 1'!$Y$4:$Y$"&amp;$C$4))
+SUMIF(INDIRECT("'Output 2'!$H$4:$H$"&amp;$C$5),Analysis!Q15,INDIRECT("'Output 2'!$Y$4:$Y$"&amp;$C$5))
+SUMIF(INDIRECT("'Output 3'!$H$4:$H$"&amp;$C$6),Analysis!Q15,INDIRECT("'Output 3'!$Y$4:$Y$"&amp;$C$6))
+SUMIF(INDIRECT("'Output 4'!$H$4:$H$"&amp;$C$7),Analysis!Q15,INDIRECT("'Output 4'!$Y$4:$Y$"&amp;$C$7))
+SUMIF(INDIRECT("'Output 5'!$H$4:$H$"&amp;$C$8),Analysis!Q15,INDIRECT("'Output 5'!$Y$4:$Y$"&amp;$C$8))
+SUMIF(INDIRECT("'Output 6'!$H$4:$H$"&amp;$C$9),Analysis!Q15,INDIRECT("'Output 6'!$Y$4:$Y$"&amp;$C$9))
+SUMIF(INDIRECT("'Output 7'!$H$4:$H$"&amp;$C$10),Analysis!Q15,INDIRECT("'Output 7'!$Y$4:$Y$"&amp;$C$10))
+SUMIF(INDIRECT("'Output 8'!$H$4:$H$"&amp;$C$11),Analysis!Q15,INDIRECT("'Output 8'!$Y$4:$Y$"&amp;$C$11))
+SUMIF(INDIRECT("'Output 9'!$H$4:$H$"&amp;$C$12),Analysis!Q15,INDIRECT("'Output 9'!$Y$4:$Y$"&amp;$C$12))
+SUMIF(INDIRECT("'Output 10'!$H$4:$H$"&amp;$C$13),Analysis!Q15,INDIRECT("'Output 10'!$Y$4:$Y$"&amp;$C$13))</f>
        <v>0</v>
      </c>
      <c r="V15" s="29"/>
      <c r="W15" s="5">
        <f>SUMIF('Unplanned Outputs'!$E$4:$E$500,Analysis!Q15,'Unplanned Outputs'!$J$4:$J$500)</f>
        <v>0</v>
      </c>
      <c r="X15" s="5">
        <f>SUMIF('Unplanned Outputs'!$E$4:$E$500,Analysis!$Q15,'Unplanned Outputs'!$N$4:$N$500)</f>
        <v>0</v>
      </c>
      <c r="Y15" s="5">
        <f>SUMIF('Unplanned Outputs'!$E$4:$E$500,Analysis!$Q15,'Unplanned Outputs'!$R$4:$R$500)</f>
        <v>0</v>
      </c>
      <c r="Z15" s="5">
        <f>SUMIF('Unplanned Outputs'!$E$4:$E$500,Analysis!$Q15,'Unplanned Outputs'!$V$4:$V$500)</f>
        <v>0</v>
      </c>
      <c r="AA15" s="14"/>
      <c r="AB15" s="35">
        <f t="shared" ca="1" si="0"/>
        <v>0</v>
      </c>
      <c r="AC15" s="35">
        <f t="shared" si="1"/>
        <v>0</v>
      </c>
      <c r="AD15" s="51">
        <f t="shared" ca="1" si="2"/>
        <v>0</v>
      </c>
      <c r="AE15" s="61">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31" x14ac:dyDescent="0.3">
      <c r="F16" t="str">
        <f>'Output 4'!$D$6</f>
        <v>O.4.3</v>
      </c>
      <c r="G16" s="4" t="e">
        <f>'Output 4'!K$6/'Output 4'!$F$6</f>
        <v>#DIV/0!</v>
      </c>
      <c r="H16" s="4" t="e">
        <f>'Output 4'!M$6/'Output 4'!$F$6</f>
        <v>#DIV/0!</v>
      </c>
      <c r="I16" s="4" t="e">
        <f>('Output 4'!O$6)/'Output 4'!$F$6</f>
        <v>#DIV/0!</v>
      </c>
      <c r="J16" s="4" t="e">
        <f>('Output 4'!Q$6)/'Output 4'!$F$6</f>
        <v>#DIV/0!</v>
      </c>
      <c r="K16" s="4">
        <f>('Output 1'!U$4)/'Output 1'!$F$4</f>
        <v>0</v>
      </c>
      <c r="L16" s="32" t="e">
        <f t="shared" si="6"/>
        <v>#DIV/0!</v>
      </c>
      <c r="M16" s="4" t="e">
        <f>('Output 4'!S$6)/'Output 4'!$F$6</f>
        <v>#DIV/0!</v>
      </c>
      <c r="N16" s="4" t="e">
        <f>('Output 4'!U$6)/'Output 4'!$F$6</f>
        <v>#DIV/0!</v>
      </c>
      <c r="O16" s="32" t="e">
        <f t="shared" si="7"/>
        <v>#DIV/0!</v>
      </c>
      <c r="Q16" s="29">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5">
        <f ca="1">SUMIF(INDIRECT("'Output 1'!$H$4:$H$"&amp;$C$4),Analysis!Q16,INDIRECT("'Output 1'!$Y$4:$Y$"&amp;$C$4))
+SUMIF(INDIRECT("'Output 2'!$H$4:$H$"&amp;$C$5),Analysis!Q16,INDIRECT("'Output 2'!$Y$4:$Y$"&amp;$C$5))
+SUMIF(INDIRECT("'Output 3'!$H$4:$H$"&amp;$C$6),Analysis!Q16,INDIRECT("'Output 3'!$Y$4:$Y$"&amp;$C$6))
+SUMIF(INDIRECT("'Output 4'!$H$4:$H$"&amp;$C$7),Analysis!Q16,INDIRECT("'Output 4'!$Y$4:$Y$"&amp;$C$7))
+SUMIF(INDIRECT("'Output 5'!$H$4:$H$"&amp;$C$8),Analysis!Q16,INDIRECT("'Output 5'!$Y$4:$Y$"&amp;$C$8))
+SUMIF(INDIRECT("'Output 6'!$H$4:$H$"&amp;$C$9),Analysis!Q16,INDIRECT("'Output 6'!$Y$4:$Y$"&amp;$C$9))
+SUMIF(INDIRECT("'Output 7'!$H$4:$H$"&amp;$C$10),Analysis!Q16,INDIRECT("'Output 7'!$Y$4:$Y$"&amp;$C$10))
+SUMIF(INDIRECT("'Output 8'!$H$4:$H$"&amp;$C$11),Analysis!Q16,INDIRECT("'Output 8'!$Y$4:$Y$"&amp;$C$11))
+SUMIF(INDIRECT("'Output 9'!$H$4:$H$"&amp;$C$12),Analysis!Q16,INDIRECT("'Output 9'!$Y$4:$Y$"&amp;$C$12))
+SUMIF(INDIRECT("'Output 10'!$H$4:$H$"&amp;$C$13),Analysis!Q16,INDIRECT("'Output 10'!$Y$4:$Y$"&amp;$C$13))</f>
        <v>0</v>
      </c>
      <c r="V16" s="29"/>
      <c r="W16" s="5">
        <f>SUMIF('Unplanned Outputs'!$E$4:$E$500,Analysis!Q16,'Unplanned Outputs'!$J$4:$J$500)</f>
        <v>0</v>
      </c>
      <c r="X16" s="5">
        <f>SUMIF('Unplanned Outputs'!$E$4:$E$500,Analysis!$Q16,'Unplanned Outputs'!$N$4:$N$500)</f>
        <v>0</v>
      </c>
      <c r="Y16" s="5">
        <f>SUMIF('Unplanned Outputs'!$E$4:$E$500,Analysis!$Q16,'Unplanned Outputs'!$R$4:$R$500)</f>
        <v>0</v>
      </c>
      <c r="Z16" s="5">
        <f>SUMIF('Unplanned Outputs'!$E$4:$E$500,Analysis!$Q16,'Unplanned Outputs'!$V$4:$V$500)</f>
        <v>0</v>
      </c>
      <c r="AA16" s="14"/>
      <c r="AB16" s="35">
        <f t="shared" ca="1" si="0"/>
        <v>0</v>
      </c>
      <c r="AC16" s="35">
        <f t="shared" si="1"/>
        <v>0</v>
      </c>
      <c r="AD16" s="51">
        <f t="shared" ca="1" si="2"/>
        <v>0</v>
      </c>
      <c r="AE16" s="61">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31" x14ac:dyDescent="0.3">
      <c r="E17" t="str">
        <f>'Output 5'!$B$4</f>
        <v>O.5</v>
      </c>
      <c r="F17" t="str">
        <f>'Output 5'!$D$4</f>
        <v>O.5.1</v>
      </c>
      <c r="G17" s="4" t="e">
        <f>'Output 5'!$K$4/'Output 5'!$F$4</f>
        <v>#DIV/0!</v>
      </c>
      <c r="H17" s="4" t="e">
        <f>'Output 5'!M$4/'Output 5'!$F$4</f>
        <v>#DIV/0!</v>
      </c>
      <c r="I17" s="4" t="e">
        <f>('Output 5'!O$4)/'Output 5'!$F$4</f>
        <v>#DIV/0!</v>
      </c>
      <c r="J17" s="4" t="e">
        <f>('Output 5'!Q$4)/'Output 5'!$F$4</f>
        <v>#DIV/0!</v>
      </c>
      <c r="K17" s="4">
        <f>('Output 1'!U$4)/'Output 1'!$F$4</f>
        <v>0</v>
      </c>
      <c r="L17" s="32" t="e">
        <f t="shared" si="6"/>
        <v>#DIV/0!</v>
      </c>
      <c r="M17" s="4" t="e">
        <f>('Output 5'!S$4)/'Output 5'!$F$4</f>
        <v>#DIV/0!</v>
      </c>
      <c r="N17" s="4" t="e">
        <f>('Output 5'!U$4)/'Output 5'!$F$4</f>
        <v>#DIV/0!</v>
      </c>
      <c r="O17" s="32" t="e">
        <f t="shared" si="7"/>
        <v>#DIV/0!</v>
      </c>
      <c r="Q17" s="29" t="s">
        <v>70</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10</v>
      </c>
      <c r="U17" s="5">
        <f ca="1">SUMIF(INDIRECT("'Output 1'!$H$4:$H$"&amp;$C$4),Analysis!Q17,INDIRECT("'Output 1'!$Y$4:$Y$"&amp;$C$4))
+SUMIF(INDIRECT("'Output 2'!$H$4:$H$"&amp;$C$5),Analysis!Q17,INDIRECT("'Output 2'!$Y$4:$Y$"&amp;$C$5))
+SUMIF(INDIRECT("'Output 3'!$H$4:$H$"&amp;$C$6),Analysis!Q17,INDIRECT("'Output 3'!$Y$4:$Y$"&amp;$C$6))
+SUMIF(INDIRECT("'Output 4'!$H$4:$H$"&amp;$C$7),Analysis!Q17,INDIRECT("'Output 4'!$Y$4:$Y$"&amp;$C$7))
+SUMIF(INDIRECT("'Output 5'!$H$4:$H$"&amp;$C$8),Analysis!Q17,INDIRECT("'Output 5'!$Y$4:$Y$"&amp;$C$8))
+SUMIF(INDIRECT("'Output 6'!$H$4:$H$"&amp;$C$9),Analysis!Q17,INDIRECT("'Output 6'!$Y$4:$Y$"&amp;$C$9))
+SUMIF(INDIRECT("'Output 7'!$H$4:$H$"&amp;$C$10),Analysis!Q17,INDIRECT("'Output 7'!$Y$4:$Y$"&amp;$C$10))
+SUMIF(INDIRECT("'Output 8'!$H$4:$H$"&amp;$C$11),Analysis!Q17,INDIRECT("'Output 8'!$Y$4:$Y$"&amp;$C$11))
+SUMIF(INDIRECT("'Output 9'!$H$4:$H$"&amp;$C$12),Analysis!Q17,INDIRECT("'Output 9'!$Y$4:$Y$"&amp;$C$12))
+SUMIF(INDIRECT("'Output 10'!$H$4:$H$"&amp;$C$13),Analysis!Q17,INDIRECT("'Output 10'!$Y$4:$Y$"&amp;$C$13))</f>
        <v>5</v>
      </c>
      <c r="V17" s="29"/>
      <c r="W17" s="5">
        <f>SUMIF('Unplanned Outputs'!$E$4:$E$500,Analysis!Q17,'Unplanned Outputs'!$J$4:$J$500)</f>
        <v>0</v>
      </c>
      <c r="X17" s="5">
        <f>SUMIF('Unplanned Outputs'!$E$4:$E$500,Analysis!$Q17,'Unplanned Outputs'!$N$4:$N$500)</f>
        <v>0</v>
      </c>
      <c r="Y17" s="5">
        <f>SUMIF('Unplanned Outputs'!$E$4:$E$500,Analysis!$Q17,'Unplanned Outputs'!$R$4:$R$500)</f>
        <v>0</v>
      </c>
      <c r="Z17" s="5">
        <f>SUMIF('Unplanned Outputs'!$E$4:$E$500,Analysis!$Q17,'Unplanned Outputs'!$V$4:$V$500)</f>
        <v>0</v>
      </c>
      <c r="AA17" s="14"/>
      <c r="AB17" s="35">
        <f t="shared" ca="1" si="0"/>
        <v>10</v>
      </c>
      <c r="AC17" s="35">
        <f t="shared" si="1"/>
        <v>0</v>
      </c>
      <c r="AD17" s="51">
        <f t="shared" ca="1" si="2"/>
        <v>10</v>
      </c>
      <c r="AE17" s="61">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0</v>
      </c>
    </row>
    <row r="18" spans="1:31" x14ac:dyDescent="0.3">
      <c r="F18" t="str">
        <f>'Output 5'!$D$5</f>
        <v>O.5.2</v>
      </c>
      <c r="G18" s="4" t="e">
        <f>'Output 5'!K$5/'Output 5'!$F$5</f>
        <v>#DIV/0!</v>
      </c>
      <c r="H18" s="4" t="e">
        <f>'Output 5'!M$5/'Output 5'!$F$5</f>
        <v>#DIV/0!</v>
      </c>
      <c r="I18" s="4" t="e">
        <f>('Output 5'!O$5)/'Output 5'!$F$5</f>
        <v>#DIV/0!</v>
      </c>
      <c r="J18" s="4" t="e">
        <f>('Output 5'!Q$5)/'Output 5'!$F$5</f>
        <v>#DIV/0!</v>
      </c>
      <c r="K18" s="4">
        <f>('Output 1'!U$4)/'Output 1'!$F$4</f>
        <v>0</v>
      </c>
      <c r="L18" s="32" t="e">
        <f t="shared" si="6"/>
        <v>#DIV/0!</v>
      </c>
      <c r="M18" s="4" t="e">
        <f>('Output 5'!S$5)/'Output 5'!$F$5</f>
        <v>#DIV/0!</v>
      </c>
      <c r="N18" s="4" t="e">
        <f>('Output 5'!U$5)/'Output 5'!$F$5</f>
        <v>#DIV/0!</v>
      </c>
      <c r="O18" s="32" t="e">
        <f t="shared" si="7"/>
        <v>#DIV/0!</v>
      </c>
      <c r="Q18" s="29" t="s">
        <v>314</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5">
        <f ca="1">SUMIF(INDIRECT("'Output 1'!$H$4:$H$"&amp;$C$4),Analysis!Q18,INDIRECT("'Output 1'!$Y$4:$Y$"&amp;$C$4))
+SUMIF(INDIRECT("'Output 2'!$H$4:$H$"&amp;$C$5),Analysis!Q18,INDIRECT("'Output 2'!$Y$4:$Y$"&amp;$C$5))
+SUMIF(INDIRECT("'Output 3'!$H$4:$H$"&amp;$C$6),Analysis!Q18,INDIRECT("'Output 3'!$Y$4:$Y$"&amp;$C$6))
+SUMIF(INDIRECT("'Output 4'!$H$4:$H$"&amp;$C$7),Analysis!Q18,INDIRECT("'Output 4'!$Y$4:$Y$"&amp;$C$7))
+SUMIF(INDIRECT("'Output 5'!$H$4:$H$"&amp;$C$8),Analysis!Q18,INDIRECT("'Output 5'!$Y$4:$Y$"&amp;$C$8))
+SUMIF(INDIRECT("'Output 6'!$H$4:$H$"&amp;$C$9),Analysis!Q18,INDIRECT("'Output 6'!$Y$4:$Y$"&amp;$C$9))
+SUMIF(INDIRECT("'Output 7'!$H$4:$H$"&amp;$C$10),Analysis!Q18,INDIRECT("'Output 7'!$Y$4:$Y$"&amp;$C$10))
+SUMIF(INDIRECT("'Output 8'!$H$4:$H$"&amp;$C$11),Analysis!Q18,INDIRECT("'Output 8'!$Y$4:$Y$"&amp;$C$11))
+SUMIF(INDIRECT("'Output 9'!$H$4:$H$"&amp;$C$12),Analysis!Q18,INDIRECT("'Output 9'!$Y$4:$Y$"&amp;$C$12))
+SUMIF(INDIRECT("'Output 10'!$H$4:$H$"&amp;$C$13),Analysis!Q18,INDIRECT("'Output 10'!$Y$4:$Y$"&amp;$C$13))</f>
        <v>0</v>
      </c>
      <c r="V18" s="29"/>
      <c r="W18" s="5">
        <f>SUMIF('Unplanned Outputs'!$E$4:$E$500,Analysis!Q18,'Unplanned Outputs'!$J$4:$J$500)</f>
        <v>0</v>
      </c>
      <c r="X18" s="5">
        <f>SUMIF('Unplanned Outputs'!$E$4:$E$500,Analysis!$Q18,'Unplanned Outputs'!$N$4:$N$500)</f>
        <v>0</v>
      </c>
      <c r="Y18" s="5">
        <f>SUMIF('Unplanned Outputs'!$E$4:$E$500,Analysis!$Q18,'Unplanned Outputs'!$R$4:$R$500)</f>
        <v>0</v>
      </c>
      <c r="Z18" s="5">
        <f>SUMIF('Unplanned Outputs'!$E$4:$E$500,Analysis!$Q18,'Unplanned Outputs'!$V$4:$V$500)</f>
        <v>0</v>
      </c>
      <c r="AA18" s="14"/>
      <c r="AB18" s="35">
        <f t="shared" ca="1" si="0"/>
        <v>0</v>
      </c>
      <c r="AC18" s="35">
        <f t="shared" si="1"/>
        <v>0</v>
      </c>
      <c r="AD18" s="51">
        <f t="shared" ca="1" si="2"/>
        <v>0</v>
      </c>
      <c r="AE18" s="61">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31" x14ac:dyDescent="0.3">
      <c r="F19" t="str">
        <f>'Output 5'!$D$6</f>
        <v>0.5.3</v>
      </c>
      <c r="G19" s="4" t="e">
        <f>'Output 5'!K$6/'Output 5'!$F$6</f>
        <v>#DIV/0!</v>
      </c>
      <c r="H19" s="4" t="e">
        <f>'Output 5'!M$6/'Output 5'!$F$6</f>
        <v>#DIV/0!</v>
      </c>
      <c r="I19" s="4" t="e">
        <f>('Output 5'!O$6)/'Output 5'!$F$6</f>
        <v>#DIV/0!</v>
      </c>
      <c r="J19" s="4" t="e">
        <f>('Output 5'!Q$6)/'Output 5'!$F$6</f>
        <v>#DIV/0!</v>
      </c>
      <c r="K19" s="4">
        <f>('Output 1'!U$4)/'Output 1'!$F$4</f>
        <v>0</v>
      </c>
      <c r="L19" s="32" t="e">
        <f t="shared" si="6"/>
        <v>#DIV/0!</v>
      </c>
      <c r="M19" s="4" t="e">
        <f>('Output 5'!S$6)/'Output 5'!$F$6</f>
        <v>#DIV/0!</v>
      </c>
      <c r="N19" s="4" t="e">
        <f>('Output 5'!U$6)/'Output 5'!$F$6</f>
        <v>#DIV/0!</v>
      </c>
      <c r="O19" s="32" t="e">
        <f t="shared" si="7"/>
        <v>#DIV/0!</v>
      </c>
      <c r="Q19" s="29" t="s">
        <v>255</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5">
        <f ca="1">SUMIF(INDIRECT("'Output 1'!$H$4:$H$"&amp;$C$4),Analysis!Q19,INDIRECT("'Output 1'!$Y$4:$Y$"&amp;$C$4))
+SUMIF(INDIRECT("'Output 2'!$H$4:$H$"&amp;$C$5),Analysis!Q19,INDIRECT("'Output 2'!$Y$4:$Y$"&amp;$C$5))
+SUMIF(INDIRECT("'Output 3'!$H$4:$H$"&amp;$C$6),Analysis!Q19,INDIRECT("'Output 3'!$Y$4:$Y$"&amp;$C$6))
+SUMIF(INDIRECT("'Output 4'!$H$4:$H$"&amp;$C$7),Analysis!Q19,INDIRECT("'Output 4'!$Y$4:$Y$"&amp;$C$7))
+SUMIF(INDIRECT("'Output 5'!$H$4:$H$"&amp;$C$8),Analysis!Q19,INDIRECT("'Output 5'!$Y$4:$Y$"&amp;$C$8))
+SUMIF(INDIRECT("'Output 6'!$H$4:$H$"&amp;$C$9),Analysis!Q19,INDIRECT("'Output 6'!$Y$4:$Y$"&amp;$C$9))
+SUMIF(INDIRECT("'Output 7'!$H$4:$H$"&amp;$C$10),Analysis!Q19,INDIRECT("'Output 7'!$Y$4:$Y$"&amp;$C$10))
+SUMIF(INDIRECT("'Output 8'!$H$4:$H$"&amp;$C$11),Analysis!Q19,INDIRECT("'Output 8'!$Y$4:$Y$"&amp;$C$11))
+SUMIF(INDIRECT("'Output 9'!$H$4:$H$"&amp;$C$12),Analysis!Q19,INDIRECT("'Output 9'!$Y$4:$Y$"&amp;$C$12))
+SUMIF(INDIRECT("'Output 10'!$H$4:$H$"&amp;$C$13),Analysis!Q19,INDIRECT("'Output 10'!$Y$4:$Y$"&amp;$C$13))</f>
        <v>0</v>
      </c>
      <c r="V19" s="29"/>
      <c r="W19" s="5">
        <f>SUMIF('Unplanned Outputs'!$E$4:$E$500,Analysis!Q19,'Unplanned Outputs'!$J$4:$J$500)</f>
        <v>0</v>
      </c>
      <c r="X19" s="5">
        <f>SUMIF('Unplanned Outputs'!$E$4:$E$500,Analysis!$Q19,'Unplanned Outputs'!$N$4:$N$500)</f>
        <v>0</v>
      </c>
      <c r="Y19" s="5">
        <f>SUMIF('Unplanned Outputs'!$E$4:$E$500,Analysis!$Q19,'Unplanned Outputs'!$R$4:$R$500)</f>
        <v>0</v>
      </c>
      <c r="Z19" s="5">
        <f>SUMIF('Unplanned Outputs'!$E$4:$E$500,Analysis!$Q19,'Unplanned Outputs'!$V$4:$V$500)</f>
        <v>0</v>
      </c>
      <c r="AA19" s="14"/>
      <c r="AB19" s="35">
        <f t="shared" ca="1" si="0"/>
        <v>0</v>
      </c>
      <c r="AC19" s="35">
        <f t="shared" si="1"/>
        <v>0</v>
      </c>
      <c r="AD19" s="51">
        <f t="shared" ca="1" si="2"/>
        <v>0</v>
      </c>
      <c r="AE19" s="61">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0</v>
      </c>
    </row>
    <row r="20" spans="1:31" x14ac:dyDescent="0.3">
      <c r="A20" t="s">
        <v>315</v>
      </c>
      <c r="B20" s="7">
        <f>COUNTIF(B4:B18,"&lt;&gt;")</f>
        <v>10</v>
      </c>
      <c r="E20" t="str">
        <f>'Output 6'!$B$4</f>
        <v>O.6</v>
      </c>
      <c r="F20" t="str">
        <f>'Output 6'!$D$4</f>
        <v>O.6.1</v>
      </c>
      <c r="G20" s="4" t="e">
        <f>'Output 6'!$K$4/'Output 6'!$F$4</f>
        <v>#DIV/0!</v>
      </c>
      <c r="H20" s="4" t="e">
        <f>'Output 6'!M$4/'Output 6'!$F$4</f>
        <v>#DIV/0!</v>
      </c>
      <c r="I20" s="4" t="e">
        <f>('Output 6'!O$4)/'Output 6'!$F$4</f>
        <v>#DIV/0!</v>
      </c>
      <c r="J20" s="4" t="e">
        <f>('Output 6'!Q$4)/'Output 6'!$F$4</f>
        <v>#DIV/0!</v>
      </c>
      <c r="K20" s="4">
        <f>('Output 1'!U$4)/'Output 1'!$F$4</f>
        <v>0</v>
      </c>
      <c r="L20" s="32" t="e">
        <f t="shared" si="6"/>
        <v>#DIV/0!</v>
      </c>
      <c r="M20" s="4" t="e">
        <f>('Output 6'!S$4)/'Output 6'!$F$4</f>
        <v>#DIV/0!</v>
      </c>
      <c r="N20" s="4" t="e">
        <f>('Output 6'!U$4)/'Output 6'!$F$4</f>
        <v>#DIV/0!</v>
      </c>
      <c r="O20" s="32" t="e">
        <f t="shared" si="7"/>
        <v>#DIV/0!</v>
      </c>
      <c r="Q20" s="29">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5">
        <f ca="1">SUMIF(INDIRECT("'Output 1'!$H$4:$H$"&amp;$C$4),Analysis!Q20,INDIRECT("'Output 1'!$Y$4:$Y$"&amp;$C$4))
+SUMIF(INDIRECT("'Output 2'!$H$4:$H$"&amp;$C$5),Analysis!Q20,INDIRECT("'Output 2'!$Y$4:$Y$"&amp;$C$5))
+SUMIF(INDIRECT("'Output 3'!$H$4:$H$"&amp;$C$6),Analysis!Q20,INDIRECT("'Output 3'!$Y$4:$Y$"&amp;$C$6))
+SUMIF(INDIRECT("'Output 4'!$H$4:$H$"&amp;$C$7),Analysis!Q20,INDIRECT("'Output 4'!$Y$4:$Y$"&amp;$C$7))
+SUMIF(INDIRECT("'Output 5'!$H$4:$H$"&amp;$C$8),Analysis!Q20,INDIRECT("'Output 5'!$Y$4:$Y$"&amp;$C$8))
+SUMIF(INDIRECT("'Output 6'!$H$4:$H$"&amp;$C$9),Analysis!Q20,INDIRECT("'Output 6'!$Y$4:$Y$"&amp;$C$9))
+SUMIF(INDIRECT("'Output 7'!$H$4:$H$"&amp;$C$10),Analysis!Q20,INDIRECT("'Output 7'!$Y$4:$Y$"&amp;$C$10))
+SUMIF(INDIRECT("'Output 8'!$H$4:$H$"&amp;$C$11),Analysis!Q20,INDIRECT("'Output 8'!$Y$4:$Y$"&amp;$C$11))
+SUMIF(INDIRECT("'Output 9'!$H$4:$H$"&amp;$C$12),Analysis!Q20,INDIRECT("'Output 9'!$Y$4:$Y$"&amp;$C$12))
+SUMIF(INDIRECT("'Output 10'!$H$4:$H$"&amp;$C$13),Analysis!Q20,INDIRECT("'Output 10'!$Y$4:$Y$"&amp;$C$13))</f>
        <v>0</v>
      </c>
      <c r="V20" s="29"/>
      <c r="W20" s="5">
        <f>SUMIF('Unplanned Outputs'!$E$4:$E$500,Analysis!Q20,'Unplanned Outputs'!$J$4:$J$500)</f>
        <v>0</v>
      </c>
      <c r="X20" s="5">
        <f>SUMIF('Unplanned Outputs'!$E$4:$E$500,Analysis!$Q20,'Unplanned Outputs'!$N$4:$N$500)</f>
        <v>0</v>
      </c>
      <c r="Y20" s="5">
        <f>SUMIF('Unplanned Outputs'!$E$4:$E$500,Analysis!$Q20,'Unplanned Outputs'!$R$4:$R$500)</f>
        <v>0</v>
      </c>
      <c r="Z20" s="5">
        <f>SUMIF('Unplanned Outputs'!$E$4:$E$500,Analysis!$Q20,'Unplanned Outputs'!$V$4:$V$500)</f>
        <v>0</v>
      </c>
      <c r="AA20" s="14"/>
      <c r="AB20" s="35">
        <f t="shared" ca="1" si="0"/>
        <v>0</v>
      </c>
      <c r="AC20" s="35">
        <f t="shared" si="1"/>
        <v>0</v>
      </c>
      <c r="AD20" s="51">
        <f t="shared" ca="1" si="2"/>
        <v>0</v>
      </c>
      <c r="AE20" s="61">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31" x14ac:dyDescent="0.3">
      <c r="F21" t="str">
        <f>'Output 6'!$D$5</f>
        <v>O.6.2</v>
      </c>
      <c r="G21" s="4" t="e">
        <f>'Output 6'!K$5/'Output 6'!$F$5</f>
        <v>#DIV/0!</v>
      </c>
      <c r="H21" s="4" t="e">
        <f>'Output 6'!M$5/'Output 6'!$F$5</f>
        <v>#DIV/0!</v>
      </c>
      <c r="I21" s="4" t="e">
        <f>('Output 6'!O$5)/'Output 6'!$F$5</f>
        <v>#DIV/0!</v>
      </c>
      <c r="J21" s="4" t="e">
        <f>('Output 6'!Q$5)/'Output 6'!$F$5</f>
        <v>#DIV/0!</v>
      </c>
      <c r="K21" s="4">
        <f>('Output 1'!U$4)/'Output 1'!$F$4</f>
        <v>0</v>
      </c>
      <c r="L21" s="32" t="e">
        <f t="shared" si="6"/>
        <v>#DIV/0!</v>
      </c>
      <c r="M21" s="4" t="e">
        <f>('Output 6'!S$5)/'Output 6'!$F$5</f>
        <v>#DIV/0!</v>
      </c>
      <c r="N21" s="4" t="e">
        <f>('Output 6'!U$5)/'Output 6'!$F$5</f>
        <v>#DIV/0!</v>
      </c>
      <c r="O21" s="32" t="e">
        <f t="shared" si="7"/>
        <v>#DIV/0!</v>
      </c>
      <c r="Q21" s="29" t="s">
        <v>316</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5">
        <f ca="1">SUMIF(INDIRECT("'Output 1'!$H$4:$H$"&amp;$C$4),Analysis!Q21,INDIRECT("'Output 1'!$Y$4:$Y$"&amp;$C$4))
+SUMIF(INDIRECT("'Output 2'!$H$4:$H$"&amp;$C$5),Analysis!Q21,INDIRECT("'Output 2'!$Y$4:$Y$"&amp;$C$5))
+SUMIF(INDIRECT("'Output 3'!$H$4:$H$"&amp;$C$6),Analysis!Q21,INDIRECT("'Output 3'!$Y$4:$Y$"&amp;$C$6))
+SUMIF(INDIRECT("'Output 4'!$H$4:$H$"&amp;$C$7),Analysis!Q21,INDIRECT("'Output 4'!$Y$4:$Y$"&amp;$C$7))
+SUMIF(INDIRECT("'Output 5'!$H$4:$H$"&amp;$C$8),Analysis!Q21,INDIRECT("'Output 5'!$Y$4:$Y$"&amp;$C$8))
+SUMIF(INDIRECT("'Output 6'!$H$4:$H$"&amp;$C$9),Analysis!Q21,INDIRECT("'Output 6'!$Y$4:$Y$"&amp;$C$9))
+SUMIF(INDIRECT("'Output 7'!$H$4:$H$"&amp;$C$10),Analysis!Q21,INDIRECT("'Output 7'!$Y$4:$Y$"&amp;$C$10))
+SUMIF(INDIRECT("'Output 8'!$H$4:$H$"&amp;$C$11),Analysis!Q21,INDIRECT("'Output 8'!$Y$4:$Y$"&amp;$C$11))
+SUMIF(INDIRECT("'Output 9'!$H$4:$H$"&amp;$C$12),Analysis!Q21,INDIRECT("'Output 9'!$Y$4:$Y$"&amp;$C$12))
+SUMIF(INDIRECT("'Output 10'!$H$4:$H$"&amp;$C$13),Analysis!Q21,INDIRECT("'Output 10'!$Y$4:$Y$"&amp;$C$13))</f>
        <v>0</v>
      </c>
      <c r="V21" s="29"/>
      <c r="W21" s="5">
        <f>SUMIF('Unplanned Outputs'!$E$4:$E$500,Analysis!Q21,'Unplanned Outputs'!$J$4:$J$500)</f>
        <v>0</v>
      </c>
      <c r="X21" s="5">
        <f>SUMIF('Unplanned Outputs'!$E$4:$E$500,Analysis!$Q21,'Unplanned Outputs'!$N$4:$N$500)</f>
        <v>0</v>
      </c>
      <c r="Y21" s="5">
        <f>SUMIF('Unplanned Outputs'!$E$4:$E$500,Analysis!$Q21,'Unplanned Outputs'!$R$4:$R$500)</f>
        <v>0</v>
      </c>
      <c r="Z21" s="5">
        <f>SUMIF('Unplanned Outputs'!$E$4:$E$500,Analysis!$Q21,'Unplanned Outputs'!$V$4:$V$500)</f>
        <v>0</v>
      </c>
      <c r="AA21" s="14"/>
      <c r="AB21" s="35">
        <f t="shared" ca="1" si="0"/>
        <v>0</v>
      </c>
      <c r="AC21" s="35">
        <f t="shared" si="1"/>
        <v>0</v>
      </c>
      <c r="AD21" s="51">
        <f t="shared" ca="1" si="2"/>
        <v>0</v>
      </c>
      <c r="AE21" s="61">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31" x14ac:dyDescent="0.3">
      <c r="F22" t="str">
        <f>'Output 6'!$D$6</f>
        <v>O.6.3</v>
      </c>
      <c r="G22" s="4" t="e">
        <f>'Output 6'!K$6/'Output 6'!$F$6</f>
        <v>#DIV/0!</v>
      </c>
      <c r="H22" s="4" t="e">
        <f>'Output 6'!M$6/'Output 6'!$F$6</f>
        <v>#DIV/0!</v>
      </c>
      <c r="I22" s="4" t="e">
        <f>('Output 6'!O$6)/'Output 6'!$F$6</f>
        <v>#DIV/0!</v>
      </c>
      <c r="J22" s="4" t="e">
        <f>('Output 6'!Q$6)/'Output 6'!$F$6</f>
        <v>#DIV/0!</v>
      </c>
      <c r="K22" s="4">
        <f>('Output 1'!U$4)/'Output 1'!$F$4</f>
        <v>0</v>
      </c>
      <c r="L22" s="32" t="e">
        <f t="shared" si="6"/>
        <v>#DIV/0!</v>
      </c>
      <c r="M22" s="4" t="e">
        <f>('Output 6'!S$6)/'Output 6'!$F$6</f>
        <v>#DIV/0!</v>
      </c>
      <c r="N22" s="4" t="e">
        <f>('Output 6'!U$6)/'Output 6'!$F$6</f>
        <v>#DIV/0!</v>
      </c>
      <c r="O22" s="32" t="e">
        <f t="shared" si="7"/>
        <v>#DIV/0!</v>
      </c>
      <c r="Q22" s="29" t="s">
        <v>317</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5">
        <f ca="1">SUMIF(INDIRECT("'Output 1'!$H$4:$H$"&amp;$C$4),Analysis!Q22,INDIRECT("'Output 1'!$Y$4:$Y$"&amp;$C$4))
+SUMIF(INDIRECT("'Output 2'!$H$4:$H$"&amp;$C$5),Analysis!Q22,INDIRECT("'Output 2'!$Y$4:$Y$"&amp;$C$5))
+SUMIF(INDIRECT("'Output 3'!$H$4:$H$"&amp;$C$6),Analysis!Q22,INDIRECT("'Output 3'!$Y$4:$Y$"&amp;$C$6))
+SUMIF(INDIRECT("'Output 4'!$H$4:$H$"&amp;$C$7),Analysis!Q22,INDIRECT("'Output 4'!$Y$4:$Y$"&amp;$C$7))
+SUMIF(INDIRECT("'Output 5'!$H$4:$H$"&amp;$C$8),Analysis!Q22,INDIRECT("'Output 5'!$Y$4:$Y$"&amp;$C$8))
+SUMIF(INDIRECT("'Output 6'!$H$4:$H$"&amp;$C$9),Analysis!Q22,INDIRECT("'Output 6'!$Y$4:$Y$"&amp;$C$9))
+SUMIF(INDIRECT("'Output 7'!$H$4:$H$"&amp;$C$10),Analysis!Q22,INDIRECT("'Output 7'!$Y$4:$Y$"&amp;$C$10))
+SUMIF(INDIRECT("'Output 8'!$H$4:$H$"&amp;$C$11),Analysis!Q22,INDIRECT("'Output 8'!$Y$4:$Y$"&amp;$C$11))
+SUMIF(INDIRECT("'Output 9'!$H$4:$H$"&amp;$C$12),Analysis!Q22,INDIRECT("'Output 9'!$Y$4:$Y$"&amp;$C$12))
+SUMIF(INDIRECT("'Output 10'!$H$4:$H$"&amp;$C$13),Analysis!Q22,INDIRECT("'Output 10'!$Y$4:$Y$"&amp;$C$13))</f>
        <v>0</v>
      </c>
      <c r="V22" s="29"/>
      <c r="W22" s="5">
        <f>SUMIF('Unplanned Outputs'!$E$4:$E$500,Analysis!Q22,'Unplanned Outputs'!$J$4:$J$500)</f>
        <v>0</v>
      </c>
      <c r="X22" s="5">
        <f>SUMIF('Unplanned Outputs'!$E$4:$E$500,Analysis!$Q22,'Unplanned Outputs'!$N$4:$N$500)</f>
        <v>0</v>
      </c>
      <c r="Y22" s="5">
        <f>SUMIF('Unplanned Outputs'!$E$4:$E$500,Analysis!$Q22,'Unplanned Outputs'!$R$4:$R$500)</f>
        <v>0</v>
      </c>
      <c r="Z22" s="5">
        <f>SUMIF('Unplanned Outputs'!$E$4:$E$500,Analysis!$Q22,'Unplanned Outputs'!$V$4:$V$500)</f>
        <v>0</v>
      </c>
      <c r="AA22" s="14"/>
      <c r="AB22" s="35">
        <f t="shared" ca="1" si="0"/>
        <v>0</v>
      </c>
      <c r="AC22" s="35">
        <f t="shared" si="1"/>
        <v>0</v>
      </c>
      <c r="AD22" s="51">
        <f t="shared" ca="1" si="2"/>
        <v>0</v>
      </c>
      <c r="AE22" s="61">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31" x14ac:dyDescent="0.3">
      <c r="E23" t="str">
        <f>'Output 7'!$B$4</f>
        <v>O.7</v>
      </c>
      <c r="F23" t="str">
        <f>'Output 7'!$D$4</f>
        <v>O.7.1</v>
      </c>
      <c r="G23" s="4" t="e">
        <f>'Output 7'!$K$4/'Output 7'!$F$4</f>
        <v>#DIV/0!</v>
      </c>
      <c r="H23" s="4" t="e">
        <f>'Output 7'!M$4/'Output 7'!$F$4</f>
        <v>#DIV/0!</v>
      </c>
      <c r="I23" s="4" t="e">
        <f>('Output 7'!O$4)/'Output 7'!$F$4</f>
        <v>#DIV/0!</v>
      </c>
      <c r="J23" s="4" t="e">
        <f>('Output 7'!Q$4)/'Output 7'!$F$4</f>
        <v>#DIV/0!</v>
      </c>
      <c r="K23" s="4">
        <f>('Output 1'!U$4)/'Output 1'!$F$4</f>
        <v>0</v>
      </c>
      <c r="L23" s="32" t="e">
        <f t="shared" si="6"/>
        <v>#DIV/0!</v>
      </c>
      <c r="M23" s="4" t="e">
        <f>('Output 7'!S$5)/'Output 7'!$F$4</f>
        <v>#DIV/0!</v>
      </c>
      <c r="N23" s="4" t="e">
        <f>('Output 7'!U$4)/'Output 7'!$F$4</f>
        <v>#DIV/0!</v>
      </c>
      <c r="O23" s="32" t="e">
        <f t="shared" si="7"/>
        <v>#DIV/0!</v>
      </c>
      <c r="Q23" s="29">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5">
        <f ca="1">SUMIF(INDIRECT("'Output 1'!$H$4:$H$"&amp;$C$4),Analysis!Q23,INDIRECT("'Output 1'!$Y$4:$Y$"&amp;$C$4))
+SUMIF(INDIRECT("'Output 2'!$H$4:$H$"&amp;$C$5),Analysis!Q23,INDIRECT("'Output 2'!$Y$4:$Y$"&amp;$C$5))
+SUMIF(INDIRECT("'Output 3'!$H$4:$H$"&amp;$C$6),Analysis!Q23,INDIRECT("'Output 3'!$Y$4:$Y$"&amp;$C$6))
+SUMIF(INDIRECT("'Output 4'!$H$4:$H$"&amp;$C$7),Analysis!Q23,INDIRECT("'Output 4'!$Y$4:$Y$"&amp;$C$7))
+SUMIF(INDIRECT("'Output 5'!$H$4:$H$"&amp;$C$8),Analysis!Q23,INDIRECT("'Output 5'!$Y$4:$Y$"&amp;$C$8))
+SUMIF(INDIRECT("'Output 6'!$H$4:$H$"&amp;$C$9),Analysis!Q23,INDIRECT("'Output 6'!$Y$4:$Y$"&amp;$C$9))
+SUMIF(INDIRECT("'Output 7'!$H$4:$H$"&amp;$C$10),Analysis!Q23,INDIRECT("'Output 7'!$Y$4:$Y$"&amp;$C$10))
+SUMIF(INDIRECT("'Output 8'!$H$4:$H$"&amp;$C$11),Analysis!Q23,INDIRECT("'Output 8'!$Y$4:$Y$"&amp;$C$11))
+SUMIF(INDIRECT("'Output 9'!$H$4:$H$"&amp;$C$12),Analysis!Q23,INDIRECT("'Output 9'!$Y$4:$Y$"&amp;$C$12))
+SUMIF(INDIRECT("'Output 10'!$H$4:$H$"&amp;$C$13),Analysis!Q23,INDIRECT("'Output 10'!$Y$4:$Y$"&amp;$C$13))</f>
        <v>0</v>
      </c>
      <c r="V23" s="29"/>
      <c r="W23" s="5">
        <f>SUMIF('Unplanned Outputs'!$E$4:$E$500,Analysis!Q23,'Unplanned Outputs'!$J$4:$J$500)</f>
        <v>0</v>
      </c>
      <c r="X23" s="5">
        <f>SUMIF('Unplanned Outputs'!$E$4:$E$500,Analysis!$Q23,'Unplanned Outputs'!$N$4:$N$500)</f>
        <v>0</v>
      </c>
      <c r="Y23" s="5">
        <f>SUMIF('Unplanned Outputs'!$E$4:$E$500,Analysis!$Q23,'Unplanned Outputs'!$R$4:$R$500)</f>
        <v>0</v>
      </c>
      <c r="Z23" s="5">
        <f>SUMIF('Unplanned Outputs'!$E$4:$E$500,Analysis!$Q23,'Unplanned Outputs'!$V$4:$V$500)</f>
        <v>0</v>
      </c>
      <c r="AA23" s="14"/>
      <c r="AB23" s="35">
        <f t="shared" ca="1" si="0"/>
        <v>0</v>
      </c>
      <c r="AC23" s="35">
        <f t="shared" si="1"/>
        <v>0</v>
      </c>
      <c r="AD23" s="51">
        <f t="shared" ca="1" si="2"/>
        <v>0</v>
      </c>
      <c r="AE23" s="61">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31" x14ac:dyDescent="0.3">
      <c r="F24" t="str">
        <f>'Output 7'!$D$5</f>
        <v>O.7.2</v>
      </c>
      <c r="G24" s="4" t="e">
        <f>'Output 7'!K$5/'Output 7'!$F$5</f>
        <v>#DIV/0!</v>
      </c>
      <c r="H24" s="4" t="e">
        <f>'Output 7'!M$5/'Output 7'!$F$5</f>
        <v>#DIV/0!</v>
      </c>
      <c r="I24" s="4" t="e">
        <f>('Output 7'!O$5)/'Output 7'!$F$5</f>
        <v>#DIV/0!</v>
      </c>
      <c r="J24" s="4" t="e">
        <f>('Output 7'!Q$5)/'Output 7'!$F$5</f>
        <v>#DIV/0!</v>
      </c>
      <c r="K24" s="4">
        <f>('Output 1'!U$4)/'Output 1'!$F$4</f>
        <v>0</v>
      </c>
      <c r="L24" s="32" t="e">
        <f t="shared" si="6"/>
        <v>#DIV/0!</v>
      </c>
      <c r="M24" s="4" t="e">
        <f>('Output 7'!#REF!)/'Output 7'!$F$5</f>
        <v>#REF!</v>
      </c>
      <c r="N24" s="4" t="e">
        <f>('Output 7'!U$5)/'Output 7'!$F$5</f>
        <v>#DIV/0!</v>
      </c>
      <c r="O24" s="32" t="e">
        <f t="shared" si="7"/>
        <v>#DIV/0!</v>
      </c>
      <c r="Q24" s="29" t="s">
        <v>318</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5">
        <f ca="1">SUMIF(INDIRECT("'Output 1'!$H$4:$H$"&amp;$C$4),Analysis!Q24,INDIRECT("'Output 1'!$Y$4:$Y$"&amp;$C$4))
+SUMIF(INDIRECT("'Output 2'!$H$4:$H$"&amp;$C$5),Analysis!Q24,INDIRECT("'Output 2'!$Y$4:$Y$"&amp;$C$5))
+SUMIF(INDIRECT("'Output 3'!$H$4:$H$"&amp;$C$6),Analysis!Q24,INDIRECT("'Output 3'!$Y$4:$Y$"&amp;$C$6))
+SUMIF(INDIRECT("'Output 4'!$H$4:$H$"&amp;$C$7),Analysis!Q24,INDIRECT("'Output 4'!$Y$4:$Y$"&amp;$C$7))
+SUMIF(INDIRECT("'Output 5'!$H$4:$H$"&amp;$C$8),Analysis!Q24,INDIRECT("'Output 5'!$Y$4:$Y$"&amp;$C$8))
+SUMIF(INDIRECT("'Output 6'!$H$4:$H$"&amp;$C$9),Analysis!Q24,INDIRECT("'Output 6'!$Y$4:$Y$"&amp;$C$9))
+SUMIF(INDIRECT("'Output 7'!$H$4:$H$"&amp;$C$10),Analysis!Q24,INDIRECT("'Output 7'!$Y$4:$Y$"&amp;$C$10))
+SUMIF(INDIRECT("'Output 8'!$H$4:$H$"&amp;$C$11),Analysis!Q24,INDIRECT("'Output 8'!$Y$4:$Y$"&amp;$C$11))
+SUMIF(INDIRECT("'Output 9'!$H$4:$H$"&amp;$C$12),Analysis!Q24,INDIRECT("'Output 9'!$Y$4:$Y$"&amp;$C$12))
+SUMIF(INDIRECT("'Output 10'!$H$4:$H$"&amp;$C$13),Analysis!Q24,INDIRECT("'Output 10'!$Y$4:$Y$"&amp;$C$13))</f>
        <v>0</v>
      </c>
      <c r="V24" s="29"/>
      <c r="W24" s="5">
        <f>SUMIF('Unplanned Outputs'!$E$4:$E$500,Analysis!Q24,'Unplanned Outputs'!$J$4:$J$500)</f>
        <v>0</v>
      </c>
      <c r="X24" s="5">
        <f>SUMIF('Unplanned Outputs'!$E$4:$E$500,Analysis!$Q24,'Unplanned Outputs'!$N$4:$N$500)</f>
        <v>0</v>
      </c>
      <c r="Y24" s="5">
        <f>SUMIF('Unplanned Outputs'!$E$4:$E$500,Analysis!$Q24,'Unplanned Outputs'!$R$4:$R$500)</f>
        <v>0</v>
      </c>
      <c r="Z24" s="5">
        <f>SUMIF('Unplanned Outputs'!$E$4:$E$500,Analysis!$Q24,'Unplanned Outputs'!$V$4:$V$500)</f>
        <v>0</v>
      </c>
      <c r="AA24" s="14"/>
      <c r="AB24" s="35">
        <f t="shared" ca="1" si="0"/>
        <v>0</v>
      </c>
      <c r="AC24" s="35">
        <f t="shared" si="1"/>
        <v>0</v>
      </c>
      <c r="AD24" s="51">
        <f t="shared" ca="1" si="2"/>
        <v>0</v>
      </c>
      <c r="AE24" s="61">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31" x14ac:dyDescent="0.3">
      <c r="F25" t="str">
        <f>'Output 7'!$D$6</f>
        <v>O.7.3</v>
      </c>
      <c r="G25" s="4" t="e">
        <f>'Output 7'!K$6/'Output 7'!$F$6</f>
        <v>#DIV/0!</v>
      </c>
      <c r="H25" s="4" t="e">
        <f>'Output 7'!M$6/'Output 7'!$F$6</f>
        <v>#DIV/0!</v>
      </c>
      <c r="I25" s="4" t="e">
        <f>('Output 7'!O$6)/'Output 7'!$F$6</f>
        <v>#DIV/0!</v>
      </c>
      <c r="J25" s="4" t="e">
        <f>('Output 7'!Q$6)/'Output 7'!$F$6</f>
        <v>#DIV/0!</v>
      </c>
      <c r="K25" s="4">
        <f>('Output 1'!U$4)/'Output 1'!$F$4</f>
        <v>0</v>
      </c>
      <c r="L25" s="32" t="e">
        <f t="shared" si="6"/>
        <v>#DIV/0!</v>
      </c>
      <c r="M25" s="4" t="e">
        <f>('Output 7'!S$6)/'Output 7'!$F$6</f>
        <v>#DIV/0!</v>
      </c>
      <c r="N25" s="4" t="e">
        <f>('Output 7'!U$6)/'Output 7'!$F$6</f>
        <v>#DIV/0!</v>
      </c>
      <c r="O25" s="32" t="e">
        <f t="shared" si="7"/>
        <v>#DIV/0!</v>
      </c>
      <c r="Q25" s="29" t="s">
        <v>319</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5">
        <f ca="1">SUMIF(INDIRECT("'Output 1'!$H$4:$H$"&amp;$C$4),Analysis!Q25,INDIRECT("'Output 1'!$Y$4:$Y$"&amp;$C$4))
+SUMIF(INDIRECT("'Output 2'!$H$4:$H$"&amp;$C$5),Analysis!Q25,INDIRECT("'Output 2'!$Y$4:$Y$"&amp;$C$5))
+SUMIF(INDIRECT("'Output 3'!$H$4:$H$"&amp;$C$6),Analysis!Q25,INDIRECT("'Output 3'!$Y$4:$Y$"&amp;$C$6))
+SUMIF(INDIRECT("'Output 4'!$H$4:$H$"&amp;$C$7),Analysis!Q25,INDIRECT("'Output 4'!$Y$4:$Y$"&amp;$C$7))
+SUMIF(INDIRECT("'Output 5'!$H$4:$H$"&amp;$C$8),Analysis!Q25,INDIRECT("'Output 5'!$Y$4:$Y$"&amp;$C$8))
+SUMIF(INDIRECT("'Output 6'!$H$4:$H$"&amp;$C$9),Analysis!Q25,INDIRECT("'Output 6'!$Y$4:$Y$"&amp;$C$9))
+SUMIF(INDIRECT("'Output 7'!$H$4:$H$"&amp;$C$10),Analysis!Q25,INDIRECT("'Output 7'!$Y$4:$Y$"&amp;$C$10))
+SUMIF(INDIRECT("'Output 8'!$H$4:$H$"&amp;$C$11),Analysis!Q25,INDIRECT("'Output 8'!$Y$4:$Y$"&amp;$C$11))
+SUMIF(INDIRECT("'Output 9'!$H$4:$H$"&amp;$C$12),Analysis!Q25,INDIRECT("'Output 9'!$Y$4:$Y$"&amp;$C$12))
+SUMIF(INDIRECT("'Output 10'!$H$4:$H$"&amp;$C$13),Analysis!Q25,INDIRECT("'Output 10'!$Y$4:$Y$"&amp;$C$13))</f>
        <v>0</v>
      </c>
      <c r="V25" s="29"/>
      <c r="W25" s="5">
        <f>SUMIF('Unplanned Outputs'!$E$4:$E$500,Analysis!Q25,'Unplanned Outputs'!$J$4:$J$500)</f>
        <v>0</v>
      </c>
      <c r="X25" s="5">
        <f>SUMIF('Unplanned Outputs'!$E$4:$E$500,Analysis!$Q25,'Unplanned Outputs'!$N$4:$N$500)</f>
        <v>0</v>
      </c>
      <c r="Y25" s="5">
        <f>SUMIF('Unplanned Outputs'!$E$4:$E$500,Analysis!$Q25,'Unplanned Outputs'!$R$4:$R$500)</f>
        <v>0</v>
      </c>
      <c r="Z25" s="5">
        <f>SUMIF('Unplanned Outputs'!$E$4:$E$500,Analysis!$Q25,'Unplanned Outputs'!$V$4:$V$500)</f>
        <v>0</v>
      </c>
      <c r="AA25" s="14"/>
      <c r="AB25" s="35">
        <f t="shared" ca="1" si="0"/>
        <v>0</v>
      </c>
      <c r="AC25" s="35">
        <f t="shared" si="1"/>
        <v>0</v>
      </c>
      <c r="AD25" s="51">
        <f t="shared" ca="1" si="2"/>
        <v>0</v>
      </c>
      <c r="AE25" s="61">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31" x14ac:dyDescent="0.3">
      <c r="E26" t="str">
        <f>'Output 8'!$B$4</f>
        <v>O.8</v>
      </c>
      <c r="F26" t="str">
        <f>'Output 2'!$D$4</f>
        <v>O.2.1</v>
      </c>
      <c r="G26" s="4" t="e">
        <f>'Output 8'!$K$4/'Output 8'!$F$4</f>
        <v>#DIV/0!</v>
      </c>
      <c r="H26" s="4" t="e">
        <f>'Output 8'!M$4/'Output 8'!$F$4</f>
        <v>#DIV/0!</v>
      </c>
      <c r="I26" s="4" t="e">
        <f>('Output 8'!O$4)/'Output 8'!$F$4</f>
        <v>#DIV/0!</v>
      </c>
      <c r="J26" s="4" t="e">
        <f>('Output 8'!Q$4)/'Output 8'!$F$4</f>
        <v>#DIV/0!</v>
      </c>
      <c r="K26" s="4">
        <f>('Output 1'!U$4)/'Output 1'!$F$4</f>
        <v>0</v>
      </c>
      <c r="L26" s="32" t="e">
        <f t="shared" si="6"/>
        <v>#DIV/0!</v>
      </c>
      <c r="M26" s="4" t="e">
        <f>(#REF!)/#REF!</f>
        <v>#REF!</v>
      </c>
      <c r="N26" s="4" t="e">
        <f>(#REF!)/#REF!</f>
        <v>#REF!</v>
      </c>
      <c r="O26" s="32" t="e">
        <f>#REF!+N26</f>
        <v>#REF!</v>
      </c>
      <c r="Q26" s="29" t="s">
        <v>320</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5">
        <f ca="1">SUMIF(INDIRECT("'Output 1'!$H$4:$H$"&amp;$C$4),Analysis!Q26,INDIRECT("'Output 1'!$Y$4:$Y$"&amp;$C$4))
+SUMIF(INDIRECT("'Output 2'!$H$4:$H$"&amp;$C$5),Analysis!Q26,INDIRECT("'Output 2'!$Y$4:$Y$"&amp;$C$5))
+SUMIF(INDIRECT("'Output 3'!$H$4:$H$"&amp;$C$6),Analysis!Q26,INDIRECT("'Output 3'!$Y$4:$Y$"&amp;$C$6))
+SUMIF(INDIRECT("'Output 4'!$H$4:$H$"&amp;$C$7),Analysis!Q26,INDIRECT("'Output 4'!$Y$4:$Y$"&amp;$C$7))
+SUMIF(INDIRECT("'Output 5'!$H$4:$H$"&amp;$C$8),Analysis!Q26,INDIRECT("'Output 5'!$Y$4:$Y$"&amp;$C$8))
+SUMIF(INDIRECT("'Output 6'!$H$4:$H$"&amp;$C$9),Analysis!Q26,INDIRECT("'Output 6'!$Y$4:$Y$"&amp;$C$9))
+SUMIF(INDIRECT("'Output 7'!$H$4:$H$"&amp;$C$10),Analysis!Q26,INDIRECT("'Output 7'!$Y$4:$Y$"&amp;$C$10))
+SUMIF(INDIRECT("'Output 8'!$H$4:$H$"&amp;$C$11),Analysis!Q26,INDIRECT("'Output 8'!$Y$4:$Y$"&amp;$C$11))
+SUMIF(INDIRECT("'Output 9'!$H$4:$H$"&amp;$C$12),Analysis!Q26,INDIRECT("'Output 9'!$Y$4:$Y$"&amp;$C$12))
+SUMIF(INDIRECT("'Output 10'!$H$4:$H$"&amp;$C$13),Analysis!Q26,INDIRECT("'Output 10'!$Y$4:$Y$"&amp;$C$13))</f>
        <v>0</v>
      </c>
      <c r="V26" s="29"/>
      <c r="W26" s="5">
        <f>SUMIF('Unplanned Outputs'!$E$4:$E$500,Analysis!Q26,'Unplanned Outputs'!$J$4:$J$500)</f>
        <v>0</v>
      </c>
      <c r="X26" s="5">
        <f>SUMIF('Unplanned Outputs'!$E$4:$E$500,Analysis!$Q26,'Unplanned Outputs'!$N$4:$N$500)</f>
        <v>0</v>
      </c>
      <c r="Y26" s="5">
        <f>SUMIF('Unplanned Outputs'!$E$4:$E$500,Analysis!$Q26,'Unplanned Outputs'!$R$4:$R$500)</f>
        <v>0</v>
      </c>
      <c r="Z26" s="5">
        <f>SUMIF('Unplanned Outputs'!$E$4:$E$500,Analysis!$Q26,'Unplanned Outputs'!$V$4:$V$500)</f>
        <v>0</v>
      </c>
      <c r="AA26" s="14"/>
      <c r="AB26" s="35">
        <f t="shared" ca="1" si="0"/>
        <v>0</v>
      </c>
      <c r="AC26" s="35">
        <f t="shared" si="1"/>
        <v>0</v>
      </c>
      <c r="AD26" s="51">
        <f t="shared" ca="1" si="2"/>
        <v>0</v>
      </c>
      <c r="AE26" s="61">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31" x14ac:dyDescent="0.3">
      <c r="F27" t="str">
        <f>'Output 2'!$D$5</f>
        <v>O.2.2</v>
      </c>
      <c r="G27" s="4" t="e">
        <f>'Output 8'!K$5/'Output 8'!$F$5</f>
        <v>#DIV/0!</v>
      </c>
      <c r="H27" s="4" t="e">
        <f>'Output 8'!M$5/'Output 8'!$F$5</f>
        <v>#DIV/0!</v>
      </c>
      <c r="I27" s="4" t="e">
        <f>('Output 8'!O$5)/'Output 8'!$F$5</f>
        <v>#DIV/0!</v>
      </c>
      <c r="J27" s="4" t="e">
        <f>('Output 8'!Q$5)/'Output 8'!$F$5</f>
        <v>#DIV/0!</v>
      </c>
      <c r="K27" s="4">
        <f>('Output 1'!U$4)/'Output 1'!$F$4</f>
        <v>0</v>
      </c>
      <c r="L27" s="32" t="e">
        <f t="shared" si="6"/>
        <v>#DIV/0!</v>
      </c>
      <c r="M27" s="4" t="e">
        <f>(#REF!)/#REF!</f>
        <v>#REF!</v>
      </c>
      <c r="N27" s="4" t="e">
        <f>(#REF!)/#REF!</f>
        <v>#REF!</v>
      </c>
      <c r="O27" s="32" t="e">
        <f>#REF!+N27</f>
        <v>#REF!</v>
      </c>
      <c r="Q27" s="29">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5">
        <f ca="1">SUMIF(INDIRECT("'Output 1'!$H$4:$H$"&amp;$C$4),Analysis!Q27,INDIRECT("'Output 1'!$Y$4:$Y$"&amp;$C$4))
+SUMIF(INDIRECT("'Output 2'!$H$4:$H$"&amp;$C$5),Analysis!Q27,INDIRECT("'Output 2'!$Y$4:$Y$"&amp;$C$5))
+SUMIF(INDIRECT("'Output 3'!$H$4:$H$"&amp;$C$6),Analysis!Q27,INDIRECT("'Output 3'!$Y$4:$Y$"&amp;$C$6))
+SUMIF(INDIRECT("'Output 4'!$H$4:$H$"&amp;$C$7),Analysis!Q27,INDIRECT("'Output 4'!$Y$4:$Y$"&amp;$C$7))
+SUMIF(INDIRECT("'Output 5'!$H$4:$H$"&amp;$C$8),Analysis!Q27,INDIRECT("'Output 5'!$Y$4:$Y$"&amp;$C$8))
+SUMIF(INDIRECT("'Output 6'!$H$4:$H$"&amp;$C$9),Analysis!Q27,INDIRECT("'Output 6'!$Y$4:$Y$"&amp;$C$9))
+SUMIF(INDIRECT("'Output 7'!$H$4:$H$"&amp;$C$10),Analysis!Q27,INDIRECT("'Output 7'!$Y$4:$Y$"&amp;$C$10))
+SUMIF(INDIRECT("'Output 8'!$H$4:$H$"&amp;$C$11),Analysis!Q27,INDIRECT("'Output 8'!$Y$4:$Y$"&amp;$C$11))
+SUMIF(INDIRECT("'Output 9'!$H$4:$H$"&amp;$C$12),Analysis!Q27,INDIRECT("'Output 9'!$Y$4:$Y$"&amp;$C$12))
+SUMIF(INDIRECT("'Output 10'!$H$4:$H$"&amp;$C$13),Analysis!Q27,INDIRECT("'Output 10'!$Y$4:$Y$"&amp;$C$13))</f>
        <v>0</v>
      </c>
      <c r="V27" s="29"/>
      <c r="W27" s="5">
        <f>SUMIF('Unplanned Outputs'!$E$4:$E$500,Analysis!Q27,'Unplanned Outputs'!$J$4:$J$500)</f>
        <v>0</v>
      </c>
      <c r="X27" s="5">
        <f>SUMIF('Unplanned Outputs'!$E$4:$E$500,Analysis!$Q27,'Unplanned Outputs'!$N$4:$N$500)</f>
        <v>0</v>
      </c>
      <c r="Y27" s="5">
        <f>SUMIF('Unplanned Outputs'!$E$4:$E$500,Analysis!$Q27,'Unplanned Outputs'!$R$4:$R$500)</f>
        <v>0</v>
      </c>
      <c r="Z27" s="5">
        <f>SUMIF('Unplanned Outputs'!$E$4:$E$500,Analysis!$Q27,'Unplanned Outputs'!$V$4:$V$500)</f>
        <v>0</v>
      </c>
      <c r="AA27" s="14"/>
      <c r="AB27" s="35">
        <f t="shared" ca="1" si="0"/>
        <v>0</v>
      </c>
      <c r="AC27" s="35">
        <f t="shared" si="1"/>
        <v>0</v>
      </c>
      <c r="AD27" s="51">
        <f t="shared" ca="1" si="2"/>
        <v>0</v>
      </c>
      <c r="AE27" s="61">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31" x14ac:dyDescent="0.3">
      <c r="F28" t="str">
        <f>'Output 2'!$D$6</f>
        <v>O.2.3</v>
      </c>
      <c r="G28" s="4" t="e">
        <f>'Output 8'!K$6/'Output 8'!$F$6</f>
        <v>#DIV/0!</v>
      </c>
      <c r="H28" s="4" t="e">
        <f>'Output 8'!M$6/'Output 8'!$F$6</f>
        <v>#DIV/0!</v>
      </c>
      <c r="I28" s="4" t="e">
        <f>('Output 8'!O$6)/'Output 8'!$F$6</f>
        <v>#DIV/0!</v>
      </c>
      <c r="J28" s="4" t="e">
        <f>('Output 8'!Q$6)/'Output 8'!$F$6</f>
        <v>#DIV/0!</v>
      </c>
      <c r="K28" s="4">
        <f>('Output 1'!U$4)/'Output 1'!$F$4</f>
        <v>0</v>
      </c>
      <c r="L28" s="32" t="e">
        <f t="shared" si="6"/>
        <v>#DIV/0!</v>
      </c>
      <c r="M28" s="4" t="e">
        <f>(#REF!)/#REF!</f>
        <v>#REF!</v>
      </c>
      <c r="N28" s="4" t="e">
        <f>(#REF!)/#REF!</f>
        <v>#REF!</v>
      </c>
      <c r="O28" s="32" t="e">
        <f>#REF!+N28</f>
        <v>#REF!</v>
      </c>
      <c r="Q28" s="29" t="s">
        <v>321</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5">
        <f ca="1">SUMIF(INDIRECT("'Output 1'!$H$4:$H$"&amp;$C$4),Analysis!Q28,INDIRECT("'Output 1'!$Y$4:$Y$"&amp;$C$4))
+SUMIF(INDIRECT("'Output 2'!$H$4:$H$"&amp;$C$5),Analysis!Q28,INDIRECT("'Output 2'!$Y$4:$Y$"&amp;$C$5))
+SUMIF(INDIRECT("'Output 3'!$H$4:$H$"&amp;$C$6),Analysis!Q28,INDIRECT("'Output 3'!$Y$4:$Y$"&amp;$C$6))
+SUMIF(INDIRECT("'Output 4'!$H$4:$H$"&amp;$C$7),Analysis!Q28,INDIRECT("'Output 4'!$Y$4:$Y$"&amp;$C$7))
+SUMIF(INDIRECT("'Output 5'!$H$4:$H$"&amp;$C$8),Analysis!Q28,INDIRECT("'Output 5'!$Y$4:$Y$"&amp;$C$8))
+SUMIF(INDIRECT("'Output 6'!$H$4:$H$"&amp;$C$9),Analysis!Q28,INDIRECT("'Output 6'!$Y$4:$Y$"&amp;$C$9))
+SUMIF(INDIRECT("'Output 7'!$H$4:$H$"&amp;$C$10),Analysis!Q28,INDIRECT("'Output 7'!$Y$4:$Y$"&amp;$C$10))
+SUMIF(INDIRECT("'Output 8'!$H$4:$H$"&amp;$C$11),Analysis!Q28,INDIRECT("'Output 8'!$Y$4:$Y$"&amp;$C$11))
+SUMIF(INDIRECT("'Output 9'!$H$4:$H$"&amp;$C$12),Analysis!Q28,INDIRECT("'Output 9'!$Y$4:$Y$"&amp;$C$12))
+SUMIF(INDIRECT("'Output 10'!$H$4:$H$"&amp;$C$13),Analysis!Q28,INDIRECT("'Output 10'!$Y$4:$Y$"&amp;$C$13))</f>
        <v>0</v>
      </c>
      <c r="V28" s="29"/>
      <c r="W28" s="5">
        <f>SUMIF('Unplanned Outputs'!$E$4:$E$500,Analysis!Q28,'Unplanned Outputs'!$J$4:$J$500)</f>
        <v>0</v>
      </c>
      <c r="X28" s="5">
        <f>SUMIF('Unplanned Outputs'!$E$4:$E$500,Analysis!$Q28,'Unplanned Outputs'!$N$4:$N$500)</f>
        <v>0</v>
      </c>
      <c r="Y28" s="5">
        <f>SUMIF('Unplanned Outputs'!$E$4:$E$500,Analysis!$Q28,'Unplanned Outputs'!$R$4:$R$500)</f>
        <v>0</v>
      </c>
      <c r="Z28" s="5">
        <f>SUMIF('Unplanned Outputs'!$E$4:$E$500,Analysis!$Q28,'Unplanned Outputs'!$V$4:$V$500)</f>
        <v>0</v>
      </c>
      <c r="AA28" s="14"/>
      <c r="AB28" s="35">
        <f t="shared" ca="1" si="0"/>
        <v>0</v>
      </c>
      <c r="AC28" s="35">
        <f t="shared" si="1"/>
        <v>0</v>
      </c>
      <c r="AD28" s="51">
        <f t="shared" ca="1" si="2"/>
        <v>0</v>
      </c>
      <c r="AE28" s="61">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31" x14ac:dyDescent="0.3">
      <c r="E29" t="str">
        <f>'Output 9'!$B$4</f>
        <v>O.9</v>
      </c>
      <c r="F29" t="str">
        <f>'Output 9'!$D$4</f>
        <v>O.9.1</v>
      </c>
      <c r="G29" s="4" t="e">
        <f>'Output 9'!$K$4/'Output 9'!$F$4</f>
        <v>#DIV/0!</v>
      </c>
      <c r="H29" s="4" t="e">
        <f>'Output 9'!M$4/'Output 9'!$F$4</f>
        <v>#DIV/0!</v>
      </c>
      <c r="I29" s="4" t="e">
        <f>('Output 9'!O$4)/'Output 9'!$F$4</f>
        <v>#DIV/0!</v>
      </c>
      <c r="J29" s="4" t="e">
        <f>('Output 9'!Q$4)/'Output 9'!$F$4</f>
        <v>#DIV/0!</v>
      </c>
      <c r="K29" s="4">
        <f>('Output 1'!U$4)/'Output 1'!$F$4</f>
        <v>0</v>
      </c>
      <c r="L29" s="32" t="e">
        <f t="shared" si="6"/>
        <v>#DIV/0!</v>
      </c>
      <c r="M29" s="4" t="e">
        <f>('Output 8'!S$4)/'Output 8'!$F$4</f>
        <v>#DIV/0!</v>
      </c>
      <c r="N29" s="4" t="e">
        <f>('Output 8'!U$4)/'Output 8'!$F$4</f>
        <v>#DIV/0!</v>
      </c>
      <c r="O29" s="32" t="e">
        <f t="shared" ref="O29:O34" si="8">L26+N29</f>
        <v>#DIV/0!</v>
      </c>
      <c r="Q29" s="29" t="s">
        <v>322</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5">
        <f ca="1">SUMIF(INDIRECT("'Output 1'!$H$4:$H$"&amp;$C$4),Analysis!Q29,INDIRECT("'Output 1'!$Y$4:$Y$"&amp;$C$4))
+SUMIF(INDIRECT("'Output 2'!$H$4:$H$"&amp;$C$5),Analysis!Q29,INDIRECT("'Output 2'!$Y$4:$Y$"&amp;$C$5))
+SUMIF(INDIRECT("'Output 3'!$H$4:$H$"&amp;$C$6),Analysis!Q29,INDIRECT("'Output 3'!$Y$4:$Y$"&amp;$C$6))
+SUMIF(INDIRECT("'Output 4'!$H$4:$H$"&amp;$C$7),Analysis!Q29,INDIRECT("'Output 4'!$Y$4:$Y$"&amp;$C$7))
+SUMIF(INDIRECT("'Output 5'!$H$4:$H$"&amp;$C$8),Analysis!Q29,INDIRECT("'Output 5'!$Y$4:$Y$"&amp;$C$8))
+SUMIF(INDIRECT("'Output 6'!$H$4:$H$"&amp;$C$9),Analysis!Q29,INDIRECT("'Output 6'!$Y$4:$Y$"&amp;$C$9))
+SUMIF(INDIRECT("'Output 7'!$H$4:$H$"&amp;$C$10),Analysis!Q29,INDIRECT("'Output 7'!$Y$4:$Y$"&amp;$C$10))
+SUMIF(INDIRECT("'Output 8'!$H$4:$H$"&amp;$C$11),Analysis!Q29,INDIRECT("'Output 8'!$Y$4:$Y$"&amp;$C$11))
+SUMIF(INDIRECT("'Output 9'!$H$4:$H$"&amp;$C$12),Analysis!Q29,INDIRECT("'Output 9'!$Y$4:$Y$"&amp;$C$12))
+SUMIF(INDIRECT("'Output 10'!$H$4:$H$"&amp;$C$13),Analysis!Q29,INDIRECT("'Output 10'!$Y$4:$Y$"&amp;$C$13))</f>
        <v>0</v>
      </c>
      <c r="V29" s="29"/>
      <c r="W29" s="5">
        <f>SUMIF('Unplanned Outputs'!$E$4:$E$500,Analysis!Q29,'Unplanned Outputs'!$J$4:$J$500)</f>
        <v>0</v>
      </c>
      <c r="X29" s="5">
        <f>SUMIF('Unplanned Outputs'!$E$4:$E$500,Analysis!$Q29,'Unplanned Outputs'!$N$4:$N$500)</f>
        <v>0</v>
      </c>
      <c r="Y29" s="5">
        <f>SUMIF('Unplanned Outputs'!$E$4:$E$500,Analysis!$Q29,'Unplanned Outputs'!$R$4:$R$500)</f>
        <v>0</v>
      </c>
      <c r="Z29" s="5">
        <f>SUMIF('Unplanned Outputs'!$E$4:$E$500,Analysis!$Q29,'Unplanned Outputs'!$V$4:$V$500)</f>
        <v>0</v>
      </c>
      <c r="AA29" s="14"/>
      <c r="AB29" s="35">
        <f t="shared" ca="1" si="0"/>
        <v>0</v>
      </c>
      <c r="AC29" s="35">
        <f t="shared" si="1"/>
        <v>0</v>
      </c>
      <c r="AD29" s="51">
        <f t="shared" ca="1" si="2"/>
        <v>0</v>
      </c>
      <c r="AE29" s="61">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31" x14ac:dyDescent="0.3">
      <c r="F30" t="str">
        <f>'Output 9'!$D$5</f>
        <v>O.9.2</v>
      </c>
      <c r="G30" s="4" t="e">
        <f>'Output 9'!K$5/'Output 9'!$F$5</f>
        <v>#DIV/0!</v>
      </c>
      <c r="H30" s="4" t="e">
        <f>'Output 9'!M$5/'Output 9'!$F$5</f>
        <v>#DIV/0!</v>
      </c>
      <c r="I30" s="4" t="e">
        <f>('Output 9'!O$5)/'Output 9'!$F$5</f>
        <v>#DIV/0!</v>
      </c>
      <c r="J30" s="4" t="e">
        <f>('Output 9'!Q$5)/'Output 9'!$F$5</f>
        <v>#DIV/0!</v>
      </c>
      <c r="K30" s="4">
        <f>('Output 1'!U$4)/'Output 1'!$F$4</f>
        <v>0</v>
      </c>
      <c r="L30" s="32" t="e">
        <f t="shared" si="6"/>
        <v>#DIV/0!</v>
      </c>
      <c r="M30" s="4" t="e">
        <f>('Output 8'!S$5)/'Output 8'!$F$5</f>
        <v>#DIV/0!</v>
      </c>
      <c r="N30" s="4" t="e">
        <f>('Output 8'!U$5)/'Output 8'!$F$5</f>
        <v>#DIV/0!</v>
      </c>
      <c r="O30" s="32" t="e">
        <f t="shared" si="8"/>
        <v>#DIV/0!</v>
      </c>
      <c r="Q30" s="29" t="s">
        <v>323</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5">
        <f ca="1">SUMIF(INDIRECT("'Output 1'!$H$4:$H$"&amp;$C$4),Analysis!Q30,INDIRECT("'Output 1'!$Y$4:$Y$"&amp;$C$4))
+SUMIF(INDIRECT("'Output 2'!$H$4:$H$"&amp;$C$5),Analysis!Q30,INDIRECT("'Output 2'!$Y$4:$Y$"&amp;$C$5))
+SUMIF(INDIRECT("'Output 3'!$H$4:$H$"&amp;$C$6),Analysis!Q30,INDIRECT("'Output 3'!$Y$4:$Y$"&amp;$C$6))
+SUMIF(INDIRECT("'Output 4'!$H$4:$H$"&amp;$C$7),Analysis!Q30,INDIRECT("'Output 4'!$Y$4:$Y$"&amp;$C$7))
+SUMIF(INDIRECT("'Output 5'!$H$4:$H$"&amp;$C$8),Analysis!Q30,INDIRECT("'Output 5'!$Y$4:$Y$"&amp;$C$8))
+SUMIF(INDIRECT("'Output 6'!$H$4:$H$"&amp;$C$9),Analysis!Q30,INDIRECT("'Output 6'!$Y$4:$Y$"&amp;$C$9))
+SUMIF(INDIRECT("'Output 7'!$H$4:$H$"&amp;$C$10),Analysis!Q30,INDIRECT("'Output 7'!$Y$4:$Y$"&amp;$C$10))
+SUMIF(INDIRECT("'Output 8'!$H$4:$H$"&amp;$C$11),Analysis!Q30,INDIRECT("'Output 8'!$Y$4:$Y$"&amp;$C$11))
+SUMIF(INDIRECT("'Output 9'!$H$4:$H$"&amp;$C$12),Analysis!Q30,INDIRECT("'Output 9'!$Y$4:$Y$"&amp;$C$12))
+SUMIF(INDIRECT("'Output 10'!$H$4:$H$"&amp;$C$13),Analysis!Q30,INDIRECT("'Output 10'!$Y$4:$Y$"&amp;$C$13))</f>
        <v>0</v>
      </c>
      <c r="V30" s="29"/>
      <c r="W30" s="5">
        <f>SUMIF('Unplanned Outputs'!$E$4:$E$500,Analysis!Q30,'Unplanned Outputs'!$J$4:$J$500)</f>
        <v>0</v>
      </c>
      <c r="X30" s="5">
        <f>SUMIF('Unplanned Outputs'!$E$4:$E$500,Analysis!$Q30,'Unplanned Outputs'!$N$4:$N$500)</f>
        <v>0</v>
      </c>
      <c r="Y30" s="5">
        <f>SUMIF('Unplanned Outputs'!$E$4:$E$500,Analysis!$Q30,'Unplanned Outputs'!$R$4:$R$500)</f>
        <v>0</v>
      </c>
      <c r="Z30" s="5">
        <f>SUMIF('Unplanned Outputs'!$E$4:$E$500,Analysis!$Q30,'Unplanned Outputs'!$V$4:$V$500)</f>
        <v>0</v>
      </c>
      <c r="AA30" s="14"/>
      <c r="AB30" s="35">
        <f t="shared" ca="1" si="0"/>
        <v>0</v>
      </c>
      <c r="AC30" s="35">
        <f t="shared" si="1"/>
        <v>0</v>
      </c>
      <c r="AD30" s="51">
        <f t="shared" ca="1" si="2"/>
        <v>0</v>
      </c>
      <c r="AE30" s="61">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31" x14ac:dyDescent="0.3">
      <c r="F31" t="str">
        <f>'Output 9'!$D$6</f>
        <v>O.9.3</v>
      </c>
      <c r="G31" s="4" t="e">
        <f>'Output 9'!K$6/'Output 9'!$F$6</f>
        <v>#DIV/0!</v>
      </c>
      <c r="H31" s="4" t="e">
        <f>'Output 9'!M$6/'Output 9'!$F$6</f>
        <v>#DIV/0!</v>
      </c>
      <c r="I31" s="4" t="e">
        <f>('Output 9'!O$6)/'Output 9'!$F$6</f>
        <v>#DIV/0!</v>
      </c>
      <c r="J31" s="4" t="e">
        <f>('Output 9'!Q$6)/'Output 9'!$F$6</f>
        <v>#DIV/0!</v>
      </c>
      <c r="K31" s="4">
        <f>('Output 1'!U$4)/'Output 1'!$F$4</f>
        <v>0</v>
      </c>
      <c r="L31" s="32" t="e">
        <f t="shared" si="6"/>
        <v>#DIV/0!</v>
      </c>
      <c r="M31" s="4" t="e">
        <f>('Output 8'!S$6)/'Output 8'!$F$6</f>
        <v>#DIV/0!</v>
      </c>
      <c r="N31" s="4" t="e">
        <f>('Output 8'!U$6)/'Output 8'!$F$6</f>
        <v>#DIV/0!</v>
      </c>
      <c r="O31" s="32" t="e">
        <f t="shared" si="8"/>
        <v>#DIV/0!</v>
      </c>
      <c r="Q31" s="29">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5">
        <f ca="1">SUMIF(INDIRECT("'Output 1'!$H$4:$H$"&amp;$C$4),Analysis!Q31,INDIRECT("'Output 1'!$Y$4:$Y$"&amp;$C$4))
+SUMIF(INDIRECT("'Output 2'!$H$4:$H$"&amp;$C$5),Analysis!Q31,INDIRECT("'Output 2'!$Y$4:$Y$"&amp;$C$5))
+SUMIF(INDIRECT("'Output 3'!$H$4:$H$"&amp;$C$6),Analysis!Q31,INDIRECT("'Output 3'!$Y$4:$Y$"&amp;$C$6))
+SUMIF(INDIRECT("'Output 4'!$H$4:$H$"&amp;$C$7),Analysis!Q31,INDIRECT("'Output 4'!$Y$4:$Y$"&amp;$C$7))
+SUMIF(INDIRECT("'Output 5'!$H$4:$H$"&amp;$C$8),Analysis!Q31,INDIRECT("'Output 5'!$Y$4:$Y$"&amp;$C$8))
+SUMIF(INDIRECT("'Output 6'!$H$4:$H$"&amp;$C$9),Analysis!Q31,INDIRECT("'Output 6'!$Y$4:$Y$"&amp;$C$9))
+SUMIF(INDIRECT("'Output 7'!$H$4:$H$"&amp;$C$10),Analysis!Q31,INDIRECT("'Output 7'!$Y$4:$Y$"&amp;$C$10))
+SUMIF(INDIRECT("'Output 8'!$H$4:$H$"&amp;$C$11),Analysis!Q31,INDIRECT("'Output 8'!$Y$4:$Y$"&amp;$C$11))
+SUMIF(INDIRECT("'Output 9'!$H$4:$H$"&amp;$C$12),Analysis!Q31,INDIRECT("'Output 9'!$Y$4:$Y$"&amp;$C$12))
+SUMIF(INDIRECT("'Output 10'!$H$4:$H$"&amp;$C$13),Analysis!Q31,INDIRECT("'Output 10'!$Y$4:$Y$"&amp;$C$13))</f>
        <v>0</v>
      </c>
      <c r="V31" s="29"/>
      <c r="W31" s="5">
        <f>SUMIF('Unplanned Outputs'!$E$4:$E$500,Analysis!Q31,'Unplanned Outputs'!$J$4:$J$500)</f>
        <v>0</v>
      </c>
      <c r="X31" s="5">
        <f>SUMIF('Unplanned Outputs'!$E$4:$E$500,Analysis!$Q31,'Unplanned Outputs'!$N$4:$N$500)</f>
        <v>0</v>
      </c>
      <c r="Y31" s="5">
        <f>SUMIF('Unplanned Outputs'!$E$4:$E$500,Analysis!$Q31,'Unplanned Outputs'!$R$4:$R$500)</f>
        <v>0</v>
      </c>
      <c r="Z31" s="5">
        <f>SUMIF('Unplanned Outputs'!$E$4:$E$500,Analysis!$Q31,'Unplanned Outputs'!$V$4:$V$500)</f>
        <v>0</v>
      </c>
      <c r="AA31" s="14"/>
      <c r="AB31" s="35">
        <f t="shared" ca="1" si="0"/>
        <v>0</v>
      </c>
      <c r="AC31" s="35">
        <f t="shared" si="1"/>
        <v>0</v>
      </c>
      <c r="AD31" s="51">
        <f t="shared" ca="1" si="2"/>
        <v>0</v>
      </c>
      <c r="AE31" s="61">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31" x14ac:dyDescent="0.3">
      <c r="E32" t="str">
        <f>'Output 10'!$B$4</f>
        <v>O.10</v>
      </c>
      <c r="F32" t="str">
        <f>'Output 10'!$D$4</f>
        <v>O.10.1</v>
      </c>
      <c r="G32" s="4" t="e">
        <f>'Output 10'!$K$4/'Output 10'!$F$4</f>
        <v>#DIV/0!</v>
      </c>
      <c r="H32" s="4" t="e">
        <f>'Output 10'!M$4/'Output 10'!$F$4</f>
        <v>#DIV/0!</v>
      </c>
      <c r="I32" s="4" t="e">
        <f>('Output 10'!O$4)/'Output 10'!$F$4</f>
        <v>#DIV/0!</v>
      </c>
      <c r="J32" s="4" t="e">
        <f>('Output 10'!Q$4)/'Output 10'!$F$4</f>
        <v>#DIV/0!</v>
      </c>
      <c r="K32" s="4">
        <f>('Output 1'!U$4)/'Output 1'!$F$4</f>
        <v>0</v>
      </c>
      <c r="L32" s="32" t="e">
        <f t="shared" si="6"/>
        <v>#DIV/0!</v>
      </c>
      <c r="M32" s="4" t="e">
        <f>('Output 9'!S$4)/'Output 9'!$F$4</f>
        <v>#DIV/0!</v>
      </c>
      <c r="N32" s="4" t="e">
        <f>('Output 9'!U$4)/'Output 9'!$F$4</f>
        <v>#DIV/0!</v>
      </c>
      <c r="O32" s="32" t="e">
        <f t="shared" si="8"/>
        <v>#DIV/0!</v>
      </c>
      <c r="Q32" s="29" t="s">
        <v>324</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5">
        <f ca="1">SUMIF(INDIRECT("'Output 1'!$H$4:$H$"&amp;$C$4),Analysis!Q32,INDIRECT("'Output 1'!$Y$4:$Y$"&amp;$C$4))
+SUMIF(INDIRECT("'Output 2'!$H$4:$H$"&amp;$C$5),Analysis!Q32,INDIRECT("'Output 2'!$Y$4:$Y$"&amp;$C$5))
+SUMIF(INDIRECT("'Output 3'!$H$4:$H$"&amp;$C$6),Analysis!Q32,INDIRECT("'Output 3'!$Y$4:$Y$"&amp;$C$6))
+SUMIF(INDIRECT("'Output 4'!$H$4:$H$"&amp;$C$7),Analysis!Q32,INDIRECT("'Output 4'!$Y$4:$Y$"&amp;$C$7))
+SUMIF(INDIRECT("'Output 5'!$H$4:$H$"&amp;$C$8),Analysis!Q32,INDIRECT("'Output 5'!$Y$4:$Y$"&amp;$C$8))
+SUMIF(INDIRECT("'Output 6'!$H$4:$H$"&amp;$C$9),Analysis!Q32,INDIRECT("'Output 6'!$Y$4:$Y$"&amp;$C$9))
+SUMIF(INDIRECT("'Output 7'!$H$4:$H$"&amp;$C$10),Analysis!Q32,INDIRECT("'Output 7'!$Y$4:$Y$"&amp;$C$10))
+SUMIF(INDIRECT("'Output 8'!$H$4:$H$"&amp;$C$11),Analysis!Q32,INDIRECT("'Output 8'!$Y$4:$Y$"&amp;$C$11))
+SUMIF(INDIRECT("'Output 9'!$H$4:$H$"&amp;$C$12),Analysis!Q32,INDIRECT("'Output 9'!$Y$4:$Y$"&amp;$C$12))
+SUMIF(INDIRECT("'Output 10'!$H$4:$H$"&amp;$C$13),Analysis!Q32,INDIRECT("'Output 10'!$Y$4:$Y$"&amp;$C$13))</f>
        <v>0</v>
      </c>
      <c r="V32" s="29"/>
      <c r="W32" s="5">
        <f>SUMIF('Unplanned Outputs'!$E$4:$E$500,Analysis!Q32,'Unplanned Outputs'!$J$4:$J$500)</f>
        <v>0</v>
      </c>
      <c r="X32" s="5">
        <f>SUMIF('Unplanned Outputs'!$E$4:$E$500,Analysis!$Q32,'Unplanned Outputs'!$N$4:$N$500)</f>
        <v>0</v>
      </c>
      <c r="Y32" s="5">
        <f>SUMIF('Unplanned Outputs'!$E$4:$E$500,Analysis!$Q32,'Unplanned Outputs'!$R$4:$R$500)</f>
        <v>0</v>
      </c>
      <c r="Z32" s="5">
        <f>SUMIF('Unplanned Outputs'!$E$4:$E$500,Analysis!$Q32,'Unplanned Outputs'!$V$4:$V$500)</f>
        <v>0</v>
      </c>
      <c r="AA32" s="14"/>
      <c r="AB32" s="35">
        <f t="shared" ca="1" si="0"/>
        <v>0</v>
      </c>
      <c r="AC32" s="35">
        <f t="shared" si="1"/>
        <v>0</v>
      </c>
      <c r="AD32" s="51">
        <f t="shared" ca="1" si="2"/>
        <v>0</v>
      </c>
      <c r="AE32" s="61">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31" x14ac:dyDescent="0.3">
      <c r="F33">
        <f>'Output 10'!$D$5</f>
        <v>0</v>
      </c>
      <c r="G33" s="4" t="e">
        <f>'Output 10'!K$5/'Output 10'!$F$5</f>
        <v>#DIV/0!</v>
      </c>
      <c r="H33" s="4" t="e">
        <f>'Output 10'!M$5/'Output 10'!$F$5</f>
        <v>#DIV/0!</v>
      </c>
      <c r="I33" s="4" t="e">
        <f>('Output 10'!O$5)/'Output 10'!$F$5</f>
        <v>#DIV/0!</v>
      </c>
      <c r="J33" s="4" t="e">
        <f>('Output 10'!Q$5)/'Output 10'!$F$5</f>
        <v>#DIV/0!</v>
      </c>
      <c r="K33" s="4">
        <f>('Output 1'!U$4)/'Output 1'!$F$4</f>
        <v>0</v>
      </c>
      <c r="L33" s="32" t="e">
        <f t="shared" si="6"/>
        <v>#DIV/0!</v>
      </c>
      <c r="M33" s="4" t="e">
        <f>('Output 9'!S$5)/'Output 9'!$F$5</f>
        <v>#DIV/0!</v>
      </c>
      <c r="N33" s="4" t="e">
        <f>('Output 9'!U$5)/'Output 9'!$F$5</f>
        <v>#DIV/0!</v>
      </c>
      <c r="O33" s="32" t="e">
        <f t="shared" si="8"/>
        <v>#DIV/0!</v>
      </c>
      <c r="Q33" s="29" t="s">
        <v>325</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5">
        <f ca="1">SUMIF(INDIRECT("'Output 1'!$H$4:$H$"&amp;$C$4),Analysis!Q33,INDIRECT("'Output 1'!$Y$4:$Y$"&amp;$C$4))
+SUMIF(INDIRECT("'Output 2'!$H$4:$H$"&amp;$C$5),Analysis!Q33,INDIRECT("'Output 2'!$Y$4:$Y$"&amp;$C$5))
+SUMIF(INDIRECT("'Output 3'!$H$4:$H$"&amp;$C$6),Analysis!Q33,INDIRECT("'Output 3'!$Y$4:$Y$"&amp;$C$6))
+SUMIF(INDIRECT("'Output 4'!$H$4:$H$"&amp;$C$7),Analysis!Q33,INDIRECT("'Output 4'!$Y$4:$Y$"&amp;$C$7))
+SUMIF(INDIRECT("'Output 5'!$H$4:$H$"&amp;$C$8),Analysis!Q33,INDIRECT("'Output 5'!$Y$4:$Y$"&amp;$C$8))
+SUMIF(INDIRECT("'Output 6'!$H$4:$H$"&amp;$C$9),Analysis!Q33,INDIRECT("'Output 6'!$Y$4:$Y$"&amp;$C$9))
+SUMIF(INDIRECT("'Output 7'!$H$4:$H$"&amp;$C$10),Analysis!Q33,INDIRECT("'Output 7'!$Y$4:$Y$"&amp;$C$10))
+SUMIF(INDIRECT("'Output 8'!$H$4:$H$"&amp;$C$11),Analysis!Q33,INDIRECT("'Output 8'!$Y$4:$Y$"&amp;$C$11))
+SUMIF(INDIRECT("'Output 9'!$H$4:$H$"&amp;$C$12),Analysis!Q33,INDIRECT("'Output 9'!$Y$4:$Y$"&amp;$C$12))
+SUMIF(INDIRECT("'Output 10'!$H$4:$H$"&amp;$C$13),Analysis!Q33,INDIRECT("'Output 10'!$Y$4:$Y$"&amp;$C$13))</f>
        <v>0</v>
      </c>
      <c r="V33" s="29"/>
      <c r="W33" s="5">
        <f>SUMIF('Unplanned Outputs'!$E$4:$E$500,Analysis!Q33,'Unplanned Outputs'!$J$4:$J$500)</f>
        <v>0</v>
      </c>
      <c r="X33" s="5">
        <f>SUMIF('Unplanned Outputs'!$E$4:$E$500,Analysis!$Q33,'Unplanned Outputs'!$N$4:$N$500)</f>
        <v>0</v>
      </c>
      <c r="Y33" s="5">
        <f>SUMIF('Unplanned Outputs'!$E$4:$E$500,Analysis!$Q33,'Unplanned Outputs'!$R$4:$R$500)</f>
        <v>0</v>
      </c>
      <c r="Z33" s="5">
        <f>SUMIF('Unplanned Outputs'!$E$4:$E$500,Analysis!$Q33,'Unplanned Outputs'!$V$4:$V$500)</f>
        <v>0</v>
      </c>
      <c r="AA33" s="14"/>
      <c r="AB33" s="35">
        <f t="shared" ca="1" si="0"/>
        <v>0</v>
      </c>
      <c r="AC33" s="35">
        <f t="shared" si="1"/>
        <v>0</v>
      </c>
      <c r="AD33" s="51">
        <f t="shared" ca="1" si="2"/>
        <v>0</v>
      </c>
      <c r="AE33" s="61">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31" x14ac:dyDescent="0.3">
      <c r="F34">
        <f>'Output 10'!$D$6</f>
        <v>0</v>
      </c>
      <c r="G34" s="4" t="e">
        <f>'Output 10'!K$6/'Output 10'!$F$6</f>
        <v>#DIV/0!</v>
      </c>
      <c r="H34" s="4" t="e">
        <f>'Output 10'!M$6/'Output 10'!$F$6</f>
        <v>#DIV/0!</v>
      </c>
      <c r="I34" s="4" t="e">
        <f>('Output 10'!O$6)/'Output 10'!$F$6</f>
        <v>#DIV/0!</v>
      </c>
      <c r="J34" s="4" t="e">
        <f>('Output 10'!Q$6)/'Output 10'!$F$6</f>
        <v>#DIV/0!</v>
      </c>
      <c r="K34" s="4">
        <f>('Output 1'!U$4)/'Output 1'!$F$4</f>
        <v>0</v>
      </c>
      <c r="L34" s="32" t="e">
        <f t="shared" si="6"/>
        <v>#DIV/0!</v>
      </c>
      <c r="M34" s="4" t="e">
        <f>('Output 9'!S$6)/'Output 9'!$F$6</f>
        <v>#DIV/0!</v>
      </c>
      <c r="N34" s="4" t="e">
        <f>('Output 9'!U$6)/'Output 9'!$F$6</f>
        <v>#DIV/0!</v>
      </c>
      <c r="O34" s="32" t="e">
        <f t="shared" si="8"/>
        <v>#DIV/0!</v>
      </c>
      <c r="Q34" s="29" t="s">
        <v>326</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5">
        <f ca="1">SUMIF(INDIRECT("'Output 1'!$H$4:$H$"&amp;$C$4),Analysis!Q34,INDIRECT("'Output 1'!$Y$4:$Y$"&amp;$C$4))
+SUMIF(INDIRECT("'Output 2'!$H$4:$H$"&amp;$C$5),Analysis!Q34,INDIRECT("'Output 2'!$Y$4:$Y$"&amp;$C$5))
+SUMIF(INDIRECT("'Output 3'!$H$4:$H$"&amp;$C$6),Analysis!Q34,INDIRECT("'Output 3'!$Y$4:$Y$"&amp;$C$6))
+SUMIF(INDIRECT("'Output 4'!$H$4:$H$"&amp;$C$7),Analysis!Q34,INDIRECT("'Output 4'!$Y$4:$Y$"&amp;$C$7))
+SUMIF(INDIRECT("'Output 5'!$H$4:$H$"&amp;$C$8),Analysis!Q34,INDIRECT("'Output 5'!$Y$4:$Y$"&amp;$C$8))
+SUMIF(INDIRECT("'Output 6'!$H$4:$H$"&amp;$C$9),Analysis!Q34,INDIRECT("'Output 6'!$Y$4:$Y$"&amp;$C$9))
+SUMIF(INDIRECT("'Output 7'!$H$4:$H$"&amp;$C$10),Analysis!Q34,INDIRECT("'Output 7'!$Y$4:$Y$"&amp;$C$10))
+SUMIF(INDIRECT("'Output 8'!$H$4:$H$"&amp;$C$11),Analysis!Q34,INDIRECT("'Output 8'!$Y$4:$Y$"&amp;$C$11))
+SUMIF(INDIRECT("'Output 9'!$H$4:$H$"&amp;$C$12),Analysis!Q34,INDIRECT("'Output 9'!$Y$4:$Y$"&amp;$C$12))
+SUMIF(INDIRECT("'Output 10'!$H$4:$H$"&amp;$C$13),Analysis!Q34,INDIRECT("'Output 10'!$Y$4:$Y$"&amp;$C$13))</f>
        <v>0</v>
      </c>
      <c r="V34" s="29"/>
      <c r="W34" s="5">
        <f>SUMIF('Unplanned Outputs'!$E$4:$E$500,Analysis!Q34,'Unplanned Outputs'!$J$4:$J$500)</f>
        <v>0</v>
      </c>
      <c r="X34" s="5">
        <f>SUMIF('Unplanned Outputs'!$E$4:$E$500,Analysis!$Q34,'Unplanned Outputs'!$N$4:$N$500)</f>
        <v>0</v>
      </c>
      <c r="Y34" s="5">
        <f>SUMIF('Unplanned Outputs'!$E$4:$E$500,Analysis!$Q34,'Unplanned Outputs'!$R$4:$R$500)</f>
        <v>0</v>
      </c>
      <c r="Z34" s="5">
        <f>SUMIF('Unplanned Outputs'!$E$4:$E$500,Analysis!$Q34,'Unplanned Outputs'!$V$4:$V$500)</f>
        <v>0</v>
      </c>
      <c r="AA34" s="14"/>
      <c r="AB34" s="35">
        <f t="shared" ca="1" si="0"/>
        <v>0</v>
      </c>
      <c r="AC34" s="35">
        <f t="shared" si="1"/>
        <v>0</v>
      </c>
      <c r="AD34" s="51">
        <f t="shared" ca="1" si="2"/>
        <v>0</v>
      </c>
      <c r="AE34" s="61">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31" x14ac:dyDescent="0.3">
      <c r="M35" s="4" t="e">
        <f>(#REF!)/#REF!</f>
        <v>#REF!</v>
      </c>
      <c r="N35" s="4" t="e">
        <f>(#REF!)/#REF!</f>
        <v>#REF!</v>
      </c>
      <c r="O35" s="32" t="e">
        <f>#REF!+N35</f>
        <v>#REF!</v>
      </c>
      <c r="Q35" s="29">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5">
        <f ca="1">SUMIF(INDIRECT("'Output 1'!$H$4:$H$"&amp;$C$4),Analysis!Q35,INDIRECT("'Output 1'!$Y$4:$Y$"&amp;$C$4))
+SUMIF(INDIRECT("'Output 2'!$H$4:$H$"&amp;$C$5),Analysis!Q35,INDIRECT("'Output 2'!$Y$4:$Y$"&amp;$C$5))
+SUMIF(INDIRECT("'Output 3'!$H$4:$H$"&amp;$C$6),Analysis!Q35,INDIRECT("'Output 3'!$Y$4:$Y$"&amp;$C$6))
+SUMIF(INDIRECT("'Output 4'!$H$4:$H$"&amp;$C$7),Analysis!Q35,INDIRECT("'Output 4'!$Y$4:$Y$"&amp;$C$7))
+SUMIF(INDIRECT("'Output 5'!$H$4:$H$"&amp;$C$8),Analysis!Q35,INDIRECT("'Output 5'!$Y$4:$Y$"&amp;$C$8))
+SUMIF(INDIRECT("'Output 6'!$H$4:$H$"&amp;$C$9),Analysis!Q35,INDIRECT("'Output 6'!$Y$4:$Y$"&amp;$C$9))
+SUMIF(INDIRECT("'Output 7'!$H$4:$H$"&amp;$C$10),Analysis!Q35,INDIRECT("'Output 7'!$Y$4:$Y$"&amp;$C$10))
+SUMIF(INDIRECT("'Output 8'!$H$4:$H$"&amp;$C$11),Analysis!Q35,INDIRECT("'Output 8'!$Y$4:$Y$"&amp;$C$11))
+SUMIF(INDIRECT("'Output 9'!$H$4:$H$"&amp;$C$12),Analysis!Q35,INDIRECT("'Output 9'!$Y$4:$Y$"&amp;$C$12))
+SUMIF(INDIRECT("'Output 10'!$H$4:$H$"&amp;$C$13),Analysis!Q35,INDIRECT("'Output 10'!$Y$4:$Y$"&amp;$C$13))</f>
        <v>0</v>
      </c>
      <c r="V35" s="29"/>
      <c r="W35" s="5">
        <f>SUMIF('Unplanned Outputs'!$E$4:$E$500,Analysis!Q35,'Unplanned Outputs'!$J$4:$J$500)</f>
        <v>0</v>
      </c>
      <c r="X35" s="5">
        <f>SUMIF('Unplanned Outputs'!$E$4:$E$500,Analysis!$Q35,'Unplanned Outputs'!$N$4:$N$500)</f>
        <v>0</v>
      </c>
      <c r="Y35" s="5">
        <f>SUMIF('Unplanned Outputs'!$E$4:$E$500,Analysis!$Q35,'Unplanned Outputs'!$R$4:$R$500)</f>
        <v>0</v>
      </c>
      <c r="Z35" s="5">
        <f>SUMIF('Unplanned Outputs'!$E$4:$E$500,Analysis!$Q35,'Unplanned Outputs'!$V$4:$V$500)</f>
        <v>0</v>
      </c>
      <c r="AA35" s="14"/>
      <c r="AB35" s="35">
        <f t="shared" ca="1" si="0"/>
        <v>0</v>
      </c>
      <c r="AC35" s="35">
        <f t="shared" si="1"/>
        <v>0</v>
      </c>
      <c r="AD35" s="51">
        <f t="shared" ca="1" si="2"/>
        <v>0</v>
      </c>
      <c r="AE35" s="61">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31" x14ac:dyDescent="0.3">
      <c r="M36" s="4" t="e">
        <f>(#REF!)/#REF!</f>
        <v>#REF!</v>
      </c>
      <c r="N36" s="4" t="e">
        <f>(#REF!)/#REF!</f>
        <v>#REF!</v>
      </c>
      <c r="O36" s="32" t="e">
        <f>#REF!+N36</f>
        <v>#REF!</v>
      </c>
      <c r="Q36" s="29" t="s">
        <v>327</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5">
        <f ca="1">SUMIF(INDIRECT("'Output 1'!$H$4:$H$"&amp;$C$4),Analysis!Q36,INDIRECT("'Output 1'!$Y$4:$Y$"&amp;$C$4))
+SUMIF(INDIRECT("'Output 2'!$H$4:$H$"&amp;$C$5),Analysis!Q36,INDIRECT("'Output 2'!$Y$4:$Y$"&amp;$C$5))
+SUMIF(INDIRECT("'Output 3'!$H$4:$H$"&amp;$C$6),Analysis!Q36,INDIRECT("'Output 3'!$Y$4:$Y$"&amp;$C$6))
+SUMIF(INDIRECT("'Output 4'!$H$4:$H$"&amp;$C$7),Analysis!Q36,INDIRECT("'Output 4'!$Y$4:$Y$"&amp;$C$7))
+SUMIF(INDIRECT("'Output 5'!$H$4:$H$"&amp;$C$8),Analysis!Q36,INDIRECT("'Output 5'!$Y$4:$Y$"&amp;$C$8))
+SUMIF(INDIRECT("'Output 6'!$H$4:$H$"&amp;$C$9),Analysis!Q36,INDIRECT("'Output 6'!$Y$4:$Y$"&amp;$C$9))
+SUMIF(INDIRECT("'Output 7'!$H$4:$H$"&amp;$C$10),Analysis!Q36,INDIRECT("'Output 7'!$Y$4:$Y$"&amp;$C$10))
+SUMIF(INDIRECT("'Output 8'!$H$4:$H$"&amp;$C$11),Analysis!Q36,INDIRECT("'Output 8'!$Y$4:$Y$"&amp;$C$11))
+SUMIF(INDIRECT("'Output 9'!$H$4:$H$"&amp;$C$12),Analysis!Q36,INDIRECT("'Output 9'!$Y$4:$Y$"&amp;$C$12))
+SUMIF(INDIRECT("'Output 10'!$H$4:$H$"&amp;$C$13),Analysis!Q36,INDIRECT("'Output 10'!$Y$4:$Y$"&amp;$C$13))</f>
        <v>0</v>
      </c>
      <c r="V36" s="29"/>
      <c r="W36" s="5">
        <f>SUMIF('Unplanned Outputs'!$E$4:$E$500,Analysis!Q36,'Unplanned Outputs'!$J$4:$J$500)</f>
        <v>0</v>
      </c>
      <c r="X36" s="5">
        <f>SUMIF('Unplanned Outputs'!$E$4:$E$500,Analysis!$Q36,'Unplanned Outputs'!$N$4:$N$500)</f>
        <v>0</v>
      </c>
      <c r="Y36" s="5">
        <f>SUMIF('Unplanned Outputs'!$E$4:$E$500,Analysis!$Q36,'Unplanned Outputs'!$R$4:$R$500)</f>
        <v>0</v>
      </c>
      <c r="Z36" s="5">
        <f>SUMIF('Unplanned Outputs'!$E$4:$E$500,Analysis!$Q36,'Unplanned Outputs'!$V$4:$V$500)</f>
        <v>0</v>
      </c>
      <c r="AA36" s="14"/>
      <c r="AB36" s="35">
        <f t="shared" ref="AB36:AB67" ca="1" si="9">SUM(R36:T36)</f>
        <v>0</v>
      </c>
      <c r="AC36" s="35">
        <f t="shared" ref="AC36:AC67" si="10">SUM(W36:Y36)</f>
        <v>0</v>
      </c>
      <c r="AD36" s="51">
        <f t="shared" ref="AD36:AD67" ca="1" si="11">AC36+AB36</f>
        <v>0</v>
      </c>
      <c r="AE36" s="61">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31" x14ac:dyDescent="0.3">
      <c r="M37" s="4" t="e">
        <f>(#REF!)/#REF!</f>
        <v>#REF!</v>
      </c>
      <c r="N37" s="4" t="e">
        <f>(#REF!)/#REF!</f>
        <v>#REF!</v>
      </c>
      <c r="O37" s="32" t="e">
        <f>#REF!+N37</f>
        <v>#REF!</v>
      </c>
      <c r="Q37" s="29" t="s">
        <v>328</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5">
        <f ca="1">SUMIF(INDIRECT("'Output 1'!$H$4:$H$"&amp;$C$4),Analysis!Q37,INDIRECT("'Output 1'!$Y$4:$Y$"&amp;$C$4))
+SUMIF(INDIRECT("'Output 2'!$H$4:$H$"&amp;$C$5),Analysis!Q37,INDIRECT("'Output 2'!$Y$4:$Y$"&amp;$C$5))
+SUMIF(INDIRECT("'Output 3'!$H$4:$H$"&amp;$C$6),Analysis!Q37,INDIRECT("'Output 3'!$Y$4:$Y$"&amp;$C$6))
+SUMIF(INDIRECT("'Output 4'!$H$4:$H$"&amp;$C$7),Analysis!Q37,INDIRECT("'Output 4'!$Y$4:$Y$"&amp;$C$7))
+SUMIF(INDIRECT("'Output 5'!$H$4:$H$"&amp;$C$8),Analysis!Q37,INDIRECT("'Output 5'!$Y$4:$Y$"&amp;$C$8))
+SUMIF(INDIRECT("'Output 6'!$H$4:$H$"&amp;$C$9),Analysis!Q37,INDIRECT("'Output 6'!$Y$4:$Y$"&amp;$C$9))
+SUMIF(INDIRECT("'Output 7'!$H$4:$H$"&amp;$C$10),Analysis!Q37,INDIRECT("'Output 7'!$Y$4:$Y$"&amp;$C$10))
+SUMIF(INDIRECT("'Output 8'!$H$4:$H$"&amp;$C$11),Analysis!Q37,INDIRECT("'Output 8'!$Y$4:$Y$"&amp;$C$11))
+SUMIF(INDIRECT("'Output 9'!$H$4:$H$"&amp;$C$12),Analysis!Q37,INDIRECT("'Output 9'!$Y$4:$Y$"&amp;$C$12))
+SUMIF(INDIRECT("'Output 10'!$H$4:$H$"&amp;$C$13),Analysis!Q37,INDIRECT("'Output 10'!$Y$4:$Y$"&amp;$C$13))</f>
        <v>0</v>
      </c>
      <c r="V37" s="29"/>
      <c r="W37" s="5">
        <f>SUMIF('Unplanned Outputs'!$E$4:$E$500,Analysis!Q37,'Unplanned Outputs'!$J$4:$J$500)</f>
        <v>0</v>
      </c>
      <c r="X37" s="5">
        <f>SUMIF('Unplanned Outputs'!$E$4:$E$500,Analysis!$Q37,'Unplanned Outputs'!$N$4:$N$500)</f>
        <v>0</v>
      </c>
      <c r="Y37" s="5">
        <f>SUMIF('Unplanned Outputs'!$E$4:$E$500,Analysis!$Q37,'Unplanned Outputs'!$R$4:$R$500)</f>
        <v>0</v>
      </c>
      <c r="Z37" s="5">
        <f>SUMIF('Unplanned Outputs'!$E$4:$E$500,Analysis!$Q37,'Unplanned Outputs'!$V$4:$V$500)</f>
        <v>0</v>
      </c>
      <c r="AA37" s="14"/>
      <c r="AB37" s="35">
        <f t="shared" ca="1" si="9"/>
        <v>0</v>
      </c>
      <c r="AC37" s="35">
        <f t="shared" si="10"/>
        <v>0</v>
      </c>
      <c r="AD37" s="51">
        <f t="shared" ca="1" si="11"/>
        <v>0</v>
      </c>
      <c r="AE37" s="61">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31" x14ac:dyDescent="0.3">
      <c r="M38" s="4" t="e">
        <f>('Output 10'!S$4)/'Output 10'!$F$4</f>
        <v>#DIV/0!</v>
      </c>
      <c r="N38" s="4" t="e">
        <f>('Output 10'!U$4)/'Output 10'!$F$4</f>
        <v>#DIV/0!</v>
      </c>
      <c r="O38" s="32" t="e">
        <f>L32+N38</f>
        <v>#DIV/0!</v>
      </c>
      <c r="Q38" s="29" t="s">
        <v>135</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13416</v>
      </c>
      <c r="U38" s="5">
        <f ca="1">SUMIF(INDIRECT("'Output 1'!$H$4:$H$"&amp;$C$4),Analysis!Q38,INDIRECT("'Output 1'!$Y$4:$Y$"&amp;$C$4))
+SUMIF(INDIRECT("'Output 2'!$H$4:$H$"&amp;$C$5),Analysis!Q38,INDIRECT("'Output 2'!$Y$4:$Y$"&amp;$C$5))
+SUMIF(INDIRECT("'Output 3'!$H$4:$H$"&amp;$C$6),Analysis!Q38,INDIRECT("'Output 3'!$Y$4:$Y$"&amp;$C$6))
+SUMIF(INDIRECT("'Output 4'!$H$4:$H$"&amp;$C$7),Analysis!Q38,INDIRECT("'Output 4'!$Y$4:$Y$"&amp;$C$7))
+SUMIF(INDIRECT("'Output 5'!$H$4:$H$"&amp;$C$8),Analysis!Q38,INDIRECT("'Output 5'!$Y$4:$Y$"&amp;$C$8))
+SUMIF(INDIRECT("'Output 6'!$H$4:$H$"&amp;$C$9),Analysis!Q38,INDIRECT("'Output 6'!$Y$4:$Y$"&amp;$C$9))
+SUMIF(INDIRECT("'Output 7'!$H$4:$H$"&amp;$C$10),Analysis!Q38,INDIRECT("'Output 7'!$Y$4:$Y$"&amp;$C$10))
+SUMIF(INDIRECT("'Output 8'!$H$4:$H$"&amp;$C$11),Analysis!Q38,INDIRECT("'Output 8'!$Y$4:$Y$"&amp;$C$11))
+SUMIF(INDIRECT("'Output 9'!$H$4:$H$"&amp;$C$12),Analysis!Q38,INDIRECT("'Output 9'!$Y$4:$Y$"&amp;$C$12))
+SUMIF(INDIRECT("'Output 10'!$H$4:$H$"&amp;$C$13),Analysis!Q38,INDIRECT("'Output 10'!$Y$4:$Y$"&amp;$C$13))</f>
        <v>0</v>
      </c>
      <c r="V38" s="29"/>
      <c r="W38" s="5">
        <f>SUMIF('Unplanned Outputs'!$E$4:$E$500,Analysis!Q38,'Unplanned Outputs'!$J$4:$J$500)</f>
        <v>0</v>
      </c>
      <c r="X38" s="5">
        <f>SUMIF('Unplanned Outputs'!$E$4:$E$500,Analysis!$Q38,'Unplanned Outputs'!$N$4:$N$500)</f>
        <v>0</v>
      </c>
      <c r="Y38" s="5">
        <f>SUMIF('Unplanned Outputs'!$E$4:$E$500,Analysis!$Q38,'Unplanned Outputs'!$R$4:$R$500)</f>
        <v>0</v>
      </c>
      <c r="Z38" s="5">
        <f>SUMIF('Unplanned Outputs'!$E$4:$E$500,Analysis!$Q38,'Unplanned Outputs'!$V$4:$V$500)</f>
        <v>0</v>
      </c>
      <c r="AA38" s="14"/>
      <c r="AB38" s="35">
        <f t="shared" ca="1" si="9"/>
        <v>13416</v>
      </c>
      <c r="AC38" s="35">
        <f t="shared" si="10"/>
        <v>0</v>
      </c>
      <c r="AD38" s="51">
        <f t="shared" ca="1" si="11"/>
        <v>13416</v>
      </c>
      <c r="AE38" s="61">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31" x14ac:dyDescent="0.3">
      <c r="M39" s="4" t="e">
        <f>('Output 10'!S$5)/'Output 10'!$F$5</f>
        <v>#DIV/0!</v>
      </c>
      <c r="N39" s="4" t="e">
        <f>('Output 10'!U$5)/'Output 10'!$F$5</f>
        <v>#DIV/0!</v>
      </c>
      <c r="O39" s="32" t="e">
        <f>L33+N39</f>
        <v>#DIV/0!</v>
      </c>
      <c r="Q39" s="29">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5">
        <f ca="1">SUMIF(INDIRECT("'Output 1'!$H$4:$H$"&amp;$C$4),Analysis!Q39,INDIRECT("'Output 1'!$Y$4:$Y$"&amp;$C$4))
+SUMIF(INDIRECT("'Output 2'!$H$4:$H$"&amp;$C$5),Analysis!Q39,INDIRECT("'Output 2'!$Y$4:$Y$"&amp;$C$5))
+SUMIF(INDIRECT("'Output 3'!$H$4:$H$"&amp;$C$6),Analysis!Q39,INDIRECT("'Output 3'!$Y$4:$Y$"&amp;$C$6))
+SUMIF(INDIRECT("'Output 4'!$H$4:$H$"&amp;$C$7),Analysis!Q39,INDIRECT("'Output 4'!$Y$4:$Y$"&amp;$C$7))
+SUMIF(INDIRECT("'Output 5'!$H$4:$H$"&amp;$C$8),Analysis!Q39,INDIRECT("'Output 5'!$Y$4:$Y$"&amp;$C$8))
+SUMIF(INDIRECT("'Output 6'!$H$4:$H$"&amp;$C$9),Analysis!Q39,INDIRECT("'Output 6'!$Y$4:$Y$"&amp;$C$9))
+SUMIF(INDIRECT("'Output 7'!$H$4:$H$"&amp;$C$10),Analysis!Q39,INDIRECT("'Output 7'!$Y$4:$Y$"&amp;$C$10))
+SUMIF(INDIRECT("'Output 8'!$H$4:$H$"&amp;$C$11),Analysis!Q39,INDIRECT("'Output 8'!$Y$4:$Y$"&amp;$C$11))
+SUMIF(INDIRECT("'Output 9'!$H$4:$H$"&amp;$C$12),Analysis!Q39,INDIRECT("'Output 9'!$Y$4:$Y$"&amp;$C$12))
+SUMIF(INDIRECT("'Output 10'!$H$4:$H$"&amp;$C$13),Analysis!Q39,INDIRECT("'Output 10'!$Y$4:$Y$"&amp;$C$13))</f>
        <v>0</v>
      </c>
      <c r="V39" s="29"/>
      <c r="W39" s="5">
        <f>SUMIF('Unplanned Outputs'!$E$4:$E$500,Analysis!Q39,'Unplanned Outputs'!$J$4:$J$500)</f>
        <v>0</v>
      </c>
      <c r="X39" s="5">
        <f>SUMIF('Unplanned Outputs'!$E$4:$E$500,Analysis!$Q39,'Unplanned Outputs'!$N$4:$N$500)</f>
        <v>0</v>
      </c>
      <c r="Y39" s="5">
        <f>SUMIF('Unplanned Outputs'!$E$4:$E$500,Analysis!$Q39,'Unplanned Outputs'!$R$4:$R$500)</f>
        <v>0</v>
      </c>
      <c r="Z39" s="5">
        <f>SUMIF('Unplanned Outputs'!$E$4:$E$500,Analysis!$Q39,'Unplanned Outputs'!$V$4:$V$500)</f>
        <v>0</v>
      </c>
      <c r="AA39" s="14"/>
      <c r="AB39" s="35">
        <f t="shared" ca="1" si="9"/>
        <v>0</v>
      </c>
      <c r="AC39" s="35">
        <f t="shared" si="10"/>
        <v>0</v>
      </c>
      <c r="AD39" s="51">
        <f t="shared" ca="1" si="11"/>
        <v>0</v>
      </c>
      <c r="AE39" s="61">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31" x14ac:dyDescent="0.3">
      <c r="M40" s="4" t="e">
        <f>('Output 10'!S$6)/'Output 10'!$F$6</f>
        <v>#DIV/0!</v>
      </c>
      <c r="N40" s="4" t="e">
        <f>('Output 10'!U$6)/'Output 10'!$F$6</f>
        <v>#DIV/0!</v>
      </c>
      <c r="O40" s="32" t="e">
        <f>L34+N40</f>
        <v>#DIV/0!</v>
      </c>
      <c r="Q40" s="29" t="s">
        <v>329</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5">
        <f ca="1">SUMIF(INDIRECT("'Output 1'!$H$4:$H$"&amp;$C$4),Analysis!Q40,INDIRECT("'Output 1'!$Y$4:$Y$"&amp;$C$4))
+SUMIF(INDIRECT("'Output 2'!$H$4:$H$"&amp;$C$5),Analysis!Q40,INDIRECT("'Output 2'!$Y$4:$Y$"&amp;$C$5))
+SUMIF(INDIRECT("'Output 3'!$H$4:$H$"&amp;$C$6),Analysis!Q40,INDIRECT("'Output 3'!$Y$4:$Y$"&amp;$C$6))
+SUMIF(INDIRECT("'Output 4'!$H$4:$H$"&amp;$C$7),Analysis!Q40,INDIRECT("'Output 4'!$Y$4:$Y$"&amp;$C$7))
+SUMIF(INDIRECT("'Output 5'!$H$4:$H$"&amp;$C$8),Analysis!Q40,INDIRECT("'Output 5'!$Y$4:$Y$"&amp;$C$8))
+SUMIF(INDIRECT("'Output 6'!$H$4:$H$"&amp;$C$9),Analysis!Q40,INDIRECT("'Output 6'!$Y$4:$Y$"&amp;$C$9))
+SUMIF(INDIRECT("'Output 7'!$H$4:$H$"&amp;$C$10),Analysis!Q40,INDIRECT("'Output 7'!$Y$4:$Y$"&amp;$C$10))
+SUMIF(INDIRECT("'Output 8'!$H$4:$H$"&amp;$C$11),Analysis!Q40,INDIRECT("'Output 8'!$Y$4:$Y$"&amp;$C$11))
+SUMIF(INDIRECT("'Output 9'!$H$4:$H$"&amp;$C$12),Analysis!Q40,INDIRECT("'Output 9'!$Y$4:$Y$"&amp;$C$12))
+SUMIF(INDIRECT("'Output 10'!$H$4:$H$"&amp;$C$13),Analysis!Q40,INDIRECT("'Output 10'!$Y$4:$Y$"&amp;$C$13))</f>
        <v>0</v>
      </c>
      <c r="V40" s="29"/>
      <c r="W40" s="5">
        <f>SUMIF('Unplanned Outputs'!$E$4:$E$500,Analysis!Q40,'Unplanned Outputs'!$J$4:$J$500)</f>
        <v>0</v>
      </c>
      <c r="X40" s="5">
        <f>SUMIF('Unplanned Outputs'!$E$4:$E$500,Analysis!$Q40,'Unplanned Outputs'!$N$4:$N$500)</f>
        <v>0</v>
      </c>
      <c r="Y40" s="5">
        <f>SUMIF('Unplanned Outputs'!$E$4:$E$500,Analysis!$Q40,'Unplanned Outputs'!$R$4:$R$500)</f>
        <v>0</v>
      </c>
      <c r="Z40" s="5">
        <f>SUMIF('Unplanned Outputs'!$E$4:$E$500,Analysis!$Q40,'Unplanned Outputs'!$V$4:$V$500)</f>
        <v>0</v>
      </c>
      <c r="AA40" s="14"/>
      <c r="AB40" s="35">
        <f t="shared" ca="1" si="9"/>
        <v>0</v>
      </c>
      <c r="AC40" s="35">
        <f t="shared" si="10"/>
        <v>0</v>
      </c>
      <c r="AD40" s="51">
        <f t="shared" ca="1" si="11"/>
        <v>0</v>
      </c>
      <c r="AE40" s="61">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31" x14ac:dyDescent="0.3">
      <c r="Q41" s="29" t="s">
        <v>330</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0</v>
      </c>
      <c r="U41" s="5">
        <f ca="1">SUMIF(INDIRECT("'Output 1'!$H$4:$H$"&amp;$C$4),Analysis!Q41,INDIRECT("'Output 1'!$Y$4:$Y$"&amp;$C$4))
+SUMIF(INDIRECT("'Output 2'!$H$4:$H$"&amp;$C$5),Analysis!Q41,INDIRECT("'Output 2'!$Y$4:$Y$"&amp;$C$5))
+SUMIF(INDIRECT("'Output 3'!$H$4:$H$"&amp;$C$6),Analysis!Q41,INDIRECT("'Output 3'!$Y$4:$Y$"&amp;$C$6))
+SUMIF(INDIRECT("'Output 4'!$H$4:$H$"&amp;$C$7),Analysis!Q41,INDIRECT("'Output 4'!$Y$4:$Y$"&amp;$C$7))
+SUMIF(INDIRECT("'Output 5'!$H$4:$H$"&amp;$C$8),Analysis!Q41,INDIRECT("'Output 5'!$Y$4:$Y$"&amp;$C$8))
+SUMIF(INDIRECT("'Output 6'!$H$4:$H$"&amp;$C$9),Analysis!Q41,INDIRECT("'Output 6'!$Y$4:$Y$"&amp;$C$9))
+SUMIF(INDIRECT("'Output 7'!$H$4:$H$"&amp;$C$10),Analysis!Q41,INDIRECT("'Output 7'!$Y$4:$Y$"&amp;$C$10))
+SUMIF(INDIRECT("'Output 8'!$H$4:$H$"&amp;$C$11),Analysis!Q41,INDIRECT("'Output 8'!$Y$4:$Y$"&amp;$C$11))
+SUMIF(INDIRECT("'Output 9'!$H$4:$H$"&amp;$C$12),Analysis!Q41,INDIRECT("'Output 9'!$Y$4:$Y$"&amp;$C$12))
+SUMIF(INDIRECT("'Output 10'!$H$4:$H$"&amp;$C$13),Analysis!Q41,INDIRECT("'Output 10'!$Y$4:$Y$"&amp;$C$13))</f>
        <v>0</v>
      </c>
      <c r="V41" s="29"/>
      <c r="W41" s="5">
        <f>SUMIF('Unplanned Outputs'!$E$4:$E$500,Analysis!Q41,'Unplanned Outputs'!$J$4:$J$500)</f>
        <v>0</v>
      </c>
      <c r="X41" s="5">
        <f>SUMIF('Unplanned Outputs'!$E$4:$E$500,Analysis!$Q41,'Unplanned Outputs'!$N$4:$N$500)</f>
        <v>0</v>
      </c>
      <c r="Y41" s="5">
        <f>SUMIF('Unplanned Outputs'!$E$4:$E$500,Analysis!$Q41,'Unplanned Outputs'!$R$4:$R$500)</f>
        <v>0</v>
      </c>
      <c r="Z41" s="5">
        <f>SUMIF('Unplanned Outputs'!$E$4:$E$500,Analysis!$Q41,'Unplanned Outputs'!$V$4:$V$500)</f>
        <v>0</v>
      </c>
      <c r="AA41" s="14"/>
      <c r="AB41" s="35">
        <f t="shared" ca="1" si="9"/>
        <v>0</v>
      </c>
      <c r="AC41" s="35">
        <f t="shared" si="10"/>
        <v>0</v>
      </c>
      <c r="AD41" s="51">
        <f t="shared" ca="1" si="11"/>
        <v>0</v>
      </c>
      <c r="AE41" s="61">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0</v>
      </c>
    </row>
    <row r="42" spans="6:31" x14ac:dyDescent="0.3">
      <c r="Q42" s="29" t="s">
        <v>258</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2</v>
      </c>
      <c r="U42" s="5">
        <f ca="1">SUMIF(INDIRECT("'Output 1'!$H$4:$H$"&amp;$C$4),Analysis!Q42,INDIRECT("'Output 1'!$Y$4:$Y$"&amp;$C$4))
+SUMIF(INDIRECT("'Output 2'!$H$4:$H$"&amp;$C$5),Analysis!Q42,INDIRECT("'Output 2'!$Y$4:$Y$"&amp;$C$5))
+SUMIF(INDIRECT("'Output 3'!$H$4:$H$"&amp;$C$6),Analysis!Q42,INDIRECT("'Output 3'!$Y$4:$Y$"&amp;$C$6))
+SUMIF(INDIRECT("'Output 4'!$H$4:$H$"&amp;$C$7),Analysis!Q42,INDIRECT("'Output 4'!$Y$4:$Y$"&amp;$C$7))
+SUMIF(INDIRECT("'Output 5'!$H$4:$H$"&amp;$C$8),Analysis!Q42,INDIRECT("'Output 5'!$Y$4:$Y$"&amp;$C$8))
+SUMIF(INDIRECT("'Output 6'!$H$4:$H$"&amp;$C$9),Analysis!Q42,INDIRECT("'Output 6'!$Y$4:$Y$"&amp;$C$9))
+SUMIF(INDIRECT("'Output 7'!$H$4:$H$"&amp;$C$10),Analysis!Q42,INDIRECT("'Output 7'!$Y$4:$Y$"&amp;$C$10))
+SUMIF(INDIRECT("'Output 8'!$H$4:$H$"&amp;$C$11),Analysis!Q42,INDIRECT("'Output 8'!$Y$4:$Y$"&amp;$C$11))
+SUMIF(INDIRECT("'Output 9'!$H$4:$H$"&amp;$C$12),Analysis!Q42,INDIRECT("'Output 9'!$Y$4:$Y$"&amp;$C$12))
+SUMIF(INDIRECT("'Output 10'!$H$4:$H$"&amp;$C$13),Analysis!Q42,INDIRECT("'Output 10'!$Y$4:$Y$"&amp;$C$13))</f>
        <v>4</v>
      </c>
      <c r="V42" s="29"/>
      <c r="W42" s="5">
        <f>SUMIF('Unplanned Outputs'!$E$4:$E$500,Analysis!Q42,'Unplanned Outputs'!$J$4:$J$500)</f>
        <v>0</v>
      </c>
      <c r="X42" s="5">
        <f>SUMIF('Unplanned Outputs'!$E$4:$E$500,Analysis!$Q42,'Unplanned Outputs'!$N$4:$N$500)</f>
        <v>0</v>
      </c>
      <c r="Y42" s="5">
        <f>SUMIF('Unplanned Outputs'!$E$4:$E$500,Analysis!$Q42,'Unplanned Outputs'!$R$4:$R$500)</f>
        <v>0</v>
      </c>
      <c r="Z42" s="5">
        <f>SUMIF('Unplanned Outputs'!$E$4:$E$500,Analysis!$Q42,'Unplanned Outputs'!$V$4:$V$500)</f>
        <v>0</v>
      </c>
      <c r="AA42" s="14"/>
      <c r="AB42" s="35">
        <f t="shared" ca="1" si="9"/>
        <v>2</v>
      </c>
      <c r="AC42" s="35">
        <f t="shared" si="10"/>
        <v>0</v>
      </c>
      <c r="AD42" s="51">
        <f t="shared" ca="1" si="11"/>
        <v>2</v>
      </c>
      <c r="AE42" s="61">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2</v>
      </c>
    </row>
    <row r="43" spans="6:31" x14ac:dyDescent="0.3">
      <c r="Q43" s="29" t="s">
        <v>331</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5">
        <f ca="1">SUMIF(INDIRECT("'Output 1'!$H$4:$H$"&amp;$C$4),Analysis!Q43,INDIRECT("'Output 1'!$Y$4:$Y$"&amp;$C$4))
+SUMIF(INDIRECT("'Output 2'!$H$4:$H$"&amp;$C$5),Analysis!Q43,INDIRECT("'Output 2'!$Y$4:$Y$"&amp;$C$5))
+SUMIF(INDIRECT("'Output 3'!$H$4:$H$"&amp;$C$6),Analysis!Q43,INDIRECT("'Output 3'!$Y$4:$Y$"&amp;$C$6))
+SUMIF(INDIRECT("'Output 4'!$H$4:$H$"&amp;$C$7),Analysis!Q43,INDIRECT("'Output 4'!$Y$4:$Y$"&amp;$C$7))
+SUMIF(INDIRECT("'Output 5'!$H$4:$H$"&amp;$C$8),Analysis!Q43,INDIRECT("'Output 5'!$Y$4:$Y$"&amp;$C$8))
+SUMIF(INDIRECT("'Output 6'!$H$4:$H$"&amp;$C$9),Analysis!Q43,INDIRECT("'Output 6'!$Y$4:$Y$"&amp;$C$9))
+SUMIF(INDIRECT("'Output 7'!$H$4:$H$"&amp;$C$10),Analysis!Q43,INDIRECT("'Output 7'!$Y$4:$Y$"&amp;$C$10))
+SUMIF(INDIRECT("'Output 8'!$H$4:$H$"&amp;$C$11),Analysis!Q43,INDIRECT("'Output 8'!$Y$4:$Y$"&amp;$C$11))
+SUMIF(INDIRECT("'Output 9'!$H$4:$H$"&amp;$C$12),Analysis!Q43,INDIRECT("'Output 9'!$Y$4:$Y$"&amp;$C$12))
+SUMIF(INDIRECT("'Output 10'!$H$4:$H$"&amp;$C$13),Analysis!Q43,INDIRECT("'Output 10'!$Y$4:$Y$"&amp;$C$13))</f>
        <v>0</v>
      </c>
      <c r="V43" s="29"/>
      <c r="W43" s="5">
        <f>SUMIF('Unplanned Outputs'!$E$4:$E$500,Analysis!Q43,'Unplanned Outputs'!$J$4:$J$500)</f>
        <v>0</v>
      </c>
      <c r="X43" s="5">
        <f>SUMIF('Unplanned Outputs'!$E$4:$E$500,Analysis!$Q43,'Unplanned Outputs'!$N$4:$N$500)</f>
        <v>0</v>
      </c>
      <c r="Y43" s="5">
        <f>SUMIF('Unplanned Outputs'!$E$4:$E$500,Analysis!$Q43,'Unplanned Outputs'!$R$4:$R$500)</f>
        <v>0</v>
      </c>
      <c r="Z43" s="5">
        <f>SUMIF('Unplanned Outputs'!$E$4:$E$500,Analysis!$Q43,'Unplanned Outputs'!$V$4:$V$500)</f>
        <v>0</v>
      </c>
      <c r="AA43" s="14"/>
      <c r="AB43" s="35">
        <f t="shared" ca="1" si="9"/>
        <v>0</v>
      </c>
      <c r="AC43" s="35">
        <f t="shared" si="10"/>
        <v>0</v>
      </c>
      <c r="AD43" s="51">
        <f t="shared" ca="1" si="11"/>
        <v>0</v>
      </c>
      <c r="AE43" s="61">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31" x14ac:dyDescent="0.3">
      <c r="Q44" s="29">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5">
        <f ca="1">SUMIF(INDIRECT("'Output 1'!$H$4:$H$"&amp;$C$4),Analysis!Q44,INDIRECT("'Output 1'!$Y$4:$Y$"&amp;$C$4))
+SUMIF(INDIRECT("'Output 2'!$H$4:$H$"&amp;$C$5),Analysis!Q44,INDIRECT("'Output 2'!$Y$4:$Y$"&amp;$C$5))
+SUMIF(INDIRECT("'Output 3'!$H$4:$H$"&amp;$C$6),Analysis!Q44,INDIRECT("'Output 3'!$Y$4:$Y$"&amp;$C$6))
+SUMIF(INDIRECT("'Output 4'!$H$4:$H$"&amp;$C$7),Analysis!Q44,INDIRECT("'Output 4'!$Y$4:$Y$"&amp;$C$7))
+SUMIF(INDIRECT("'Output 5'!$H$4:$H$"&amp;$C$8),Analysis!Q44,INDIRECT("'Output 5'!$Y$4:$Y$"&amp;$C$8))
+SUMIF(INDIRECT("'Output 6'!$H$4:$H$"&amp;$C$9),Analysis!Q44,INDIRECT("'Output 6'!$Y$4:$Y$"&amp;$C$9))
+SUMIF(INDIRECT("'Output 7'!$H$4:$H$"&amp;$C$10),Analysis!Q44,INDIRECT("'Output 7'!$Y$4:$Y$"&amp;$C$10))
+SUMIF(INDIRECT("'Output 8'!$H$4:$H$"&amp;$C$11),Analysis!Q44,INDIRECT("'Output 8'!$Y$4:$Y$"&amp;$C$11))
+SUMIF(INDIRECT("'Output 9'!$H$4:$H$"&amp;$C$12),Analysis!Q44,INDIRECT("'Output 9'!$Y$4:$Y$"&amp;$C$12))
+SUMIF(INDIRECT("'Output 10'!$H$4:$H$"&amp;$C$13),Analysis!Q44,INDIRECT("'Output 10'!$Y$4:$Y$"&amp;$C$13))</f>
        <v>0</v>
      </c>
      <c r="V44" s="29"/>
      <c r="W44" s="5">
        <f>SUMIF('Unplanned Outputs'!$E$4:$E$500,Analysis!Q44,'Unplanned Outputs'!$J$4:$J$500)</f>
        <v>0</v>
      </c>
      <c r="X44" s="5">
        <f>SUMIF('Unplanned Outputs'!$E$4:$E$500,Analysis!$Q44,'Unplanned Outputs'!$N$4:$N$500)</f>
        <v>0</v>
      </c>
      <c r="Y44" s="5">
        <f>SUMIF('Unplanned Outputs'!$E$4:$E$500,Analysis!$Q44,'Unplanned Outputs'!$R$4:$R$500)</f>
        <v>0</v>
      </c>
      <c r="Z44" s="5">
        <f>SUMIF('Unplanned Outputs'!$E$4:$E$500,Analysis!$Q44,'Unplanned Outputs'!$V$4:$V$500)</f>
        <v>0</v>
      </c>
      <c r="AA44" s="14"/>
      <c r="AB44" s="35">
        <f t="shared" ca="1" si="9"/>
        <v>0</v>
      </c>
      <c r="AC44" s="35">
        <f t="shared" si="10"/>
        <v>0</v>
      </c>
      <c r="AD44" s="51">
        <f t="shared" ca="1" si="11"/>
        <v>0</v>
      </c>
      <c r="AE44" s="61">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31" x14ac:dyDescent="0.3">
      <c r="Q45" s="29" t="s">
        <v>332</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5">
        <f ca="1">SUMIF(INDIRECT("'Output 1'!$H$4:$H$"&amp;$C$4),Analysis!Q45,INDIRECT("'Output 1'!$Y$4:$Y$"&amp;$C$4))
+SUMIF(INDIRECT("'Output 2'!$H$4:$H$"&amp;$C$5),Analysis!Q45,INDIRECT("'Output 2'!$Y$4:$Y$"&amp;$C$5))
+SUMIF(INDIRECT("'Output 3'!$H$4:$H$"&amp;$C$6),Analysis!Q45,INDIRECT("'Output 3'!$Y$4:$Y$"&amp;$C$6))
+SUMIF(INDIRECT("'Output 4'!$H$4:$H$"&amp;$C$7),Analysis!Q45,INDIRECT("'Output 4'!$Y$4:$Y$"&amp;$C$7))
+SUMIF(INDIRECT("'Output 5'!$H$4:$H$"&amp;$C$8),Analysis!Q45,INDIRECT("'Output 5'!$Y$4:$Y$"&amp;$C$8))
+SUMIF(INDIRECT("'Output 6'!$H$4:$H$"&amp;$C$9),Analysis!Q45,INDIRECT("'Output 6'!$Y$4:$Y$"&amp;$C$9))
+SUMIF(INDIRECT("'Output 7'!$H$4:$H$"&amp;$C$10),Analysis!Q45,INDIRECT("'Output 7'!$Y$4:$Y$"&amp;$C$10))
+SUMIF(INDIRECT("'Output 8'!$H$4:$H$"&amp;$C$11),Analysis!Q45,INDIRECT("'Output 8'!$Y$4:$Y$"&amp;$C$11))
+SUMIF(INDIRECT("'Output 9'!$H$4:$H$"&amp;$C$12),Analysis!Q45,INDIRECT("'Output 9'!$Y$4:$Y$"&amp;$C$12))
+SUMIF(INDIRECT("'Output 10'!$H$4:$H$"&amp;$C$13),Analysis!Q45,INDIRECT("'Output 10'!$Y$4:$Y$"&amp;$C$13))</f>
        <v>0</v>
      </c>
      <c r="V45" s="29"/>
      <c r="W45" s="5">
        <f>SUMIF('Unplanned Outputs'!$E$4:$E$500,Analysis!Q45,'Unplanned Outputs'!$J$4:$J$500)</f>
        <v>0</v>
      </c>
      <c r="X45" s="5">
        <f>SUMIF('Unplanned Outputs'!$E$4:$E$500,Analysis!$Q45,'Unplanned Outputs'!$N$4:$N$500)</f>
        <v>0</v>
      </c>
      <c r="Y45" s="5">
        <f>SUMIF('Unplanned Outputs'!$E$4:$E$500,Analysis!$Q45,'Unplanned Outputs'!$R$4:$R$500)</f>
        <v>0</v>
      </c>
      <c r="Z45" s="5">
        <f>SUMIF('Unplanned Outputs'!$E$4:$E$500,Analysis!$Q45,'Unplanned Outputs'!$V$4:$V$500)</f>
        <v>0</v>
      </c>
      <c r="AA45" s="14"/>
      <c r="AB45" s="35">
        <f t="shared" ca="1" si="9"/>
        <v>0</v>
      </c>
      <c r="AC45" s="35">
        <f t="shared" si="10"/>
        <v>0</v>
      </c>
      <c r="AD45" s="51">
        <f t="shared" ca="1" si="11"/>
        <v>0</v>
      </c>
      <c r="AE45" s="61">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31" x14ac:dyDescent="0.3">
      <c r="Q46" s="29" t="s">
        <v>333</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5">
        <f ca="1">SUMIF(INDIRECT("'Output 1'!$H$4:$H$"&amp;$C$4),Analysis!Q46,INDIRECT("'Output 1'!$Y$4:$Y$"&amp;$C$4))
+SUMIF(INDIRECT("'Output 2'!$H$4:$H$"&amp;$C$5),Analysis!Q46,INDIRECT("'Output 2'!$Y$4:$Y$"&amp;$C$5))
+SUMIF(INDIRECT("'Output 3'!$H$4:$H$"&amp;$C$6),Analysis!Q46,INDIRECT("'Output 3'!$Y$4:$Y$"&amp;$C$6))
+SUMIF(INDIRECT("'Output 4'!$H$4:$H$"&amp;$C$7),Analysis!Q46,INDIRECT("'Output 4'!$Y$4:$Y$"&amp;$C$7))
+SUMIF(INDIRECT("'Output 5'!$H$4:$H$"&amp;$C$8),Analysis!Q46,INDIRECT("'Output 5'!$Y$4:$Y$"&amp;$C$8))
+SUMIF(INDIRECT("'Output 6'!$H$4:$H$"&amp;$C$9),Analysis!Q46,INDIRECT("'Output 6'!$Y$4:$Y$"&amp;$C$9))
+SUMIF(INDIRECT("'Output 7'!$H$4:$H$"&amp;$C$10),Analysis!Q46,INDIRECT("'Output 7'!$Y$4:$Y$"&amp;$C$10))
+SUMIF(INDIRECT("'Output 8'!$H$4:$H$"&amp;$C$11),Analysis!Q46,INDIRECT("'Output 8'!$Y$4:$Y$"&amp;$C$11))
+SUMIF(INDIRECT("'Output 9'!$H$4:$H$"&amp;$C$12),Analysis!Q46,INDIRECT("'Output 9'!$Y$4:$Y$"&amp;$C$12))
+SUMIF(INDIRECT("'Output 10'!$H$4:$H$"&amp;$C$13),Analysis!Q46,INDIRECT("'Output 10'!$Y$4:$Y$"&amp;$C$13))</f>
        <v>0</v>
      </c>
      <c r="V46" s="29"/>
      <c r="W46" s="5">
        <f>SUMIF('Unplanned Outputs'!$E$4:$E$500,Analysis!Q46,'Unplanned Outputs'!$J$4:$J$500)</f>
        <v>0</v>
      </c>
      <c r="X46" s="5">
        <f>SUMIF('Unplanned Outputs'!$E$4:$E$500,Analysis!$Q46,'Unplanned Outputs'!$N$4:$N$500)</f>
        <v>0</v>
      </c>
      <c r="Y46" s="5">
        <f>SUMIF('Unplanned Outputs'!$E$4:$E$500,Analysis!$Q46,'Unplanned Outputs'!$R$4:$R$500)</f>
        <v>0</v>
      </c>
      <c r="Z46" s="5">
        <f>SUMIF('Unplanned Outputs'!$E$4:$E$500,Analysis!$Q46,'Unplanned Outputs'!$V$4:$V$500)</f>
        <v>0</v>
      </c>
      <c r="AA46" s="14"/>
      <c r="AB46" s="35">
        <f t="shared" ca="1" si="9"/>
        <v>0</v>
      </c>
      <c r="AC46" s="35">
        <f t="shared" si="10"/>
        <v>0</v>
      </c>
      <c r="AD46" s="51">
        <f t="shared" ca="1" si="11"/>
        <v>0</v>
      </c>
      <c r="AE46" s="61">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31" x14ac:dyDescent="0.3">
      <c r="Q47" s="29" t="s">
        <v>334</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5">
        <f ca="1">SUMIF(INDIRECT("'Output 1'!$H$4:$H$"&amp;$C$4),Analysis!Q47,INDIRECT("'Output 1'!$Y$4:$Y$"&amp;$C$4))
+SUMIF(INDIRECT("'Output 2'!$H$4:$H$"&amp;$C$5),Analysis!Q47,INDIRECT("'Output 2'!$Y$4:$Y$"&amp;$C$5))
+SUMIF(INDIRECT("'Output 3'!$H$4:$H$"&amp;$C$6),Analysis!Q47,INDIRECT("'Output 3'!$Y$4:$Y$"&amp;$C$6))
+SUMIF(INDIRECT("'Output 4'!$H$4:$H$"&amp;$C$7),Analysis!Q47,INDIRECT("'Output 4'!$Y$4:$Y$"&amp;$C$7))
+SUMIF(INDIRECT("'Output 5'!$H$4:$H$"&amp;$C$8),Analysis!Q47,INDIRECT("'Output 5'!$Y$4:$Y$"&amp;$C$8))
+SUMIF(INDIRECT("'Output 6'!$H$4:$H$"&amp;$C$9),Analysis!Q47,INDIRECT("'Output 6'!$Y$4:$Y$"&amp;$C$9))
+SUMIF(INDIRECT("'Output 7'!$H$4:$H$"&amp;$C$10),Analysis!Q47,INDIRECT("'Output 7'!$Y$4:$Y$"&amp;$C$10))
+SUMIF(INDIRECT("'Output 8'!$H$4:$H$"&amp;$C$11),Analysis!Q47,INDIRECT("'Output 8'!$Y$4:$Y$"&amp;$C$11))
+SUMIF(INDIRECT("'Output 9'!$H$4:$H$"&amp;$C$12),Analysis!Q47,INDIRECT("'Output 9'!$Y$4:$Y$"&amp;$C$12))
+SUMIF(INDIRECT("'Output 10'!$H$4:$H$"&amp;$C$13),Analysis!Q47,INDIRECT("'Output 10'!$Y$4:$Y$"&amp;$C$13))</f>
        <v>0</v>
      </c>
      <c r="V47" s="29"/>
      <c r="W47" s="5">
        <f>SUMIF('Unplanned Outputs'!$E$4:$E$500,Analysis!Q47,'Unplanned Outputs'!$J$4:$J$500)</f>
        <v>0</v>
      </c>
      <c r="X47" s="5">
        <f>SUMIF('Unplanned Outputs'!$E$4:$E$500,Analysis!$Q47,'Unplanned Outputs'!$N$4:$N$500)</f>
        <v>0</v>
      </c>
      <c r="Y47" s="5">
        <f>SUMIF('Unplanned Outputs'!$E$4:$E$500,Analysis!$Q47,'Unplanned Outputs'!$R$4:$R$500)</f>
        <v>0</v>
      </c>
      <c r="Z47" s="5">
        <f>SUMIF('Unplanned Outputs'!$E$4:$E$500,Analysis!$Q47,'Unplanned Outputs'!$V$4:$V$500)</f>
        <v>0</v>
      </c>
      <c r="AA47" s="14"/>
      <c r="AB47" s="35">
        <f t="shared" ca="1" si="9"/>
        <v>0</v>
      </c>
      <c r="AC47" s="35">
        <f t="shared" si="10"/>
        <v>0</v>
      </c>
      <c r="AD47" s="51">
        <f t="shared" ca="1" si="11"/>
        <v>0</v>
      </c>
      <c r="AE47" s="61">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31" x14ac:dyDescent="0.3">
      <c r="Q48" s="29">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5">
        <f ca="1">SUMIF(INDIRECT("'Output 1'!$H$4:$H$"&amp;$C$4),Analysis!Q48,INDIRECT("'Output 1'!$Y$4:$Y$"&amp;$C$4))
+SUMIF(INDIRECT("'Output 2'!$H$4:$H$"&amp;$C$5),Analysis!Q48,INDIRECT("'Output 2'!$Y$4:$Y$"&amp;$C$5))
+SUMIF(INDIRECT("'Output 3'!$H$4:$H$"&amp;$C$6),Analysis!Q48,INDIRECT("'Output 3'!$Y$4:$Y$"&amp;$C$6))
+SUMIF(INDIRECT("'Output 4'!$H$4:$H$"&amp;$C$7),Analysis!Q48,INDIRECT("'Output 4'!$Y$4:$Y$"&amp;$C$7))
+SUMIF(INDIRECT("'Output 5'!$H$4:$H$"&amp;$C$8),Analysis!Q48,INDIRECT("'Output 5'!$Y$4:$Y$"&amp;$C$8))
+SUMIF(INDIRECT("'Output 6'!$H$4:$H$"&amp;$C$9),Analysis!Q48,INDIRECT("'Output 6'!$Y$4:$Y$"&amp;$C$9))
+SUMIF(INDIRECT("'Output 7'!$H$4:$H$"&amp;$C$10),Analysis!Q48,INDIRECT("'Output 7'!$Y$4:$Y$"&amp;$C$10))
+SUMIF(INDIRECT("'Output 8'!$H$4:$H$"&amp;$C$11),Analysis!Q48,INDIRECT("'Output 8'!$Y$4:$Y$"&amp;$C$11))
+SUMIF(INDIRECT("'Output 9'!$H$4:$H$"&amp;$C$12),Analysis!Q48,INDIRECT("'Output 9'!$Y$4:$Y$"&amp;$C$12))
+SUMIF(INDIRECT("'Output 10'!$H$4:$H$"&amp;$C$13),Analysis!Q48,INDIRECT("'Output 10'!$Y$4:$Y$"&amp;$C$13))</f>
        <v>0</v>
      </c>
      <c r="V48" s="29"/>
      <c r="W48" s="5">
        <f>SUMIF('Unplanned Outputs'!$E$4:$E$500,Analysis!Q48,'Unplanned Outputs'!$J$4:$J$500)</f>
        <v>0</v>
      </c>
      <c r="X48" s="5">
        <f>SUMIF('Unplanned Outputs'!$E$4:$E$500,Analysis!$Q48,'Unplanned Outputs'!$N$4:$N$500)</f>
        <v>0</v>
      </c>
      <c r="Y48" s="5">
        <f>SUMIF('Unplanned Outputs'!$E$4:$E$500,Analysis!$Q48,'Unplanned Outputs'!$R$4:$R$500)</f>
        <v>0</v>
      </c>
      <c r="Z48" s="5">
        <f>SUMIF('Unplanned Outputs'!$E$4:$E$500,Analysis!$Q48,'Unplanned Outputs'!$V$4:$V$500)</f>
        <v>0</v>
      </c>
      <c r="AA48" s="14"/>
      <c r="AB48" s="35">
        <f t="shared" ca="1" si="9"/>
        <v>0</v>
      </c>
      <c r="AC48" s="35">
        <f t="shared" si="10"/>
        <v>0</v>
      </c>
      <c r="AD48" s="51">
        <f t="shared" ca="1" si="11"/>
        <v>0</v>
      </c>
      <c r="AE48" s="61">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31" x14ac:dyDescent="0.3">
      <c r="Q49" s="29" t="s">
        <v>105</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5">
        <f ca="1">SUMIF(INDIRECT("'Output 1'!$H$4:$H$"&amp;$C$4),Analysis!Q49,INDIRECT("'Output 1'!$Y$4:$Y$"&amp;$C$4))
+SUMIF(INDIRECT("'Output 2'!$H$4:$H$"&amp;$C$5),Analysis!Q49,INDIRECT("'Output 2'!$Y$4:$Y$"&amp;$C$5))
+SUMIF(INDIRECT("'Output 3'!$H$4:$H$"&amp;$C$6),Analysis!Q49,INDIRECT("'Output 3'!$Y$4:$Y$"&amp;$C$6))
+SUMIF(INDIRECT("'Output 4'!$H$4:$H$"&amp;$C$7),Analysis!Q49,INDIRECT("'Output 4'!$Y$4:$Y$"&amp;$C$7))
+SUMIF(INDIRECT("'Output 5'!$H$4:$H$"&amp;$C$8),Analysis!Q49,INDIRECT("'Output 5'!$Y$4:$Y$"&amp;$C$8))
+SUMIF(INDIRECT("'Output 6'!$H$4:$H$"&amp;$C$9),Analysis!Q49,INDIRECT("'Output 6'!$Y$4:$Y$"&amp;$C$9))
+SUMIF(INDIRECT("'Output 7'!$H$4:$H$"&amp;$C$10),Analysis!Q49,INDIRECT("'Output 7'!$Y$4:$Y$"&amp;$C$10))
+SUMIF(INDIRECT("'Output 8'!$H$4:$H$"&amp;$C$11),Analysis!Q49,INDIRECT("'Output 8'!$Y$4:$Y$"&amp;$C$11))
+SUMIF(INDIRECT("'Output 9'!$H$4:$H$"&amp;$C$12),Analysis!Q49,INDIRECT("'Output 9'!$Y$4:$Y$"&amp;$C$12))
+SUMIF(INDIRECT("'Output 10'!$H$4:$H$"&amp;$C$13),Analysis!Q49,INDIRECT("'Output 10'!$Y$4:$Y$"&amp;$C$13))</f>
        <v>0</v>
      </c>
      <c r="V49" s="29"/>
      <c r="W49" s="5">
        <f>SUMIF('Unplanned Outputs'!$E$4:$E$500,Analysis!Q49,'Unplanned Outputs'!$J$4:$J$500)</f>
        <v>0</v>
      </c>
      <c r="X49" s="5">
        <f>SUMIF('Unplanned Outputs'!$E$4:$E$500,Analysis!$Q49,'Unplanned Outputs'!$N$4:$N$500)</f>
        <v>0</v>
      </c>
      <c r="Y49" s="5">
        <f>SUMIF('Unplanned Outputs'!$E$4:$E$500,Analysis!$Q49,'Unplanned Outputs'!$R$4:$R$500)</f>
        <v>0</v>
      </c>
      <c r="Z49" s="5">
        <f>SUMIF('Unplanned Outputs'!$E$4:$E$500,Analysis!$Q49,'Unplanned Outputs'!$V$4:$V$500)</f>
        <v>0</v>
      </c>
      <c r="AA49" s="14"/>
      <c r="AB49" s="35">
        <f t="shared" ca="1" si="9"/>
        <v>0</v>
      </c>
      <c r="AC49" s="35">
        <f t="shared" si="10"/>
        <v>0</v>
      </c>
      <c r="AD49" s="51">
        <f t="shared" ca="1" si="11"/>
        <v>0</v>
      </c>
      <c r="AE49" s="61">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0</v>
      </c>
    </row>
    <row r="50" spans="17:31" x14ac:dyDescent="0.3">
      <c r="Q50" s="29" t="s">
        <v>335</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5">
        <f ca="1">SUMIF(INDIRECT("'Output 1'!$H$4:$H$"&amp;$C$4),Analysis!Q50,INDIRECT("'Output 1'!$Y$4:$Y$"&amp;$C$4))
+SUMIF(INDIRECT("'Output 2'!$H$4:$H$"&amp;$C$5),Analysis!Q50,INDIRECT("'Output 2'!$Y$4:$Y$"&amp;$C$5))
+SUMIF(INDIRECT("'Output 3'!$H$4:$H$"&amp;$C$6),Analysis!Q50,INDIRECT("'Output 3'!$Y$4:$Y$"&amp;$C$6))
+SUMIF(INDIRECT("'Output 4'!$H$4:$H$"&amp;$C$7),Analysis!Q50,INDIRECT("'Output 4'!$Y$4:$Y$"&amp;$C$7))
+SUMIF(INDIRECT("'Output 5'!$H$4:$H$"&amp;$C$8),Analysis!Q50,INDIRECT("'Output 5'!$Y$4:$Y$"&amp;$C$8))
+SUMIF(INDIRECT("'Output 6'!$H$4:$H$"&amp;$C$9),Analysis!Q50,INDIRECT("'Output 6'!$Y$4:$Y$"&amp;$C$9))
+SUMIF(INDIRECT("'Output 7'!$H$4:$H$"&amp;$C$10),Analysis!Q50,INDIRECT("'Output 7'!$Y$4:$Y$"&amp;$C$10))
+SUMIF(INDIRECT("'Output 8'!$H$4:$H$"&amp;$C$11),Analysis!Q50,INDIRECT("'Output 8'!$Y$4:$Y$"&amp;$C$11))
+SUMIF(INDIRECT("'Output 9'!$H$4:$H$"&amp;$C$12),Analysis!Q50,INDIRECT("'Output 9'!$Y$4:$Y$"&amp;$C$12))
+SUMIF(INDIRECT("'Output 10'!$H$4:$H$"&amp;$C$13),Analysis!Q50,INDIRECT("'Output 10'!$Y$4:$Y$"&amp;$C$13))</f>
        <v>0</v>
      </c>
      <c r="V50" s="29"/>
      <c r="W50" s="5">
        <f>SUMIF('Unplanned Outputs'!$E$4:$E$500,Analysis!Q50,'Unplanned Outputs'!$J$4:$J$500)</f>
        <v>0</v>
      </c>
      <c r="X50" s="5">
        <f>SUMIF('Unplanned Outputs'!$E$4:$E$500,Analysis!$Q50,'Unplanned Outputs'!$N$4:$N$500)</f>
        <v>0</v>
      </c>
      <c r="Y50" s="5">
        <f>SUMIF('Unplanned Outputs'!$E$4:$E$500,Analysis!$Q50,'Unplanned Outputs'!$R$4:$R$500)</f>
        <v>0</v>
      </c>
      <c r="Z50" s="5">
        <f>SUMIF('Unplanned Outputs'!$E$4:$E$500,Analysis!$Q50,'Unplanned Outputs'!$V$4:$V$500)</f>
        <v>0</v>
      </c>
      <c r="AA50" s="14"/>
      <c r="AB50" s="35">
        <f t="shared" ca="1" si="9"/>
        <v>0</v>
      </c>
      <c r="AC50" s="35">
        <f t="shared" si="10"/>
        <v>0</v>
      </c>
      <c r="AD50" s="51">
        <f t="shared" ca="1" si="11"/>
        <v>0</v>
      </c>
      <c r="AE50" s="61">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31" x14ac:dyDescent="0.3">
      <c r="Q51" s="29" t="s">
        <v>336</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5">
        <f ca="1">SUMIF(INDIRECT("'Output 1'!$H$4:$H$"&amp;$C$4),Analysis!Q51,INDIRECT("'Output 1'!$Y$4:$Y$"&amp;$C$4))
+SUMIF(INDIRECT("'Output 2'!$H$4:$H$"&amp;$C$5),Analysis!Q51,INDIRECT("'Output 2'!$Y$4:$Y$"&amp;$C$5))
+SUMIF(INDIRECT("'Output 3'!$H$4:$H$"&amp;$C$6),Analysis!Q51,INDIRECT("'Output 3'!$Y$4:$Y$"&amp;$C$6))
+SUMIF(INDIRECT("'Output 4'!$H$4:$H$"&amp;$C$7),Analysis!Q51,INDIRECT("'Output 4'!$Y$4:$Y$"&amp;$C$7))
+SUMIF(INDIRECT("'Output 5'!$H$4:$H$"&amp;$C$8),Analysis!Q51,INDIRECT("'Output 5'!$Y$4:$Y$"&amp;$C$8))
+SUMIF(INDIRECT("'Output 6'!$H$4:$H$"&amp;$C$9),Analysis!Q51,INDIRECT("'Output 6'!$Y$4:$Y$"&amp;$C$9))
+SUMIF(INDIRECT("'Output 7'!$H$4:$H$"&amp;$C$10),Analysis!Q51,INDIRECT("'Output 7'!$Y$4:$Y$"&amp;$C$10))
+SUMIF(INDIRECT("'Output 8'!$H$4:$H$"&amp;$C$11),Analysis!Q51,INDIRECT("'Output 8'!$Y$4:$Y$"&amp;$C$11))
+SUMIF(INDIRECT("'Output 9'!$H$4:$H$"&amp;$C$12),Analysis!Q51,INDIRECT("'Output 9'!$Y$4:$Y$"&amp;$C$12))
+SUMIF(INDIRECT("'Output 10'!$H$4:$H$"&amp;$C$13),Analysis!Q51,INDIRECT("'Output 10'!$Y$4:$Y$"&amp;$C$13))</f>
        <v>0</v>
      </c>
      <c r="V51" s="29"/>
      <c r="W51" s="5">
        <f>SUMIF('Unplanned Outputs'!$E$4:$E$500,Analysis!Q51,'Unplanned Outputs'!$J$4:$J$500)</f>
        <v>0</v>
      </c>
      <c r="X51" s="5">
        <f>SUMIF('Unplanned Outputs'!$E$4:$E$500,Analysis!$Q51,'Unplanned Outputs'!$N$4:$N$500)</f>
        <v>0</v>
      </c>
      <c r="Y51" s="5">
        <f>SUMIF('Unplanned Outputs'!$E$4:$E$500,Analysis!$Q51,'Unplanned Outputs'!$R$4:$R$500)</f>
        <v>0</v>
      </c>
      <c r="Z51" s="5">
        <f>SUMIF('Unplanned Outputs'!$E$4:$E$500,Analysis!$Q51,'Unplanned Outputs'!$V$4:$V$500)</f>
        <v>0</v>
      </c>
      <c r="AA51" s="14"/>
      <c r="AB51" s="35">
        <f t="shared" ca="1" si="9"/>
        <v>0</v>
      </c>
      <c r="AC51" s="35">
        <f t="shared" si="10"/>
        <v>0</v>
      </c>
      <c r="AD51" s="51">
        <f t="shared" ca="1" si="11"/>
        <v>0</v>
      </c>
      <c r="AE51" s="61">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31" x14ac:dyDescent="0.3">
      <c r="Q52" s="29">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5">
        <f ca="1">SUMIF(INDIRECT("'Output 1'!$H$4:$H$"&amp;$C$4),Analysis!Q52,INDIRECT("'Output 1'!$Y$4:$Y$"&amp;$C$4))
+SUMIF(INDIRECT("'Output 2'!$H$4:$H$"&amp;$C$5),Analysis!Q52,INDIRECT("'Output 2'!$Y$4:$Y$"&amp;$C$5))
+SUMIF(INDIRECT("'Output 3'!$H$4:$H$"&amp;$C$6),Analysis!Q52,INDIRECT("'Output 3'!$Y$4:$Y$"&amp;$C$6))
+SUMIF(INDIRECT("'Output 4'!$H$4:$H$"&amp;$C$7),Analysis!Q52,INDIRECT("'Output 4'!$Y$4:$Y$"&amp;$C$7))
+SUMIF(INDIRECT("'Output 5'!$H$4:$H$"&amp;$C$8),Analysis!Q52,INDIRECT("'Output 5'!$Y$4:$Y$"&amp;$C$8))
+SUMIF(INDIRECT("'Output 6'!$H$4:$H$"&amp;$C$9),Analysis!Q52,INDIRECT("'Output 6'!$Y$4:$Y$"&amp;$C$9))
+SUMIF(INDIRECT("'Output 7'!$H$4:$H$"&amp;$C$10),Analysis!Q52,INDIRECT("'Output 7'!$Y$4:$Y$"&amp;$C$10))
+SUMIF(INDIRECT("'Output 8'!$H$4:$H$"&amp;$C$11),Analysis!Q52,INDIRECT("'Output 8'!$Y$4:$Y$"&amp;$C$11))
+SUMIF(INDIRECT("'Output 9'!$H$4:$H$"&amp;$C$12),Analysis!Q52,INDIRECT("'Output 9'!$Y$4:$Y$"&amp;$C$12))
+SUMIF(INDIRECT("'Output 10'!$H$4:$H$"&amp;$C$13),Analysis!Q52,INDIRECT("'Output 10'!$Y$4:$Y$"&amp;$C$13))</f>
        <v>0</v>
      </c>
      <c r="V52" s="29"/>
      <c r="W52" s="5">
        <f>SUMIF('Unplanned Outputs'!$E$4:$E$500,Analysis!Q52,'Unplanned Outputs'!$J$4:$J$500)</f>
        <v>0</v>
      </c>
      <c r="X52" s="5">
        <f>SUMIF('Unplanned Outputs'!$E$4:$E$500,Analysis!$Q52,'Unplanned Outputs'!$N$4:$N$500)</f>
        <v>0</v>
      </c>
      <c r="Y52" s="5">
        <f>SUMIF('Unplanned Outputs'!$E$4:$E$500,Analysis!$Q52,'Unplanned Outputs'!$R$4:$R$500)</f>
        <v>0</v>
      </c>
      <c r="Z52" s="5">
        <f>SUMIF('Unplanned Outputs'!$E$4:$E$500,Analysis!$Q52,'Unplanned Outputs'!$V$4:$V$500)</f>
        <v>0</v>
      </c>
      <c r="AA52" s="14"/>
      <c r="AB52" s="35">
        <f t="shared" ca="1" si="9"/>
        <v>0</v>
      </c>
      <c r="AC52" s="35">
        <f t="shared" si="10"/>
        <v>0</v>
      </c>
      <c r="AD52" s="51">
        <f t="shared" ca="1" si="11"/>
        <v>0</v>
      </c>
      <c r="AE52" s="61">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31" x14ac:dyDescent="0.3">
      <c r="Q53" s="29" t="s">
        <v>337</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5">
        <f ca="1">SUMIF(INDIRECT("'Output 1'!$H$4:$H$"&amp;$C$4),Analysis!Q53,INDIRECT("'Output 1'!$Y$4:$Y$"&amp;$C$4))
+SUMIF(INDIRECT("'Output 2'!$H$4:$H$"&amp;$C$5),Analysis!Q53,INDIRECT("'Output 2'!$Y$4:$Y$"&amp;$C$5))
+SUMIF(INDIRECT("'Output 3'!$H$4:$H$"&amp;$C$6),Analysis!Q53,INDIRECT("'Output 3'!$Y$4:$Y$"&amp;$C$6))
+SUMIF(INDIRECT("'Output 4'!$H$4:$H$"&amp;$C$7),Analysis!Q53,INDIRECT("'Output 4'!$Y$4:$Y$"&amp;$C$7))
+SUMIF(INDIRECT("'Output 5'!$H$4:$H$"&amp;$C$8),Analysis!Q53,INDIRECT("'Output 5'!$Y$4:$Y$"&amp;$C$8))
+SUMIF(INDIRECT("'Output 6'!$H$4:$H$"&amp;$C$9),Analysis!Q53,INDIRECT("'Output 6'!$Y$4:$Y$"&amp;$C$9))
+SUMIF(INDIRECT("'Output 7'!$H$4:$H$"&amp;$C$10),Analysis!Q53,INDIRECT("'Output 7'!$Y$4:$Y$"&amp;$C$10))
+SUMIF(INDIRECT("'Output 8'!$H$4:$H$"&amp;$C$11),Analysis!Q53,INDIRECT("'Output 8'!$Y$4:$Y$"&amp;$C$11))
+SUMIF(INDIRECT("'Output 9'!$H$4:$H$"&amp;$C$12),Analysis!Q53,INDIRECT("'Output 9'!$Y$4:$Y$"&amp;$C$12))
+SUMIF(INDIRECT("'Output 10'!$H$4:$H$"&amp;$C$13),Analysis!Q53,INDIRECT("'Output 10'!$Y$4:$Y$"&amp;$C$13))</f>
        <v>0</v>
      </c>
      <c r="V53" s="29"/>
      <c r="W53" s="5">
        <f>SUMIF('Unplanned Outputs'!$E$4:$E$500,Analysis!Q53,'Unplanned Outputs'!$J$4:$J$500)</f>
        <v>0</v>
      </c>
      <c r="X53" s="5">
        <f>SUMIF('Unplanned Outputs'!$E$4:$E$500,Analysis!$Q53,'Unplanned Outputs'!$N$4:$N$500)</f>
        <v>0</v>
      </c>
      <c r="Y53" s="5">
        <f>SUMIF('Unplanned Outputs'!$E$4:$E$500,Analysis!$Q53,'Unplanned Outputs'!$R$4:$R$500)</f>
        <v>0</v>
      </c>
      <c r="Z53" s="5">
        <f>SUMIF('Unplanned Outputs'!$E$4:$E$500,Analysis!$Q53,'Unplanned Outputs'!$V$4:$V$500)</f>
        <v>0</v>
      </c>
      <c r="AA53" s="14"/>
      <c r="AB53" s="35">
        <f t="shared" ca="1" si="9"/>
        <v>0</v>
      </c>
      <c r="AC53" s="35">
        <f t="shared" si="10"/>
        <v>0</v>
      </c>
      <c r="AD53" s="51">
        <f t="shared" ca="1" si="11"/>
        <v>0</v>
      </c>
      <c r="AE53" s="61">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0</v>
      </c>
    </row>
    <row r="54" spans="17:31" x14ac:dyDescent="0.3">
      <c r="Q54" s="29" t="s">
        <v>338</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5">
        <f ca="1">SUMIF(INDIRECT("'Output 1'!$H$4:$H$"&amp;$C$4),Analysis!Q54,INDIRECT("'Output 1'!$Y$4:$Y$"&amp;$C$4))
+SUMIF(INDIRECT("'Output 2'!$H$4:$H$"&amp;$C$5),Analysis!Q54,INDIRECT("'Output 2'!$Y$4:$Y$"&amp;$C$5))
+SUMIF(INDIRECT("'Output 3'!$H$4:$H$"&amp;$C$6),Analysis!Q54,INDIRECT("'Output 3'!$Y$4:$Y$"&amp;$C$6))
+SUMIF(INDIRECT("'Output 4'!$H$4:$H$"&amp;$C$7),Analysis!Q54,INDIRECT("'Output 4'!$Y$4:$Y$"&amp;$C$7))
+SUMIF(INDIRECT("'Output 5'!$H$4:$H$"&amp;$C$8),Analysis!Q54,INDIRECT("'Output 5'!$Y$4:$Y$"&amp;$C$8))
+SUMIF(INDIRECT("'Output 6'!$H$4:$H$"&amp;$C$9),Analysis!Q54,INDIRECT("'Output 6'!$Y$4:$Y$"&amp;$C$9))
+SUMIF(INDIRECT("'Output 7'!$H$4:$H$"&amp;$C$10),Analysis!Q54,INDIRECT("'Output 7'!$Y$4:$Y$"&amp;$C$10))
+SUMIF(INDIRECT("'Output 8'!$H$4:$H$"&amp;$C$11),Analysis!Q54,INDIRECT("'Output 8'!$Y$4:$Y$"&amp;$C$11))
+SUMIF(INDIRECT("'Output 9'!$H$4:$H$"&amp;$C$12),Analysis!Q54,INDIRECT("'Output 9'!$Y$4:$Y$"&amp;$C$12))
+SUMIF(INDIRECT("'Output 10'!$H$4:$H$"&amp;$C$13),Analysis!Q54,INDIRECT("'Output 10'!$Y$4:$Y$"&amp;$C$13))</f>
        <v>0</v>
      </c>
      <c r="V54" s="29"/>
      <c r="W54" s="5">
        <f>SUMIF('Unplanned Outputs'!$E$4:$E$500,Analysis!Q54,'Unplanned Outputs'!$J$4:$J$500)</f>
        <v>0</v>
      </c>
      <c r="X54" s="5">
        <f>SUMIF('Unplanned Outputs'!$E$4:$E$500,Analysis!$Q54,'Unplanned Outputs'!$N$4:$N$500)</f>
        <v>0</v>
      </c>
      <c r="Y54" s="5">
        <f>SUMIF('Unplanned Outputs'!$E$4:$E$500,Analysis!$Q54,'Unplanned Outputs'!$R$4:$R$500)</f>
        <v>0</v>
      </c>
      <c r="Z54" s="5">
        <f>SUMIF('Unplanned Outputs'!$E$4:$E$500,Analysis!$Q54,'Unplanned Outputs'!$V$4:$V$500)</f>
        <v>0</v>
      </c>
      <c r="AA54" s="14"/>
      <c r="AB54" s="35">
        <f t="shared" ca="1" si="9"/>
        <v>0</v>
      </c>
      <c r="AC54" s="35">
        <f t="shared" si="10"/>
        <v>0</v>
      </c>
      <c r="AD54" s="51">
        <f t="shared" ca="1" si="11"/>
        <v>0</v>
      </c>
      <c r="AE54" s="61">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0</v>
      </c>
    </row>
    <row r="55" spans="17:31" x14ac:dyDescent="0.3">
      <c r="Q55" s="29">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5">
        <f ca="1">SUMIF(INDIRECT("'Output 1'!$H$4:$H$"&amp;$C$4),Analysis!Q55,INDIRECT("'Output 1'!$Y$4:$Y$"&amp;$C$4))
+SUMIF(INDIRECT("'Output 2'!$H$4:$H$"&amp;$C$5),Analysis!Q55,INDIRECT("'Output 2'!$Y$4:$Y$"&amp;$C$5))
+SUMIF(INDIRECT("'Output 3'!$H$4:$H$"&amp;$C$6),Analysis!Q55,INDIRECT("'Output 3'!$Y$4:$Y$"&amp;$C$6))
+SUMIF(INDIRECT("'Output 4'!$H$4:$H$"&amp;$C$7),Analysis!Q55,INDIRECT("'Output 4'!$Y$4:$Y$"&amp;$C$7))
+SUMIF(INDIRECT("'Output 5'!$H$4:$H$"&amp;$C$8),Analysis!Q55,INDIRECT("'Output 5'!$Y$4:$Y$"&amp;$C$8))
+SUMIF(INDIRECT("'Output 6'!$H$4:$H$"&amp;$C$9),Analysis!Q55,INDIRECT("'Output 6'!$Y$4:$Y$"&amp;$C$9))
+SUMIF(INDIRECT("'Output 7'!$H$4:$H$"&amp;$C$10),Analysis!Q55,INDIRECT("'Output 7'!$Y$4:$Y$"&amp;$C$10))
+SUMIF(INDIRECT("'Output 8'!$H$4:$H$"&amp;$C$11),Analysis!Q55,INDIRECT("'Output 8'!$Y$4:$Y$"&amp;$C$11))
+SUMIF(INDIRECT("'Output 9'!$H$4:$H$"&amp;$C$12),Analysis!Q55,INDIRECT("'Output 9'!$Y$4:$Y$"&amp;$C$12))
+SUMIF(INDIRECT("'Output 10'!$H$4:$H$"&amp;$C$13),Analysis!Q55,INDIRECT("'Output 10'!$Y$4:$Y$"&amp;$C$13))</f>
        <v>0</v>
      </c>
      <c r="V55" s="29"/>
      <c r="W55" s="5">
        <f>SUMIF('Unplanned Outputs'!$E$4:$E$500,Analysis!Q55,'Unplanned Outputs'!$J$4:$J$500)</f>
        <v>0</v>
      </c>
      <c r="X55" s="5">
        <f>SUMIF('Unplanned Outputs'!$E$4:$E$500,Analysis!$Q55,'Unplanned Outputs'!$N$4:$N$500)</f>
        <v>0</v>
      </c>
      <c r="Y55" s="5">
        <f>SUMIF('Unplanned Outputs'!$E$4:$E$500,Analysis!$Q55,'Unplanned Outputs'!$R$4:$R$500)</f>
        <v>0</v>
      </c>
      <c r="Z55" s="5">
        <f>SUMIF('Unplanned Outputs'!$E$4:$E$500,Analysis!$Q55,'Unplanned Outputs'!$V$4:$V$500)</f>
        <v>0</v>
      </c>
      <c r="AA55" s="14"/>
      <c r="AB55" s="35">
        <f t="shared" ca="1" si="9"/>
        <v>0</v>
      </c>
      <c r="AC55" s="35">
        <f t="shared" si="10"/>
        <v>0</v>
      </c>
      <c r="AD55" s="51">
        <f t="shared" ca="1" si="11"/>
        <v>0</v>
      </c>
      <c r="AE55" s="61">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31" x14ac:dyDescent="0.3">
      <c r="Q56" s="29" t="s">
        <v>78</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0</v>
      </c>
      <c r="U56" s="5">
        <f ca="1">SUMIF(INDIRECT("'Output 1'!$H$4:$H$"&amp;$C$4),Analysis!Q56,INDIRECT("'Output 1'!$Y$4:$Y$"&amp;$C$4))
+SUMIF(INDIRECT("'Output 2'!$H$4:$H$"&amp;$C$5),Analysis!Q56,INDIRECT("'Output 2'!$Y$4:$Y$"&amp;$C$5))
+SUMIF(INDIRECT("'Output 3'!$H$4:$H$"&amp;$C$6),Analysis!Q56,INDIRECT("'Output 3'!$Y$4:$Y$"&amp;$C$6))
+SUMIF(INDIRECT("'Output 4'!$H$4:$H$"&amp;$C$7),Analysis!Q56,INDIRECT("'Output 4'!$Y$4:$Y$"&amp;$C$7))
+SUMIF(INDIRECT("'Output 5'!$H$4:$H$"&amp;$C$8),Analysis!Q56,INDIRECT("'Output 5'!$Y$4:$Y$"&amp;$C$8))
+SUMIF(INDIRECT("'Output 6'!$H$4:$H$"&amp;$C$9),Analysis!Q56,INDIRECT("'Output 6'!$Y$4:$Y$"&amp;$C$9))
+SUMIF(INDIRECT("'Output 7'!$H$4:$H$"&amp;$C$10),Analysis!Q56,INDIRECT("'Output 7'!$Y$4:$Y$"&amp;$C$10))
+SUMIF(INDIRECT("'Output 8'!$H$4:$H$"&amp;$C$11),Analysis!Q56,INDIRECT("'Output 8'!$Y$4:$Y$"&amp;$C$11))
+SUMIF(INDIRECT("'Output 9'!$H$4:$H$"&amp;$C$12),Analysis!Q56,INDIRECT("'Output 9'!$Y$4:$Y$"&amp;$C$12))
+SUMIF(INDIRECT("'Output 10'!$H$4:$H$"&amp;$C$13),Analysis!Q56,INDIRECT("'Output 10'!$Y$4:$Y$"&amp;$C$13))</f>
        <v>3843</v>
      </c>
      <c r="V56" s="29"/>
      <c r="W56" s="5">
        <f>SUMIF('Unplanned Outputs'!$E$4:$E$500,Analysis!Q56,'Unplanned Outputs'!$J$4:$J$500)</f>
        <v>0</v>
      </c>
      <c r="X56" s="5">
        <f>SUMIF('Unplanned Outputs'!$E$4:$E$500,Analysis!$Q56,'Unplanned Outputs'!$N$4:$N$500)</f>
        <v>0</v>
      </c>
      <c r="Y56" s="5">
        <f>SUMIF('Unplanned Outputs'!$E$4:$E$500,Analysis!$Q56,'Unplanned Outputs'!$R$4:$R$500)</f>
        <v>0</v>
      </c>
      <c r="Z56" s="5">
        <f>SUMIF('Unplanned Outputs'!$E$4:$E$500,Analysis!$Q56,'Unplanned Outputs'!$V$4:$V$500)</f>
        <v>0</v>
      </c>
      <c r="AA56" s="14"/>
      <c r="AB56" s="35">
        <f t="shared" ca="1" si="9"/>
        <v>0</v>
      </c>
      <c r="AC56" s="35">
        <f t="shared" si="10"/>
        <v>0</v>
      </c>
      <c r="AD56" s="51">
        <f t="shared" ca="1" si="11"/>
        <v>0</v>
      </c>
      <c r="AE56" s="61">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100</v>
      </c>
    </row>
    <row r="57" spans="17:31" x14ac:dyDescent="0.3">
      <c r="Q57" s="29" t="s">
        <v>84</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2</v>
      </c>
      <c r="U57" s="5">
        <f ca="1">SUMIF(INDIRECT("'Output 1'!$H$4:$H$"&amp;$C$4),Analysis!Q57,INDIRECT("'Output 1'!$Y$4:$Y$"&amp;$C$4))
+SUMIF(INDIRECT("'Output 2'!$H$4:$H$"&amp;$C$5),Analysis!Q57,INDIRECT("'Output 2'!$Y$4:$Y$"&amp;$C$5))
+SUMIF(INDIRECT("'Output 3'!$H$4:$H$"&amp;$C$6),Analysis!Q57,INDIRECT("'Output 3'!$Y$4:$Y$"&amp;$C$6))
+SUMIF(INDIRECT("'Output 4'!$H$4:$H$"&amp;$C$7),Analysis!Q57,INDIRECT("'Output 4'!$Y$4:$Y$"&amp;$C$7))
+SUMIF(INDIRECT("'Output 5'!$H$4:$H$"&amp;$C$8),Analysis!Q57,INDIRECT("'Output 5'!$Y$4:$Y$"&amp;$C$8))
+SUMIF(INDIRECT("'Output 6'!$H$4:$H$"&amp;$C$9),Analysis!Q57,INDIRECT("'Output 6'!$Y$4:$Y$"&amp;$C$9))
+SUMIF(INDIRECT("'Output 7'!$H$4:$H$"&amp;$C$10),Analysis!Q57,INDIRECT("'Output 7'!$Y$4:$Y$"&amp;$C$10))
+SUMIF(INDIRECT("'Output 8'!$H$4:$H$"&amp;$C$11),Analysis!Q57,INDIRECT("'Output 8'!$Y$4:$Y$"&amp;$C$11))
+SUMIF(INDIRECT("'Output 9'!$H$4:$H$"&amp;$C$12),Analysis!Q57,INDIRECT("'Output 9'!$Y$4:$Y$"&amp;$C$12))
+SUMIF(INDIRECT("'Output 10'!$H$4:$H$"&amp;$C$13),Analysis!Q57,INDIRECT("'Output 10'!$Y$4:$Y$"&amp;$C$13))</f>
        <v>1</v>
      </c>
      <c r="V57" s="29"/>
      <c r="W57" s="5">
        <f>SUMIF('Unplanned Outputs'!$E$4:$E$500,Analysis!Q57,'Unplanned Outputs'!$J$4:$J$500)</f>
        <v>0</v>
      </c>
      <c r="X57" s="5">
        <f>SUMIF('Unplanned Outputs'!$E$4:$E$500,Analysis!$Q57,'Unplanned Outputs'!$N$4:$N$500)</f>
        <v>0</v>
      </c>
      <c r="Y57" s="5">
        <f>SUMIF('Unplanned Outputs'!$E$4:$E$500,Analysis!$Q57,'Unplanned Outputs'!$R$4:$R$500)</f>
        <v>0</v>
      </c>
      <c r="Z57" s="5">
        <f>SUMIF('Unplanned Outputs'!$E$4:$E$500,Analysis!$Q57,'Unplanned Outputs'!$V$4:$V$500)</f>
        <v>0</v>
      </c>
      <c r="AA57" s="14"/>
      <c r="AB57" s="35">
        <f t="shared" ca="1" si="9"/>
        <v>2</v>
      </c>
      <c r="AC57" s="35">
        <f t="shared" si="10"/>
        <v>0</v>
      </c>
      <c r="AD57" s="51">
        <f t="shared" ca="1" si="11"/>
        <v>2</v>
      </c>
      <c r="AE57" s="61">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1</v>
      </c>
    </row>
    <row r="58" spans="17:31" x14ac:dyDescent="0.3">
      <c r="Q58" s="29" t="s">
        <v>264</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5">
        <f ca="1">SUMIF(INDIRECT("'Output 1'!$H$4:$H$"&amp;$C$4),Analysis!Q58,INDIRECT("'Output 1'!$Y$4:$Y$"&amp;$C$4))
+SUMIF(INDIRECT("'Output 2'!$H$4:$H$"&amp;$C$5),Analysis!Q58,INDIRECT("'Output 2'!$Y$4:$Y$"&amp;$C$5))
+SUMIF(INDIRECT("'Output 3'!$H$4:$H$"&amp;$C$6),Analysis!Q58,INDIRECT("'Output 3'!$Y$4:$Y$"&amp;$C$6))
+SUMIF(INDIRECT("'Output 4'!$H$4:$H$"&amp;$C$7),Analysis!Q58,INDIRECT("'Output 4'!$Y$4:$Y$"&amp;$C$7))
+SUMIF(INDIRECT("'Output 5'!$H$4:$H$"&amp;$C$8),Analysis!Q58,INDIRECT("'Output 5'!$Y$4:$Y$"&amp;$C$8))
+SUMIF(INDIRECT("'Output 6'!$H$4:$H$"&amp;$C$9),Analysis!Q58,INDIRECT("'Output 6'!$Y$4:$Y$"&amp;$C$9))
+SUMIF(INDIRECT("'Output 7'!$H$4:$H$"&amp;$C$10),Analysis!Q58,INDIRECT("'Output 7'!$Y$4:$Y$"&amp;$C$10))
+SUMIF(INDIRECT("'Output 8'!$H$4:$H$"&amp;$C$11),Analysis!Q58,INDIRECT("'Output 8'!$Y$4:$Y$"&amp;$C$11))
+SUMIF(INDIRECT("'Output 9'!$H$4:$H$"&amp;$C$12),Analysis!Q58,INDIRECT("'Output 9'!$Y$4:$Y$"&amp;$C$12))
+SUMIF(INDIRECT("'Output 10'!$H$4:$H$"&amp;$C$13),Analysis!Q58,INDIRECT("'Output 10'!$Y$4:$Y$"&amp;$C$13))</f>
        <v>0</v>
      </c>
      <c r="V58" s="29"/>
      <c r="W58" s="5">
        <f>SUMIF('Unplanned Outputs'!$E$4:$E$500,Analysis!Q58,'Unplanned Outputs'!$J$4:$J$500)</f>
        <v>0</v>
      </c>
      <c r="X58" s="5">
        <f>SUMIF('Unplanned Outputs'!$E$4:$E$500,Analysis!$Q58,'Unplanned Outputs'!$N$4:$N$500)</f>
        <v>0</v>
      </c>
      <c r="Y58" s="5">
        <f>SUMIF('Unplanned Outputs'!$E$4:$E$500,Analysis!$Q58,'Unplanned Outputs'!$R$4:$R$500)</f>
        <v>0</v>
      </c>
      <c r="Z58" s="5">
        <f>SUMIF('Unplanned Outputs'!$E$4:$E$500,Analysis!$Q58,'Unplanned Outputs'!$V$4:$V$500)</f>
        <v>0</v>
      </c>
      <c r="AA58" s="14"/>
      <c r="AB58" s="35">
        <f t="shared" ca="1" si="9"/>
        <v>0</v>
      </c>
      <c r="AC58" s="35">
        <f t="shared" si="10"/>
        <v>0</v>
      </c>
      <c r="AD58" s="51">
        <f t="shared" ca="1" si="11"/>
        <v>0</v>
      </c>
      <c r="AE58" s="61">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31" x14ac:dyDescent="0.3">
      <c r="Q59" s="29">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5">
        <f ca="1">SUMIF(INDIRECT("'Output 1'!$H$4:$H$"&amp;$C$4),Analysis!Q59,INDIRECT("'Output 1'!$Y$4:$Y$"&amp;$C$4))
+SUMIF(INDIRECT("'Output 2'!$H$4:$H$"&amp;$C$5),Analysis!Q59,INDIRECT("'Output 2'!$Y$4:$Y$"&amp;$C$5))
+SUMIF(INDIRECT("'Output 3'!$H$4:$H$"&amp;$C$6),Analysis!Q59,INDIRECT("'Output 3'!$Y$4:$Y$"&amp;$C$6))
+SUMIF(INDIRECT("'Output 4'!$H$4:$H$"&amp;$C$7),Analysis!Q59,INDIRECT("'Output 4'!$Y$4:$Y$"&amp;$C$7))
+SUMIF(INDIRECT("'Output 5'!$H$4:$H$"&amp;$C$8),Analysis!Q59,INDIRECT("'Output 5'!$Y$4:$Y$"&amp;$C$8))
+SUMIF(INDIRECT("'Output 6'!$H$4:$H$"&amp;$C$9),Analysis!Q59,INDIRECT("'Output 6'!$Y$4:$Y$"&amp;$C$9))
+SUMIF(INDIRECT("'Output 7'!$H$4:$H$"&amp;$C$10),Analysis!Q59,INDIRECT("'Output 7'!$Y$4:$Y$"&amp;$C$10))
+SUMIF(INDIRECT("'Output 8'!$H$4:$H$"&amp;$C$11),Analysis!Q59,INDIRECT("'Output 8'!$Y$4:$Y$"&amp;$C$11))
+SUMIF(INDIRECT("'Output 9'!$H$4:$H$"&amp;$C$12),Analysis!Q59,INDIRECT("'Output 9'!$Y$4:$Y$"&amp;$C$12))
+SUMIF(INDIRECT("'Output 10'!$H$4:$H$"&amp;$C$13),Analysis!Q59,INDIRECT("'Output 10'!$Y$4:$Y$"&amp;$C$13))</f>
        <v>0</v>
      </c>
      <c r="V59" s="29"/>
      <c r="W59" s="5">
        <f>SUMIF('Unplanned Outputs'!$E$4:$E$500,Analysis!Q59,'Unplanned Outputs'!$J$4:$J$500)</f>
        <v>0</v>
      </c>
      <c r="X59" s="5">
        <f>SUMIF('Unplanned Outputs'!$E$4:$E$500,Analysis!$Q59,'Unplanned Outputs'!$N$4:$N$500)</f>
        <v>0</v>
      </c>
      <c r="Y59" s="5">
        <f>SUMIF('Unplanned Outputs'!$E$4:$E$500,Analysis!$Q59,'Unplanned Outputs'!$R$4:$R$500)</f>
        <v>0</v>
      </c>
      <c r="Z59" s="5">
        <f>SUMIF('Unplanned Outputs'!$E$4:$E$500,Analysis!$Q59,'Unplanned Outputs'!$V$4:$V$500)</f>
        <v>0</v>
      </c>
      <c r="AA59" s="14"/>
      <c r="AB59" s="35">
        <f t="shared" ca="1" si="9"/>
        <v>0</v>
      </c>
      <c r="AC59" s="35">
        <f t="shared" si="10"/>
        <v>0</v>
      </c>
      <c r="AD59" s="51">
        <f t="shared" ca="1" si="11"/>
        <v>0</v>
      </c>
      <c r="AE59" s="61">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31" x14ac:dyDescent="0.3">
      <c r="Q60" s="29" t="s">
        <v>339</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5">
        <f ca="1">SUMIF(INDIRECT("'Output 1'!$H$4:$H$"&amp;$C$4),Analysis!Q60,INDIRECT("'Output 1'!$Y$4:$Y$"&amp;$C$4))
+SUMIF(INDIRECT("'Output 2'!$H$4:$H$"&amp;$C$5),Analysis!Q60,INDIRECT("'Output 2'!$Y$4:$Y$"&amp;$C$5))
+SUMIF(INDIRECT("'Output 3'!$H$4:$H$"&amp;$C$6),Analysis!Q60,INDIRECT("'Output 3'!$Y$4:$Y$"&amp;$C$6))
+SUMIF(INDIRECT("'Output 4'!$H$4:$H$"&amp;$C$7),Analysis!Q60,INDIRECT("'Output 4'!$Y$4:$Y$"&amp;$C$7))
+SUMIF(INDIRECT("'Output 5'!$H$4:$H$"&amp;$C$8),Analysis!Q60,INDIRECT("'Output 5'!$Y$4:$Y$"&amp;$C$8))
+SUMIF(INDIRECT("'Output 6'!$H$4:$H$"&amp;$C$9),Analysis!Q60,INDIRECT("'Output 6'!$Y$4:$Y$"&amp;$C$9))
+SUMIF(INDIRECT("'Output 7'!$H$4:$H$"&amp;$C$10),Analysis!Q60,INDIRECT("'Output 7'!$Y$4:$Y$"&amp;$C$10))
+SUMIF(INDIRECT("'Output 8'!$H$4:$H$"&amp;$C$11),Analysis!Q60,INDIRECT("'Output 8'!$Y$4:$Y$"&amp;$C$11))
+SUMIF(INDIRECT("'Output 9'!$H$4:$H$"&amp;$C$12),Analysis!Q60,INDIRECT("'Output 9'!$Y$4:$Y$"&amp;$C$12))
+SUMIF(INDIRECT("'Output 10'!$H$4:$H$"&amp;$C$13),Analysis!Q60,INDIRECT("'Output 10'!$Y$4:$Y$"&amp;$C$13))</f>
        <v>0</v>
      </c>
      <c r="V60" s="29"/>
      <c r="W60" s="5">
        <f>SUMIF('Unplanned Outputs'!$E$4:$E$500,Analysis!Q60,'Unplanned Outputs'!$J$4:$J$500)</f>
        <v>0</v>
      </c>
      <c r="X60" s="5">
        <f>SUMIF('Unplanned Outputs'!$E$4:$E$500,Analysis!$Q60,'Unplanned Outputs'!$N$4:$N$500)</f>
        <v>0</v>
      </c>
      <c r="Y60" s="5">
        <f>SUMIF('Unplanned Outputs'!$E$4:$E$500,Analysis!$Q60,'Unplanned Outputs'!$R$4:$R$500)</f>
        <v>0</v>
      </c>
      <c r="Z60" s="5">
        <f>SUMIF('Unplanned Outputs'!$E$4:$E$500,Analysis!$Q60,'Unplanned Outputs'!$V$4:$V$500)</f>
        <v>0</v>
      </c>
      <c r="AA60" s="14"/>
      <c r="AB60" s="35">
        <f t="shared" ca="1" si="9"/>
        <v>0</v>
      </c>
      <c r="AC60" s="35">
        <f t="shared" si="10"/>
        <v>0</v>
      </c>
      <c r="AD60" s="51">
        <f t="shared" ca="1" si="11"/>
        <v>0</v>
      </c>
      <c r="AE60" s="61">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31" x14ac:dyDescent="0.3">
      <c r="Q61" s="29">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5">
        <f ca="1">SUMIF(INDIRECT("'Output 1'!$H$4:$H$"&amp;$C$4),Analysis!Q61,INDIRECT("'Output 1'!$Y$4:$Y$"&amp;$C$4))
+SUMIF(INDIRECT("'Output 2'!$H$4:$H$"&amp;$C$5),Analysis!Q61,INDIRECT("'Output 2'!$Y$4:$Y$"&amp;$C$5))
+SUMIF(INDIRECT("'Output 3'!$H$4:$H$"&amp;$C$6),Analysis!Q61,INDIRECT("'Output 3'!$Y$4:$Y$"&amp;$C$6))
+SUMIF(INDIRECT("'Output 4'!$H$4:$H$"&amp;$C$7),Analysis!Q61,INDIRECT("'Output 4'!$Y$4:$Y$"&amp;$C$7))
+SUMIF(INDIRECT("'Output 5'!$H$4:$H$"&amp;$C$8),Analysis!Q61,INDIRECT("'Output 5'!$Y$4:$Y$"&amp;$C$8))
+SUMIF(INDIRECT("'Output 6'!$H$4:$H$"&amp;$C$9),Analysis!Q61,INDIRECT("'Output 6'!$Y$4:$Y$"&amp;$C$9))
+SUMIF(INDIRECT("'Output 7'!$H$4:$H$"&amp;$C$10),Analysis!Q61,INDIRECT("'Output 7'!$Y$4:$Y$"&amp;$C$10))
+SUMIF(INDIRECT("'Output 8'!$H$4:$H$"&amp;$C$11),Analysis!Q61,INDIRECT("'Output 8'!$Y$4:$Y$"&amp;$C$11))
+SUMIF(INDIRECT("'Output 9'!$H$4:$H$"&amp;$C$12),Analysis!Q61,INDIRECT("'Output 9'!$Y$4:$Y$"&amp;$C$12))
+SUMIF(INDIRECT("'Output 10'!$H$4:$H$"&amp;$C$13),Analysis!Q61,INDIRECT("'Output 10'!$Y$4:$Y$"&amp;$C$13))</f>
        <v>0</v>
      </c>
      <c r="V61" s="29"/>
      <c r="W61" s="5">
        <f>SUMIF('Unplanned Outputs'!$E$4:$E$500,Analysis!Q61,'Unplanned Outputs'!$J$4:$J$500)</f>
        <v>0</v>
      </c>
      <c r="X61" s="5">
        <f>SUMIF('Unplanned Outputs'!$E$4:$E$500,Analysis!$Q61,'Unplanned Outputs'!$N$4:$N$500)</f>
        <v>0</v>
      </c>
      <c r="Y61" s="5">
        <f>SUMIF('Unplanned Outputs'!$E$4:$E$500,Analysis!$Q61,'Unplanned Outputs'!$R$4:$R$500)</f>
        <v>0</v>
      </c>
      <c r="Z61" s="5">
        <f>SUMIF('Unplanned Outputs'!$E$4:$E$500,Analysis!$Q61,'Unplanned Outputs'!$V$4:$V$500)</f>
        <v>0</v>
      </c>
      <c r="AA61" s="14"/>
      <c r="AB61" s="35">
        <f t="shared" ca="1" si="9"/>
        <v>0</v>
      </c>
      <c r="AC61" s="35">
        <f t="shared" si="10"/>
        <v>0</v>
      </c>
      <c r="AD61" s="51">
        <f t="shared" ca="1" si="11"/>
        <v>0</v>
      </c>
      <c r="AE61" s="61">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31" x14ac:dyDescent="0.3">
      <c r="Q62" s="29" t="s">
        <v>340</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5">
        <f ca="1">SUMIF(INDIRECT("'Output 1'!$H$4:$H$"&amp;$C$4),Analysis!Q62,INDIRECT("'Output 1'!$Y$4:$Y$"&amp;$C$4))
+SUMIF(INDIRECT("'Output 2'!$H$4:$H$"&amp;$C$5),Analysis!Q62,INDIRECT("'Output 2'!$Y$4:$Y$"&amp;$C$5))
+SUMIF(INDIRECT("'Output 3'!$H$4:$H$"&amp;$C$6),Analysis!Q62,INDIRECT("'Output 3'!$Y$4:$Y$"&amp;$C$6))
+SUMIF(INDIRECT("'Output 4'!$H$4:$H$"&amp;$C$7),Analysis!Q62,INDIRECT("'Output 4'!$Y$4:$Y$"&amp;$C$7))
+SUMIF(INDIRECT("'Output 5'!$H$4:$H$"&amp;$C$8),Analysis!Q62,INDIRECT("'Output 5'!$Y$4:$Y$"&amp;$C$8))
+SUMIF(INDIRECT("'Output 6'!$H$4:$H$"&amp;$C$9),Analysis!Q62,INDIRECT("'Output 6'!$Y$4:$Y$"&amp;$C$9))
+SUMIF(INDIRECT("'Output 7'!$H$4:$H$"&amp;$C$10),Analysis!Q62,INDIRECT("'Output 7'!$Y$4:$Y$"&amp;$C$10))
+SUMIF(INDIRECT("'Output 8'!$H$4:$H$"&amp;$C$11),Analysis!Q62,INDIRECT("'Output 8'!$Y$4:$Y$"&amp;$C$11))
+SUMIF(INDIRECT("'Output 9'!$H$4:$H$"&amp;$C$12),Analysis!Q62,INDIRECT("'Output 9'!$Y$4:$Y$"&amp;$C$12))
+SUMIF(INDIRECT("'Output 10'!$H$4:$H$"&amp;$C$13),Analysis!Q62,INDIRECT("'Output 10'!$Y$4:$Y$"&amp;$C$13))</f>
        <v>0</v>
      </c>
      <c r="V62" s="29"/>
      <c r="W62" s="5">
        <f>SUMIF('Unplanned Outputs'!$E$4:$E$500,Analysis!Q62,'Unplanned Outputs'!$J$4:$J$500)</f>
        <v>0</v>
      </c>
      <c r="X62" s="5">
        <f>SUMIF('Unplanned Outputs'!$E$4:$E$500,Analysis!$Q62,'Unplanned Outputs'!$N$4:$N$500)</f>
        <v>0</v>
      </c>
      <c r="Y62" s="5">
        <f>SUMIF('Unplanned Outputs'!$E$4:$E$500,Analysis!$Q62,'Unplanned Outputs'!$R$4:$R$500)</f>
        <v>0</v>
      </c>
      <c r="Z62" s="5">
        <f>SUMIF('Unplanned Outputs'!$E$4:$E$500,Analysis!$Q62,'Unplanned Outputs'!$V$4:$V$500)</f>
        <v>0</v>
      </c>
      <c r="AA62" s="14"/>
      <c r="AB62" s="35">
        <f t="shared" ca="1" si="9"/>
        <v>0</v>
      </c>
      <c r="AC62" s="35">
        <f t="shared" si="10"/>
        <v>0</v>
      </c>
      <c r="AD62" s="51">
        <f t="shared" ca="1" si="11"/>
        <v>0</v>
      </c>
      <c r="AE62" s="61">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0</v>
      </c>
    </row>
    <row r="63" spans="17:31" x14ac:dyDescent="0.3">
      <c r="Q63" s="29" t="s">
        <v>341</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5">
        <f ca="1">SUMIF(INDIRECT("'Output 1'!$H$4:$H$"&amp;$C$4),Analysis!Q63,INDIRECT("'Output 1'!$Y$4:$Y$"&amp;$C$4))
+SUMIF(INDIRECT("'Output 2'!$H$4:$H$"&amp;$C$5),Analysis!Q63,INDIRECT("'Output 2'!$Y$4:$Y$"&amp;$C$5))
+SUMIF(INDIRECT("'Output 3'!$H$4:$H$"&amp;$C$6),Analysis!Q63,INDIRECT("'Output 3'!$Y$4:$Y$"&amp;$C$6))
+SUMIF(INDIRECT("'Output 4'!$H$4:$H$"&amp;$C$7),Analysis!Q63,INDIRECT("'Output 4'!$Y$4:$Y$"&amp;$C$7))
+SUMIF(INDIRECT("'Output 5'!$H$4:$H$"&amp;$C$8),Analysis!Q63,INDIRECT("'Output 5'!$Y$4:$Y$"&amp;$C$8))
+SUMIF(INDIRECT("'Output 6'!$H$4:$H$"&amp;$C$9),Analysis!Q63,INDIRECT("'Output 6'!$Y$4:$Y$"&amp;$C$9))
+SUMIF(INDIRECT("'Output 7'!$H$4:$H$"&amp;$C$10),Analysis!Q63,INDIRECT("'Output 7'!$Y$4:$Y$"&amp;$C$10))
+SUMIF(INDIRECT("'Output 8'!$H$4:$H$"&amp;$C$11),Analysis!Q63,INDIRECT("'Output 8'!$Y$4:$Y$"&amp;$C$11))
+SUMIF(INDIRECT("'Output 9'!$H$4:$H$"&amp;$C$12),Analysis!Q63,INDIRECT("'Output 9'!$Y$4:$Y$"&amp;$C$12))
+SUMIF(INDIRECT("'Output 10'!$H$4:$H$"&amp;$C$13),Analysis!Q63,INDIRECT("'Output 10'!$Y$4:$Y$"&amp;$C$13))</f>
        <v>0</v>
      </c>
      <c r="V63" s="29"/>
      <c r="W63" s="5">
        <f>SUMIF('Unplanned Outputs'!$E$4:$E$500,Analysis!Q63,'Unplanned Outputs'!$J$4:$J$500)</f>
        <v>0</v>
      </c>
      <c r="X63" s="5">
        <f>SUMIF('Unplanned Outputs'!$E$4:$E$500,Analysis!$Q63,'Unplanned Outputs'!$N$4:$N$500)</f>
        <v>0</v>
      </c>
      <c r="Y63" s="5">
        <f>SUMIF('Unplanned Outputs'!$E$4:$E$500,Analysis!$Q63,'Unplanned Outputs'!$R$4:$R$500)</f>
        <v>0</v>
      </c>
      <c r="Z63" s="5">
        <f>SUMIF('Unplanned Outputs'!$E$4:$E$500,Analysis!$Q63,'Unplanned Outputs'!$V$4:$V$500)</f>
        <v>0</v>
      </c>
      <c r="AA63" s="14"/>
      <c r="AB63" s="35">
        <f t="shared" ca="1" si="9"/>
        <v>0</v>
      </c>
      <c r="AC63" s="35">
        <f t="shared" si="10"/>
        <v>0</v>
      </c>
      <c r="AD63" s="51">
        <f t="shared" ca="1" si="11"/>
        <v>0</v>
      </c>
      <c r="AE63" s="61">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31" x14ac:dyDescent="0.3">
      <c r="Q64" s="29" t="s">
        <v>342</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5">
        <f ca="1">SUMIF(INDIRECT("'Output 1'!$H$4:$H$"&amp;$C$4),Analysis!Q64,INDIRECT("'Output 1'!$Y$4:$Y$"&amp;$C$4))
+SUMIF(INDIRECT("'Output 2'!$H$4:$H$"&amp;$C$5),Analysis!Q64,INDIRECT("'Output 2'!$Y$4:$Y$"&amp;$C$5))
+SUMIF(INDIRECT("'Output 3'!$H$4:$H$"&amp;$C$6),Analysis!Q64,INDIRECT("'Output 3'!$Y$4:$Y$"&amp;$C$6))
+SUMIF(INDIRECT("'Output 4'!$H$4:$H$"&amp;$C$7),Analysis!Q64,INDIRECT("'Output 4'!$Y$4:$Y$"&amp;$C$7))
+SUMIF(INDIRECT("'Output 5'!$H$4:$H$"&amp;$C$8),Analysis!Q64,INDIRECT("'Output 5'!$Y$4:$Y$"&amp;$C$8))
+SUMIF(INDIRECT("'Output 6'!$H$4:$H$"&amp;$C$9),Analysis!Q64,INDIRECT("'Output 6'!$Y$4:$Y$"&amp;$C$9))
+SUMIF(INDIRECT("'Output 7'!$H$4:$H$"&amp;$C$10),Analysis!Q64,INDIRECT("'Output 7'!$Y$4:$Y$"&amp;$C$10))
+SUMIF(INDIRECT("'Output 8'!$H$4:$H$"&amp;$C$11),Analysis!Q64,INDIRECT("'Output 8'!$Y$4:$Y$"&amp;$C$11))
+SUMIF(INDIRECT("'Output 9'!$H$4:$H$"&amp;$C$12),Analysis!Q64,INDIRECT("'Output 9'!$Y$4:$Y$"&amp;$C$12))
+SUMIF(INDIRECT("'Output 10'!$H$4:$H$"&amp;$C$13),Analysis!Q64,INDIRECT("'Output 10'!$Y$4:$Y$"&amp;$C$13))</f>
        <v>0</v>
      </c>
      <c r="V64" s="29"/>
      <c r="W64" s="5">
        <f>SUMIF('Unplanned Outputs'!$E$4:$E$500,Analysis!Q64,'Unplanned Outputs'!$J$4:$J$500)</f>
        <v>0</v>
      </c>
      <c r="X64" s="5">
        <f>SUMIF('Unplanned Outputs'!$E$4:$E$500,Analysis!$Q64,'Unplanned Outputs'!$N$4:$N$500)</f>
        <v>0</v>
      </c>
      <c r="Y64" s="5">
        <f>SUMIF('Unplanned Outputs'!$E$4:$E$500,Analysis!$Q64,'Unplanned Outputs'!$R$4:$R$500)</f>
        <v>0</v>
      </c>
      <c r="Z64" s="5">
        <f>SUMIF('Unplanned Outputs'!$E$4:$E$500,Analysis!$Q64,'Unplanned Outputs'!$V$4:$V$500)</f>
        <v>0</v>
      </c>
      <c r="AA64" s="14"/>
      <c r="AB64" s="35">
        <f t="shared" ca="1" si="9"/>
        <v>0</v>
      </c>
      <c r="AC64" s="35">
        <f t="shared" si="10"/>
        <v>0</v>
      </c>
      <c r="AD64" s="51">
        <f t="shared" ca="1" si="11"/>
        <v>0</v>
      </c>
      <c r="AE64" s="61">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31" x14ac:dyDescent="0.3">
      <c r="Q65" s="29">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5">
        <f ca="1">SUMIF(INDIRECT("'Output 1'!$H$4:$H$"&amp;$C$4),Analysis!Q65,INDIRECT("'Output 1'!$Y$4:$Y$"&amp;$C$4))
+SUMIF(INDIRECT("'Output 2'!$H$4:$H$"&amp;$C$5),Analysis!Q65,INDIRECT("'Output 2'!$Y$4:$Y$"&amp;$C$5))
+SUMIF(INDIRECT("'Output 3'!$H$4:$H$"&amp;$C$6),Analysis!Q65,INDIRECT("'Output 3'!$Y$4:$Y$"&amp;$C$6))
+SUMIF(INDIRECT("'Output 4'!$H$4:$H$"&amp;$C$7),Analysis!Q65,INDIRECT("'Output 4'!$Y$4:$Y$"&amp;$C$7))
+SUMIF(INDIRECT("'Output 5'!$H$4:$H$"&amp;$C$8),Analysis!Q65,INDIRECT("'Output 5'!$Y$4:$Y$"&amp;$C$8))
+SUMIF(INDIRECT("'Output 6'!$H$4:$H$"&amp;$C$9),Analysis!Q65,INDIRECT("'Output 6'!$Y$4:$Y$"&amp;$C$9))
+SUMIF(INDIRECT("'Output 7'!$H$4:$H$"&amp;$C$10),Analysis!Q65,INDIRECT("'Output 7'!$Y$4:$Y$"&amp;$C$10))
+SUMIF(INDIRECT("'Output 8'!$H$4:$H$"&amp;$C$11),Analysis!Q65,INDIRECT("'Output 8'!$Y$4:$Y$"&amp;$C$11))
+SUMIF(INDIRECT("'Output 9'!$H$4:$H$"&amp;$C$12),Analysis!Q65,INDIRECT("'Output 9'!$Y$4:$Y$"&amp;$C$12))
+SUMIF(INDIRECT("'Output 10'!$H$4:$H$"&amp;$C$13),Analysis!Q65,INDIRECT("'Output 10'!$Y$4:$Y$"&amp;$C$13))</f>
        <v>0</v>
      </c>
      <c r="V65" s="29"/>
      <c r="W65" s="5">
        <f>SUMIF('Unplanned Outputs'!$E$4:$E$500,Analysis!Q65,'Unplanned Outputs'!$J$4:$J$500)</f>
        <v>0</v>
      </c>
      <c r="X65" s="5">
        <f>SUMIF('Unplanned Outputs'!$E$4:$E$500,Analysis!$Q65,'Unplanned Outputs'!$N$4:$N$500)</f>
        <v>0</v>
      </c>
      <c r="Y65" s="5">
        <f>SUMIF('Unplanned Outputs'!$E$4:$E$500,Analysis!$Q65,'Unplanned Outputs'!$R$4:$R$500)</f>
        <v>0</v>
      </c>
      <c r="Z65" s="5">
        <f>SUMIF('Unplanned Outputs'!$E$4:$E$500,Analysis!$Q65,'Unplanned Outputs'!$V$4:$V$500)</f>
        <v>0</v>
      </c>
      <c r="AA65" s="14"/>
      <c r="AB65" s="35">
        <f t="shared" ca="1" si="9"/>
        <v>0</v>
      </c>
      <c r="AC65" s="35">
        <f t="shared" si="10"/>
        <v>0</v>
      </c>
      <c r="AD65" s="51">
        <f t="shared" ca="1" si="11"/>
        <v>0</v>
      </c>
      <c r="AE65" s="61">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31" x14ac:dyDescent="0.3">
      <c r="Q66" s="29" t="s">
        <v>343</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5">
        <f ca="1">SUMIF(INDIRECT("'Output 1'!$H$4:$H$"&amp;$C$4),Analysis!Q66,INDIRECT("'Output 1'!$Y$4:$Y$"&amp;$C$4))
+SUMIF(INDIRECT("'Output 2'!$H$4:$H$"&amp;$C$5),Analysis!Q66,INDIRECT("'Output 2'!$Y$4:$Y$"&amp;$C$5))
+SUMIF(INDIRECT("'Output 3'!$H$4:$H$"&amp;$C$6),Analysis!Q66,INDIRECT("'Output 3'!$Y$4:$Y$"&amp;$C$6))
+SUMIF(INDIRECT("'Output 4'!$H$4:$H$"&amp;$C$7),Analysis!Q66,INDIRECT("'Output 4'!$Y$4:$Y$"&amp;$C$7))
+SUMIF(INDIRECT("'Output 5'!$H$4:$H$"&amp;$C$8),Analysis!Q66,INDIRECT("'Output 5'!$Y$4:$Y$"&amp;$C$8))
+SUMIF(INDIRECT("'Output 6'!$H$4:$H$"&amp;$C$9),Analysis!Q66,INDIRECT("'Output 6'!$Y$4:$Y$"&amp;$C$9))
+SUMIF(INDIRECT("'Output 7'!$H$4:$H$"&amp;$C$10),Analysis!Q66,INDIRECT("'Output 7'!$Y$4:$Y$"&amp;$C$10))
+SUMIF(INDIRECT("'Output 8'!$H$4:$H$"&amp;$C$11),Analysis!Q66,INDIRECT("'Output 8'!$Y$4:$Y$"&amp;$C$11))
+SUMIF(INDIRECT("'Output 9'!$H$4:$H$"&amp;$C$12),Analysis!Q66,INDIRECT("'Output 9'!$Y$4:$Y$"&amp;$C$12))
+SUMIF(INDIRECT("'Output 10'!$H$4:$H$"&amp;$C$13),Analysis!Q66,INDIRECT("'Output 10'!$Y$4:$Y$"&amp;$C$13))</f>
        <v>0</v>
      </c>
      <c r="V66" s="29"/>
      <c r="W66" s="5">
        <f>SUMIF('Unplanned Outputs'!$E$4:$E$500,Analysis!Q66,'Unplanned Outputs'!$J$4:$J$500)</f>
        <v>0</v>
      </c>
      <c r="X66" s="5">
        <f>SUMIF('Unplanned Outputs'!$E$4:$E$500,Analysis!$Q66,'Unplanned Outputs'!$N$4:$N$500)</f>
        <v>0</v>
      </c>
      <c r="Y66" s="5">
        <f>SUMIF('Unplanned Outputs'!$E$4:$E$500,Analysis!$Q66,'Unplanned Outputs'!$R$4:$R$500)</f>
        <v>0</v>
      </c>
      <c r="Z66" s="5">
        <f>SUMIF('Unplanned Outputs'!$E$4:$E$500,Analysis!$Q66,'Unplanned Outputs'!$V$4:$V$500)</f>
        <v>0</v>
      </c>
      <c r="AA66" s="14"/>
      <c r="AB66" s="35">
        <f t="shared" ca="1" si="9"/>
        <v>0</v>
      </c>
      <c r="AC66" s="35">
        <f t="shared" si="10"/>
        <v>0</v>
      </c>
      <c r="AD66" s="51">
        <f t="shared" ca="1" si="11"/>
        <v>0</v>
      </c>
      <c r="AE66" s="61">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31" x14ac:dyDescent="0.3">
      <c r="Q67" s="29" t="s">
        <v>344</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5">
        <f ca="1">SUMIF(INDIRECT("'Output 1'!$H$4:$H$"&amp;$C$4),Analysis!Q67,INDIRECT("'Output 1'!$Y$4:$Y$"&amp;$C$4))
+SUMIF(INDIRECT("'Output 2'!$H$4:$H$"&amp;$C$5),Analysis!Q67,INDIRECT("'Output 2'!$Y$4:$Y$"&amp;$C$5))
+SUMIF(INDIRECT("'Output 3'!$H$4:$H$"&amp;$C$6),Analysis!Q67,INDIRECT("'Output 3'!$Y$4:$Y$"&amp;$C$6))
+SUMIF(INDIRECT("'Output 4'!$H$4:$H$"&amp;$C$7),Analysis!Q67,INDIRECT("'Output 4'!$Y$4:$Y$"&amp;$C$7))
+SUMIF(INDIRECT("'Output 5'!$H$4:$H$"&amp;$C$8),Analysis!Q67,INDIRECT("'Output 5'!$Y$4:$Y$"&amp;$C$8))
+SUMIF(INDIRECT("'Output 6'!$H$4:$H$"&amp;$C$9),Analysis!Q67,INDIRECT("'Output 6'!$Y$4:$Y$"&amp;$C$9))
+SUMIF(INDIRECT("'Output 7'!$H$4:$H$"&amp;$C$10),Analysis!Q67,INDIRECT("'Output 7'!$Y$4:$Y$"&amp;$C$10))
+SUMIF(INDIRECT("'Output 8'!$H$4:$H$"&amp;$C$11),Analysis!Q67,INDIRECT("'Output 8'!$Y$4:$Y$"&amp;$C$11))
+SUMIF(INDIRECT("'Output 9'!$H$4:$H$"&amp;$C$12),Analysis!Q67,INDIRECT("'Output 9'!$Y$4:$Y$"&amp;$C$12))
+SUMIF(INDIRECT("'Output 10'!$H$4:$H$"&amp;$C$13),Analysis!Q67,INDIRECT("'Output 10'!$Y$4:$Y$"&amp;$C$13))</f>
        <v>0</v>
      </c>
      <c r="V67" s="29"/>
      <c r="W67" s="5">
        <f>SUMIF('Unplanned Outputs'!$E$4:$E$500,Analysis!Q67,'Unplanned Outputs'!$J$4:$J$500)</f>
        <v>0</v>
      </c>
      <c r="X67" s="5">
        <f>SUMIF('Unplanned Outputs'!$E$4:$E$500,Analysis!$Q67,'Unplanned Outputs'!$N$4:$N$500)</f>
        <v>0</v>
      </c>
      <c r="Y67" s="5">
        <f>SUMIF('Unplanned Outputs'!$E$4:$E$500,Analysis!$Q67,'Unplanned Outputs'!$R$4:$R$500)</f>
        <v>0</v>
      </c>
      <c r="Z67" s="5">
        <f>SUMIF('Unplanned Outputs'!$E$4:$E$500,Analysis!$Q67,'Unplanned Outputs'!$V$4:$V$500)</f>
        <v>0</v>
      </c>
      <c r="AA67" s="14"/>
      <c r="AB67" s="35">
        <f t="shared" ca="1" si="9"/>
        <v>0</v>
      </c>
      <c r="AC67" s="35">
        <f t="shared" si="10"/>
        <v>0</v>
      </c>
      <c r="AD67" s="51">
        <f t="shared" ca="1" si="11"/>
        <v>0</v>
      </c>
      <c r="AE67" s="61">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31" x14ac:dyDescent="0.3">
      <c r="Q68" s="29">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5">
        <f ca="1">SUMIF(INDIRECT("'Output 1'!$H$4:$H$"&amp;$C$4),Analysis!Q68,INDIRECT("'Output 1'!$Y$4:$Y$"&amp;$C$4))
+SUMIF(INDIRECT("'Output 2'!$H$4:$H$"&amp;$C$5),Analysis!Q68,INDIRECT("'Output 2'!$Y$4:$Y$"&amp;$C$5))
+SUMIF(INDIRECT("'Output 3'!$H$4:$H$"&amp;$C$6),Analysis!Q68,INDIRECT("'Output 3'!$Y$4:$Y$"&amp;$C$6))
+SUMIF(INDIRECT("'Output 4'!$H$4:$H$"&amp;$C$7),Analysis!Q68,INDIRECT("'Output 4'!$Y$4:$Y$"&amp;$C$7))
+SUMIF(INDIRECT("'Output 5'!$H$4:$H$"&amp;$C$8),Analysis!Q68,INDIRECT("'Output 5'!$Y$4:$Y$"&amp;$C$8))
+SUMIF(INDIRECT("'Output 6'!$H$4:$H$"&amp;$C$9),Analysis!Q68,INDIRECT("'Output 6'!$Y$4:$Y$"&amp;$C$9))
+SUMIF(INDIRECT("'Output 7'!$H$4:$H$"&amp;$C$10),Analysis!Q68,INDIRECT("'Output 7'!$Y$4:$Y$"&amp;$C$10))
+SUMIF(INDIRECT("'Output 8'!$H$4:$H$"&amp;$C$11),Analysis!Q68,INDIRECT("'Output 8'!$Y$4:$Y$"&amp;$C$11))
+SUMIF(INDIRECT("'Output 9'!$H$4:$H$"&amp;$C$12),Analysis!Q68,INDIRECT("'Output 9'!$Y$4:$Y$"&amp;$C$12))
+SUMIF(INDIRECT("'Output 10'!$H$4:$H$"&amp;$C$13),Analysis!Q68,INDIRECT("'Output 10'!$Y$4:$Y$"&amp;$C$13))</f>
        <v>0</v>
      </c>
      <c r="V68" s="29"/>
      <c r="W68" s="5">
        <f>SUMIF('Unplanned Outputs'!$E$4:$E$500,Analysis!Q68,'Unplanned Outputs'!$J$4:$J$500)</f>
        <v>0</v>
      </c>
      <c r="X68" s="5">
        <f>SUMIF('Unplanned Outputs'!$E$4:$E$500,Analysis!$Q68,'Unplanned Outputs'!$N$4:$N$500)</f>
        <v>0</v>
      </c>
      <c r="Y68" s="5">
        <f>SUMIF('Unplanned Outputs'!$E$4:$E$500,Analysis!$Q68,'Unplanned Outputs'!$R$4:$R$500)</f>
        <v>0</v>
      </c>
      <c r="Z68" s="5">
        <f>SUMIF('Unplanned Outputs'!$E$4:$E$500,Analysis!$Q68,'Unplanned Outputs'!$V$4:$V$500)</f>
        <v>0</v>
      </c>
      <c r="AA68" s="14"/>
      <c r="AB68" s="35">
        <f t="shared" ref="AB68:AB80" ca="1" si="12">SUM(R68:T68)</f>
        <v>0</v>
      </c>
      <c r="AC68" s="35">
        <f t="shared" ref="AC68:AC80" si="13">SUM(W68:Y68)</f>
        <v>0</v>
      </c>
      <c r="AD68" s="51">
        <f t="shared" ref="AD68:AD80" ca="1" si="14">AC68+AB68</f>
        <v>0</v>
      </c>
      <c r="AE68" s="61">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31" x14ac:dyDescent="0.3">
      <c r="Q69" s="29" t="s">
        <v>345</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5">
        <f ca="1">SUMIF(INDIRECT("'Output 1'!$H$4:$H$"&amp;$C$4),Analysis!Q69,INDIRECT("'Output 1'!$Y$4:$Y$"&amp;$C$4))
+SUMIF(INDIRECT("'Output 2'!$H$4:$H$"&amp;$C$5),Analysis!Q69,INDIRECT("'Output 2'!$Y$4:$Y$"&amp;$C$5))
+SUMIF(INDIRECT("'Output 3'!$H$4:$H$"&amp;$C$6),Analysis!Q69,INDIRECT("'Output 3'!$Y$4:$Y$"&amp;$C$6))
+SUMIF(INDIRECT("'Output 4'!$H$4:$H$"&amp;$C$7),Analysis!Q69,INDIRECT("'Output 4'!$Y$4:$Y$"&amp;$C$7))
+SUMIF(INDIRECT("'Output 5'!$H$4:$H$"&amp;$C$8),Analysis!Q69,INDIRECT("'Output 5'!$Y$4:$Y$"&amp;$C$8))
+SUMIF(INDIRECT("'Output 6'!$H$4:$H$"&amp;$C$9),Analysis!Q69,INDIRECT("'Output 6'!$Y$4:$Y$"&amp;$C$9))
+SUMIF(INDIRECT("'Output 7'!$H$4:$H$"&amp;$C$10),Analysis!Q69,INDIRECT("'Output 7'!$Y$4:$Y$"&amp;$C$10))
+SUMIF(INDIRECT("'Output 8'!$H$4:$H$"&amp;$C$11),Analysis!Q69,INDIRECT("'Output 8'!$Y$4:$Y$"&amp;$C$11))
+SUMIF(INDIRECT("'Output 9'!$H$4:$H$"&amp;$C$12),Analysis!Q69,INDIRECT("'Output 9'!$Y$4:$Y$"&amp;$C$12))
+SUMIF(INDIRECT("'Output 10'!$H$4:$H$"&amp;$C$13),Analysis!Q69,INDIRECT("'Output 10'!$Y$4:$Y$"&amp;$C$13))</f>
        <v>0</v>
      </c>
      <c r="V69" s="29"/>
      <c r="W69" s="5">
        <f>SUMIF('Unplanned Outputs'!$E$4:$E$500,Analysis!Q69,'Unplanned Outputs'!$J$4:$J$500)</f>
        <v>0</v>
      </c>
      <c r="X69" s="5">
        <f>SUMIF('Unplanned Outputs'!$E$4:$E$500,Analysis!$Q69,'Unplanned Outputs'!$N$4:$N$500)</f>
        <v>0</v>
      </c>
      <c r="Y69" s="5">
        <f>SUMIF('Unplanned Outputs'!$E$4:$E$500,Analysis!$Q69,'Unplanned Outputs'!$R$4:$R$500)</f>
        <v>0</v>
      </c>
      <c r="Z69" s="5">
        <f>SUMIF('Unplanned Outputs'!$E$4:$E$500,Analysis!$Q69,'Unplanned Outputs'!$V$4:$V$500)</f>
        <v>0</v>
      </c>
      <c r="AA69" s="14"/>
      <c r="AB69" s="35">
        <f t="shared" ca="1" si="12"/>
        <v>0</v>
      </c>
      <c r="AC69" s="35">
        <f t="shared" si="13"/>
        <v>0</v>
      </c>
      <c r="AD69" s="51">
        <f t="shared" ca="1" si="14"/>
        <v>0</v>
      </c>
      <c r="AE69" s="61">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31" x14ac:dyDescent="0.3">
      <c r="Q70" s="29" t="s">
        <v>346</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5">
        <f ca="1">SUMIF(INDIRECT("'Output 1'!$H$4:$H$"&amp;$C$4),Analysis!Q70,INDIRECT("'Output 1'!$Y$4:$Y$"&amp;$C$4))
+SUMIF(INDIRECT("'Output 2'!$H$4:$H$"&amp;$C$5),Analysis!Q70,INDIRECT("'Output 2'!$Y$4:$Y$"&amp;$C$5))
+SUMIF(INDIRECT("'Output 3'!$H$4:$H$"&amp;$C$6),Analysis!Q70,INDIRECT("'Output 3'!$Y$4:$Y$"&amp;$C$6))
+SUMIF(INDIRECT("'Output 4'!$H$4:$H$"&amp;$C$7),Analysis!Q70,INDIRECT("'Output 4'!$Y$4:$Y$"&amp;$C$7))
+SUMIF(INDIRECT("'Output 5'!$H$4:$H$"&amp;$C$8),Analysis!Q70,INDIRECT("'Output 5'!$Y$4:$Y$"&amp;$C$8))
+SUMIF(INDIRECT("'Output 6'!$H$4:$H$"&amp;$C$9),Analysis!Q70,INDIRECT("'Output 6'!$Y$4:$Y$"&amp;$C$9))
+SUMIF(INDIRECT("'Output 7'!$H$4:$H$"&amp;$C$10),Analysis!Q70,INDIRECT("'Output 7'!$Y$4:$Y$"&amp;$C$10))
+SUMIF(INDIRECT("'Output 8'!$H$4:$H$"&amp;$C$11),Analysis!Q70,INDIRECT("'Output 8'!$Y$4:$Y$"&amp;$C$11))
+SUMIF(INDIRECT("'Output 9'!$H$4:$H$"&amp;$C$12),Analysis!Q70,INDIRECT("'Output 9'!$Y$4:$Y$"&amp;$C$12))
+SUMIF(INDIRECT("'Output 10'!$H$4:$H$"&amp;$C$13),Analysis!Q70,INDIRECT("'Output 10'!$Y$4:$Y$"&amp;$C$13))</f>
        <v>0</v>
      </c>
      <c r="V70" s="29"/>
      <c r="W70" s="5">
        <f>SUMIF('Unplanned Outputs'!$E$4:$E$500,Analysis!Q70,'Unplanned Outputs'!$J$4:$J$500)</f>
        <v>0</v>
      </c>
      <c r="X70" s="5">
        <f>SUMIF('Unplanned Outputs'!$E$4:$E$500,Analysis!$Q70,'Unplanned Outputs'!$N$4:$N$500)</f>
        <v>0</v>
      </c>
      <c r="Y70" s="5">
        <f>SUMIF('Unplanned Outputs'!$E$4:$E$500,Analysis!$Q70,'Unplanned Outputs'!$R$4:$R$500)</f>
        <v>0</v>
      </c>
      <c r="Z70" s="5">
        <f>SUMIF('Unplanned Outputs'!$E$4:$E$500,Analysis!$Q70,'Unplanned Outputs'!$V$4:$V$500)</f>
        <v>0</v>
      </c>
      <c r="AA70" s="14"/>
      <c r="AB70" s="35">
        <f t="shared" ca="1" si="12"/>
        <v>0</v>
      </c>
      <c r="AC70" s="35">
        <f t="shared" si="13"/>
        <v>0</v>
      </c>
      <c r="AD70" s="51">
        <f t="shared" ca="1" si="14"/>
        <v>0</v>
      </c>
      <c r="AE70" s="61">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31" x14ac:dyDescent="0.3">
      <c r="Q71" s="29" t="s">
        <v>347</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5">
        <f ca="1">SUMIF(INDIRECT("'Output 1'!$H$4:$H$"&amp;$C$4),Analysis!Q71,INDIRECT("'Output 1'!$Y$4:$Y$"&amp;$C$4))
+SUMIF(INDIRECT("'Output 2'!$H$4:$H$"&amp;$C$5),Analysis!Q71,INDIRECT("'Output 2'!$Y$4:$Y$"&amp;$C$5))
+SUMIF(INDIRECT("'Output 3'!$H$4:$H$"&amp;$C$6),Analysis!Q71,INDIRECT("'Output 3'!$Y$4:$Y$"&amp;$C$6))
+SUMIF(INDIRECT("'Output 4'!$H$4:$H$"&amp;$C$7),Analysis!Q71,INDIRECT("'Output 4'!$Y$4:$Y$"&amp;$C$7))
+SUMIF(INDIRECT("'Output 5'!$H$4:$H$"&amp;$C$8),Analysis!Q71,INDIRECT("'Output 5'!$Y$4:$Y$"&amp;$C$8))
+SUMIF(INDIRECT("'Output 6'!$H$4:$H$"&amp;$C$9),Analysis!Q71,INDIRECT("'Output 6'!$Y$4:$Y$"&amp;$C$9))
+SUMIF(INDIRECT("'Output 7'!$H$4:$H$"&amp;$C$10),Analysis!Q71,INDIRECT("'Output 7'!$Y$4:$Y$"&amp;$C$10))
+SUMIF(INDIRECT("'Output 8'!$H$4:$H$"&amp;$C$11),Analysis!Q71,INDIRECT("'Output 8'!$Y$4:$Y$"&amp;$C$11))
+SUMIF(INDIRECT("'Output 9'!$H$4:$H$"&amp;$C$12),Analysis!Q71,INDIRECT("'Output 9'!$Y$4:$Y$"&amp;$C$12))
+SUMIF(INDIRECT("'Output 10'!$H$4:$H$"&amp;$C$13),Analysis!Q71,INDIRECT("'Output 10'!$Y$4:$Y$"&amp;$C$13))</f>
        <v>0</v>
      </c>
      <c r="V71" s="29"/>
      <c r="W71" s="5">
        <f>SUMIF('Unplanned Outputs'!$E$4:$E$500,Analysis!Q71,'Unplanned Outputs'!$J$4:$J$500)</f>
        <v>0</v>
      </c>
      <c r="X71" s="5">
        <f>SUMIF('Unplanned Outputs'!$E$4:$E$500,Analysis!$Q71,'Unplanned Outputs'!$N$4:$N$500)</f>
        <v>0</v>
      </c>
      <c r="Y71" s="5">
        <f>SUMIF('Unplanned Outputs'!$E$4:$E$500,Analysis!$Q71,'Unplanned Outputs'!$R$4:$R$500)</f>
        <v>0</v>
      </c>
      <c r="Z71" s="5">
        <f>SUMIF('Unplanned Outputs'!$E$4:$E$500,Analysis!$Q71,'Unplanned Outputs'!$V$4:$V$500)</f>
        <v>0</v>
      </c>
      <c r="AA71" s="14"/>
      <c r="AB71" s="35">
        <f t="shared" ca="1" si="12"/>
        <v>0</v>
      </c>
      <c r="AC71" s="35">
        <f t="shared" si="13"/>
        <v>0</v>
      </c>
      <c r="AD71" s="51">
        <f t="shared" ca="1" si="14"/>
        <v>0</v>
      </c>
      <c r="AE71" s="61">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31" x14ac:dyDescent="0.3">
      <c r="Q72" s="29">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5">
        <f ca="1">SUMIF(INDIRECT("'Output 1'!$H$4:$H$"&amp;$C$4),Analysis!Q72,INDIRECT("'Output 1'!$Y$4:$Y$"&amp;$C$4))
+SUMIF(INDIRECT("'Output 2'!$H$4:$H$"&amp;$C$5),Analysis!Q72,INDIRECT("'Output 2'!$Y$4:$Y$"&amp;$C$5))
+SUMIF(INDIRECT("'Output 3'!$H$4:$H$"&amp;$C$6),Analysis!Q72,INDIRECT("'Output 3'!$Y$4:$Y$"&amp;$C$6))
+SUMIF(INDIRECT("'Output 4'!$H$4:$H$"&amp;$C$7),Analysis!Q72,INDIRECT("'Output 4'!$Y$4:$Y$"&amp;$C$7))
+SUMIF(INDIRECT("'Output 5'!$H$4:$H$"&amp;$C$8),Analysis!Q72,INDIRECT("'Output 5'!$Y$4:$Y$"&amp;$C$8))
+SUMIF(INDIRECT("'Output 6'!$H$4:$H$"&amp;$C$9),Analysis!Q72,INDIRECT("'Output 6'!$Y$4:$Y$"&amp;$C$9))
+SUMIF(INDIRECT("'Output 7'!$H$4:$H$"&amp;$C$10),Analysis!Q72,INDIRECT("'Output 7'!$Y$4:$Y$"&amp;$C$10))
+SUMIF(INDIRECT("'Output 8'!$H$4:$H$"&amp;$C$11),Analysis!Q72,INDIRECT("'Output 8'!$Y$4:$Y$"&amp;$C$11))
+SUMIF(INDIRECT("'Output 9'!$H$4:$H$"&amp;$C$12),Analysis!Q72,INDIRECT("'Output 9'!$Y$4:$Y$"&amp;$C$12))
+SUMIF(INDIRECT("'Output 10'!$H$4:$H$"&amp;$C$13),Analysis!Q72,INDIRECT("'Output 10'!$Y$4:$Y$"&amp;$C$13))</f>
        <v>0</v>
      </c>
      <c r="V72" s="29"/>
      <c r="W72" s="5">
        <f>SUMIF('Unplanned Outputs'!$E$4:$E$500,Analysis!Q72,'Unplanned Outputs'!$J$4:$J$500)</f>
        <v>0</v>
      </c>
      <c r="X72" s="5">
        <f>SUMIF('Unplanned Outputs'!$E$4:$E$500,Analysis!$Q72,'Unplanned Outputs'!$N$4:$N$500)</f>
        <v>0</v>
      </c>
      <c r="Y72" s="5">
        <f>SUMIF('Unplanned Outputs'!$E$4:$E$500,Analysis!$Q72,'Unplanned Outputs'!$R$4:$R$500)</f>
        <v>0</v>
      </c>
      <c r="Z72" s="5">
        <f>SUMIF('Unplanned Outputs'!$E$4:$E$500,Analysis!$Q72,'Unplanned Outputs'!$V$4:$V$500)</f>
        <v>0</v>
      </c>
      <c r="AA72" s="14"/>
      <c r="AB72" s="35">
        <f t="shared" ref="AB72:AB75" ca="1" si="15">SUM(R72:T72)</f>
        <v>0</v>
      </c>
      <c r="AC72" s="35">
        <f t="shared" ref="AC72:AC75" si="16">SUM(W72:Y72)</f>
        <v>0</v>
      </c>
      <c r="AD72" s="51">
        <f t="shared" ref="AD72:AD75" ca="1" si="17">AC72+AB72</f>
        <v>0</v>
      </c>
      <c r="AE72" s="61">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31" x14ac:dyDescent="0.3">
      <c r="Q73" s="29" t="s">
        <v>348</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5">
        <f ca="1">SUMIF(INDIRECT("'Output 1'!$H$4:$H$"&amp;$C$4),Analysis!Q73,INDIRECT("'Output 1'!$Y$4:$Y$"&amp;$C$4))
+SUMIF(INDIRECT("'Output 2'!$H$4:$H$"&amp;$C$5),Analysis!Q73,INDIRECT("'Output 2'!$Y$4:$Y$"&amp;$C$5))
+SUMIF(INDIRECT("'Output 3'!$H$4:$H$"&amp;$C$6),Analysis!Q73,INDIRECT("'Output 3'!$Y$4:$Y$"&amp;$C$6))
+SUMIF(INDIRECT("'Output 4'!$H$4:$H$"&amp;$C$7),Analysis!Q73,INDIRECT("'Output 4'!$Y$4:$Y$"&amp;$C$7))
+SUMIF(INDIRECT("'Output 5'!$H$4:$H$"&amp;$C$8),Analysis!Q73,INDIRECT("'Output 5'!$Y$4:$Y$"&amp;$C$8))
+SUMIF(INDIRECT("'Output 6'!$H$4:$H$"&amp;$C$9),Analysis!Q73,INDIRECT("'Output 6'!$Y$4:$Y$"&amp;$C$9))
+SUMIF(INDIRECT("'Output 7'!$H$4:$H$"&amp;$C$10),Analysis!Q73,INDIRECT("'Output 7'!$Y$4:$Y$"&amp;$C$10))
+SUMIF(INDIRECT("'Output 8'!$H$4:$H$"&amp;$C$11),Analysis!Q73,INDIRECT("'Output 8'!$Y$4:$Y$"&amp;$C$11))
+SUMIF(INDIRECT("'Output 9'!$H$4:$H$"&amp;$C$12),Analysis!Q73,INDIRECT("'Output 9'!$Y$4:$Y$"&amp;$C$12))
+SUMIF(INDIRECT("'Output 10'!$H$4:$H$"&amp;$C$13),Analysis!Q73,INDIRECT("'Output 10'!$Y$4:$Y$"&amp;$C$13))</f>
        <v>0</v>
      </c>
      <c r="V73" s="29"/>
      <c r="W73" s="5">
        <f>SUMIF('Unplanned Outputs'!$E$4:$E$500,Analysis!Q73,'Unplanned Outputs'!$J$4:$J$500)</f>
        <v>0</v>
      </c>
      <c r="X73" s="5">
        <f>SUMIF('Unplanned Outputs'!$E$4:$E$500,Analysis!$Q73,'Unplanned Outputs'!$N$4:$N$500)</f>
        <v>0</v>
      </c>
      <c r="Y73" s="5">
        <f>SUMIF('Unplanned Outputs'!$E$4:$E$500,Analysis!$Q73,'Unplanned Outputs'!$R$4:$R$500)</f>
        <v>0</v>
      </c>
      <c r="Z73" s="5">
        <f>SUMIF('Unplanned Outputs'!$E$4:$E$500,Analysis!$Q73,'Unplanned Outputs'!$V$4:$V$500)</f>
        <v>0</v>
      </c>
      <c r="AA73" s="14"/>
      <c r="AB73" s="35">
        <f t="shared" ca="1" si="15"/>
        <v>0</v>
      </c>
      <c r="AC73" s="35">
        <f t="shared" si="16"/>
        <v>0</v>
      </c>
      <c r="AD73" s="51">
        <f t="shared" ca="1" si="17"/>
        <v>0</v>
      </c>
      <c r="AE73" s="61">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31" x14ac:dyDescent="0.3">
      <c r="Q74" s="29" t="s">
        <v>150</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5">
        <f ca="1">SUMIF(INDIRECT("'Output 1'!$H$4:$H$"&amp;$C$4),Analysis!Q74,INDIRECT("'Output 1'!$Y$4:$Y$"&amp;$C$4))
+SUMIF(INDIRECT("'Output 2'!$H$4:$H$"&amp;$C$5),Analysis!Q74,INDIRECT("'Output 2'!$Y$4:$Y$"&amp;$C$5))
+SUMIF(INDIRECT("'Output 3'!$H$4:$H$"&amp;$C$6),Analysis!Q74,INDIRECT("'Output 3'!$Y$4:$Y$"&amp;$C$6))
+SUMIF(INDIRECT("'Output 4'!$H$4:$H$"&amp;$C$7),Analysis!Q74,INDIRECT("'Output 4'!$Y$4:$Y$"&amp;$C$7))
+SUMIF(INDIRECT("'Output 5'!$H$4:$H$"&amp;$C$8),Analysis!Q74,INDIRECT("'Output 5'!$Y$4:$Y$"&amp;$C$8))
+SUMIF(INDIRECT("'Output 6'!$H$4:$H$"&amp;$C$9),Analysis!Q74,INDIRECT("'Output 6'!$Y$4:$Y$"&amp;$C$9))
+SUMIF(INDIRECT("'Output 7'!$H$4:$H$"&amp;$C$10),Analysis!Q74,INDIRECT("'Output 7'!$Y$4:$Y$"&amp;$C$10))
+SUMIF(INDIRECT("'Output 8'!$H$4:$H$"&amp;$C$11),Analysis!Q74,INDIRECT("'Output 8'!$Y$4:$Y$"&amp;$C$11))
+SUMIF(INDIRECT("'Output 9'!$H$4:$H$"&amp;$C$12),Analysis!Q74,INDIRECT("'Output 9'!$Y$4:$Y$"&amp;$C$12))
+SUMIF(INDIRECT("'Output 10'!$H$4:$H$"&amp;$C$13),Analysis!Q74,INDIRECT("'Output 10'!$Y$4:$Y$"&amp;$C$13))</f>
        <v>0</v>
      </c>
      <c r="V74" s="29"/>
      <c r="W74" s="5">
        <f>SUMIF('Unplanned Outputs'!$E$4:$E$500,Analysis!Q74,'Unplanned Outputs'!$J$4:$J$500)</f>
        <v>0</v>
      </c>
      <c r="X74" s="5">
        <f>SUMIF('Unplanned Outputs'!$E$4:$E$500,Analysis!$Q74,'Unplanned Outputs'!$N$4:$N$500)</f>
        <v>0</v>
      </c>
      <c r="Y74" s="5">
        <f>SUMIF('Unplanned Outputs'!$E$4:$E$500,Analysis!$Q74,'Unplanned Outputs'!$R$4:$R$500)</f>
        <v>0</v>
      </c>
      <c r="Z74" s="5">
        <f>SUMIF('Unplanned Outputs'!$E$4:$E$500,Analysis!$Q74,'Unplanned Outputs'!$V$4:$V$500)</f>
        <v>0</v>
      </c>
      <c r="AA74" s="14"/>
      <c r="AB74" s="35">
        <f t="shared" ca="1" si="15"/>
        <v>0</v>
      </c>
      <c r="AC74" s="35">
        <f t="shared" si="16"/>
        <v>0</v>
      </c>
      <c r="AD74" s="51">
        <f t="shared" ca="1" si="17"/>
        <v>0</v>
      </c>
      <c r="AE74" s="61">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1</v>
      </c>
    </row>
    <row r="75" spans="17:31" x14ac:dyDescent="0.3">
      <c r="Q75" s="29" t="s">
        <v>154</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120</v>
      </c>
      <c r="U75" s="5">
        <f ca="1">SUMIF(INDIRECT("'Output 1'!$H$4:$H$"&amp;$C$4),Analysis!Q75,INDIRECT("'Output 1'!$Y$4:$Y$"&amp;$C$4))
+SUMIF(INDIRECT("'Output 2'!$H$4:$H$"&amp;$C$5),Analysis!Q75,INDIRECT("'Output 2'!$Y$4:$Y$"&amp;$C$5))
+SUMIF(INDIRECT("'Output 3'!$H$4:$H$"&amp;$C$6),Analysis!Q75,INDIRECT("'Output 3'!$Y$4:$Y$"&amp;$C$6))
+SUMIF(INDIRECT("'Output 4'!$H$4:$H$"&amp;$C$7),Analysis!Q75,INDIRECT("'Output 4'!$Y$4:$Y$"&amp;$C$7))
+SUMIF(INDIRECT("'Output 5'!$H$4:$H$"&amp;$C$8),Analysis!Q75,INDIRECT("'Output 5'!$Y$4:$Y$"&amp;$C$8))
+SUMIF(INDIRECT("'Output 6'!$H$4:$H$"&amp;$C$9),Analysis!Q75,INDIRECT("'Output 6'!$Y$4:$Y$"&amp;$C$9))
+SUMIF(INDIRECT("'Output 7'!$H$4:$H$"&amp;$C$10),Analysis!Q75,INDIRECT("'Output 7'!$Y$4:$Y$"&amp;$C$10))
+SUMIF(INDIRECT("'Output 8'!$H$4:$H$"&amp;$C$11),Analysis!Q75,INDIRECT("'Output 8'!$Y$4:$Y$"&amp;$C$11))
+SUMIF(INDIRECT("'Output 9'!$H$4:$H$"&amp;$C$12),Analysis!Q75,INDIRECT("'Output 9'!$Y$4:$Y$"&amp;$C$12))
+SUMIF(INDIRECT("'Output 10'!$H$4:$H$"&amp;$C$13),Analysis!Q75,INDIRECT("'Output 10'!$Y$4:$Y$"&amp;$C$13))</f>
        <v>16</v>
      </c>
      <c r="V75" s="29"/>
      <c r="W75" s="5">
        <f>SUMIF('Unplanned Outputs'!$E$4:$E$500,Analysis!Q75,'Unplanned Outputs'!$J$4:$J$500)</f>
        <v>0</v>
      </c>
      <c r="X75" s="5">
        <f>SUMIF('Unplanned Outputs'!$E$4:$E$500,Analysis!$Q75,'Unplanned Outputs'!$N$4:$N$500)</f>
        <v>0</v>
      </c>
      <c r="Y75" s="5">
        <f>SUMIF('Unplanned Outputs'!$E$4:$E$500,Analysis!$Q75,'Unplanned Outputs'!$R$4:$R$500)</f>
        <v>0</v>
      </c>
      <c r="Z75" s="5">
        <f>SUMIF('Unplanned Outputs'!$E$4:$E$500,Analysis!$Q75,'Unplanned Outputs'!$V$4:$V$500)</f>
        <v>0</v>
      </c>
      <c r="AA75" s="14"/>
      <c r="AB75" s="35">
        <f t="shared" ca="1" si="15"/>
        <v>120</v>
      </c>
      <c r="AC75" s="35">
        <f t="shared" si="16"/>
        <v>0</v>
      </c>
      <c r="AD75" s="51">
        <f t="shared" ca="1" si="17"/>
        <v>120</v>
      </c>
      <c r="AE75" s="61">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31" x14ac:dyDescent="0.3">
      <c r="Q76" s="29">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5">
        <f ca="1">SUMIF(INDIRECT("'Output 1'!$H$4:$H$"&amp;$C$4),Analysis!Q76,INDIRECT("'Output 1'!$Y$4:$Y$"&amp;$C$4))
+SUMIF(INDIRECT("'Output 2'!$H$4:$H$"&amp;$C$5),Analysis!Q76,INDIRECT("'Output 2'!$Y$4:$Y$"&amp;$C$5))
+SUMIF(INDIRECT("'Output 3'!$H$4:$H$"&amp;$C$6),Analysis!Q76,INDIRECT("'Output 3'!$Y$4:$Y$"&amp;$C$6))
+SUMIF(INDIRECT("'Output 4'!$H$4:$H$"&amp;$C$7),Analysis!Q76,INDIRECT("'Output 4'!$Y$4:$Y$"&amp;$C$7))
+SUMIF(INDIRECT("'Output 5'!$H$4:$H$"&amp;$C$8),Analysis!Q76,INDIRECT("'Output 5'!$Y$4:$Y$"&amp;$C$8))
+SUMIF(INDIRECT("'Output 6'!$H$4:$H$"&amp;$C$9),Analysis!Q76,INDIRECT("'Output 6'!$Y$4:$Y$"&amp;$C$9))
+SUMIF(INDIRECT("'Output 7'!$H$4:$H$"&amp;$C$10),Analysis!Q76,INDIRECT("'Output 7'!$Y$4:$Y$"&amp;$C$10))
+SUMIF(INDIRECT("'Output 8'!$H$4:$H$"&amp;$C$11),Analysis!Q76,INDIRECT("'Output 8'!$Y$4:$Y$"&amp;$C$11))
+SUMIF(INDIRECT("'Output 9'!$H$4:$H$"&amp;$C$12),Analysis!Q76,INDIRECT("'Output 9'!$Y$4:$Y$"&amp;$C$12))
+SUMIF(INDIRECT("'Output 10'!$H$4:$H$"&amp;$C$13),Analysis!Q76,INDIRECT("'Output 10'!$Y$4:$Y$"&amp;$C$13))</f>
        <v>0</v>
      </c>
      <c r="V76" s="29"/>
      <c r="W76" s="5">
        <f>SUMIF('Unplanned Outputs'!$E$4:$E$500,Analysis!Q76,'Unplanned Outputs'!$J$4:$J$500)</f>
        <v>0</v>
      </c>
      <c r="X76" s="5">
        <f>SUMIF('Unplanned Outputs'!$E$4:$E$500,Analysis!$Q76,'Unplanned Outputs'!$N$4:$N$500)</f>
        <v>0</v>
      </c>
      <c r="Y76" s="5">
        <f>SUMIF('Unplanned Outputs'!$E$4:$E$500,Analysis!$Q76,'Unplanned Outputs'!$R$4:$R$500)</f>
        <v>0</v>
      </c>
      <c r="Z76" s="5">
        <f>SUMIF('Unplanned Outputs'!$E$4:$E$500,Analysis!$Q76,'Unplanned Outputs'!$V$4:$V$500)</f>
        <v>0</v>
      </c>
      <c r="AA76" s="14"/>
      <c r="AB76" s="35">
        <f t="shared" ca="1" si="12"/>
        <v>0</v>
      </c>
      <c r="AC76" s="35">
        <f t="shared" si="13"/>
        <v>0</v>
      </c>
      <c r="AD76" s="51">
        <f t="shared" ca="1" si="14"/>
        <v>0</v>
      </c>
      <c r="AE76" s="61">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31" x14ac:dyDescent="0.3">
      <c r="Q77" s="29" t="s">
        <v>349</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5">
        <f ca="1">SUMIF(INDIRECT("'Output 1'!$H$4:$H$"&amp;$C$4),Analysis!Q77,INDIRECT("'Output 1'!$Y$4:$Y$"&amp;$C$4))
+SUMIF(INDIRECT("'Output 2'!$H$4:$H$"&amp;$C$5),Analysis!Q77,INDIRECT("'Output 2'!$Y$4:$Y$"&amp;$C$5))
+SUMIF(INDIRECT("'Output 3'!$H$4:$H$"&amp;$C$6),Analysis!Q77,INDIRECT("'Output 3'!$Y$4:$Y$"&amp;$C$6))
+SUMIF(INDIRECT("'Output 4'!$H$4:$H$"&amp;$C$7),Analysis!Q77,INDIRECT("'Output 4'!$Y$4:$Y$"&amp;$C$7))
+SUMIF(INDIRECT("'Output 5'!$H$4:$H$"&amp;$C$8),Analysis!Q77,INDIRECT("'Output 5'!$Y$4:$Y$"&amp;$C$8))
+SUMIF(INDIRECT("'Output 6'!$H$4:$H$"&amp;$C$9),Analysis!Q77,INDIRECT("'Output 6'!$Y$4:$Y$"&amp;$C$9))
+SUMIF(INDIRECT("'Output 7'!$H$4:$H$"&amp;$C$10),Analysis!Q77,INDIRECT("'Output 7'!$Y$4:$Y$"&amp;$C$10))
+SUMIF(INDIRECT("'Output 8'!$H$4:$H$"&amp;$C$11),Analysis!Q77,INDIRECT("'Output 8'!$Y$4:$Y$"&amp;$C$11))
+SUMIF(INDIRECT("'Output 9'!$H$4:$H$"&amp;$C$12),Analysis!Q77,INDIRECT("'Output 9'!$Y$4:$Y$"&amp;$C$12))
+SUMIF(INDIRECT("'Output 10'!$H$4:$H$"&amp;$C$13),Analysis!Q77,INDIRECT("'Output 10'!$Y$4:$Y$"&amp;$C$13))</f>
        <v>0</v>
      </c>
      <c r="V77" s="29"/>
      <c r="W77" s="5">
        <f>SUMIF('Unplanned Outputs'!$E$4:$E$500,Analysis!Q77,'Unplanned Outputs'!$J$4:$J$500)</f>
        <v>0</v>
      </c>
      <c r="X77" s="5">
        <f>SUMIF('Unplanned Outputs'!$E$4:$E$500,Analysis!$Q77,'Unplanned Outputs'!$N$4:$N$500)</f>
        <v>0</v>
      </c>
      <c r="Y77" s="5">
        <f>SUMIF('Unplanned Outputs'!$E$4:$E$500,Analysis!$Q77,'Unplanned Outputs'!$R$4:$R$500)</f>
        <v>0</v>
      </c>
      <c r="Z77" s="5">
        <f>SUMIF('Unplanned Outputs'!$E$4:$E$500,Analysis!$Q77,'Unplanned Outputs'!$V$4:$V$500)</f>
        <v>0</v>
      </c>
      <c r="AA77" s="14"/>
      <c r="AB77" s="35">
        <f t="shared" ca="1" si="12"/>
        <v>0</v>
      </c>
      <c r="AC77" s="35">
        <f t="shared" si="13"/>
        <v>0</v>
      </c>
      <c r="AD77" s="51">
        <f t="shared" ca="1" si="14"/>
        <v>0</v>
      </c>
      <c r="AE77" s="61">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31" x14ac:dyDescent="0.3">
      <c r="Q78" s="29" t="s">
        <v>350</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5">
        <f ca="1">SUMIF(INDIRECT("'Output 1'!$H$4:$H$"&amp;$C$4),Analysis!Q78,INDIRECT("'Output 1'!$Y$4:$Y$"&amp;$C$4))
+SUMIF(INDIRECT("'Output 2'!$H$4:$H$"&amp;$C$5),Analysis!Q78,INDIRECT("'Output 2'!$Y$4:$Y$"&amp;$C$5))
+SUMIF(INDIRECT("'Output 3'!$H$4:$H$"&amp;$C$6),Analysis!Q78,INDIRECT("'Output 3'!$Y$4:$Y$"&amp;$C$6))
+SUMIF(INDIRECT("'Output 4'!$H$4:$H$"&amp;$C$7),Analysis!Q78,INDIRECT("'Output 4'!$Y$4:$Y$"&amp;$C$7))
+SUMIF(INDIRECT("'Output 5'!$H$4:$H$"&amp;$C$8),Analysis!Q78,INDIRECT("'Output 5'!$Y$4:$Y$"&amp;$C$8))
+SUMIF(INDIRECT("'Output 6'!$H$4:$H$"&amp;$C$9),Analysis!Q78,INDIRECT("'Output 6'!$Y$4:$Y$"&amp;$C$9))
+SUMIF(INDIRECT("'Output 7'!$H$4:$H$"&amp;$C$10),Analysis!Q78,INDIRECT("'Output 7'!$Y$4:$Y$"&amp;$C$10))
+SUMIF(INDIRECT("'Output 8'!$H$4:$H$"&amp;$C$11),Analysis!Q78,INDIRECT("'Output 8'!$Y$4:$Y$"&amp;$C$11))
+SUMIF(INDIRECT("'Output 9'!$H$4:$H$"&amp;$C$12),Analysis!Q78,INDIRECT("'Output 9'!$Y$4:$Y$"&amp;$C$12))
+SUMIF(INDIRECT("'Output 10'!$H$4:$H$"&amp;$C$13),Analysis!Q78,INDIRECT("'Output 10'!$Y$4:$Y$"&amp;$C$13))</f>
        <v>0</v>
      </c>
      <c r="V78" s="29"/>
      <c r="W78" s="5">
        <f>SUMIF('Unplanned Outputs'!$E$4:$E$500,Analysis!Q78,'Unplanned Outputs'!$J$4:$J$500)</f>
        <v>0</v>
      </c>
      <c r="X78" s="5">
        <f>SUMIF('Unplanned Outputs'!$E$4:$E$500,Analysis!$Q78,'Unplanned Outputs'!$N$4:$N$500)</f>
        <v>0</v>
      </c>
      <c r="Y78" s="5">
        <f>SUMIF('Unplanned Outputs'!$E$4:$E$500,Analysis!$Q78,'Unplanned Outputs'!$R$4:$R$500)</f>
        <v>0</v>
      </c>
      <c r="Z78" s="5">
        <f>SUMIF('Unplanned Outputs'!$E$4:$E$500,Analysis!$Q78,'Unplanned Outputs'!$V$4:$V$500)</f>
        <v>0</v>
      </c>
      <c r="AA78" s="14"/>
      <c r="AB78" s="35">
        <f t="shared" ca="1" si="12"/>
        <v>0</v>
      </c>
      <c r="AC78" s="35">
        <f t="shared" si="13"/>
        <v>0</v>
      </c>
      <c r="AD78" s="51">
        <f t="shared" ca="1" si="14"/>
        <v>0</v>
      </c>
      <c r="AE78" s="61">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31" x14ac:dyDescent="0.3">
      <c r="Q79" s="29" t="s">
        <v>351</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5">
        <f ca="1">SUMIF(INDIRECT("'Output 1'!$H$4:$H$"&amp;$C$4),Analysis!Q79,INDIRECT("'Output 1'!$Y$4:$Y$"&amp;$C$4))
+SUMIF(INDIRECT("'Output 2'!$H$4:$H$"&amp;$C$5),Analysis!Q79,INDIRECT("'Output 2'!$Y$4:$Y$"&amp;$C$5))
+SUMIF(INDIRECT("'Output 3'!$H$4:$H$"&amp;$C$6),Analysis!Q79,INDIRECT("'Output 3'!$Y$4:$Y$"&amp;$C$6))
+SUMIF(INDIRECT("'Output 4'!$H$4:$H$"&amp;$C$7),Analysis!Q79,INDIRECT("'Output 4'!$Y$4:$Y$"&amp;$C$7))
+SUMIF(INDIRECT("'Output 5'!$H$4:$H$"&amp;$C$8),Analysis!Q79,INDIRECT("'Output 5'!$Y$4:$Y$"&amp;$C$8))
+SUMIF(INDIRECT("'Output 6'!$H$4:$H$"&amp;$C$9),Analysis!Q79,INDIRECT("'Output 6'!$Y$4:$Y$"&amp;$C$9))
+SUMIF(INDIRECT("'Output 7'!$H$4:$H$"&amp;$C$10),Analysis!Q79,INDIRECT("'Output 7'!$Y$4:$Y$"&amp;$C$10))
+SUMIF(INDIRECT("'Output 8'!$H$4:$H$"&amp;$C$11),Analysis!Q79,INDIRECT("'Output 8'!$Y$4:$Y$"&amp;$C$11))
+SUMIF(INDIRECT("'Output 9'!$H$4:$H$"&amp;$C$12),Analysis!Q79,INDIRECT("'Output 9'!$Y$4:$Y$"&amp;$C$12))
+SUMIF(INDIRECT("'Output 10'!$H$4:$H$"&amp;$C$13),Analysis!Q79,INDIRECT("'Output 10'!$Y$4:$Y$"&amp;$C$13))</f>
        <v>0</v>
      </c>
      <c r="V79" s="29"/>
      <c r="W79" s="5">
        <f>SUMIF('Unplanned Outputs'!$E$4:$E$500,Analysis!Q79,'Unplanned Outputs'!$J$4:$J$500)</f>
        <v>0</v>
      </c>
      <c r="X79" s="5">
        <f>SUMIF('Unplanned Outputs'!$E$4:$E$500,Analysis!$Q79,'Unplanned Outputs'!$N$4:$N$500)</f>
        <v>0</v>
      </c>
      <c r="Y79" s="5">
        <f>SUMIF('Unplanned Outputs'!$E$4:$E$500,Analysis!$Q79,'Unplanned Outputs'!$R$4:$R$500)</f>
        <v>0</v>
      </c>
      <c r="Z79" s="5">
        <f>SUMIF('Unplanned Outputs'!$E$4:$E$500,Analysis!$Q79,'Unplanned Outputs'!$V$4:$V$500)</f>
        <v>0</v>
      </c>
      <c r="AA79" s="14"/>
      <c r="AB79" s="35">
        <f t="shared" ca="1" si="12"/>
        <v>0</v>
      </c>
      <c r="AC79" s="35">
        <f t="shared" si="13"/>
        <v>0</v>
      </c>
      <c r="AD79" s="51">
        <f t="shared" ca="1" si="14"/>
        <v>0</v>
      </c>
      <c r="AE79" s="61">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31" x14ac:dyDescent="0.3">
      <c r="Q80" s="29" t="s">
        <v>352</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5">
        <f ca="1">SUMIF(INDIRECT("'Output 1'!$H$4:$H$"&amp;$C$4),Analysis!Q80,INDIRECT("'Output 1'!$Y$4:$Y$"&amp;$C$4))
+SUMIF(INDIRECT("'Output 2'!$H$4:$H$"&amp;$C$5),Analysis!Q80,INDIRECT("'Output 2'!$Y$4:$Y$"&amp;$C$5))
+SUMIF(INDIRECT("'Output 3'!$H$4:$H$"&amp;$C$6),Analysis!Q80,INDIRECT("'Output 3'!$Y$4:$Y$"&amp;$C$6))
+SUMIF(INDIRECT("'Output 4'!$H$4:$H$"&amp;$C$7),Analysis!Q80,INDIRECT("'Output 4'!$Y$4:$Y$"&amp;$C$7))
+SUMIF(INDIRECT("'Output 5'!$H$4:$H$"&amp;$C$8),Analysis!Q80,INDIRECT("'Output 5'!$Y$4:$Y$"&amp;$C$8))
+SUMIF(INDIRECT("'Output 6'!$H$4:$H$"&amp;$C$9),Analysis!Q80,INDIRECT("'Output 6'!$Y$4:$Y$"&amp;$C$9))
+SUMIF(INDIRECT("'Output 7'!$H$4:$H$"&amp;$C$10),Analysis!Q80,INDIRECT("'Output 7'!$Y$4:$Y$"&amp;$C$10))
+SUMIF(INDIRECT("'Output 8'!$H$4:$H$"&amp;$C$11),Analysis!Q80,INDIRECT("'Output 8'!$Y$4:$Y$"&amp;$C$11))
+SUMIF(INDIRECT("'Output 9'!$H$4:$H$"&amp;$C$12),Analysis!Q80,INDIRECT("'Output 9'!$Y$4:$Y$"&amp;$C$12))
+SUMIF(INDIRECT("'Output 10'!$H$4:$H$"&amp;$C$13),Analysis!Q80,INDIRECT("'Output 10'!$Y$4:$Y$"&amp;$C$13))</f>
        <v>0</v>
      </c>
      <c r="V80" s="29"/>
      <c r="W80" s="5">
        <f>SUMIF('Unplanned Outputs'!$E$4:$E$500,Analysis!Q80,'Unplanned Outputs'!$J$4:$J$500)</f>
        <v>0</v>
      </c>
      <c r="X80" s="5">
        <f>SUMIF('Unplanned Outputs'!$E$4:$E$500,Analysis!$Q80,'Unplanned Outputs'!$N$4:$N$500)</f>
        <v>0</v>
      </c>
      <c r="Y80" s="5">
        <f>SUMIF('Unplanned Outputs'!$E$4:$E$500,Analysis!$Q80,'Unplanned Outputs'!$R$4:$R$500)</f>
        <v>0</v>
      </c>
      <c r="Z80" s="5">
        <f>SUMIF('Unplanned Outputs'!$E$4:$E$500,Analysis!$Q80,'Unplanned Outputs'!$V$4:$V$500)</f>
        <v>0</v>
      </c>
      <c r="AA80" s="14"/>
      <c r="AB80" s="35">
        <f t="shared" ca="1" si="12"/>
        <v>0</v>
      </c>
      <c r="AC80" s="35">
        <f t="shared" si="13"/>
        <v>0</v>
      </c>
      <c r="AD80" s="51">
        <f t="shared" ca="1" si="14"/>
        <v>0</v>
      </c>
      <c r="AE80" s="62">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mergeCells count="6">
    <mergeCell ref="A1:C2"/>
    <mergeCell ref="E1:O2"/>
    <mergeCell ref="W2:Y2"/>
    <mergeCell ref="R2:T2"/>
    <mergeCell ref="AB2:AE2"/>
    <mergeCell ref="R1:AE1"/>
  </mergeCells>
  <phoneticPr fontId="14"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Z80 AB4:AE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zoomScale="87" workbookViewId="0">
      <selection activeCell="B11" sqref="B11"/>
    </sheetView>
  </sheetViews>
  <sheetFormatPr defaultRowHeight="14.4" x14ac:dyDescent="0.3"/>
  <cols>
    <col min="2" max="2" width="73.44140625" customWidth="1"/>
    <col min="3" max="3" width="72.5546875" customWidth="1"/>
  </cols>
  <sheetData>
    <row r="1" spans="1:3" x14ac:dyDescent="0.3">
      <c r="A1" s="41" t="s">
        <v>4</v>
      </c>
      <c r="B1" s="42" t="s">
        <v>5</v>
      </c>
      <c r="C1" s="42" t="s">
        <v>6</v>
      </c>
    </row>
    <row r="2" spans="1:3" x14ac:dyDescent="0.3">
      <c r="A2" s="43">
        <v>44470</v>
      </c>
      <c r="B2" s="44"/>
      <c r="C2" s="44"/>
    </row>
    <row r="3" spans="1:3" x14ac:dyDescent="0.3">
      <c r="A3" s="43">
        <v>44501</v>
      </c>
      <c r="B3" s="44"/>
      <c r="C3" s="45"/>
    </row>
    <row r="4" spans="1:3" x14ac:dyDescent="0.3">
      <c r="A4" s="43">
        <v>44531</v>
      </c>
      <c r="B4" s="44"/>
      <c r="C4" s="45"/>
    </row>
    <row r="5" spans="1:3" ht="29.1" customHeight="1" x14ac:dyDescent="0.3">
      <c r="A5" s="43">
        <v>44562</v>
      </c>
      <c r="B5" s="46"/>
      <c r="C5" s="45"/>
    </row>
    <row r="6" spans="1:3" x14ac:dyDescent="0.3">
      <c r="A6" s="43">
        <v>44593</v>
      </c>
      <c r="B6" s="46"/>
      <c r="C6" s="45"/>
    </row>
    <row r="7" spans="1:3" x14ac:dyDescent="0.3">
      <c r="A7" s="43">
        <v>44621</v>
      </c>
      <c r="B7" s="44"/>
      <c r="C7" s="48"/>
    </row>
    <row r="8" spans="1:3" x14ac:dyDescent="0.3">
      <c r="A8" s="43">
        <v>44652</v>
      </c>
      <c r="B8" s="44"/>
      <c r="C8" s="44"/>
    </row>
    <row r="9" spans="1:3" x14ac:dyDescent="0.3">
      <c r="A9" s="43">
        <v>44682</v>
      </c>
      <c r="B9" s="46"/>
      <c r="C9" s="44"/>
    </row>
    <row r="10" spans="1:3" x14ac:dyDescent="0.3">
      <c r="A10" s="43">
        <v>44713</v>
      </c>
      <c r="B10" s="44"/>
      <c r="C10" s="47"/>
    </row>
    <row r="11" spans="1:3" x14ac:dyDescent="0.3">
      <c r="A11" s="43">
        <v>44743</v>
      </c>
      <c r="B11" s="44"/>
      <c r="C11" s="44"/>
    </row>
    <row r="12" spans="1:3" x14ac:dyDescent="0.3">
      <c r="A12" s="43">
        <v>44774</v>
      </c>
      <c r="B12" s="44"/>
      <c r="C12" s="44"/>
    </row>
    <row r="13" spans="1:3" x14ac:dyDescent="0.3">
      <c r="A13" s="43">
        <v>44805</v>
      </c>
      <c r="B13" s="44"/>
      <c r="C13" s="44"/>
    </row>
    <row r="14" spans="1:3" x14ac:dyDescent="0.3">
      <c r="A14" s="43">
        <v>44835</v>
      </c>
      <c r="B14" s="44"/>
      <c r="C14" s="44"/>
    </row>
    <row r="15" spans="1:3" x14ac:dyDescent="0.3">
      <c r="A15" s="43">
        <v>44866</v>
      </c>
      <c r="B15" s="44"/>
      <c r="C15" s="44"/>
    </row>
    <row r="16" spans="1:3" x14ac:dyDescent="0.3">
      <c r="A16" s="43">
        <v>44896</v>
      </c>
      <c r="B16" s="44"/>
      <c r="C16" s="44"/>
    </row>
    <row r="17" spans="1:3" x14ac:dyDescent="0.3">
      <c r="A17" s="43">
        <v>44927</v>
      </c>
      <c r="B17" s="44"/>
      <c r="C17" s="44"/>
    </row>
    <row r="18" spans="1:3" x14ac:dyDescent="0.3">
      <c r="A18" s="43">
        <v>44958</v>
      </c>
      <c r="B18" s="44"/>
      <c r="C18" s="44"/>
    </row>
    <row r="19" spans="1:3" x14ac:dyDescent="0.3">
      <c r="A19" s="43">
        <v>44986</v>
      </c>
      <c r="B19" s="44"/>
      <c r="C19" s="44"/>
    </row>
    <row r="20" spans="1:3" x14ac:dyDescent="0.3">
      <c r="A20" s="43">
        <v>45017</v>
      </c>
      <c r="B20" s="44"/>
      <c r="C20" s="44"/>
    </row>
    <row r="21" spans="1:3" x14ac:dyDescent="0.3">
      <c r="A21" s="43">
        <v>45047</v>
      </c>
      <c r="B21" s="44"/>
      <c r="C21" s="44"/>
    </row>
    <row r="22" spans="1:3" x14ac:dyDescent="0.3">
      <c r="A22" s="43">
        <v>45078</v>
      </c>
      <c r="B22" s="44"/>
      <c r="C22" s="44"/>
    </row>
    <row r="23" spans="1:3" x14ac:dyDescent="0.3">
      <c r="A23" s="43">
        <v>45108</v>
      </c>
      <c r="B23" s="44"/>
      <c r="C23" s="44"/>
    </row>
    <row r="24" spans="1:3" x14ac:dyDescent="0.3">
      <c r="A24" s="43">
        <v>45139</v>
      </c>
      <c r="B24" s="44"/>
      <c r="C24" s="44"/>
    </row>
    <row r="25" spans="1:3" x14ac:dyDescent="0.3">
      <c r="A25" s="43">
        <v>45170</v>
      </c>
      <c r="B25" s="44"/>
      <c r="C25"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opLeftCell="C1" zoomScale="85" zoomScaleNormal="85" workbookViewId="0">
      <selection activeCell="B1" sqref="B1:J2"/>
    </sheetView>
  </sheetViews>
  <sheetFormatPr defaultColWidth="8.5546875" defaultRowHeight="14.4" x14ac:dyDescent="0.3"/>
  <cols>
    <col min="1" max="1" width="16" style="2" customWidth="1"/>
    <col min="2" max="2" width="9.44140625" style="2" customWidth="1"/>
    <col min="3" max="3" width="29.5546875" style="3" customWidth="1"/>
    <col min="4" max="4" width="11.5546875" style="3" customWidth="1"/>
    <col min="5" max="5" width="52.44140625" style="3" customWidth="1"/>
    <col min="6" max="6" width="11.44140625" style="3" customWidth="1"/>
    <col min="7" max="8" width="15.44140625" style="3" customWidth="1"/>
    <col min="9" max="9" width="67.44140625" style="3" customWidth="1"/>
    <col min="10" max="10" width="44.5546875" style="3" customWidth="1"/>
    <col min="11" max="11" width="18.5546875" customWidth="1"/>
    <col min="12" max="12" width="35.44140625" customWidth="1"/>
    <col min="13" max="13" width="15.5546875" customWidth="1"/>
    <col min="14" max="14" width="47.44140625" customWidth="1"/>
    <col min="15" max="16384" width="8.5546875" style="3"/>
  </cols>
  <sheetData>
    <row r="1" spans="1:10" ht="15.75" customHeight="1" x14ac:dyDescent="0.3">
      <c r="A1" s="76" t="s">
        <v>7</v>
      </c>
      <c r="B1" s="77"/>
      <c r="C1" s="77"/>
      <c r="D1" s="77"/>
      <c r="E1" s="77"/>
      <c r="F1" s="77"/>
      <c r="G1" s="77"/>
      <c r="H1" s="77"/>
      <c r="I1" s="77"/>
      <c r="J1" s="77"/>
    </row>
    <row r="2" spans="1:10" ht="15.75" customHeight="1" x14ac:dyDescent="0.3">
      <c r="A2" s="76"/>
      <c r="B2" s="77"/>
      <c r="C2" s="77"/>
      <c r="D2" s="77"/>
      <c r="E2" s="77"/>
      <c r="F2" s="77"/>
      <c r="G2" s="77"/>
      <c r="H2" s="77"/>
      <c r="I2" s="77"/>
      <c r="J2" s="77"/>
    </row>
    <row r="3" spans="1:10" ht="42.75" customHeight="1" x14ac:dyDescent="0.3">
      <c r="A3" s="74" t="s">
        <v>8</v>
      </c>
      <c r="B3" s="74"/>
      <c r="C3" s="74"/>
      <c r="D3" s="75" t="s">
        <v>9</v>
      </c>
      <c r="E3" s="75"/>
      <c r="F3" s="75"/>
      <c r="G3" s="75"/>
      <c r="H3" s="75"/>
      <c r="I3" s="75"/>
      <c r="J3" s="75"/>
    </row>
    <row r="4" spans="1:10" ht="53.25" customHeight="1" x14ac:dyDescent="0.3">
      <c r="A4" s="11"/>
      <c r="B4" s="11" t="s">
        <v>10</v>
      </c>
      <c r="C4" s="11" t="s">
        <v>11</v>
      </c>
      <c r="D4" s="11" t="s">
        <v>12</v>
      </c>
      <c r="E4" s="11" t="s">
        <v>13</v>
      </c>
      <c r="F4" s="11" t="s">
        <v>14</v>
      </c>
      <c r="G4" s="11" t="s">
        <v>15</v>
      </c>
      <c r="H4" s="11" t="s">
        <v>16</v>
      </c>
      <c r="I4" s="11" t="s">
        <v>17</v>
      </c>
      <c r="J4" s="11" t="s">
        <v>18</v>
      </c>
    </row>
    <row r="5" spans="1:10" x14ac:dyDescent="0.3">
      <c r="A5" s="76" t="s">
        <v>8</v>
      </c>
      <c r="B5" s="78" t="s">
        <v>19</v>
      </c>
      <c r="C5" s="78"/>
      <c r="D5" s="21" t="s">
        <v>20</v>
      </c>
      <c r="E5" s="1"/>
      <c r="F5" s="2"/>
      <c r="G5" s="2"/>
      <c r="H5" s="2"/>
      <c r="I5" s="1"/>
      <c r="J5" s="79"/>
    </row>
    <row r="6" spans="1:10" x14ac:dyDescent="0.3">
      <c r="A6" s="76"/>
      <c r="B6" s="78"/>
      <c r="C6" s="78"/>
      <c r="D6" s="16" t="s">
        <v>21</v>
      </c>
      <c r="E6" s="1"/>
      <c r="F6" s="2"/>
      <c r="G6" s="2"/>
      <c r="H6" s="2"/>
      <c r="I6" s="1"/>
      <c r="J6" s="80"/>
    </row>
    <row r="7" spans="1:10" x14ac:dyDescent="0.3">
      <c r="A7" s="76"/>
      <c r="B7" s="78"/>
      <c r="C7" s="78"/>
      <c r="D7" s="16" t="s">
        <v>22</v>
      </c>
      <c r="E7" s="1"/>
      <c r="F7" s="2"/>
      <c r="G7" s="2"/>
      <c r="H7" s="2"/>
      <c r="I7" s="1"/>
      <c r="J7" s="80"/>
    </row>
    <row r="8" spans="1:10" x14ac:dyDescent="0.3">
      <c r="F8"/>
      <c r="G8"/>
      <c r="H8"/>
      <c r="I8" s="59"/>
    </row>
    <row r="9" spans="1:10" x14ac:dyDescent="0.3">
      <c r="F9"/>
      <c r="G9"/>
      <c r="H9"/>
      <c r="I9" s="59"/>
    </row>
    <row r="10" spans="1:10" x14ac:dyDescent="0.3">
      <c r="F10"/>
      <c r="G10"/>
      <c r="H10"/>
      <c r="I10" s="59"/>
    </row>
    <row r="11" spans="1:10" x14ac:dyDescent="0.3">
      <c r="F11"/>
      <c r="G11"/>
      <c r="H11"/>
      <c r="I11" s="59"/>
    </row>
    <row r="12" spans="1:10" x14ac:dyDescent="0.3">
      <c r="F12"/>
      <c r="G12"/>
      <c r="H12"/>
      <c r="I12" s="59"/>
    </row>
    <row r="13" spans="1:10" x14ac:dyDescent="0.3">
      <c r="F13"/>
      <c r="G13"/>
      <c r="H13"/>
      <c r="I13" s="59"/>
    </row>
    <row r="14" spans="1:10" x14ac:dyDescent="0.3">
      <c r="F14"/>
      <c r="G14"/>
      <c r="H14"/>
      <c r="I14" s="59"/>
    </row>
    <row r="15" spans="1:10" x14ac:dyDescent="0.3">
      <c r="F15"/>
      <c r="G15"/>
      <c r="H15"/>
      <c r="I15" s="59"/>
    </row>
    <row r="16" spans="1:10" x14ac:dyDescent="0.3">
      <c r="F16"/>
      <c r="G16"/>
      <c r="H16"/>
    </row>
    <row r="17" spans="6:8" x14ac:dyDescent="0.3">
      <c r="F17"/>
      <c r="G17" s="7"/>
      <c r="H17"/>
    </row>
    <row r="18" spans="6:8" x14ac:dyDescent="0.3">
      <c r="F18"/>
      <c r="G18" s="49"/>
      <c r="H18"/>
    </row>
    <row r="19" spans="6:8" x14ac:dyDescent="0.3">
      <c r="F19"/>
      <c r="G19" s="7"/>
      <c r="H19"/>
    </row>
    <row r="20" spans="6:8" x14ac:dyDescent="0.3">
      <c r="F20"/>
      <c r="G20" s="7"/>
    </row>
    <row r="21" spans="6:8" x14ac:dyDescent="0.3">
      <c r="F21"/>
      <c r="G21" s="7"/>
      <c r="H21"/>
    </row>
    <row r="22" spans="6:8" x14ac:dyDescent="0.3">
      <c r="F22"/>
      <c r="G22" s="7"/>
      <c r="H22"/>
    </row>
    <row r="23" spans="6:8" x14ac:dyDescent="0.3">
      <c r="G23"/>
      <c r="H23"/>
    </row>
    <row r="24" spans="6:8" x14ac:dyDescent="0.3">
      <c r="G24"/>
      <c r="H24"/>
    </row>
    <row r="25" spans="6:8" x14ac:dyDescent="0.3">
      <c r="G25"/>
      <c r="H25"/>
    </row>
    <row r="26" spans="6:8" x14ac:dyDescent="0.3">
      <c r="G26" s="7"/>
      <c r="H26"/>
    </row>
    <row r="27" spans="6:8" x14ac:dyDescent="0.3">
      <c r="G27"/>
    </row>
    <row r="28" spans="6:8" x14ac:dyDescent="0.3">
      <c r="G28"/>
    </row>
    <row r="29" spans="6:8" x14ac:dyDescent="0.3">
      <c r="G29"/>
    </row>
    <row r="30" spans="6:8" x14ac:dyDescent="0.3">
      <c r="G30"/>
    </row>
    <row r="31" spans="6:8" x14ac:dyDescent="0.3">
      <c r="G31"/>
    </row>
    <row r="32" spans="6:8" x14ac:dyDescent="0.3">
      <c r="G32"/>
    </row>
    <row r="33" spans="7:7" x14ac:dyDescent="0.3">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Z26"/>
  <sheetViews>
    <sheetView zoomScaleNormal="100" workbookViewId="0">
      <pane xSplit="8" ySplit="3" topLeftCell="U4" activePane="bottomRight" state="frozen"/>
      <selection pane="topRight" activeCell="I1" sqref="I1"/>
      <selection pane="bottomLeft" activeCell="A4" sqref="A4"/>
      <selection pane="bottomRight" activeCell="V5" sqref="V5"/>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12.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23" width="10.44140625" style="14" customWidth="1"/>
    <col min="24" max="24" width="50.5546875" style="14" customWidth="1"/>
    <col min="25" max="25" width="10.44140625" style="14" customWidth="1"/>
    <col min="26" max="26" width="42.44140625" style="14" customWidth="1"/>
    <col min="27" max="16384" width="8.5546875" style="14"/>
  </cols>
  <sheetData>
    <row r="1" spans="1:26"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c r="W1" s="82"/>
      <c r="X1" s="82"/>
      <c r="Y1" s="82"/>
      <c r="Z1" s="82"/>
    </row>
    <row r="2" spans="1:26" ht="15" customHeight="1" x14ac:dyDescent="0.3">
      <c r="A2" s="17" t="s">
        <v>25</v>
      </c>
      <c r="B2" s="76" t="s">
        <v>26</v>
      </c>
      <c r="C2" s="76" t="s">
        <v>11</v>
      </c>
      <c r="D2" s="76" t="s">
        <v>27</v>
      </c>
      <c r="E2" s="76" t="s">
        <v>13</v>
      </c>
      <c r="F2" s="76" t="s">
        <v>28</v>
      </c>
      <c r="G2" s="76" t="s">
        <v>29</v>
      </c>
      <c r="H2" s="76" t="s">
        <v>30</v>
      </c>
      <c r="I2" s="76" t="s">
        <v>17</v>
      </c>
      <c r="J2" s="78" t="s">
        <v>31</v>
      </c>
      <c r="K2" s="76" t="s">
        <v>32</v>
      </c>
      <c r="L2" s="76"/>
      <c r="M2" s="78" t="s">
        <v>33</v>
      </c>
      <c r="N2" s="78"/>
      <c r="O2" s="76" t="s">
        <v>34</v>
      </c>
      <c r="P2" s="76"/>
      <c r="Q2" s="78" t="s">
        <v>35</v>
      </c>
      <c r="R2" s="78"/>
      <c r="S2" s="76" t="s">
        <v>36</v>
      </c>
      <c r="T2" s="76"/>
      <c r="U2" s="78" t="s">
        <v>37</v>
      </c>
      <c r="V2" s="78"/>
      <c r="W2" s="76" t="s">
        <v>38</v>
      </c>
      <c r="X2" s="76"/>
      <c r="Y2" s="78" t="s">
        <v>39</v>
      </c>
      <c r="Z2" s="78"/>
    </row>
    <row r="3" spans="1:26" x14ac:dyDescent="0.3">
      <c r="A3" s="17">
        <f>COUNTIF(D4:D7,"&lt;&gt;")</f>
        <v>4</v>
      </c>
      <c r="B3" s="76"/>
      <c r="C3" s="76"/>
      <c r="D3" s="76"/>
      <c r="E3" s="76"/>
      <c r="F3" s="76"/>
      <c r="G3" s="76"/>
      <c r="H3" s="76"/>
      <c r="I3" s="76"/>
      <c r="J3" s="78"/>
      <c r="K3" s="11" t="s">
        <v>40</v>
      </c>
      <c r="L3" s="11" t="s">
        <v>11</v>
      </c>
      <c r="M3" s="9" t="s">
        <v>40</v>
      </c>
      <c r="N3" s="9" t="s">
        <v>11</v>
      </c>
      <c r="O3" s="11" t="s">
        <v>40</v>
      </c>
      <c r="P3" s="11" t="s">
        <v>11</v>
      </c>
      <c r="Q3" s="9" t="s">
        <v>40</v>
      </c>
      <c r="R3" s="9" t="s">
        <v>11</v>
      </c>
      <c r="S3" s="11" t="s">
        <v>40</v>
      </c>
      <c r="T3" s="11" t="s">
        <v>11</v>
      </c>
      <c r="U3" s="9" t="s">
        <v>40</v>
      </c>
      <c r="V3" s="9" t="s">
        <v>11</v>
      </c>
      <c r="W3" s="11" t="s">
        <v>40</v>
      </c>
      <c r="X3" s="11" t="s">
        <v>11</v>
      </c>
      <c r="Y3" s="9" t="s">
        <v>40</v>
      </c>
      <c r="Z3" s="9" t="s">
        <v>11</v>
      </c>
    </row>
    <row r="4" spans="1:26" s="15" customFormat="1" ht="75" customHeight="1" x14ac:dyDescent="0.3">
      <c r="A4" s="76" t="s">
        <v>41</v>
      </c>
      <c r="B4" s="78" t="s">
        <v>42</v>
      </c>
      <c r="C4" s="78" t="s">
        <v>43</v>
      </c>
      <c r="D4" s="21" t="s">
        <v>44</v>
      </c>
      <c r="E4" s="25" t="s">
        <v>45</v>
      </c>
      <c r="F4" s="2">
        <v>4</v>
      </c>
      <c r="G4" s="2" t="s">
        <v>46</v>
      </c>
      <c r="H4" s="2" t="s">
        <v>47</v>
      </c>
      <c r="I4" s="25" t="s">
        <v>48</v>
      </c>
      <c r="J4" s="84"/>
      <c r="K4" s="27"/>
      <c r="L4" s="23"/>
      <c r="M4" s="27"/>
      <c r="N4" s="23"/>
      <c r="O4" s="27"/>
      <c r="P4" s="23"/>
      <c r="Q4" s="27"/>
      <c r="R4" s="23"/>
      <c r="S4" s="27"/>
      <c r="T4" s="23"/>
      <c r="U4" s="27"/>
      <c r="V4" s="23" t="s">
        <v>49</v>
      </c>
      <c r="W4" s="27">
        <v>3</v>
      </c>
      <c r="X4" s="23" t="s">
        <v>50</v>
      </c>
      <c r="Y4" s="27">
        <v>0</v>
      </c>
      <c r="Z4" s="23" t="s">
        <v>51</v>
      </c>
    </row>
    <row r="5" spans="1:26" ht="72" x14ac:dyDescent="0.3">
      <c r="A5" s="76"/>
      <c r="B5" s="78"/>
      <c r="C5" s="78"/>
      <c r="D5" s="16" t="s">
        <v>52</v>
      </c>
      <c r="E5" s="25" t="s">
        <v>53</v>
      </c>
      <c r="F5" s="2"/>
      <c r="G5" s="2" t="s">
        <v>54</v>
      </c>
      <c r="H5" s="2" t="s">
        <v>55</v>
      </c>
      <c r="I5" s="25" t="s">
        <v>56</v>
      </c>
      <c r="J5" s="84"/>
      <c r="K5" s="27"/>
      <c r="L5" s="23"/>
      <c r="M5" s="27"/>
      <c r="N5" s="23"/>
      <c r="O5"/>
      <c r="P5" s="23"/>
      <c r="Q5" s="27"/>
      <c r="R5" s="23"/>
      <c r="S5" s="27"/>
      <c r="T5" s="23"/>
      <c r="U5" s="27">
        <v>0</v>
      </c>
      <c r="V5" s="23" t="s">
        <v>57</v>
      </c>
      <c r="W5" s="27">
        <v>13</v>
      </c>
      <c r="X5" s="23" t="s">
        <v>58</v>
      </c>
      <c r="Y5" s="27">
        <v>0</v>
      </c>
      <c r="Z5" s="23" t="s">
        <v>59</v>
      </c>
    </row>
    <row r="6" spans="1:26" x14ac:dyDescent="0.3">
      <c r="A6" s="76"/>
      <c r="B6" s="78"/>
      <c r="C6" s="78"/>
      <c r="D6" s="16" t="s">
        <v>60</v>
      </c>
      <c r="E6" s="25" t="s">
        <v>61</v>
      </c>
      <c r="F6" s="2"/>
      <c r="G6" s="2" t="s">
        <v>62</v>
      </c>
      <c r="H6" s="2" t="s">
        <v>63</v>
      </c>
      <c r="I6" s="25" t="s">
        <v>64</v>
      </c>
      <c r="J6" s="84"/>
      <c r="K6" s="27"/>
      <c r="L6" s="23"/>
      <c r="M6" s="27"/>
      <c r="N6" s="23"/>
      <c r="O6" s="27"/>
      <c r="P6" s="23"/>
      <c r="Q6" s="27"/>
      <c r="R6" s="23"/>
      <c r="S6" s="27"/>
      <c r="T6" s="23"/>
      <c r="U6" s="27">
        <v>0</v>
      </c>
      <c r="V6" s="23" t="s">
        <v>65</v>
      </c>
      <c r="W6" s="27"/>
      <c r="X6" s="23" t="s">
        <v>66</v>
      </c>
      <c r="Y6" s="27">
        <v>0</v>
      </c>
      <c r="Z6" s="23" t="s">
        <v>66</v>
      </c>
    </row>
    <row r="7" spans="1:26" ht="66.75" customHeight="1" x14ac:dyDescent="0.3">
      <c r="A7" s="76"/>
      <c r="B7" s="78"/>
      <c r="C7" s="78"/>
      <c r="D7" s="16" t="s">
        <v>67</v>
      </c>
      <c r="E7" s="25" t="s">
        <v>68</v>
      </c>
      <c r="F7" s="2"/>
      <c r="G7" s="2" t="s">
        <v>69</v>
      </c>
      <c r="H7" s="2" t="s">
        <v>70</v>
      </c>
      <c r="I7" s="25" t="s">
        <v>71</v>
      </c>
      <c r="J7" s="84"/>
      <c r="K7" s="27"/>
      <c r="L7" s="23"/>
      <c r="M7" s="27"/>
      <c r="N7" s="23"/>
      <c r="O7" s="27"/>
      <c r="P7" s="23"/>
      <c r="Q7" s="27"/>
      <c r="R7" s="23"/>
      <c r="S7" s="27"/>
      <c r="T7" s="23"/>
      <c r="U7" s="27">
        <v>5</v>
      </c>
      <c r="V7" s="23" t="s">
        <v>72</v>
      </c>
      <c r="W7" s="27"/>
      <c r="X7" s="23" t="s">
        <v>73</v>
      </c>
      <c r="Y7" s="27">
        <v>0</v>
      </c>
      <c r="Z7" s="23" t="s">
        <v>74</v>
      </c>
    </row>
    <row r="8" spans="1:26" ht="66.75" customHeight="1" x14ac:dyDescent="0.3">
      <c r="A8" s="76"/>
      <c r="B8" s="78"/>
      <c r="C8" s="78"/>
      <c r="D8" s="21" t="s">
        <v>75</v>
      </c>
      <c r="E8" s="23" t="s">
        <v>76</v>
      </c>
      <c r="F8" s="7"/>
      <c r="G8" s="27" t="s">
        <v>77</v>
      </c>
      <c r="H8" s="7" t="s">
        <v>78</v>
      </c>
      <c r="I8" s="24" t="s">
        <v>79</v>
      </c>
      <c r="J8" s="84"/>
      <c r="K8" s="27"/>
      <c r="L8" s="23"/>
      <c r="M8" s="27"/>
      <c r="N8" s="23"/>
      <c r="O8" s="27"/>
      <c r="P8" s="23"/>
      <c r="Q8" s="27"/>
      <c r="R8" s="23"/>
      <c r="S8" s="27"/>
      <c r="T8" s="23"/>
      <c r="U8" s="27"/>
      <c r="V8" s="23" t="s">
        <v>80</v>
      </c>
      <c r="W8" s="27"/>
      <c r="X8" s="23" t="s">
        <v>80</v>
      </c>
      <c r="Y8" s="27">
        <v>0</v>
      </c>
      <c r="Z8" s="23" t="s">
        <v>80</v>
      </c>
    </row>
    <row r="9" spans="1:26" ht="66.75" customHeight="1" x14ac:dyDescent="0.3">
      <c r="A9" s="76"/>
      <c r="B9" s="78"/>
      <c r="C9" s="78"/>
      <c r="D9" s="16" t="s">
        <v>81</v>
      </c>
      <c r="E9" s="23" t="s">
        <v>82</v>
      </c>
      <c r="F9" s="7"/>
      <c r="G9" s="27" t="s">
        <v>83</v>
      </c>
      <c r="H9" s="7" t="s">
        <v>84</v>
      </c>
      <c r="I9" s="23" t="s">
        <v>85</v>
      </c>
      <c r="J9" s="84"/>
      <c r="K9" s="27"/>
      <c r="L9" s="23"/>
      <c r="M9" s="27"/>
      <c r="N9" s="23"/>
      <c r="O9" s="27"/>
      <c r="P9" s="23"/>
      <c r="Q9" s="27"/>
      <c r="R9" s="23"/>
      <c r="S9" s="27"/>
      <c r="T9" s="23"/>
      <c r="U9" s="27"/>
      <c r="V9" s="23" t="s">
        <v>80</v>
      </c>
      <c r="W9" s="27"/>
      <c r="X9" s="23"/>
      <c r="Y9" s="27">
        <v>0</v>
      </c>
      <c r="Z9" s="23" t="s">
        <v>80</v>
      </c>
    </row>
    <row r="10" spans="1:26" ht="30.75" customHeight="1" x14ac:dyDescent="0.3">
      <c r="A10" s="83" t="s">
        <v>5</v>
      </c>
      <c r="B10" s="83"/>
      <c r="C10" s="83"/>
      <c r="D10" s="83"/>
      <c r="E10" s="83"/>
      <c r="F10" s="83"/>
      <c r="G10" s="83"/>
      <c r="H10" s="83"/>
      <c r="I10" s="83"/>
      <c r="J10" s="57"/>
    </row>
    <row r="11" spans="1:26" ht="30.75" customHeight="1" x14ac:dyDescent="0.3">
      <c r="A11" s="11"/>
      <c r="B11" s="11" t="s">
        <v>86</v>
      </c>
      <c r="C11" s="18"/>
      <c r="D11" s="11" t="s">
        <v>87</v>
      </c>
      <c r="E11" s="11" t="s">
        <v>11</v>
      </c>
      <c r="F11" s="11"/>
      <c r="G11" s="11"/>
      <c r="H11" s="11" t="s">
        <v>88</v>
      </c>
      <c r="I11" s="11" t="s">
        <v>89</v>
      </c>
      <c r="J11" s="10"/>
    </row>
    <row r="12" spans="1:26" ht="47.25" customHeight="1" x14ac:dyDescent="0.3">
      <c r="A12" s="76" t="s">
        <v>90</v>
      </c>
      <c r="B12" s="78" t="s">
        <v>91</v>
      </c>
      <c r="C12" s="81"/>
      <c r="D12" s="16" t="s">
        <v>92</v>
      </c>
      <c r="E12" s="79"/>
      <c r="F12" s="79"/>
      <c r="G12" s="79"/>
      <c r="H12" s="1"/>
      <c r="I12" s="1"/>
      <c r="J12" s="36"/>
    </row>
    <row r="13" spans="1:26" x14ac:dyDescent="0.3">
      <c r="A13" s="76"/>
      <c r="B13" s="78"/>
      <c r="C13" s="81"/>
      <c r="D13" s="21" t="s">
        <v>93</v>
      </c>
      <c r="E13" s="79"/>
      <c r="F13" s="79"/>
      <c r="G13" s="79"/>
      <c r="H13" s="1"/>
      <c r="I13" s="1"/>
      <c r="J13" s="36"/>
    </row>
    <row r="14" spans="1:26" x14ac:dyDescent="0.3">
      <c r="A14" s="76"/>
      <c r="B14" s="78"/>
      <c r="C14" s="81"/>
      <c r="D14" s="21" t="s">
        <v>94</v>
      </c>
      <c r="E14" s="79"/>
      <c r="F14" s="79"/>
      <c r="G14" s="79"/>
      <c r="H14" s="1"/>
      <c r="I14" s="1"/>
      <c r="J14" s="36"/>
    </row>
    <row r="15" spans="1:26" x14ac:dyDescent="0.3">
      <c r="A15" s="76"/>
      <c r="B15" s="78"/>
      <c r="C15" s="81"/>
      <c r="D15" s="21" t="s">
        <v>95</v>
      </c>
      <c r="E15" s="79"/>
      <c r="F15" s="79"/>
      <c r="G15" s="79"/>
      <c r="H15" s="1"/>
      <c r="I15" s="1"/>
      <c r="J15" s="36"/>
    </row>
    <row r="16" spans="1:26" x14ac:dyDescent="0.3">
      <c r="A16" s="76"/>
      <c r="B16" s="78"/>
      <c r="C16" s="81"/>
      <c r="D16" s="21" t="s">
        <v>96</v>
      </c>
      <c r="E16" s="79"/>
      <c r="F16" s="79"/>
      <c r="G16" s="79"/>
      <c r="H16" s="1"/>
      <c r="I16" s="1"/>
      <c r="J16" s="36"/>
    </row>
    <row r="17" spans="1:17" x14ac:dyDescent="0.3">
      <c r="A17" s="76"/>
      <c r="B17" s="78"/>
      <c r="C17" s="81"/>
      <c r="D17" s="21" t="s">
        <v>97</v>
      </c>
      <c r="E17" s="79"/>
      <c r="F17" s="79"/>
      <c r="G17" s="79"/>
      <c r="H17" s="1"/>
      <c r="I17" s="1"/>
      <c r="J17" s="36"/>
    </row>
    <row r="18" spans="1:17" x14ac:dyDescent="0.3">
      <c r="A18" s="14" t="s">
        <v>98</v>
      </c>
    </row>
    <row r="26" spans="1:17" x14ac:dyDescent="0.3">
      <c r="K26" s="40"/>
      <c r="L26" s="40"/>
      <c r="M26" s="40"/>
      <c r="N26" s="40"/>
      <c r="O26" s="40"/>
      <c r="P26" s="40"/>
      <c r="Q26" s="40"/>
    </row>
  </sheetData>
  <sheetProtection formatCells="0"/>
  <mergeCells count="34">
    <mergeCell ref="O2:P2"/>
    <mergeCell ref="B2:B3"/>
    <mergeCell ref="B4:B9"/>
    <mergeCell ref="A4:A9"/>
    <mergeCell ref="J4:J9"/>
    <mergeCell ref="G2:G3"/>
    <mergeCell ref="C4:C9"/>
    <mergeCell ref="C2:C3"/>
    <mergeCell ref="D2:D3"/>
    <mergeCell ref="E2:E3"/>
    <mergeCell ref="F2:F3"/>
    <mergeCell ref="D1:J1"/>
    <mergeCell ref="E13:G13"/>
    <mergeCell ref="K1:Z1"/>
    <mergeCell ref="W2:X2"/>
    <mergeCell ref="Y2:Z2"/>
    <mergeCell ref="H2:H3"/>
    <mergeCell ref="U2:V2"/>
    <mergeCell ref="A10:I10"/>
    <mergeCell ref="E12:G12"/>
    <mergeCell ref="A1:C1"/>
    <mergeCell ref="I2:I3"/>
    <mergeCell ref="J2:J3"/>
    <mergeCell ref="Q2:R2"/>
    <mergeCell ref="S2:T2"/>
    <mergeCell ref="K2:L2"/>
    <mergeCell ref="M2:N2"/>
    <mergeCell ref="A12:A17"/>
    <mergeCell ref="B12:B17"/>
    <mergeCell ref="C12:C17"/>
    <mergeCell ref="E16:G16"/>
    <mergeCell ref="E17:G17"/>
    <mergeCell ref="E15:G15"/>
    <mergeCell ref="E14:G14"/>
  </mergeCells>
  <phoneticPr fontId="14" type="noConversion"/>
  <conditionalFormatting sqref="H12:H17">
    <cfRule type="containsText" dxfId="33" priority="1" operator="containsText" text="Not Started">
      <formula>NOT(ISERROR(SEARCH("Not Started",H12)))</formula>
    </cfRule>
    <cfRule type="containsText" dxfId="32" priority="2" operator="containsText" text="In Progress">
      <formula>NOT(ISERROR(SEARCH("In Progress",H12)))</formula>
    </cfRule>
    <cfRule type="containsText" dxfId="31" priority="3" operator="containsText" text="Complete">
      <formula>NOT(ISERROR(SEARCH("Complete",H12)))</formula>
    </cfRule>
  </conditionalFormatting>
  <dataValidations disablePrompts="1" count="1">
    <dataValidation type="list" allowBlank="1" showInputMessage="1" showErrorMessage="1" sqref="H12:H17"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Z23"/>
  <sheetViews>
    <sheetView zoomScale="85" zoomScaleNormal="85" workbookViewId="0">
      <pane xSplit="8" ySplit="3" topLeftCell="P4" activePane="bottomRight" state="frozen"/>
      <selection pane="topRight" activeCell="I1" sqref="I1"/>
      <selection pane="bottomLeft" activeCell="A4" sqref="A4"/>
      <selection pane="bottomRight" activeCell="C4" sqref="C4:C6"/>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22"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23" width="10.44140625" style="14" customWidth="1"/>
    <col min="24" max="24" width="50.5546875" style="14" customWidth="1"/>
    <col min="25" max="25" width="10.44140625" style="14" customWidth="1"/>
    <col min="26" max="26" width="42.44140625" style="14" customWidth="1"/>
    <col min="27" max="16384" width="8.5546875" style="14"/>
  </cols>
  <sheetData>
    <row r="1" spans="1:26"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c r="W1" s="82"/>
      <c r="X1" s="82"/>
      <c r="Y1" s="82"/>
      <c r="Z1" s="82"/>
    </row>
    <row r="2" spans="1:26" ht="15" customHeight="1" x14ac:dyDescent="0.3">
      <c r="A2" s="17" t="s">
        <v>25</v>
      </c>
      <c r="B2" s="76" t="s">
        <v>26</v>
      </c>
      <c r="C2" s="76" t="s">
        <v>11</v>
      </c>
      <c r="D2" s="76" t="s">
        <v>27</v>
      </c>
      <c r="E2" s="78" t="s">
        <v>13</v>
      </c>
      <c r="F2" s="78" t="s">
        <v>28</v>
      </c>
      <c r="G2" s="78" t="s">
        <v>29</v>
      </c>
      <c r="H2" s="78" t="s">
        <v>30</v>
      </c>
      <c r="I2" s="78" t="s">
        <v>17</v>
      </c>
      <c r="J2" s="78" t="s">
        <v>31</v>
      </c>
      <c r="K2" s="76" t="s">
        <v>32</v>
      </c>
      <c r="L2" s="76"/>
      <c r="M2" s="78" t="s">
        <v>33</v>
      </c>
      <c r="N2" s="78"/>
      <c r="O2" s="76" t="s">
        <v>34</v>
      </c>
      <c r="P2" s="76"/>
      <c r="Q2" s="78" t="s">
        <v>35</v>
      </c>
      <c r="R2" s="78"/>
      <c r="S2" s="76" t="s">
        <v>36</v>
      </c>
      <c r="T2" s="76"/>
      <c r="U2" s="78" t="s">
        <v>37</v>
      </c>
      <c r="V2" s="78"/>
      <c r="W2" s="76" t="s">
        <v>38</v>
      </c>
      <c r="X2" s="76"/>
      <c r="Y2" s="78" t="s">
        <v>39</v>
      </c>
      <c r="Z2" s="78"/>
    </row>
    <row r="3" spans="1:26" x14ac:dyDescent="0.3">
      <c r="A3" s="17">
        <f>COUNTIF(D4:D7,"&lt;&gt;")</f>
        <v>3</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c r="W3" s="11" t="s">
        <v>40</v>
      </c>
      <c r="X3" s="11" t="s">
        <v>11</v>
      </c>
      <c r="Y3" s="9" t="s">
        <v>40</v>
      </c>
      <c r="Z3" s="9" t="s">
        <v>11</v>
      </c>
    </row>
    <row r="4" spans="1:26" s="15" customFormat="1" ht="57.6" x14ac:dyDescent="0.3">
      <c r="A4" s="76" t="s">
        <v>99</v>
      </c>
      <c r="B4" s="78" t="s">
        <v>100</v>
      </c>
      <c r="C4" s="81" t="s">
        <v>101</v>
      </c>
      <c r="D4" s="21" t="s">
        <v>102</v>
      </c>
      <c r="E4" s="19" t="s">
        <v>103</v>
      </c>
      <c r="F4" s="7">
        <v>5</v>
      </c>
      <c r="G4" s="27" t="s">
        <v>104</v>
      </c>
      <c r="H4" s="7" t="s">
        <v>105</v>
      </c>
      <c r="I4" s="24"/>
      <c r="J4" s="85"/>
      <c r="K4" s="27"/>
      <c r="L4" s="23"/>
      <c r="M4" s="27"/>
      <c r="N4" s="23"/>
      <c r="O4" s="27"/>
      <c r="P4" s="23"/>
      <c r="Q4" s="27"/>
      <c r="R4" s="23"/>
      <c r="S4" s="27"/>
      <c r="T4" s="23"/>
      <c r="U4" s="27">
        <v>0</v>
      </c>
      <c r="V4" s="23" t="s">
        <v>106</v>
      </c>
      <c r="W4" s="27">
        <v>5</v>
      </c>
      <c r="X4" s="23" t="s">
        <v>107</v>
      </c>
      <c r="Y4" s="27">
        <v>0</v>
      </c>
      <c r="Z4" s="23" t="s">
        <v>108</v>
      </c>
    </row>
    <row r="5" spans="1:26" s="15" customFormat="1" ht="100.8" x14ac:dyDescent="0.3">
      <c r="A5" s="76"/>
      <c r="B5" s="78"/>
      <c r="C5" s="81"/>
      <c r="D5" s="21" t="s">
        <v>109</v>
      </c>
      <c r="E5" s="68" t="s">
        <v>110</v>
      </c>
      <c r="F5" s="7">
        <v>100</v>
      </c>
      <c r="G5" s="7" t="s">
        <v>77</v>
      </c>
      <c r="H5" s="7" t="s">
        <v>78</v>
      </c>
      <c r="I5" s="24"/>
      <c r="J5" s="85"/>
      <c r="K5" s="27"/>
      <c r="L5" s="23"/>
      <c r="M5" s="27"/>
      <c r="N5" s="23"/>
      <c r="O5"/>
      <c r="P5" s="23"/>
      <c r="Q5" s="27"/>
      <c r="R5" s="23"/>
      <c r="S5" s="27"/>
      <c r="T5" s="23"/>
      <c r="U5" s="27">
        <v>0</v>
      </c>
      <c r="V5" s="23" t="s">
        <v>111</v>
      </c>
      <c r="W5" s="27"/>
      <c r="X5" s="23" t="s">
        <v>112</v>
      </c>
      <c r="Y5" s="27">
        <v>42</v>
      </c>
      <c r="Z5" s="23" t="s">
        <v>113</v>
      </c>
    </row>
    <row r="6" spans="1:26" s="15" customFormat="1" ht="28.8" x14ac:dyDescent="0.3">
      <c r="A6" s="76"/>
      <c r="B6" s="78"/>
      <c r="C6" s="81"/>
      <c r="D6" s="21" t="s">
        <v>114</v>
      </c>
      <c r="E6" s="68" t="s">
        <v>115</v>
      </c>
      <c r="F6" s="7">
        <v>1</v>
      </c>
      <c r="G6" s="27" t="s">
        <v>116</v>
      </c>
      <c r="H6" s="7" t="s">
        <v>84</v>
      </c>
      <c r="I6" s="24"/>
      <c r="J6" s="85"/>
      <c r="K6" s="27"/>
      <c r="L6" s="23"/>
      <c r="M6" s="27"/>
      <c r="N6" s="23"/>
      <c r="O6" s="27"/>
      <c r="P6" s="23"/>
      <c r="Q6" s="27"/>
      <c r="R6" s="23"/>
      <c r="S6" s="27"/>
      <c r="T6" s="23"/>
      <c r="U6" s="27">
        <v>0</v>
      </c>
      <c r="V6" s="23" t="s">
        <v>111</v>
      </c>
      <c r="W6" s="27">
        <v>1</v>
      </c>
      <c r="X6" s="23" t="s">
        <v>117</v>
      </c>
      <c r="Y6" s="27">
        <v>0</v>
      </c>
      <c r="Z6" s="23" t="s">
        <v>118</v>
      </c>
    </row>
    <row r="7" spans="1:26" ht="30.75" customHeight="1" x14ac:dyDescent="0.3">
      <c r="A7" s="83" t="s">
        <v>5</v>
      </c>
      <c r="B7" s="83"/>
      <c r="C7" s="83"/>
      <c r="D7" s="83"/>
      <c r="E7" s="83"/>
      <c r="F7" s="83"/>
      <c r="G7" s="83"/>
      <c r="H7" s="83"/>
      <c r="I7" s="83"/>
      <c r="J7" s="38"/>
    </row>
    <row r="8" spans="1:26" ht="30.75" customHeight="1" x14ac:dyDescent="0.3">
      <c r="A8" s="11"/>
      <c r="B8" s="11" t="s">
        <v>86</v>
      </c>
      <c r="C8" s="18"/>
      <c r="D8" s="11" t="s">
        <v>87</v>
      </c>
      <c r="E8" s="11" t="s">
        <v>11</v>
      </c>
      <c r="F8" s="11"/>
      <c r="G8" s="11"/>
      <c r="H8" s="11" t="s">
        <v>88</v>
      </c>
      <c r="I8" s="11" t="s">
        <v>89</v>
      </c>
      <c r="J8" s="33"/>
    </row>
    <row r="9" spans="1:26" ht="15" customHeight="1" x14ac:dyDescent="0.3">
      <c r="A9" s="76" t="s">
        <v>119</v>
      </c>
      <c r="B9" s="78" t="s">
        <v>120</v>
      </c>
      <c r="C9" s="81"/>
      <c r="D9" s="16" t="s">
        <v>121</v>
      </c>
      <c r="E9" s="79"/>
      <c r="F9" s="79"/>
      <c r="G9" s="79"/>
      <c r="H9" s="1"/>
      <c r="I9" s="1"/>
      <c r="J9" s="34"/>
    </row>
    <row r="10" spans="1:26" ht="15" customHeight="1" x14ac:dyDescent="0.3">
      <c r="A10" s="76"/>
      <c r="B10" s="78"/>
      <c r="C10" s="81"/>
      <c r="D10" s="21" t="s">
        <v>122</v>
      </c>
      <c r="E10" s="79"/>
      <c r="F10" s="79"/>
      <c r="G10" s="79"/>
      <c r="H10" s="1"/>
      <c r="I10" s="1"/>
      <c r="J10" s="34"/>
    </row>
    <row r="11" spans="1:26" x14ac:dyDescent="0.3">
      <c r="A11" s="36"/>
      <c r="B11" s="16"/>
      <c r="C11" s="37"/>
      <c r="D11" s="36"/>
      <c r="E11" s="38"/>
      <c r="I11" s="38"/>
    </row>
    <row r="12" spans="1:26" x14ac:dyDescent="0.3">
      <c r="A12" s="12"/>
      <c r="B12" s="9"/>
      <c r="C12" s="21"/>
      <c r="D12" s="16"/>
      <c r="E12" s="39"/>
      <c r="F12" s="39"/>
      <c r="G12" s="39"/>
      <c r="H12" s="39"/>
      <c r="I12" s="39"/>
    </row>
    <row r="13" spans="1:26" x14ac:dyDescent="0.3">
      <c r="F13" s="34"/>
      <c r="G13" s="34"/>
      <c r="H13" s="34"/>
      <c r="I13" s="34"/>
    </row>
    <row r="14" spans="1:26" x14ac:dyDescent="0.3">
      <c r="F14" s="34"/>
      <c r="G14" s="34"/>
      <c r="H14" s="34"/>
      <c r="I14" s="34"/>
    </row>
    <row r="23" spans="11:17" x14ac:dyDescent="0.3">
      <c r="K23" s="40"/>
      <c r="L23" s="40"/>
      <c r="M23" s="40"/>
      <c r="N23" s="40"/>
      <c r="O23" s="40"/>
      <c r="P23" s="40"/>
      <c r="Q23" s="40"/>
    </row>
  </sheetData>
  <mergeCells count="30">
    <mergeCell ref="A9:A10"/>
    <mergeCell ref="B9:B10"/>
    <mergeCell ref="C9:C10"/>
    <mergeCell ref="E9:G9"/>
    <mergeCell ref="E10:G10"/>
    <mergeCell ref="A7:I7"/>
    <mergeCell ref="O2:P2"/>
    <mergeCell ref="Q2:R2"/>
    <mergeCell ref="S2:T2"/>
    <mergeCell ref="U2:V2"/>
    <mergeCell ref="C4:C6"/>
    <mergeCell ref="B4:B6"/>
    <mergeCell ref="A4:A6"/>
    <mergeCell ref="J4:J6"/>
    <mergeCell ref="Y2:Z2"/>
    <mergeCell ref="A1:C1"/>
    <mergeCell ref="B2:B3"/>
    <mergeCell ref="C2:C3"/>
    <mergeCell ref="D2:D3"/>
    <mergeCell ref="E2:E3"/>
    <mergeCell ref="F2:F3"/>
    <mergeCell ref="G2:G3"/>
    <mergeCell ref="H2:H3"/>
    <mergeCell ref="I2:I3"/>
    <mergeCell ref="J2:J3"/>
    <mergeCell ref="K2:L2"/>
    <mergeCell ref="M2:N2"/>
    <mergeCell ref="D1:J1"/>
    <mergeCell ref="K1:Z1"/>
    <mergeCell ref="W2:X2"/>
  </mergeCells>
  <phoneticPr fontId="14" type="noConversion"/>
  <conditionalFormatting sqref="H9:H10">
    <cfRule type="containsText" dxfId="30" priority="1" operator="containsText" text="Not Started">
      <formula>NOT(ISERROR(SEARCH("Not Started",H9)))</formula>
    </cfRule>
    <cfRule type="containsText" dxfId="29" priority="2" operator="containsText" text="In Progress">
      <formula>NOT(ISERROR(SEARCH("In Progress",H9)))</formula>
    </cfRule>
    <cfRule type="containsText" dxfId="28"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Z27"/>
  <sheetViews>
    <sheetView topLeftCell="B1" zoomScale="80" zoomScaleNormal="80" workbookViewId="0">
      <pane xSplit="7" ySplit="3" topLeftCell="Q4" activePane="bottomRight" state="frozen"/>
      <selection pane="topRight" activeCell="I1" sqref="I1"/>
      <selection pane="bottomLeft" activeCell="B4" sqref="B4"/>
      <selection pane="bottomRight" activeCell="C4" sqref="C4:C8"/>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10.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23" width="10.44140625" style="14" customWidth="1"/>
    <col min="24" max="24" width="50.5546875" style="14" customWidth="1"/>
    <col min="25" max="25" width="10.44140625" style="14" customWidth="1"/>
    <col min="26" max="26" width="48.5546875" style="14" customWidth="1"/>
    <col min="27" max="16384" width="8.5546875" style="14"/>
  </cols>
  <sheetData>
    <row r="1" spans="1:26"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c r="W1" s="82"/>
      <c r="X1" s="82"/>
      <c r="Y1" s="82"/>
      <c r="Z1" s="82"/>
    </row>
    <row r="2" spans="1:26" ht="15" customHeight="1" x14ac:dyDescent="0.3">
      <c r="A2" s="17" t="s">
        <v>25</v>
      </c>
      <c r="B2" s="76" t="s">
        <v>26</v>
      </c>
      <c r="C2" s="76" t="s">
        <v>11</v>
      </c>
      <c r="D2" s="76" t="s">
        <v>27</v>
      </c>
      <c r="E2" s="78" t="s">
        <v>13</v>
      </c>
      <c r="F2" s="78" t="s">
        <v>28</v>
      </c>
      <c r="G2" s="78" t="s">
        <v>29</v>
      </c>
      <c r="H2" s="78" t="s">
        <v>30</v>
      </c>
      <c r="I2" s="78" t="s">
        <v>17</v>
      </c>
      <c r="J2" s="78" t="s">
        <v>31</v>
      </c>
      <c r="K2" s="76" t="s">
        <v>32</v>
      </c>
      <c r="L2" s="76"/>
      <c r="M2" s="78" t="s">
        <v>33</v>
      </c>
      <c r="N2" s="78"/>
      <c r="O2" s="76" t="s">
        <v>34</v>
      </c>
      <c r="P2" s="76"/>
      <c r="Q2" s="78" t="s">
        <v>35</v>
      </c>
      <c r="R2" s="78"/>
      <c r="S2" s="76" t="s">
        <v>36</v>
      </c>
      <c r="T2" s="76"/>
      <c r="U2" s="78" t="s">
        <v>37</v>
      </c>
      <c r="V2" s="78"/>
      <c r="W2" s="76" t="s">
        <v>38</v>
      </c>
      <c r="X2" s="76"/>
      <c r="Y2" s="78" t="s">
        <v>39</v>
      </c>
      <c r="Z2" s="78"/>
    </row>
    <row r="3" spans="1:26" x14ac:dyDescent="0.3">
      <c r="A3" s="17">
        <f>COUNTIF(D4:D10,"&lt;&gt;")</f>
        <v>6</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c r="W3" s="11" t="s">
        <v>40</v>
      </c>
      <c r="X3" s="11" t="s">
        <v>11</v>
      </c>
      <c r="Y3" s="9" t="s">
        <v>40</v>
      </c>
      <c r="Z3" s="9" t="s">
        <v>11</v>
      </c>
    </row>
    <row r="4" spans="1:26" s="15" customFormat="1" ht="92.1" customHeight="1" x14ac:dyDescent="0.3">
      <c r="A4" s="76" t="s">
        <v>123</v>
      </c>
      <c r="B4" s="78" t="s">
        <v>124</v>
      </c>
      <c r="C4" s="78" t="s">
        <v>125</v>
      </c>
      <c r="D4" s="21" t="s">
        <v>126</v>
      </c>
      <c r="E4" s="23" t="s">
        <v>127</v>
      </c>
      <c r="F4" s="7"/>
      <c r="G4" s="27" t="s">
        <v>128</v>
      </c>
      <c r="H4" s="7" t="s">
        <v>70</v>
      </c>
      <c r="I4" s="24" t="s">
        <v>129</v>
      </c>
      <c r="J4" s="86"/>
      <c r="K4" s="27"/>
      <c r="L4" s="23"/>
      <c r="M4" s="27"/>
      <c r="N4" s="23"/>
      <c r="O4" s="27"/>
      <c r="P4" s="23"/>
      <c r="Q4" s="2"/>
      <c r="R4" s="25"/>
      <c r="S4" s="2"/>
      <c r="T4" s="25"/>
      <c r="U4" s="27">
        <v>5</v>
      </c>
      <c r="V4" s="23" t="s">
        <v>130</v>
      </c>
      <c r="W4" s="27">
        <v>3</v>
      </c>
      <c r="X4" s="70" t="s">
        <v>131</v>
      </c>
      <c r="Y4" s="27">
        <v>5</v>
      </c>
      <c r="Z4" s="23" t="s">
        <v>132</v>
      </c>
    </row>
    <row r="5" spans="1:26" ht="43.2" x14ac:dyDescent="0.3">
      <c r="A5" s="76"/>
      <c r="B5" s="78"/>
      <c r="C5" s="78"/>
      <c r="D5" s="16" t="s">
        <v>133</v>
      </c>
      <c r="E5" s="23" t="s">
        <v>134</v>
      </c>
      <c r="F5" s="7"/>
      <c r="G5" s="27" t="s">
        <v>46</v>
      </c>
      <c r="H5" s="7" t="s">
        <v>135</v>
      </c>
      <c r="I5" s="24" t="s">
        <v>136</v>
      </c>
      <c r="J5" s="86"/>
      <c r="K5" s="27"/>
      <c r="L5" s="23"/>
      <c r="M5" s="27"/>
      <c r="N5" s="23"/>
      <c r="O5" s="27"/>
      <c r="P5" s="23"/>
      <c r="Q5" s="2"/>
      <c r="R5" s="25"/>
      <c r="S5" s="2"/>
      <c r="T5" s="25"/>
      <c r="U5" s="27"/>
      <c r="V5" s="23"/>
      <c r="W5" s="27">
        <v>13</v>
      </c>
      <c r="X5" s="23" t="s">
        <v>137</v>
      </c>
      <c r="Y5" s="27">
        <v>0</v>
      </c>
      <c r="Z5" s="23" t="s">
        <v>138</v>
      </c>
    </row>
    <row r="6" spans="1:26" ht="69" customHeight="1" x14ac:dyDescent="0.3">
      <c r="A6" s="76"/>
      <c r="B6" s="78"/>
      <c r="C6" s="78"/>
      <c r="D6" s="16" t="s">
        <v>139</v>
      </c>
      <c r="E6" s="23" t="s">
        <v>76</v>
      </c>
      <c r="F6" s="7"/>
      <c r="G6" s="27" t="s">
        <v>77</v>
      </c>
      <c r="H6" s="7" t="s">
        <v>78</v>
      </c>
      <c r="I6" s="24" t="s">
        <v>79</v>
      </c>
      <c r="J6" s="86"/>
      <c r="K6" s="27"/>
      <c r="L6" s="23"/>
      <c r="M6" s="27"/>
      <c r="N6" s="23"/>
      <c r="O6" s="27"/>
      <c r="P6" s="23"/>
      <c r="Q6" s="27"/>
      <c r="R6" s="23"/>
      <c r="S6" s="27"/>
      <c r="T6" s="23"/>
      <c r="U6" s="27"/>
      <c r="V6" s="23"/>
      <c r="W6" s="27"/>
      <c r="X6" s="23" t="s">
        <v>140</v>
      </c>
      <c r="Y6" s="27">
        <v>3801</v>
      </c>
      <c r="Z6" s="23" t="s">
        <v>141</v>
      </c>
    </row>
    <row r="7" spans="1:26" ht="57.6" x14ac:dyDescent="0.3">
      <c r="A7" s="76"/>
      <c r="B7" s="78"/>
      <c r="C7" s="78"/>
      <c r="D7" s="21" t="s">
        <v>142</v>
      </c>
      <c r="E7" s="23" t="s">
        <v>82</v>
      </c>
      <c r="F7" s="7"/>
      <c r="G7" s="27" t="s">
        <v>83</v>
      </c>
      <c r="H7" s="7" t="s">
        <v>84</v>
      </c>
      <c r="I7" s="23" t="s">
        <v>143</v>
      </c>
      <c r="J7" s="86"/>
      <c r="K7" s="27"/>
      <c r="L7" s="23"/>
      <c r="M7" s="27"/>
      <c r="N7" s="23"/>
      <c r="O7" s="27"/>
      <c r="P7" s="23"/>
      <c r="Q7" s="2"/>
      <c r="R7" s="25"/>
      <c r="S7" s="2"/>
      <c r="T7" s="25"/>
      <c r="U7" s="27">
        <v>2</v>
      </c>
      <c r="V7" s="23" t="s">
        <v>144</v>
      </c>
      <c r="W7" s="27">
        <v>4</v>
      </c>
      <c r="X7" s="23" t="s">
        <v>145</v>
      </c>
      <c r="Y7" s="27">
        <v>1</v>
      </c>
      <c r="Z7" s="23" t="s">
        <v>146</v>
      </c>
    </row>
    <row r="8" spans="1:26" ht="28.8" x14ac:dyDescent="0.3">
      <c r="A8" s="76"/>
      <c r="B8" s="78"/>
      <c r="C8" s="78"/>
      <c r="D8" s="21" t="s">
        <v>147</v>
      </c>
      <c r="E8" s="23" t="s">
        <v>148</v>
      </c>
      <c r="F8" s="7">
        <v>1</v>
      </c>
      <c r="G8" s="27" t="s">
        <v>149</v>
      </c>
      <c r="H8" s="7" t="s">
        <v>150</v>
      </c>
      <c r="I8" s="23"/>
      <c r="J8" s="86"/>
      <c r="K8" s="27"/>
      <c r="L8" s="23"/>
      <c r="M8" s="27"/>
      <c r="N8" s="23"/>
      <c r="O8" s="27"/>
      <c r="P8" s="23"/>
      <c r="Q8" s="27"/>
      <c r="R8" s="23"/>
      <c r="S8" s="27"/>
      <c r="T8" s="23"/>
      <c r="U8" s="27"/>
      <c r="V8" s="23"/>
      <c r="W8" s="27">
        <v>1</v>
      </c>
      <c r="X8" s="23"/>
      <c r="Y8" s="27">
        <v>0</v>
      </c>
      <c r="Z8" s="23" t="s">
        <v>118</v>
      </c>
    </row>
    <row r="9" spans="1:26" ht="43.2" x14ac:dyDescent="0.3">
      <c r="A9" s="11"/>
      <c r="B9" s="9"/>
      <c r="C9" s="9"/>
      <c r="D9" s="21" t="s">
        <v>151</v>
      </c>
      <c r="E9" s="23" t="s">
        <v>152</v>
      </c>
      <c r="F9" s="7"/>
      <c r="G9" s="27" t="s">
        <v>153</v>
      </c>
      <c r="H9" s="7" t="s">
        <v>154</v>
      </c>
      <c r="I9" s="23"/>
      <c r="J9" s="86"/>
      <c r="K9" s="27"/>
      <c r="L9" s="23"/>
      <c r="M9" s="27"/>
      <c r="N9" s="23"/>
      <c r="O9" s="27"/>
      <c r="P9" s="23"/>
      <c r="Q9" s="27"/>
      <c r="R9" s="23"/>
      <c r="S9" s="27"/>
      <c r="T9" s="23"/>
      <c r="U9" s="27">
        <v>120</v>
      </c>
      <c r="V9" s="23" t="s">
        <v>155</v>
      </c>
      <c r="W9" s="27">
        <v>120</v>
      </c>
      <c r="X9" s="23" t="s">
        <v>156</v>
      </c>
      <c r="Y9" s="27">
        <v>16</v>
      </c>
      <c r="Z9" s="23" t="s">
        <v>157</v>
      </c>
    </row>
    <row r="10" spans="1:26" ht="30.75" customHeight="1" x14ac:dyDescent="0.3">
      <c r="A10" s="83" t="s">
        <v>5</v>
      </c>
      <c r="B10" s="83"/>
      <c r="C10" s="83"/>
      <c r="D10" s="83"/>
      <c r="E10" s="83"/>
      <c r="F10" s="83"/>
      <c r="G10" s="83"/>
      <c r="H10" s="83"/>
      <c r="I10" s="83"/>
      <c r="K10" s="15"/>
      <c r="L10" s="15"/>
      <c r="M10" s="15"/>
      <c r="N10" s="15"/>
      <c r="O10" s="15"/>
      <c r="P10" s="15"/>
      <c r="Q10" s="15"/>
      <c r="R10" s="15"/>
      <c r="S10" s="15"/>
      <c r="T10" s="15"/>
      <c r="U10" s="15"/>
      <c r="V10" s="15"/>
    </row>
    <row r="11" spans="1:26" ht="30.75" customHeight="1" x14ac:dyDescent="0.3">
      <c r="A11" s="11"/>
      <c r="B11" s="9" t="s">
        <v>86</v>
      </c>
      <c r="C11" s="21"/>
      <c r="D11" s="9" t="s">
        <v>87</v>
      </c>
      <c r="E11" s="11" t="s">
        <v>11</v>
      </c>
      <c r="F11" s="11"/>
      <c r="G11" s="11"/>
      <c r="H11" s="11" t="s">
        <v>88</v>
      </c>
      <c r="I11" s="11" t="s">
        <v>89</v>
      </c>
    </row>
    <row r="12" spans="1:26" ht="29.25" customHeight="1" x14ac:dyDescent="0.3">
      <c r="A12" s="76" t="s">
        <v>158</v>
      </c>
      <c r="B12" s="78" t="s">
        <v>159</v>
      </c>
      <c r="C12" s="78"/>
      <c r="D12" s="16" t="s">
        <v>160</v>
      </c>
      <c r="E12" s="79"/>
      <c r="F12" s="79"/>
      <c r="G12" s="79"/>
      <c r="H12" s="1"/>
      <c r="I12" s="1"/>
    </row>
    <row r="13" spans="1:26" ht="30.75" customHeight="1" x14ac:dyDescent="0.3">
      <c r="A13" s="76"/>
      <c r="B13" s="78"/>
      <c r="C13" s="78"/>
      <c r="D13" s="21" t="s">
        <v>161</v>
      </c>
      <c r="E13" s="79"/>
      <c r="F13" s="79"/>
      <c r="G13" s="79"/>
      <c r="H13" s="1"/>
      <c r="I13" s="1"/>
    </row>
    <row r="14" spans="1:26" x14ac:dyDescent="0.3">
      <c r="A14" s="76"/>
      <c r="B14" s="78"/>
      <c r="C14" s="78"/>
      <c r="D14" s="21" t="s">
        <v>162</v>
      </c>
      <c r="E14" s="79"/>
      <c r="F14" s="79"/>
      <c r="G14" s="79"/>
      <c r="H14" s="1"/>
      <c r="I14"/>
    </row>
    <row r="15" spans="1:26" x14ac:dyDescent="0.3">
      <c r="A15" s="76"/>
      <c r="B15" s="78"/>
      <c r="C15" s="78"/>
      <c r="D15" s="21" t="s">
        <v>163</v>
      </c>
      <c r="E15" s="79"/>
      <c r="F15" s="79"/>
      <c r="G15" s="79"/>
      <c r="H15" s="1"/>
      <c r="I15"/>
    </row>
    <row r="16" spans="1:26" ht="14.85" customHeight="1" x14ac:dyDescent="0.3">
      <c r="A16" s="76"/>
      <c r="B16" s="78"/>
      <c r="C16" s="78"/>
      <c r="D16" s="21" t="s">
        <v>164</v>
      </c>
      <c r="E16" s="79"/>
      <c r="F16" s="79"/>
      <c r="G16" s="79"/>
      <c r="H16" s="1"/>
      <c r="I16"/>
    </row>
    <row r="17" spans="1:17" ht="14.85" customHeight="1" x14ac:dyDescent="0.3">
      <c r="A17" s="76"/>
      <c r="B17" s="78"/>
      <c r="C17" s="78"/>
      <c r="D17" s="21" t="s">
        <v>165</v>
      </c>
      <c r="E17" s="79"/>
      <c r="F17" s="79"/>
      <c r="G17" s="79"/>
      <c r="H17" s="1"/>
      <c r="I17"/>
    </row>
    <row r="18" spans="1:17" x14ac:dyDescent="0.3">
      <c r="A18" s="12"/>
    </row>
    <row r="19" spans="1:17" x14ac:dyDescent="0.3">
      <c r="A19" s="12"/>
    </row>
    <row r="20" spans="1:17" x14ac:dyDescent="0.3">
      <c r="A20" s="36"/>
    </row>
    <row r="21" spans="1:17" x14ac:dyDescent="0.3">
      <c r="A21" s="12"/>
    </row>
    <row r="26" spans="1:17" x14ac:dyDescent="0.3">
      <c r="E26" s="40"/>
      <c r="F26" s="15"/>
      <c r="G26" s="15"/>
      <c r="H26" s="15"/>
    </row>
    <row r="27" spans="1:17" x14ac:dyDescent="0.3">
      <c r="I27" s="15"/>
      <c r="J27" s="15"/>
      <c r="K27" s="40"/>
      <c r="L27" s="40"/>
      <c r="M27" s="40"/>
      <c r="N27" s="40"/>
      <c r="O27" s="40"/>
      <c r="P27" s="40"/>
      <c r="Q27" s="40"/>
    </row>
  </sheetData>
  <mergeCells count="34">
    <mergeCell ref="J4:J9"/>
    <mergeCell ref="A10:I10"/>
    <mergeCell ref="E12:G12"/>
    <mergeCell ref="C12:C17"/>
    <mergeCell ref="B12:B17"/>
    <mergeCell ref="B4:B8"/>
    <mergeCell ref="A4:A8"/>
    <mergeCell ref="A12:A17"/>
    <mergeCell ref="E14:G14"/>
    <mergeCell ref="E15:G15"/>
    <mergeCell ref="E16:G16"/>
    <mergeCell ref="E17:G17"/>
    <mergeCell ref="E13:G13"/>
    <mergeCell ref="C4:C8"/>
    <mergeCell ref="W2:X2"/>
    <mergeCell ref="Y2:Z2"/>
    <mergeCell ref="K1:Z1"/>
    <mergeCell ref="S2:T2"/>
    <mergeCell ref="U2:V2"/>
    <mergeCell ref="O2:P2"/>
    <mergeCell ref="Q2:R2"/>
    <mergeCell ref="M2:N2"/>
    <mergeCell ref="A1:C1"/>
    <mergeCell ref="D1:J1"/>
    <mergeCell ref="K2:L2"/>
    <mergeCell ref="B2:B3"/>
    <mergeCell ref="C2:C3"/>
    <mergeCell ref="D2:D3"/>
    <mergeCell ref="E2:E3"/>
    <mergeCell ref="F2:F3"/>
    <mergeCell ref="J2:J3"/>
    <mergeCell ref="G2:G3"/>
    <mergeCell ref="H2:H3"/>
    <mergeCell ref="I2:I3"/>
  </mergeCells>
  <phoneticPr fontId="14" type="noConversion"/>
  <conditionalFormatting sqref="H12:H17">
    <cfRule type="containsText" dxfId="27" priority="4" operator="containsText" text="Not Started">
      <formula>NOT(ISERROR(SEARCH("Not Started",H12)))</formula>
    </cfRule>
    <cfRule type="containsText" dxfId="26" priority="5" operator="containsText" text="In Progress">
      <formula>NOT(ISERROR(SEARCH("In Progress",H12)))</formula>
    </cfRule>
    <cfRule type="containsText" dxfId="25" priority="6" operator="containsText" text="Complete">
      <formula>NOT(ISERROR(SEARCH("Complete",H12)))</formula>
    </cfRule>
  </conditionalFormatting>
  <dataValidations count="1">
    <dataValidation type="list" allowBlank="1" showInputMessage="1" showErrorMessage="1" sqref="H12:H17"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V19"/>
  <sheetViews>
    <sheetView zoomScale="55" zoomScaleNormal="55" workbookViewId="0">
      <selection activeCell="E10" sqref="E10:I15"/>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10.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16384" width="8.5546875" style="14"/>
  </cols>
  <sheetData>
    <row r="1" spans="1:22"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row>
    <row r="2" spans="1:22" ht="15" customHeight="1" x14ac:dyDescent="0.3">
      <c r="A2" s="17" t="s">
        <v>25</v>
      </c>
      <c r="B2" s="76" t="s">
        <v>26</v>
      </c>
      <c r="C2" s="76" t="s">
        <v>11</v>
      </c>
      <c r="D2" s="76" t="s">
        <v>27</v>
      </c>
      <c r="E2" s="78" t="s">
        <v>13</v>
      </c>
      <c r="F2" s="78" t="s">
        <v>28</v>
      </c>
      <c r="G2" s="78" t="s">
        <v>29</v>
      </c>
      <c r="H2" s="78" t="s">
        <v>30</v>
      </c>
      <c r="I2" s="78" t="s">
        <v>17</v>
      </c>
      <c r="J2" s="78" t="s">
        <v>31</v>
      </c>
      <c r="K2" s="76" t="s">
        <v>166</v>
      </c>
      <c r="L2" s="76"/>
      <c r="M2" s="78" t="s">
        <v>167</v>
      </c>
      <c r="N2" s="78"/>
      <c r="O2" s="76" t="s">
        <v>168</v>
      </c>
      <c r="P2" s="76"/>
      <c r="Q2" s="78" t="s">
        <v>169</v>
      </c>
      <c r="R2" s="78"/>
      <c r="S2" s="76" t="s">
        <v>170</v>
      </c>
      <c r="T2" s="76"/>
      <c r="U2" s="78" t="s">
        <v>171</v>
      </c>
      <c r="V2" s="78"/>
    </row>
    <row r="3" spans="1:22" x14ac:dyDescent="0.3">
      <c r="A3" s="17">
        <f>COUNTIF(D4:D7,"&lt;&gt;")</f>
        <v>3</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row>
    <row r="4" spans="1:22" s="15" customFormat="1" ht="75" customHeight="1" x14ac:dyDescent="0.3">
      <c r="A4" s="76" t="s">
        <v>172</v>
      </c>
      <c r="B4" s="78" t="s">
        <v>173</v>
      </c>
      <c r="C4" s="81"/>
      <c r="D4" s="21" t="s">
        <v>174</v>
      </c>
      <c r="E4" s="25"/>
      <c r="F4" s="28"/>
      <c r="G4" s="28"/>
      <c r="H4" s="28"/>
      <c r="I4" s="26"/>
      <c r="J4" s="24"/>
      <c r="K4" s="27"/>
      <c r="L4" s="23"/>
      <c r="M4" s="27"/>
      <c r="N4" s="23"/>
      <c r="O4" s="27"/>
      <c r="P4" s="23"/>
      <c r="Q4" s="2"/>
      <c r="R4" s="25"/>
      <c r="S4" s="2"/>
      <c r="T4" s="25"/>
      <c r="U4" s="27"/>
      <c r="V4" s="23"/>
    </row>
    <row r="5" spans="1:22" x14ac:dyDescent="0.3">
      <c r="A5" s="76"/>
      <c r="B5" s="78"/>
      <c r="C5" s="81"/>
      <c r="D5" s="16" t="s">
        <v>175</v>
      </c>
      <c r="E5" s="25"/>
      <c r="F5" s="28"/>
      <c r="G5" s="28"/>
      <c r="H5" s="28"/>
      <c r="I5" s="26"/>
      <c r="J5" s="24"/>
      <c r="K5" s="27"/>
      <c r="L5" s="23"/>
      <c r="M5" s="27"/>
      <c r="N5" s="23"/>
      <c r="O5" s="27"/>
      <c r="P5" s="23"/>
      <c r="Q5" s="2"/>
      <c r="R5" s="25"/>
      <c r="S5" s="2"/>
      <c r="T5" s="25"/>
      <c r="U5" s="27"/>
      <c r="V5" s="23"/>
    </row>
    <row r="6" spans="1:22" x14ac:dyDescent="0.3">
      <c r="A6" s="76"/>
      <c r="B6" s="78"/>
      <c r="C6" s="81"/>
      <c r="D6" s="16" t="s">
        <v>176</v>
      </c>
      <c r="E6" s="23"/>
      <c r="F6" s="7"/>
      <c r="G6" s="7"/>
      <c r="H6" s="7"/>
      <c r="I6" s="24"/>
      <c r="J6" s="24"/>
      <c r="K6" s="27"/>
      <c r="L6" s="23"/>
      <c r="M6" s="27"/>
      <c r="N6" s="23"/>
      <c r="O6" s="27"/>
      <c r="P6" s="23"/>
      <c r="Q6" s="27"/>
      <c r="R6" s="23"/>
      <c r="S6" s="27"/>
      <c r="T6" s="23"/>
      <c r="U6" s="27"/>
      <c r="V6" s="23"/>
    </row>
    <row r="7" spans="1:22" ht="30.75" customHeight="1" x14ac:dyDescent="0.3">
      <c r="A7" s="83" t="s">
        <v>5</v>
      </c>
      <c r="B7" s="83"/>
      <c r="C7" s="83"/>
      <c r="D7" s="83"/>
      <c r="E7" s="83"/>
      <c r="F7" s="83"/>
      <c r="G7" s="83"/>
      <c r="H7" s="83"/>
      <c r="I7" s="83"/>
      <c r="K7" s="15"/>
      <c r="L7" s="15"/>
      <c r="M7" s="15"/>
      <c r="N7" s="15"/>
      <c r="O7" s="15"/>
      <c r="P7" s="15"/>
      <c r="Q7" s="15"/>
      <c r="R7" s="15"/>
      <c r="S7" s="15"/>
      <c r="T7" s="15"/>
      <c r="U7" s="15"/>
      <c r="V7" s="15"/>
    </row>
    <row r="8" spans="1:22" ht="30.75" customHeight="1" x14ac:dyDescent="0.3">
      <c r="A8" s="11"/>
      <c r="B8" s="11" t="s">
        <v>86</v>
      </c>
      <c r="C8" s="18"/>
      <c r="D8" s="11" t="s">
        <v>87</v>
      </c>
      <c r="E8" s="11" t="s">
        <v>11</v>
      </c>
      <c r="F8" s="11"/>
      <c r="G8" s="11"/>
      <c r="H8" s="11" t="s">
        <v>88</v>
      </c>
      <c r="I8" s="11" t="s">
        <v>89</v>
      </c>
    </row>
    <row r="9" spans="1:22" ht="14.85" customHeight="1" x14ac:dyDescent="0.3">
      <c r="A9" s="76" t="s">
        <v>177</v>
      </c>
      <c r="B9" s="78" t="s">
        <v>178</v>
      </c>
      <c r="C9" s="78"/>
      <c r="D9" s="16" t="s">
        <v>179</v>
      </c>
      <c r="E9" s="79"/>
      <c r="F9" s="79"/>
      <c r="G9" s="79"/>
      <c r="H9" s="1"/>
      <c r="I9" s="1"/>
    </row>
    <row r="10" spans="1:22" x14ac:dyDescent="0.3">
      <c r="A10" s="76"/>
      <c r="B10" s="78"/>
      <c r="C10" s="78"/>
      <c r="D10" s="21" t="s">
        <v>180</v>
      </c>
      <c r="E10" s="79"/>
      <c r="F10" s="79"/>
      <c r="G10" s="79"/>
      <c r="H10" s="1"/>
      <c r="I10" s="1"/>
    </row>
    <row r="11" spans="1:22" x14ac:dyDescent="0.3">
      <c r="A11" s="76"/>
      <c r="B11" s="78"/>
      <c r="C11" s="78"/>
      <c r="D11" s="21" t="s">
        <v>181</v>
      </c>
      <c r="E11" s="79"/>
      <c r="F11" s="79"/>
      <c r="G11" s="79"/>
      <c r="H11" s="1"/>
      <c r="I11" s="1"/>
    </row>
    <row r="12" spans="1:22" x14ac:dyDescent="0.3">
      <c r="A12" s="76"/>
      <c r="B12" s="78"/>
      <c r="C12" s="78"/>
      <c r="D12" s="21" t="s">
        <v>182</v>
      </c>
      <c r="E12" s="79"/>
      <c r="F12" s="79"/>
      <c r="G12" s="79"/>
      <c r="H12" s="1"/>
      <c r="I12" s="1"/>
    </row>
    <row r="13" spans="1:22" x14ac:dyDescent="0.3">
      <c r="A13" s="76"/>
      <c r="B13" s="78"/>
      <c r="C13" s="78"/>
      <c r="D13" s="21" t="s">
        <v>183</v>
      </c>
      <c r="E13" s="79"/>
      <c r="F13" s="79"/>
      <c r="G13" s="79"/>
      <c r="H13" s="1"/>
      <c r="I13"/>
    </row>
    <row r="14" spans="1:22" x14ac:dyDescent="0.3">
      <c r="A14" s="76"/>
      <c r="B14" s="78"/>
      <c r="C14" s="78"/>
      <c r="D14" s="21" t="s">
        <v>184</v>
      </c>
      <c r="E14" s="79"/>
      <c r="F14" s="79"/>
      <c r="G14" s="79"/>
      <c r="H14" s="1"/>
      <c r="I14"/>
    </row>
    <row r="15" spans="1:22" ht="30" customHeight="1" x14ac:dyDescent="0.3">
      <c r="A15" s="76"/>
      <c r="B15" s="78"/>
      <c r="C15" s="78"/>
      <c r="D15" s="21" t="s">
        <v>185</v>
      </c>
      <c r="E15" s="79"/>
      <c r="F15" s="79"/>
      <c r="G15" s="79"/>
      <c r="H15" s="1"/>
      <c r="I15"/>
    </row>
    <row r="16" spans="1:22" x14ac:dyDescent="0.3">
      <c r="A16" s="76"/>
      <c r="B16" s="78"/>
      <c r="C16" s="78"/>
      <c r="D16" s="21" t="s">
        <v>186</v>
      </c>
      <c r="E16" s="79"/>
      <c r="F16" s="79"/>
      <c r="G16" s="79"/>
      <c r="H16" s="1"/>
      <c r="I16"/>
    </row>
    <row r="17" spans="2:5" ht="116.1" customHeight="1" x14ac:dyDescent="0.3">
      <c r="B17" s="9"/>
      <c r="C17" s="9"/>
      <c r="D17" s="21"/>
      <c r="E17" s="58"/>
    </row>
    <row r="18" spans="2:5" x14ac:dyDescent="0.3">
      <c r="B18" s="9"/>
      <c r="C18" s="9"/>
      <c r="D18" s="21"/>
      <c r="E18" s="58"/>
    </row>
    <row r="19" spans="2:5" x14ac:dyDescent="0.3">
      <c r="B19" s="9"/>
      <c r="C19" s="9"/>
      <c r="D19" s="21"/>
      <c r="E19" s="58"/>
    </row>
  </sheetData>
  <mergeCells count="33">
    <mergeCell ref="A9:A16"/>
    <mergeCell ref="C4:C6"/>
    <mergeCell ref="B4:B6"/>
    <mergeCell ref="A4:A6"/>
    <mergeCell ref="A7:I7"/>
    <mergeCell ref="E9:G9"/>
    <mergeCell ref="E10:G10"/>
    <mergeCell ref="E12:G12"/>
    <mergeCell ref="E13:G13"/>
    <mergeCell ref="E14:G14"/>
    <mergeCell ref="E15:G15"/>
    <mergeCell ref="E16:G16"/>
    <mergeCell ref="O2:P2"/>
    <mergeCell ref="E11:G11"/>
    <mergeCell ref="U2:V2"/>
    <mergeCell ref="K2:L2"/>
    <mergeCell ref="B9:B16"/>
    <mergeCell ref="D1:J1"/>
    <mergeCell ref="C9:C16"/>
    <mergeCell ref="S2:T2"/>
    <mergeCell ref="Q2:R2"/>
    <mergeCell ref="A1:C1"/>
    <mergeCell ref="K1:V1"/>
    <mergeCell ref="B2:B3"/>
    <mergeCell ref="C2:C3"/>
    <mergeCell ref="D2:D3"/>
    <mergeCell ref="E2:E3"/>
    <mergeCell ref="F2:F3"/>
    <mergeCell ref="G2:G3"/>
    <mergeCell ref="H2:H3"/>
    <mergeCell ref="I2:I3"/>
    <mergeCell ref="J2:J3"/>
    <mergeCell ref="M2:N2"/>
  </mergeCells>
  <conditionalFormatting sqref="H9:H16">
    <cfRule type="containsText" dxfId="24" priority="1" operator="containsText" text="Not Started">
      <formula>NOT(ISERROR(SEARCH("Not Started",H9)))</formula>
    </cfRule>
    <cfRule type="containsText" dxfId="23" priority="2" operator="containsText" text="In Progress">
      <formula>NOT(ISERROR(SEARCH("In Progress",H9)))</formula>
    </cfRule>
    <cfRule type="containsText" dxfId="22" priority="3" operator="containsText" text="Complete">
      <formula>NOT(ISERROR(SEARCH("Complete",H9)))</formula>
    </cfRule>
  </conditionalFormatting>
  <dataValidations count="1">
    <dataValidation type="list" allowBlank="1" showInputMessage="1" showErrorMessage="1" sqref="H9:H16" xr:uid="{EFB6218D-781F-4E83-B0BF-30EFFF903B66}">
      <formula1>"Not started, In Progress, Complete"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zoomScale="55" zoomScaleNormal="55" workbookViewId="0">
      <selection activeCell="E10" sqref="E10:I15"/>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10.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16384" width="8.5546875" style="14"/>
  </cols>
  <sheetData>
    <row r="1" spans="1:22"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row>
    <row r="2" spans="1:22" ht="15" customHeight="1" x14ac:dyDescent="0.3">
      <c r="A2" s="17" t="s">
        <v>25</v>
      </c>
      <c r="B2" s="76" t="s">
        <v>26</v>
      </c>
      <c r="C2" s="76" t="s">
        <v>11</v>
      </c>
      <c r="D2" s="76" t="s">
        <v>27</v>
      </c>
      <c r="E2" s="78" t="s">
        <v>13</v>
      </c>
      <c r="F2" s="78" t="s">
        <v>28</v>
      </c>
      <c r="G2" s="78" t="s">
        <v>29</v>
      </c>
      <c r="H2" s="78" t="s">
        <v>30</v>
      </c>
      <c r="I2" s="78" t="s">
        <v>17</v>
      </c>
      <c r="J2" s="78" t="s">
        <v>31</v>
      </c>
      <c r="K2" s="76" t="s">
        <v>166</v>
      </c>
      <c r="L2" s="76"/>
      <c r="M2" s="78" t="s">
        <v>167</v>
      </c>
      <c r="N2" s="78"/>
      <c r="O2" s="76" t="s">
        <v>168</v>
      </c>
      <c r="P2" s="76"/>
      <c r="Q2" s="78" t="s">
        <v>169</v>
      </c>
      <c r="R2" s="78"/>
      <c r="S2" s="76" t="s">
        <v>170</v>
      </c>
      <c r="T2" s="76"/>
      <c r="U2" s="78" t="s">
        <v>171</v>
      </c>
      <c r="V2" s="78"/>
    </row>
    <row r="3" spans="1:22" x14ac:dyDescent="0.3">
      <c r="A3" s="17">
        <f>COUNTIF(D4:D7,"&lt;&gt;")</f>
        <v>3</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row>
    <row r="4" spans="1:22" s="15" customFormat="1" ht="105" customHeight="1" x14ac:dyDescent="0.3">
      <c r="A4" s="76" t="s">
        <v>187</v>
      </c>
      <c r="B4" s="78" t="s">
        <v>188</v>
      </c>
      <c r="C4" s="81"/>
      <c r="D4" s="21" t="s">
        <v>189</v>
      </c>
      <c r="E4" s="23"/>
      <c r="F4" s="27"/>
      <c r="G4" s="27"/>
      <c r="H4" s="27"/>
      <c r="I4" s="24"/>
      <c r="J4" s="24"/>
      <c r="K4" s="27"/>
      <c r="L4" s="23"/>
      <c r="M4" s="27"/>
      <c r="N4" s="23"/>
      <c r="O4" s="27"/>
      <c r="P4" s="23"/>
      <c r="Q4" s="27"/>
      <c r="R4" s="23"/>
      <c r="S4" s="27"/>
      <c r="T4" s="23"/>
      <c r="U4" s="27"/>
      <c r="V4" s="23"/>
    </row>
    <row r="5" spans="1:22" x14ac:dyDescent="0.3">
      <c r="A5" s="76"/>
      <c r="B5" s="78"/>
      <c r="C5" s="81"/>
      <c r="D5" s="16" t="s">
        <v>190</v>
      </c>
      <c r="E5" s="23"/>
      <c r="F5" s="27"/>
      <c r="G5" s="27"/>
      <c r="H5" s="27"/>
      <c r="I5" s="24"/>
      <c r="J5" s="24"/>
      <c r="K5" s="27"/>
      <c r="L5" s="23"/>
      <c r="M5" s="27"/>
      <c r="N5" s="23"/>
      <c r="O5" s="27"/>
      <c r="P5" s="23"/>
      <c r="Q5" s="27"/>
      <c r="R5" s="23"/>
      <c r="S5" s="27"/>
      <c r="T5" s="23"/>
      <c r="U5" s="27"/>
      <c r="V5" s="23"/>
    </row>
    <row r="6" spans="1:22" ht="42.6" customHeight="1" x14ac:dyDescent="0.3">
      <c r="A6" s="76"/>
      <c r="B6" s="78"/>
      <c r="C6" s="81"/>
      <c r="D6" s="16" t="s">
        <v>191</v>
      </c>
      <c r="E6" s="23"/>
      <c r="F6" s="27"/>
      <c r="G6" s="27"/>
      <c r="H6" s="27"/>
      <c r="I6" s="24"/>
      <c r="J6" s="24"/>
      <c r="K6" s="27"/>
      <c r="L6" s="23"/>
      <c r="M6" s="27"/>
      <c r="N6" s="23"/>
      <c r="O6" s="27"/>
      <c r="P6" s="23"/>
      <c r="Q6" s="27"/>
      <c r="R6" s="23"/>
      <c r="S6" s="27"/>
      <c r="T6" s="23"/>
      <c r="U6" s="27"/>
      <c r="V6" s="23"/>
    </row>
    <row r="7" spans="1:22" ht="30.75" customHeight="1" x14ac:dyDescent="0.3">
      <c r="A7" s="83" t="s">
        <v>5</v>
      </c>
      <c r="B7" s="83"/>
      <c r="C7" s="83"/>
      <c r="D7" s="83"/>
      <c r="E7" s="83"/>
      <c r="F7" s="83"/>
      <c r="G7" s="83"/>
      <c r="H7" s="83"/>
      <c r="I7" s="83"/>
      <c r="K7" s="15"/>
      <c r="L7" s="15"/>
      <c r="M7" s="15"/>
      <c r="N7" s="15"/>
      <c r="O7" s="15"/>
      <c r="P7" s="15"/>
      <c r="Q7" s="15"/>
      <c r="R7" s="15"/>
      <c r="S7" s="15"/>
      <c r="T7" s="15"/>
      <c r="U7" s="15"/>
      <c r="V7" s="15"/>
    </row>
    <row r="8" spans="1:22" ht="30.75" customHeight="1" x14ac:dyDescent="0.3">
      <c r="A8" s="11"/>
      <c r="B8" s="11" t="s">
        <v>86</v>
      </c>
      <c r="C8" s="18"/>
      <c r="D8" s="11" t="s">
        <v>87</v>
      </c>
      <c r="E8" s="11" t="s">
        <v>11</v>
      </c>
      <c r="F8" s="11"/>
      <c r="G8" s="11"/>
      <c r="H8" s="11" t="s">
        <v>88</v>
      </c>
      <c r="I8" s="11" t="s">
        <v>89</v>
      </c>
    </row>
    <row r="9" spans="1:22" x14ac:dyDescent="0.3">
      <c r="A9" s="76" t="s">
        <v>192</v>
      </c>
      <c r="B9" s="78" t="s">
        <v>193</v>
      </c>
      <c r="C9" s="81"/>
      <c r="D9" s="16" t="s">
        <v>194</v>
      </c>
      <c r="E9" s="79"/>
      <c r="F9" s="79"/>
      <c r="G9" s="79"/>
      <c r="H9" s="1"/>
      <c r="I9" s="1"/>
    </row>
    <row r="10" spans="1:22" ht="45" customHeight="1" x14ac:dyDescent="0.3">
      <c r="A10" s="76"/>
      <c r="B10" s="78"/>
      <c r="C10" s="81"/>
      <c r="D10" s="21" t="s">
        <v>195</v>
      </c>
      <c r="E10" s="79"/>
      <c r="F10" s="79"/>
      <c r="G10" s="79"/>
      <c r="H10" s="1"/>
      <c r="I10" s="1"/>
    </row>
    <row r="11" spans="1:22" ht="35.1" customHeight="1" x14ac:dyDescent="0.3">
      <c r="A11" s="76"/>
      <c r="B11" s="78"/>
      <c r="C11" s="81"/>
      <c r="D11" s="21" t="s">
        <v>196</v>
      </c>
      <c r="E11" s="79"/>
      <c r="F11" s="79"/>
      <c r="G11" s="79"/>
      <c r="H11" s="1"/>
      <c r="I11" s="1"/>
    </row>
  </sheetData>
  <mergeCells count="28">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zoomScale="55" zoomScaleNormal="55" workbookViewId="0">
      <selection activeCell="E10" sqref="E10:I15"/>
    </sheetView>
  </sheetViews>
  <sheetFormatPr defaultColWidth="8.5546875" defaultRowHeight="14.4" x14ac:dyDescent="0.3"/>
  <cols>
    <col min="1" max="1" width="16.44140625" style="14" customWidth="1"/>
    <col min="2" max="2" width="10.5546875" style="14" customWidth="1"/>
    <col min="3" max="3" width="23.44140625" style="14" customWidth="1"/>
    <col min="4" max="4" width="12" style="14" customWidth="1"/>
    <col min="5" max="5" width="52.44140625" style="14" customWidth="1"/>
    <col min="6" max="6" width="10.44140625" style="14" customWidth="1"/>
    <col min="7" max="7" width="15" style="14" customWidth="1"/>
    <col min="8" max="8" width="11.5546875" style="14" customWidth="1"/>
    <col min="9" max="9" width="67" style="14" customWidth="1"/>
    <col min="10" max="10" width="44.5546875" style="14" customWidth="1"/>
    <col min="11" max="11" width="9.5546875" style="14" customWidth="1"/>
    <col min="12" max="12" width="55" style="14" customWidth="1"/>
    <col min="13" max="13" width="9.5546875" style="14" customWidth="1"/>
    <col min="14" max="14" width="55.5546875" style="14" customWidth="1"/>
    <col min="15" max="15" width="9.5546875" style="14" customWidth="1"/>
    <col min="16" max="16" width="55.44140625" style="14" customWidth="1"/>
    <col min="17" max="17" width="10" style="14" customWidth="1"/>
    <col min="18" max="18" width="55.44140625" style="14" customWidth="1"/>
    <col min="19" max="19" width="10.44140625" style="14" customWidth="1"/>
    <col min="20" max="20" width="56" style="14" customWidth="1"/>
    <col min="21" max="21" width="10.44140625" style="14" customWidth="1"/>
    <col min="22" max="22" width="55.44140625" style="14" customWidth="1"/>
    <col min="23" max="16384" width="8.5546875" style="14"/>
  </cols>
  <sheetData>
    <row r="1" spans="1:22" ht="30" customHeight="1" x14ac:dyDescent="0.3">
      <c r="A1" s="74" t="s">
        <v>23</v>
      </c>
      <c r="B1" s="74"/>
      <c r="C1" s="74"/>
      <c r="D1" s="75" t="s">
        <v>9</v>
      </c>
      <c r="E1" s="75"/>
      <c r="F1" s="75"/>
      <c r="G1" s="75"/>
      <c r="H1" s="75"/>
      <c r="I1" s="75"/>
      <c r="J1" s="75"/>
      <c r="K1" s="82" t="s">
        <v>24</v>
      </c>
      <c r="L1" s="82"/>
      <c r="M1" s="82"/>
      <c r="N1" s="82"/>
      <c r="O1" s="82"/>
      <c r="P1" s="82"/>
      <c r="Q1" s="82"/>
      <c r="R1" s="82"/>
      <c r="S1" s="82"/>
      <c r="T1" s="82"/>
      <c r="U1" s="82"/>
      <c r="V1" s="82"/>
    </row>
    <row r="2" spans="1:22" ht="15" customHeight="1" x14ac:dyDescent="0.3">
      <c r="A2" s="17" t="s">
        <v>25</v>
      </c>
      <c r="B2" s="76" t="s">
        <v>26</v>
      </c>
      <c r="C2" s="76" t="s">
        <v>11</v>
      </c>
      <c r="D2" s="76" t="s">
        <v>27</v>
      </c>
      <c r="E2" s="78" t="s">
        <v>13</v>
      </c>
      <c r="F2" s="78" t="s">
        <v>28</v>
      </c>
      <c r="G2" s="78" t="s">
        <v>29</v>
      </c>
      <c r="H2" s="78" t="s">
        <v>30</v>
      </c>
      <c r="I2" s="78" t="s">
        <v>17</v>
      </c>
      <c r="J2" s="78" t="s">
        <v>31</v>
      </c>
      <c r="K2" s="76" t="s">
        <v>166</v>
      </c>
      <c r="L2" s="76"/>
      <c r="M2" s="78" t="s">
        <v>167</v>
      </c>
      <c r="N2" s="78"/>
      <c r="O2" s="76" t="s">
        <v>168</v>
      </c>
      <c r="P2" s="76"/>
      <c r="Q2" s="78" t="s">
        <v>169</v>
      </c>
      <c r="R2" s="78"/>
      <c r="S2" s="76" t="s">
        <v>170</v>
      </c>
      <c r="T2" s="76"/>
      <c r="U2" s="78" t="s">
        <v>171</v>
      </c>
      <c r="V2" s="78"/>
    </row>
    <row r="3" spans="1:22" x14ac:dyDescent="0.3">
      <c r="A3" s="17">
        <f>COUNTIF(D4:D7,"&lt;&gt;")</f>
        <v>3</v>
      </c>
      <c r="B3" s="76"/>
      <c r="C3" s="76"/>
      <c r="D3" s="76"/>
      <c r="E3" s="78"/>
      <c r="F3" s="78"/>
      <c r="G3" s="78"/>
      <c r="H3" s="78"/>
      <c r="I3" s="78"/>
      <c r="J3" s="78"/>
      <c r="K3" s="11" t="s">
        <v>40</v>
      </c>
      <c r="L3" s="11" t="s">
        <v>11</v>
      </c>
      <c r="M3" s="9" t="s">
        <v>40</v>
      </c>
      <c r="N3" s="9" t="s">
        <v>11</v>
      </c>
      <c r="O3" s="11" t="s">
        <v>40</v>
      </c>
      <c r="P3" s="11" t="s">
        <v>11</v>
      </c>
      <c r="Q3" s="9" t="s">
        <v>40</v>
      </c>
      <c r="R3" s="9" t="s">
        <v>11</v>
      </c>
      <c r="S3" s="11" t="s">
        <v>40</v>
      </c>
      <c r="T3" s="11" t="s">
        <v>11</v>
      </c>
      <c r="U3" s="9" t="s">
        <v>40</v>
      </c>
      <c r="V3" s="9" t="s">
        <v>11</v>
      </c>
    </row>
    <row r="4" spans="1:22" s="15" customFormat="1" x14ac:dyDescent="0.3">
      <c r="A4" s="76" t="s">
        <v>197</v>
      </c>
      <c r="B4" s="78" t="s">
        <v>198</v>
      </c>
      <c r="C4" s="81"/>
      <c r="D4" s="21" t="s">
        <v>199</v>
      </c>
      <c r="E4" s="23"/>
      <c r="F4" s="7"/>
      <c r="G4" s="27"/>
      <c r="H4" s="7"/>
      <c r="I4" s="23"/>
      <c r="J4" s="24"/>
      <c r="K4" s="27"/>
      <c r="L4" s="23"/>
      <c r="M4" s="27"/>
      <c r="N4" s="23"/>
      <c r="O4" s="27"/>
      <c r="P4" s="23"/>
      <c r="Q4" s="27"/>
      <c r="R4" s="23"/>
      <c r="S4" s="7"/>
      <c r="T4" s="23"/>
      <c r="U4" s="27"/>
      <c r="V4" s="23"/>
    </row>
    <row r="5" spans="1:22" x14ac:dyDescent="0.3">
      <c r="A5" s="76"/>
      <c r="B5" s="78"/>
      <c r="C5" s="81"/>
      <c r="D5" s="16" t="s">
        <v>200</v>
      </c>
      <c r="E5" s="23"/>
      <c r="F5" s="7"/>
      <c r="G5" s="7"/>
      <c r="H5" s="7"/>
      <c r="I5" s="24"/>
      <c r="J5" s="24"/>
      <c r="K5" s="27"/>
      <c r="L5" s="23"/>
      <c r="M5" s="27"/>
      <c r="N5" s="23"/>
      <c r="O5" s="27"/>
      <c r="P5" s="23"/>
      <c r="Q5" s="27"/>
      <c r="R5" s="23"/>
      <c r="S5" s="27"/>
      <c r="T5" s="23"/>
      <c r="U5" s="27"/>
      <c r="V5" s="23"/>
    </row>
    <row r="6" spans="1:22" x14ac:dyDescent="0.3">
      <c r="A6" s="76"/>
      <c r="B6" s="78"/>
      <c r="C6" s="81"/>
      <c r="D6" s="16" t="s">
        <v>201</v>
      </c>
      <c r="E6" s="23"/>
      <c r="F6" s="7"/>
      <c r="G6" s="7"/>
      <c r="H6" s="7"/>
      <c r="I6" s="24"/>
      <c r="J6" s="24"/>
      <c r="K6" s="27"/>
      <c r="L6" s="23"/>
      <c r="M6" s="27"/>
      <c r="N6" s="23"/>
      <c r="O6" s="27"/>
      <c r="P6" s="23"/>
      <c r="Q6" s="27"/>
      <c r="R6" s="23"/>
      <c r="S6" s="27"/>
      <c r="T6" s="23"/>
      <c r="U6" s="27"/>
      <c r="V6" s="23"/>
    </row>
    <row r="7" spans="1:22" ht="30.75" customHeight="1" x14ac:dyDescent="0.3">
      <c r="A7" s="83" t="s">
        <v>5</v>
      </c>
      <c r="B7" s="83"/>
      <c r="C7" s="83"/>
      <c r="D7" s="83"/>
      <c r="E7" s="83"/>
      <c r="F7" s="83"/>
      <c r="G7" s="83"/>
      <c r="H7" s="83"/>
      <c r="I7" s="83"/>
      <c r="K7" s="15"/>
      <c r="L7" s="15"/>
      <c r="M7" s="15"/>
      <c r="N7" s="15"/>
      <c r="O7" s="15"/>
      <c r="P7" s="15"/>
      <c r="Q7" s="15"/>
      <c r="R7" s="15"/>
      <c r="S7" s="15"/>
      <c r="T7" s="15"/>
      <c r="U7" s="15"/>
      <c r="V7" s="15"/>
    </row>
    <row r="8" spans="1:22" ht="30.75" customHeight="1" x14ac:dyDescent="0.3">
      <c r="A8" s="11"/>
      <c r="B8" s="11" t="s">
        <v>86</v>
      </c>
      <c r="C8" s="18"/>
      <c r="D8" s="11" t="s">
        <v>87</v>
      </c>
      <c r="E8" s="11" t="s">
        <v>11</v>
      </c>
      <c r="F8" s="11"/>
      <c r="G8" s="11"/>
      <c r="H8" s="11" t="s">
        <v>88</v>
      </c>
      <c r="I8" s="11" t="s">
        <v>89</v>
      </c>
    </row>
    <row r="9" spans="1:22" x14ac:dyDescent="0.3">
      <c r="A9" s="76" t="s">
        <v>202</v>
      </c>
      <c r="B9" s="78" t="s">
        <v>203</v>
      </c>
      <c r="C9" s="81"/>
      <c r="D9" s="16" t="s">
        <v>204</v>
      </c>
      <c r="E9" s="79"/>
      <c r="F9" s="79"/>
      <c r="G9" s="79"/>
      <c r="H9" s="1"/>
      <c r="I9" s="1"/>
    </row>
    <row r="10" spans="1:22" ht="43.5" customHeight="1" x14ac:dyDescent="0.3">
      <c r="A10" s="76"/>
      <c r="B10" s="78"/>
      <c r="C10" s="81"/>
      <c r="D10" s="21" t="s">
        <v>205</v>
      </c>
      <c r="E10" s="79"/>
      <c r="F10" s="79"/>
      <c r="G10" s="79"/>
      <c r="H10" s="1"/>
      <c r="I10" s="1"/>
    </row>
    <row r="11" spans="1:22" ht="70.5" customHeight="1" x14ac:dyDescent="0.3">
      <c r="A11" s="76"/>
      <c r="B11" s="78"/>
      <c r="C11" s="81"/>
      <c r="D11" s="21" t="s">
        <v>206</v>
      </c>
      <c r="E11" s="79"/>
      <c r="F11" s="79"/>
      <c r="G11" s="79"/>
      <c r="H11" s="1"/>
      <c r="I11" s="1"/>
    </row>
  </sheetData>
  <mergeCells count="28">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 ref="C2:C3"/>
    <mergeCell ref="D2:D3"/>
    <mergeCell ref="E2:E3"/>
    <mergeCell ref="F2:F3"/>
    <mergeCell ref="G2:G3"/>
    <mergeCell ref="S2:T2"/>
    <mergeCell ref="U2:V2"/>
    <mergeCell ref="H2:H3"/>
    <mergeCell ref="I2:I3"/>
    <mergeCell ref="J2:J3"/>
    <mergeCell ref="M2:N2"/>
    <mergeCell ref="O2:P2"/>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6E895C-CA89-447F-8A0E-EA0B6D133B1C}">
  <ds:schemaRefs>
    <ds:schemaRef ds:uri="http://schemas.microsoft.com/sharepoint/v3/contenttype/forms"/>
  </ds:schemaRefs>
</ds:datastoreItem>
</file>

<file path=customXml/itemProps2.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customXml/itemProps3.xml><?xml version="1.0" encoding="utf-8"?>
<ds:datastoreItem xmlns:ds="http://schemas.openxmlformats.org/officeDocument/2006/customXml" ds:itemID="{6F6EEEB4-0E14-4D72-AA2F-DC541C9082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479225-96f4-4ca3-92fe-b4c132762293"/>
    <ds:schemaRef ds:uri="cef04657-b68e-4c82-885b-766bbfd5b0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Key Updates</vt:lpstr>
      <vt:lpstr>Impact and Outcome</vt:lpstr>
      <vt:lpstr>Output 1</vt:lpstr>
      <vt:lpstr>Output 2</vt:lpstr>
      <vt:lpstr>Output 3</vt:lpstr>
      <vt:lpstr>Output 5</vt:lpstr>
      <vt:lpstr>Output 6</vt:lpstr>
      <vt:lpstr>Output 7</vt:lpstr>
      <vt:lpstr>Output 8</vt:lpstr>
      <vt:lpstr>Output 9</vt:lpstr>
      <vt:lpstr>Output 10</vt:lpstr>
      <vt:lpstr>Output 4</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2024-03-13T16:55:24Z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