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ocumenttasks/documenttask1.xml" ContentType="application/vnd.ms-excel.documenttask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10"/>
  <workbookPr codeName="ThisWorkbook" defaultThemeVersion="166925"/>
  <mc:AlternateContent xmlns:mc="http://schemas.openxmlformats.org/markup-compatibility/2006">
    <mc:Choice Requires="x15">
      <x15ac:absPath xmlns:x15ac="http://schemas.microsoft.com/office/spreadsheetml/2010/11/ac" url="https://bluemarinefoundation.sharepoint.com/sites/Projects/General Documents/Project Monitoring and Evaluation (M&amp;E)/Logframes/Barclays/"/>
    </mc:Choice>
  </mc:AlternateContent>
  <xr:revisionPtr revIDLastSave="539" documentId="8_{823DE46C-FBDD-4E30-8E82-3727C837E32B}" xr6:coauthVersionLast="47" xr6:coauthVersionMax="47" xr10:uidLastSave="{54AF81CE-12A9-47EE-B65D-A36428B86365}"/>
  <bookViews>
    <workbookView xWindow="28680" yWindow="1545" windowWidth="29040" windowHeight="15840" tabRatio="825" firstSheet="12" activeTab="11" xr2:uid="{84F5CB07-F813-45B1-A2C2-CEBAC70CF643}"/>
  </bookViews>
  <sheets>
    <sheet name="Instructions" sheetId="22" r:id="rId1"/>
    <sheet name="Key Updates" sheetId="24" r:id="rId2"/>
    <sheet name="Impact and Outcome" sheetId="1" r:id="rId3"/>
    <sheet name="Output 1" sheetId="8" r:id="rId4"/>
    <sheet name="Output 2" sheetId="9" r:id="rId5"/>
    <sheet name="Output 3" sheetId="10" r:id="rId6"/>
    <sheet name="Output 4" sheetId="11" r:id="rId7"/>
    <sheet name="Output 5" sheetId="12" r:id="rId8"/>
    <sheet name="Output 6" sheetId="13" r:id="rId9"/>
    <sheet name="Output 7" sheetId="14" r:id="rId10"/>
    <sheet name="Output 8" sheetId="16" r:id="rId11"/>
    <sheet name="Output 9" sheetId="17" r:id="rId12"/>
    <sheet name="Unplanned Outputs" sheetId="23" r:id="rId13"/>
    <sheet name="Analysis" sheetId="21" r:id="rId1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4" i="13" l="1"/>
  <c r="W4" i="13"/>
  <c r="X4" i="12" l="1"/>
  <c r="X5" i="12"/>
  <c r="X6" i="12"/>
  <c r="W6" i="12"/>
  <c r="W5" i="12"/>
  <c r="W4" i="12"/>
  <c r="U5" i="12"/>
  <c r="Q5" i="12"/>
  <c r="X4" i="11"/>
  <c r="W4" i="11"/>
  <c r="AG5" i="21"/>
  <c r="AG6" i="21"/>
  <c r="AG7" i="21"/>
  <c r="AG8" i="21"/>
  <c r="AG9" i="21"/>
  <c r="AG10" i="21"/>
  <c r="AG11" i="21"/>
  <c r="AG12" i="21"/>
  <c r="AG13" i="21"/>
  <c r="AG14" i="21"/>
  <c r="AG15" i="21"/>
  <c r="AG16" i="21"/>
  <c r="AG17" i="21"/>
  <c r="AG18" i="21"/>
  <c r="AG19" i="21"/>
  <c r="AG20" i="21"/>
  <c r="AG21" i="21"/>
  <c r="AG22" i="21"/>
  <c r="AG23" i="21"/>
  <c r="AG24" i="21"/>
  <c r="AG25" i="21"/>
  <c r="AG26" i="21"/>
  <c r="AG27" i="21"/>
  <c r="AG28" i="21"/>
  <c r="AG29" i="21"/>
  <c r="AG30" i="21"/>
  <c r="AG31" i="21"/>
  <c r="AG32" i="21"/>
  <c r="AG33" i="21"/>
  <c r="AG34" i="21"/>
  <c r="AG35" i="21"/>
  <c r="AG36" i="21"/>
  <c r="AG37" i="21"/>
  <c r="AG38" i="21"/>
  <c r="AG39" i="21"/>
  <c r="AG40" i="21"/>
  <c r="AG41" i="21"/>
  <c r="AG42" i="21"/>
  <c r="AG43" i="21"/>
  <c r="AG44" i="21"/>
  <c r="AG45" i="21"/>
  <c r="AG46" i="21"/>
  <c r="AG47" i="21"/>
  <c r="AG48" i="21"/>
  <c r="AG49" i="21"/>
  <c r="AG50" i="21"/>
  <c r="AG51" i="21"/>
  <c r="AG52" i="21"/>
  <c r="AG53" i="21"/>
  <c r="AG54" i="21"/>
  <c r="AG55" i="21"/>
  <c r="AG56" i="21"/>
  <c r="AG57" i="21"/>
  <c r="AG58" i="21"/>
  <c r="AG59" i="21"/>
  <c r="AG60" i="21"/>
  <c r="AG61" i="21"/>
  <c r="AG62" i="21"/>
  <c r="AG63" i="21"/>
  <c r="AG64" i="21"/>
  <c r="AG65" i="21"/>
  <c r="AG66" i="21"/>
  <c r="AG67" i="21"/>
  <c r="AG68" i="21"/>
  <c r="AG69" i="21"/>
  <c r="AG70" i="21"/>
  <c r="AG71" i="21"/>
  <c r="AG72" i="21"/>
  <c r="AG73" i="21"/>
  <c r="AG74" i="21"/>
  <c r="AG75" i="21"/>
  <c r="AG76" i="21"/>
  <c r="AG77" i="21"/>
  <c r="AG78" i="21"/>
  <c r="AG79" i="21"/>
  <c r="AG80" i="21"/>
  <c r="AG4" i="21"/>
  <c r="E19" i="1"/>
  <c r="E18" i="1"/>
  <c r="E17" i="1"/>
  <c r="E16" i="1"/>
  <c r="E15" i="1"/>
  <c r="E14" i="1"/>
  <c r="E13" i="1"/>
  <c r="E12" i="1"/>
  <c r="O5" i="12"/>
  <c r="X75" i="21" l="1"/>
  <c r="W75" i="21"/>
  <c r="V75" i="21"/>
  <c r="X74" i="21"/>
  <c r="W74" i="21"/>
  <c r="V74" i="21"/>
  <c r="X73" i="21"/>
  <c r="W73" i="21"/>
  <c r="V73" i="21"/>
  <c r="X72" i="21"/>
  <c r="W72" i="21"/>
  <c r="V72"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4" i="21"/>
  <c r="J15" i="21"/>
  <c r="B7" i="21"/>
  <c r="A3" i="9"/>
  <c r="B5" i="21" s="1"/>
  <c r="A3" i="10"/>
  <c r="B6" i="21" s="1"/>
  <c r="A3" i="11"/>
  <c r="A3" i="12"/>
  <c r="B8" i="21" s="1"/>
  <c r="A3" i="13"/>
  <c r="B9" i="21" s="1"/>
  <c r="A3" i="14"/>
  <c r="B10" i="21" s="1"/>
  <c r="A3" i="16"/>
  <c r="B11" i="21" s="1"/>
  <c r="A3" i="17"/>
  <c r="B12" i="21" s="1"/>
  <c r="A3" i="8"/>
  <c r="B4" i="21" s="1"/>
  <c r="X5" i="21"/>
  <c r="X6" i="21"/>
  <c r="X7" i="21"/>
  <c r="X8" i="21"/>
  <c r="X9" i="21"/>
  <c r="X10" i="21"/>
  <c r="X11" i="21"/>
  <c r="X12" i="21"/>
  <c r="X13" i="21"/>
  <c r="X14" i="21"/>
  <c r="X15" i="21"/>
  <c r="X16" i="21"/>
  <c r="X17" i="21"/>
  <c r="X18" i="21"/>
  <c r="X19" i="21"/>
  <c r="X20" i="21"/>
  <c r="X21" i="21"/>
  <c r="X22" i="21"/>
  <c r="X23" i="21"/>
  <c r="X24" i="21"/>
  <c r="X25" i="21"/>
  <c r="X26" i="21"/>
  <c r="X27" i="21"/>
  <c r="X28" i="21"/>
  <c r="X29" i="21"/>
  <c r="X30" i="21"/>
  <c r="X31" i="21"/>
  <c r="X32" i="21"/>
  <c r="X33" i="21"/>
  <c r="X34" i="21"/>
  <c r="X35" i="21"/>
  <c r="X36" i="21"/>
  <c r="X37" i="21"/>
  <c r="X38" i="21"/>
  <c r="X39" i="21"/>
  <c r="X40" i="21"/>
  <c r="X41" i="21"/>
  <c r="X42" i="21"/>
  <c r="X43" i="21"/>
  <c r="X44" i="21"/>
  <c r="X45" i="21"/>
  <c r="X46" i="21"/>
  <c r="X47" i="21"/>
  <c r="X48" i="21"/>
  <c r="X49" i="21"/>
  <c r="X50" i="21"/>
  <c r="X51" i="21"/>
  <c r="X52" i="21"/>
  <c r="X53" i="21"/>
  <c r="X54" i="21"/>
  <c r="X55" i="21"/>
  <c r="X56" i="21"/>
  <c r="X57" i="21"/>
  <c r="X58" i="21"/>
  <c r="X59" i="21"/>
  <c r="X60" i="21"/>
  <c r="X61" i="21"/>
  <c r="X62" i="21"/>
  <c r="X63" i="21"/>
  <c r="X64" i="21"/>
  <c r="X65" i="21"/>
  <c r="X66" i="21"/>
  <c r="X67" i="21"/>
  <c r="X68" i="21"/>
  <c r="X69" i="21"/>
  <c r="X70" i="21"/>
  <c r="X71" i="21"/>
  <c r="X76" i="21"/>
  <c r="X77" i="21"/>
  <c r="X78" i="21"/>
  <c r="X79" i="21"/>
  <c r="X80" i="21"/>
  <c r="X4" i="21"/>
  <c r="V5" i="21"/>
  <c r="W5" i="21"/>
  <c r="V6" i="21"/>
  <c r="W6" i="21"/>
  <c r="V7" i="21"/>
  <c r="W7" i="21"/>
  <c r="V8" i="21"/>
  <c r="W8" i="21"/>
  <c r="V9" i="21"/>
  <c r="W9" i="21"/>
  <c r="V10" i="21"/>
  <c r="W10" i="21"/>
  <c r="V11" i="21"/>
  <c r="W11" i="21"/>
  <c r="V12" i="21"/>
  <c r="W12" i="21"/>
  <c r="V13" i="21"/>
  <c r="W13" i="21"/>
  <c r="V14" i="21"/>
  <c r="W14" i="21"/>
  <c r="V15" i="21"/>
  <c r="W15" i="21"/>
  <c r="V16" i="21"/>
  <c r="W16" i="21"/>
  <c r="V17" i="21"/>
  <c r="W17" i="21"/>
  <c r="V18" i="21"/>
  <c r="W18" i="21"/>
  <c r="V19" i="21"/>
  <c r="W19" i="21"/>
  <c r="V20" i="21"/>
  <c r="W20" i="21"/>
  <c r="V21" i="21"/>
  <c r="W21" i="21"/>
  <c r="V22" i="21"/>
  <c r="W22" i="21"/>
  <c r="V23" i="21"/>
  <c r="W23" i="21"/>
  <c r="V24" i="21"/>
  <c r="W24" i="21"/>
  <c r="V25" i="21"/>
  <c r="W25" i="21"/>
  <c r="V26" i="21"/>
  <c r="W26" i="21"/>
  <c r="V27" i="21"/>
  <c r="W27" i="21"/>
  <c r="V28" i="21"/>
  <c r="W28" i="21"/>
  <c r="V29" i="21"/>
  <c r="W29" i="21"/>
  <c r="V30" i="21"/>
  <c r="W30" i="21"/>
  <c r="V31" i="21"/>
  <c r="W31" i="21"/>
  <c r="V32" i="21"/>
  <c r="W32" i="21"/>
  <c r="V33" i="21"/>
  <c r="W33" i="21"/>
  <c r="V34" i="21"/>
  <c r="W34" i="21"/>
  <c r="V35" i="21"/>
  <c r="W35" i="21"/>
  <c r="V36" i="21"/>
  <c r="W36" i="21"/>
  <c r="V37" i="21"/>
  <c r="W37" i="21"/>
  <c r="V38" i="21"/>
  <c r="W38" i="21"/>
  <c r="V39" i="21"/>
  <c r="W39" i="21"/>
  <c r="V40" i="21"/>
  <c r="W40" i="21"/>
  <c r="V41" i="21"/>
  <c r="W41" i="21"/>
  <c r="V42" i="21"/>
  <c r="W42" i="21"/>
  <c r="V43" i="21"/>
  <c r="W43" i="21"/>
  <c r="V44" i="21"/>
  <c r="W44" i="21"/>
  <c r="V45" i="21"/>
  <c r="W45" i="21"/>
  <c r="V46" i="21"/>
  <c r="W46" i="21"/>
  <c r="V47" i="21"/>
  <c r="W47" i="21"/>
  <c r="V48" i="21"/>
  <c r="W48" i="21"/>
  <c r="V49" i="21"/>
  <c r="W49" i="21"/>
  <c r="V50" i="21"/>
  <c r="W50" i="21"/>
  <c r="V51" i="21"/>
  <c r="W51" i="21"/>
  <c r="V52" i="21"/>
  <c r="W52" i="21"/>
  <c r="V53" i="21"/>
  <c r="W53" i="21"/>
  <c r="V54" i="21"/>
  <c r="W54" i="21"/>
  <c r="V55" i="21"/>
  <c r="W55" i="21"/>
  <c r="V56" i="21"/>
  <c r="W56" i="21"/>
  <c r="V57" i="21"/>
  <c r="W57" i="21"/>
  <c r="V58" i="21"/>
  <c r="W58" i="21"/>
  <c r="V59" i="21"/>
  <c r="W59" i="21"/>
  <c r="V60" i="21"/>
  <c r="W60" i="21"/>
  <c r="V61" i="21"/>
  <c r="W61" i="21"/>
  <c r="V62" i="21"/>
  <c r="W62" i="21"/>
  <c r="V63" i="21"/>
  <c r="W63" i="21"/>
  <c r="V64" i="21"/>
  <c r="W64" i="21"/>
  <c r="V65" i="21"/>
  <c r="W65" i="21"/>
  <c r="V66" i="21"/>
  <c r="W66" i="21"/>
  <c r="V67" i="21"/>
  <c r="W67" i="21"/>
  <c r="V68" i="21"/>
  <c r="W68" i="21"/>
  <c r="V69" i="21"/>
  <c r="W69" i="21"/>
  <c r="V70" i="21"/>
  <c r="W70" i="21"/>
  <c r="V71" i="21"/>
  <c r="W71" i="21"/>
  <c r="V76" i="21"/>
  <c r="W76" i="21"/>
  <c r="V77" i="21"/>
  <c r="W77" i="21"/>
  <c r="V78" i="21"/>
  <c r="W78" i="21"/>
  <c r="V79" i="21"/>
  <c r="W79" i="21"/>
  <c r="V80" i="21"/>
  <c r="W80" i="21"/>
  <c r="W4" i="21"/>
  <c r="V4" i="21"/>
  <c r="H4" i="21"/>
  <c r="J4" i="21"/>
  <c r="J12" i="21"/>
  <c r="AA75" i="21" l="1"/>
  <c r="AA74" i="21"/>
  <c r="AA73" i="21"/>
  <c r="AA72" i="21"/>
  <c r="B20" i="21"/>
  <c r="AA76" i="21"/>
  <c r="AA68" i="21"/>
  <c r="AA64" i="21"/>
  <c r="AA60" i="21"/>
  <c r="AA56" i="21"/>
  <c r="AA52" i="21"/>
  <c r="AA48" i="21"/>
  <c r="AA44" i="21"/>
  <c r="AA40" i="21"/>
  <c r="AA36" i="21"/>
  <c r="AA32" i="21"/>
  <c r="AA28" i="21"/>
  <c r="AA24" i="21"/>
  <c r="AA20" i="21"/>
  <c r="AA16" i="21"/>
  <c r="AA12" i="21"/>
  <c r="AA8" i="21"/>
  <c r="AA77" i="21"/>
  <c r="AA69" i="21"/>
  <c r="AA65" i="21"/>
  <c r="AA67" i="21"/>
  <c r="AA63" i="21"/>
  <c r="AA51" i="21"/>
  <c r="AA47" i="21"/>
  <c r="AA43" i="21"/>
  <c r="AA39" i="21"/>
  <c r="AA35" i="21"/>
  <c r="AA31" i="21"/>
  <c r="AA27" i="21"/>
  <c r="AA23" i="21"/>
  <c r="AA19" i="21"/>
  <c r="AA15" i="21"/>
  <c r="AA11" i="21"/>
  <c r="AA7" i="21"/>
  <c r="AA55" i="21"/>
  <c r="AA59" i="21"/>
  <c r="AA61" i="21"/>
  <c r="AA57" i="21"/>
  <c r="AA53" i="21"/>
  <c r="AA49" i="21"/>
  <c r="AA45" i="21"/>
  <c r="AA41" i="21"/>
  <c r="AA37" i="21"/>
  <c r="AA33" i="21"/>
  <c r="AA29" i="21"/>
  <c r="AA25" i="21"/>
  <c r="AA21" i="21"/>
  <c r="AA17" i="21"/>
  <c r="AA13" i="21"/>
  <c r="AA9" i="21"/>
  <c r="AA5" i="21"/>
  <c r="AA78" i="21"/>
  <c r="AA80" i="21"/>
  <c r="AA79" i="21"/>
  <c r="AA71" i="21"/>
  <c r="AA70" i="21"/>
  <c r="AA66" i="21"/>
  <c r="AA62" i="21"/>
  <c r="AA58" i="21"/>
  <c r="AA54" i="21"/>
  <c r="AA50" i="21"/>
  <c r="AA46" i="21"/>
  <c r="AA42" i="21"/>
  <c r="AA38" i="21"/>
  <c r="AA34" i="21"/>
  <c r="AA30" i="21"/>
  <c r="AA26" i="21"/>
  <c r="AA22" i="21"/>
  <c r="AA18" i="21"/>
  <c r="AA14" i="21"/>
  <c r="AA10" i="21"/>
  <c r="AA6" i="21"/>
  <c r="AA4" i="21"/>
  <c r="N40" i="21"/>
  <c r="M40" i="21"/>
  <c r="J34" i="21"/>
  <c r="I34" i="21"/>
  <c r="H34" i="21"/>
  <c r="G34" i="21"/>
  <c r="N39" i="21"/>
  <c r="M39" i="21"/>
  <c r="J33" i="21"/>
  <c r="I33" i="21"/>
  <c r="H33" i="21"/>
  <c r="G33" i="21"/>
  <c r="N38" i="21"/>
  <c r="M38" i="21"/>
  <c r="J32" i="21"/>
  <c r="I32" i="21"/>
  <c r="H32" i="21"/>
  <c r="G32" i="21"/>
  <c r="N37" i="21"/>
  <c r="M37" i="21"/>
  <c r="N36" i="21"/>
  <c r="M36" i="21"/>
  <c r="N35" i="21"/>
  <c r="M35" i="21"/>
  <c r="N34" i="21"/>
  <c r="M34" i="21"/>
  <c r="J31" i="21"/>
  <c r="I31" i="21"/>
  <c r="H31" i="21"/>
  <c r="G31" i="21"/>
  <c r="N33" i="21"/>
  <c r="M33" i="21"/>
  <c r="J30" i="21"/>
  <c r="I30" i="21"/>
  <c r="H30" i="21"/>
  <c r="G30" i="21"/>
  <c r="N32" i="21"/>
  <c r="M32" i="21"/>
  <c r="J29" i="21"/>
  <c r="I29" i="21"/>
  <c r="H29" i="21"/>
  <c r="G29" i="21"/>
  <c r="N31" i="21"/>
  <c r="M31" i="21"/>
  <c r="J28" i="21"/>
  <c r="I28" i="21"/>
  <c r="H28" i="21"/>
  <c r="G28" i="21"/>
  <c r="N30" i="21"/>
  <c r="M30" i="21"/>
  <c r="J27" i="21"/>
  <c r="I27" i="21"/>
  <c r="H27" i="21"/>
  <c r="G27" i="21"/>
  <c r="N29" i="21"/>
  <c r="M29" i="21"/>
  <c r="J26" i="21"/>
  <c r="I26" i="21"/>
  <c r="H26" i="21"/>
  <c r="G26" i="21"/>
  <c r="N28" i="21"/>
  <c r="M28" i="21"/>
  <c r="N27" i="21"/>
  <c r="M27" i="21"/>
  <c r="N26" i="21"/>
  <c r="M26" i="21"/>
  <c r="N25" i="21"/>
  <c r="M25" i="21"/>
  <c r="J25" i="21"/>
  <c r="I25" i="21"/>
  <c r="H25" i="21"/>
  <c r="G25" i="21"/>
  <c r="N24" i="21"/>
  <c r="M24" i="21"/>
  <c r="J24" i="21"/>
  <c r="I24" i="21"/>
  <c r="H24" i="21"/>
  <c r="G24" i="21"/>
  <c r="N23" i="21"/>
  <c r="M23" i="21"/>
  <c r="J23" i="21"/>
  <c r="I23" i="21"/>
  <c r="H23" i="21"/>
  <c r="G23" i="21"/>
  <c r="N22" i="21"/>
  <c r="M22" i="21"/>
  <c r="J22" i="21"/>
  <c r="I22" i="21"/>
  <c r="H22" i="21"/>
  <c r="G22" i="21"/>
  <c r="N21" i="21"/>
  <c r="M21" i="21"/>
  <c r="J21" i="21"/>
  <c r="I21" i="21"/>
  <c r="H21" i="21"/>
  <c r="G21" i="21"/>
  <c r="N20" i="21"/>
  <c r="M20" i="21"/>
  <c r="J20" i="21"/>
  <c r="I20" i="21"/>
  <c r="H20" i="21"/>
  <c r="G20" i="21"/>
  <c r="N19" i="21"/>
  <c r="M19" i="21"/>
  <c r="J19" i="21"/>
  <c r="I19" i="21"/>
  <c r="H19" i="21"/>
  <c r="G19" i="21"/>
  <c r="N18" i="21"/>
  <c r="M18" i="21"/>
  <c r="J18" i="21"/>
  <c r="I18" i="21"/>
  <c r="H18" i="21"/>
  <c r="G18" i="21"/>
  <c r="N17" i="21"/>
  <c r="M17" i="21"/>
  <c r="J17" i="21"/>
  <c r="I17" i="21"/>
  <c r="H17" i="21"/>
  <c r="G17" i="21"/>
  <c r="N16" i="21"/>
  <c r="M16" i="21"/>
  <c r="J16" i="21"/>
  <c r="I16" i="21"/>
  <c r="H16" i="21"/>
  <c r="G16" i="21"/>
  <c r="N15" i="21"/>
  <c r="M15" i="21"/>
  <c r="I15" i="21"/>
  <c r="H15" i="21"/>
  <c r="G15" i="21"/>
  <c r="N14" i="21"/>
  <c r="M14" i="21"/>
  <c r="J14" i="21"/>
  <c r="I14" i="21"/>
  <c r="H14" i="21"/>
  <c r="G14" i="21"/>
  <c r="N13" i="21"/>
  <c r="M13" i="21"/>
  <c r="J13" i="21"/>
  <c r="I13" i="21"/>
  <c r="H13" i="21"/>
  <c r="G13" i="21"/>
  <c r="N12" i="21"/>
  <c r="M12" i="21"/>
  <c r="I12" i="21"/>
  <c r="H12" i="21"/>
  <c r="G12" i="21"/>
  <c r="N11" i="21"/>
  <c r="M11" i="21"/>
  <c r="J11" i="21"/>
  <c r="I11" i="21"/>
  <c r="H11" i="21"/>
  <c r="G11" i="21"/>
  <c r="N10" i="21"/>
  <c r="M10" i="21"/>
  <c r="J10" i="21"/>
  <c r="I10" i="21"/>
  <c r="H10" i="21"/>
  <c r="G10" i="21"/>
  <c r="N9" i="21"/>
  <c r="M9" i="21"/>
  <c r="J9" i="21"/>
  <c r="I9" i="21"/>
  <c r="H9" i="21"/>
  <c r="G9" i="21"/>
  <c r="N8" i="21"/>
  <c r="M8" i="21"/>
  <c r="J8" i="21"/>
  <c r="I8" i="21"/>
  <c r="H8" i="21"/>
  <c r="G8" i="21"/>
  <c r="N7" i="21"/>
  <c r="M7" i="21"/>
  <c r="J7" i="21"/>
  <c r="I7" i="21"/>
  <c r="H7" i="21"/>
  <c r="G7" i="21"/>
  <c r="N6" i="21"/>
  <c r="M6" i="21"/>
  <c r="J6" i="21"/>
  <c r="I6" i="21"/>
  <c r="H6" i="21"/>
  <c r="G6" i="21"/>
  <c r="N5" i="21"/>
  <c r="M5" i="21"/>
  <c r="J5" i="21"/>
  <c r="I5" i="21"/>
  <c r="H5" i="21"/>
  <c r="G5" i="21"/>
  <c r="N4" i="21"/>
  <c r="M4" i="21"/>
  <c r="I4" i="21"/>
  <c r="G4" i="21"/>
  <c r="F34" i="21"/>
  <c r="F33" i="21"/>
  <c r="F28" i="21"/>
  <c r="F27" i="21"/>
  <c r="F26" i="21"/>
  <c r="F20" i="21"/>
  <c r="F19" i="21"/>
  <c r="F16" i="21"/>
  <c r="F10" i="21"/>
  <c r="F9" i="21"/>
  <c r="F32" i="21"/>
  <c r="F31" i="21"/>
  <c r="F30" i="21"/>
  <c r="F29" i="21"/>
  <c r="F25" i="21"/>
  <c r="F24" i="21"/>
  <c r="F23" i="21"/>
  <c r="F22" i="21"/>
  <c r="F21" i="21"/>
  <c r="F18" i="21"/>
  <c r="F17" i="21"/>
  <c r="F15" i="21"/>
  <c r="F14" i="21"/>
  <c r="F13" i="21"/>
  <c r="F12" i="21"/>
  <c r="F11" i="21"/>
  <c r="E32" i="21"/>
  <c r="E29" i="21"/>
  <c r="E26" i="21"/>
  <c r="E23" i="21"/>
  <c r="E20" i="21"/>
  <c r="E17" i="21"/>
  <c r="E14" i="21"/>
  <c r="E11" i="21"/>
  <c r="F8" i="21"/>
  <c r="E8" i="21"/>
  <c r="C12" i="21"/>
  <c r="C11" i="21"/>
  <c r="C10" i="21"/>
  <c r="C9" i="21"/>
  <c r="C8" i="21"/>
  <c r="C7" i="21"/>
  <c r="C6" i="21"/>
  <c r="C5" i="21"/>
  <c r="C4" i="21"/>
  <c r="E4" i="21"/>
  <c r="F5" i="21"/>
  <c r="F6" i="21"/>
  <c r="F7" i="21"/>
  <c r="F4" i="21"/>
  <c r="L13" i="21" l="1"/>
  <c r="O13" i="21" s="1"/>
  <c r="L30" i="21"/>
  <c r="O33" i="21" s="1"/>
  <c r="L23" i="21"/>
  <c r="O23" i="21" s="1"/>
  <c r="O27" i="21"/>
  <c r="L28" i="21"/>
  <c r="O31" i="21" s="1"/>
  <c r="L19" i="21"/>
  <c r="O19" i="21" s="1"/>
  <c r="L33" i="21"/>
  <c r="O39" i="21" s="1"/>
  <c r="O35" i="21"/>
  <c r="O37" i="21"/>
  <c r="L21" i="21"/>
  <c r="O21" i="21" s="1"/>
  <c r="L16" i="21"/>
  <c r="O16" i="21" s="1"/>
  <c r="L29" i="21"/>
  <c r="O32" i="21" s="1"/>
  <c r="O36" i="21"/>
  <c r="L34" i="21"/>
  <c r="O40" i="21" s="1"/>
  <c r="L14" i="21"/>
  <c r="O14" i="21" s="1"/>
  <c r="L22" i="21"/>
  <c r="O22" i="21" s="1"/>
  <c r="L31" i="21"/>
  <c r="O34" i="21" s="1"/>
  <c r="L32" i="21"/>
  <c r="O38" i="21" s="1"/>
  <c r="L10" i="21"/>
  <c r="O10" i="21" s="1"/>
  <c r="L7" i="21"/>
  <c r="O7" i="21" s="1"/>
  <c r="O28" i="21"/>
  <c r="L11" i="21"/>
  <c r="O11" i="21" s="1"/>
  <c r="L5" i="21"/>
  <c r="O5" i="21" s="1"/>
  <c r="L18" i="21"/>
  <c r="O18" i="21" s="1"/>
  <c r="O26" i="21"/>
  <c r="L27" i="21"/>
  <c r="O30" i="21" s="1"/>
  <c r="L12" i="21"/>
  <c r="O12" i="21" s="1"/>
  <c r="L17" i="21"/>
  <c r="O17" i="21" s="1"/>
  <c r="L26" i="21"/>
  <c r="O29" i="21" s="1"/>
  <c r="L25" i="21"/>
  <c r="O25" i="21" s="1"/>
  <c r="L24" i="21"/>
  <c r="O24" i="21" s="1"/>
  <c r="L20" i="21"/>
  <c r="O20" i="21" s="1"/>
  <c r="L15" i="21"/>
  <c r="O15" i="21" s="1"/>
  <c r="L8" i="21"/>
  <c r="O8" i="21" s="1"/>
  <c r="L9" i="21"/>
  <c r="O9" i="21" s="1"/>
  <c r="L4" i="21"/>
  <c r="O4" i="21" s="1"/>
  <c r="L6" i="21"/>
  <c r="R63" i="21"/>
  <c r="AC36" i="21"/>
  <c r="S65" i="21"/>
  <c r="AC62" i="21"/>
  <c r="AF60" i="21"/>
  <c r="AF46" i="21"/>
  <c r="R10" i="21"/>
  <c r="AC50" i="21"/>
  <c r="AC73" i="21"/>
  <c r="T33" i="21"/>
  <c r="AF69" i="21"/>
  <c r="T70" i="21"/>
  <c r="AF23" i="21"/>
  <c r="AC5" i="21"/>
  <c r="R54" i="21"/>
  <c r="T34" i="21"/>
  <c r="S24" i="21"/>
  <c r="T29" i="21"/>
  <c r="AC14" i="21"/>
  <c r="AF29" i="21"/>
  <c r="AF35" i="21"/>
  <c r="S26" i="21"/>
  <c r="AF36" i="21"/>
  <c r="R8" i="21"/>
  <c r="S53" i="21"/>
  <c r="R25" i="21"/>
  <c r="AF64" i="21"/>
  <c r="T45" i="21"/>
  <c r="AC56" i="21"/>
  <c r="AC37" i="21"/>
  <c r="T80" i="21"/>
  <c r="S36" i="21"/>
  <c r="T44" i="21"/>
  <c r="AF30" i="21"/>
  <c r="R19" i="21"/>
  <c r="AC68" i="21"/>
  <c r="S71" i="21"/>
  <c r="S27" i="21"/>
  <c r="S23" i="21"/>
  <c r="R68" i="21"/>
  <c r="T10" i="21"/>
  <c r="R47" i="21"/>
  <c r="T60" i="21"/>
  <c r="AC27" i="21"/>
  <c r="R55" i="21"/>
  <c r="S69" i="21"/>
  <c r="AF77" i="21"/>
  <c r="AF44" i="21"/>
  <c r="T72" i="21"/>
  <c r="AC70" i="21"/>
  <c r="R28" i="21"/>
  <c r="AF8" i="21"/>
  <c r="S59" i="21"/>
  <c r="S32" i="21"/>
  <c r="T68" i="21"/>
  <c r="R24" i="21"/>
  <c r="AF43" i="21"/>
  <c r="AF49" i="21"/>
  <c r="AF4" i="21"/>
  <c r="S68" i="21"/>
  <c r="AC69" i="21"/>
  <c r="R35" i="21"/>
  <c r="S79" i="21"/>
  <c r="R58" i="21"/>
  <c r="AC42" i="21"/>
  <c r="T28" i="21"/>
  <c r="T39" i="21"/>
  <c r="R5" i="21"/>
  <c r="AF58" i="21"/>
  <c r="T58" i="21"/>
  <c r="R72" i="21"/>
  <c r="AF48" i="21"/>
  <c r="AF42" i="21"/>
  <c r="R29" i="21"/>
  <c r="T76" i="21"/>
  <c r="R17" i="21"/>
  <c r="AF74" i="21"/>
  <c r="AF20" i="21"/>
  <c r="R4" i="21"/>
  <c r="AF34" i="21"/>
  <c r="S18" i="21"/>
  <c r="AC4" i="21"/>
  <c r="AF62" i="21"/>
  <c r="S80" i="21"/>
  <c r="T13" i="21"/>
  <c r="AF10" i="21"/>
  <c r="T15" i="21"/>
  <c r="R9" i="21"/>
  <c r="R80" i="21"/>
  <c r="T41" i="21"/>
  <c r="R62" i="21"/>
  <c r="T18" i="21"/>
  <c r="AC30" i="21"/>
  <c r="AC22" i="21"/>
  <c r="AC20" i="21"/>
  <c r="T21" i="21"/>
  <c r="T74" i="21"/>
  <c r="AF7" i="21"/>
  <c r="AF12" i="21"/>
  <c r="T57" i="21"/>
  <c r="AC49" i="21"/>
  <c r="AC25" i="21"/>
  <c r="T71" i="21"/>
  <c r="AF54" i="21"/>
  <c r="T49" i="21"/>
  <c r="AF45" i="21"/>
  <c r="T14" i="21"/>
  <c r="AF9" i="21"/>
  <c r="T55" i="21"/>
  <c r="AC35" i="21"/>
  <c r="S75" i="21"/>
  <c r="S33" i="21"/>
  <c r="T19" i="21"/>
  <c r="T26" i="21"/>
  <c r="AC53" i="21"/>
  <c r="T52" i="21"/>
  <c r="T37" i="21"/>
  <c r="T8" i="21"/>
  <c r="S66" i="21"/>
  <c r="T17" i="21"/>
  <c r="S42" i="21"/>
  <c r="S48" i="21"/>
  <c r="R30" i="21"/>
  <c r="AC77" i="21"/>
  <c r="T42" i="21"/>
  <c r="T62" i="21"/>
  <c r="R61" i="21"/>
  <c r="T46" i="21"/>
  <c r="AF26" i="21"/>
  <c r="R34" i="21"/>
  <c r="AF31" i="21"/>
  <c r="AC6" i="21"/>
  <c r="AC31" i="21"/>
  <c r="AC72" i="21"/>
  <c r="T56" i="21"/>
  <c r="AC74" i="21"/>
  <c r="AF19" i="21"/>
  <c r="T36" i="21"/>
  <c r="T35" i="21"/>
  <c r="R37" i="21"/>
  <c r="T20" i="21"/>
  <c r="AC78" i="21"/>
  <c r="AF39" i="21"/>
  <c r="S7" i="21"/>
  <c r="AF37" i="21"/>
  <c r="AC41" i="21"/>
  <c r="R7" i="21"/>
  <c r="S45" i="21"/>
  <c r="AC61" i="21"/>
  <c r="T73" i="21"/>
  <c r="AF41" i="21"/>
  <c r="R65" i="21"/>
  <c r="AF28" i="21"/>
  <c r="T66" i="21"/>
  <c r="AF63" i="21"/>
  <c r="S14" i="21"/>
  <c r="R67" i="21"/>
  <c r="R36" i="21"/>
  <c r="T63" i="21"/>
  <c r="AF5" i="21"/>
  <c r="AF47" i="21"/>
  <c r="AC76" i="21"/>
  <c r="S12" i="21"/>
  <c r="AC8" i="21"/>
  <c r="S31" i="21"/>
  <c r="S77" i="21"/>
  <c r="AF61" i="21"/>
  <c r="T64" i="21"/>
  <c r="AC47" i="21"/>
  <c r="AC23" i="21"/>
  <c r="AF66" i="21"/>
  <c r="AF24" i="21"/>
  <c r="AC64" i="21"/>
  <c r="AF13" i="21"/>
  <c r="R51" i="21"/>
  <c r="AF52" i="21"/>
  <c r="R77" i="21"/>
  <c r="AC75" i="21"/>
  <c r="AC19" i="21"/>
  <c r="R75" i="21"/>
  <c r="R50" i="21"/>
  <c r="R52" i="21"/>
  <c r="R21" i="21"/>
  <c r="T75" i="21"/>
  <c r="AC21" i="21"/>
  <c r="S50" i="21"/>
  <c r="T54" i="21"/>
  <c r="S9" i="21"/>
  <c r="AF25" i="21"/>
  <c r="AF57" i="21"/>
  <c r="AF68" i="21"/>
  <c r="S72" i="21"/>
  <c r="T6" i="21"/>
  <c r="T12" i="21"/>
  <c r="S37" i="21"/>
  <c r="S49" i="21"/>
  <c r="S19" i="21"/>
  <c r="S61" i="21"/>
  <c r="R49" i="21"/>
  <c r="S28" i="21"/>
  <c r="R78" i="21"/>
  <c r="AC7" i="21"/>
  <c r="AC9" i="21"/>
  <c r="S47" i="21"/>
  <c r="S40" i="21"/>
  <c r="R43" i="21"/>
  <c r="AC51" i="21"/>
  <c r="AC24" i="21"/>
  <c r="AC29" i="21"/>
  <c r="R71" i="21"/>
  <c r="R53" i="21"/>
  <c r="AF51" i="21"/>
  <c r="S38" i="21"/>
  <c r="S17" i="21"/>
  <c r="AF16" i="21"/>
  <c r="T22" i="21"/>
  <c r="AF67" i="21"/>
  <c r="R48" i="21"/>
  <c r="R64" i="21"/>
  <c r="R42" i="21"/>
  <c r="AF80" i="21"/>
  <c r="R66" i="21"/>
  <c r="AF40" i="21"/>
  <c r="S43" i="21"/>
  <c r="T40" i="21"/>
  <c r="S15" i="21"/>
  <c r="S21" i="21"/>
  <c r="T11" i="21"/>
  <c r="AF17" i="21"/>
  <c r="AF33" i="21"/>
  <c r="T16" i="21"/>
  <c r="R56" i="21"/>
  <c r="AF75" i="21"/>
  <c r="R74" i="21"/>
  <c r="R27" i="21"/>
  <c r="S11" i="21"/>
  <c r="T4" i="21"/>
  <c r="S22" i="21"/>
  <c r="R41" i="21"/>
  <c r="AC16" i="21"/>
  <c r="R76" i="21"/>
  <c r="T78" i="21"/>
  <c r="R79" i="21"/>
  <c r="T9" i="21"/>
  <c r="S46" i="21"/>
  <c r="AF53" i="21"/>
  <c r="S25" i="21"/>
  <c r="R45" i="21"/>
  <c r="AC26" i="21"/>
  <c r="R73" i="21"/>
  <c r="AF71" i="21"/>
  <c r="T69" i="21"/>
  <c r="S56" i="21"/>
  <c r="AC45" i="21"/>
  <c r="T51" i="21"/>
  <c r="S41" i="21"/>
  <c r="S67" i="21"/>
  <c r="R32" i="21"/>
  <c r="AC66" i="21"/>
  <c r="AF18" i="21"/>
  <c r="AF27" i="21"/>
  <c r="R60" i="21"/>
  <c r="T65" i="21"/>
  <c r="S4" i="21"/>
  <c r="AF50" i="21"/>
  <c r="T50" i="21"/>
  <c r="R40" i="21"/>
  <c r="S60" i="21"/>
  <c r="T25" i="21"/>
  <c r="T24" i="21"/>
  <c r="R20" i="21"/>
  <c r="T30" i="21"/>
  <c r="AC28" i="21"/>
  <c r="R13" i="21"/>
  <c r="T7" i="21"/>
  <c r="S10" i="21"/>
  <c r="AC57" i="21"/>
  <c r="AC12" i="21"/>
  <c r="R33" i="21"/>
  <c r="AF11" i="21"/>
  <c r="AC38" i="21"/>
  <c r="S6" i="21"/>
  <c r="AF38" i="21"/>
  <c r="R15" i="21"/>
  <c r="AF76" i="21"/>
  <c r="AC79" i="21"/>
  <c r="AF65" i="21"/>
  <c r="AF21" i="21"/>
  <c r="S44" i="21"/>
  <c r="R44" i="21"/>
  <c r="T48" i="21"/>
  <c r="T23" i="21"/>
  <c r="AC40" i="21"/>
  <c r="AC71" i="21"/>
  <c r="T77" i="21"/>
  <c r="T47" i="21"/>
  <c r="R59" i="21"/>
  <c r="AF14" i="21"/>
  <c r="S20" i="21"/>
  <c r="S35" i="21"/>
  <c r="S78" i="21"/>
  <c r="AC11" i="21"/>
  <c r="T31" i="21"/>
  <c r="AC34" i="21"/>
  <c r="AF79" i="21"/>
  <c r="R31" i="21"/>
  <c r="AC17" i="21"/>
  <c r="AF73" i="21"/>
  <c r="S70" i="21"/>
  <c r="AC18" i="21"/>
  <c r="S63" i="21"/>
  <c r="R14" i="21"/>
  <c r="R11" i="21"/>
  <c r="AC48" i="21"/>
  <c r="T79" i="21"/>
  <c r="AF6" i="21"/>
  <c r="AC32" i="21"/>
  <c r="AC39" i="21"/>
  <c r="T61" i="21"/>
  <c r="T67" i="21"/>
  <c r="S58" i="21"/>
  <c r="R39" i="21"/>
  <c r="R57" i="21"/>
  <c r="S30" i="21"/>
  <c r="AC43" i="21"/>
  <c r="AC59" i="21"/>
  <c r="AC33" i="21"/>
  <c r="AC80" i="21"/>
  <c r="R22" i="21"/>
  <c r="S64" i="21"/>
  <c r="S73" i="21"/>
  <c r="AC60" i="21"/>
  <c r="S8" i="21"/>
  <c r="AC10" i="21"/>
  <c r="T27" i="21"/>
  <c r="AF72" i="21"/>
  <c r="T59" i="21"/>
  <c r="AC63" i="21"/>
  <c r="R26" i="21"/>
  <c r="S34" i="21"/>
  <c r="AC46" i="21"/>
  <c r="AC52" i="21"/>
  <c r="AF56" i="21"/>
  <c r="S62" i="21"/>
  <c r="S74" i="21"/>
  <c r="S16" i="21"/>
  <c r="AC55" i="21"/>
  <c r="R12" i="21"/>
  <c r="AF32" i="21"/>
  <c r="AC58" i="21"/>
  <c r="R70" i="21"/>
  <c r="R6" i="21"/>
  <c r="AF59" i="21"/>
  <c r="AF55" i="21"/>
  <c r="R46" i="21"/>
  <c r="S39" i="21"/>
  <c r="S51" i="21"/>
  <c r="AC65" i="21"/>
  <c r="R16" i="21"/>
  <c r="S55" i="21"/>
  <c r="AF70" i="21"/>
  <c r="AF78" i="21"/>
  <c r="S57" i="21"/>
  <c r="S54" i="21"/>
  <c r="T32" i="21"/>
  <c r="S76" i="21"/>
  <c r="AF22" i="21"/>
  <c r="S52" i="21"/>
  <c r="S29" i="21"/>
  <c r="R69" i="21"/>
  <c r="S13" i="21"/>
  <c r="T53" i="21"/>
  <c r="R18" i="21"/>
  <c r="R38" i="21"/>
  <c r="AC67" i="21"/>
  <c r="AC15" i="21"/>
  <c r="AC54" i="21"/>
  <c r="S5" i="21"/>
  <c r="T5" i="21"/>
  <c r="R23" i="21"/>
  <c r="T43" i="21"/>
  <c r="AC13" i="21"/>
  <c r="AC44" i="21"/>
  <c r="T38" i="21"/>
  <c r="AF15" i="21"/>
  <c r="AE72" i="21" l="1"/>
  <c r="AE19" i="21"/>
  <c r="AE10" i="21"/>
  <c r="AE56" i="21"/>
  <c r="AE14" i="21"/>
  <c r="AE42" i="21"/>
  <c r="AE68" i="21"/>
  <c r="AE78" i="21"/>
  <c r="AE54" i="21"/>
  <c r="AE32" i="21"/>
  <c r="AE30" i="21"/>
  <c r="AE22" i="21"/>
  <c r="AE25" i="21"/>
  <c r="AE67" i="21"/>
  <c r="AE50" i="21"/>
  <c r="AE65" i="21"/>
  <c r="AE20" i="21"/>
  <c r="AE11" i="21"/>
  <c r="AE80" i="21"/>
  <c r="AE40" i="21"/>
  <c r="AE51" i="21"/>
  <c r="AE58" i="21"/>
  <c r="AE76" i="21"/>
  <c r="AE57" i="21"/>
  <c r="AE17" i="21"/>
  <c r="AE28" i="21"/>
  <c r="AE53" i="21"/>
  <c r="AE46" i="21"/>
  <c r="AE41" i="21"/>
  <c r="AE71" i="21"/>
  <c r="AE4" i="21"/>
  <c r="AE44" i="21"/>
  <c r="AE64" i="21"/>
  <c r="AE8" i="21"/>
  <c r="AE29" i="21"/>
  <c r="AE35" i="21"/>
  <c r="AE26" i="21"/>
  <c r="AE48" i="21"/>
  <c r="AE55" i="21"/>
  <c r="Z73" i="21"/>
  <c r="AB73" i="21" s="1"/>
  <c r="AE37" i="21"/>
  <c r="AE24" i="21"/>
  <c r="AE13" i="21"/>
  <c r="AE6" i="21"/>
  <c r="AE45" i="21"/>
  <c r="AE69" i="21"/>
  <c r="AE59" i="21"/>
  <c r="Z75" i="21"/>
  <c r="AB75" i="21" s="1"/>
  <c r="AE79" i="21"/>
  <c r="AE33" i="21"/>
  <c r="Z72" i="21"/>
  <c r="AB72" i="21" s="1"/>
  <c r="AE5" i="21"/>
  <c r="AE43" i="21"/>
  <c r="AE66" i="21"/>
  <c r="AE9" i="21"/>
  <c r="AE18" i="21"/>
  <c r="AE47" i="21"/>
  <c r="AE52" i="21"/>
  <c r="AE23" i="21"/>
  <c r="AE21" i="21"/>
  <c r="AE12" i="21"/>
  <c r="AE39" i="21"/>
  <c r="AE38" i="21"/>
  <c r="AE34" i="21"/>
  <c r="AE16" i="21"/>
  <c r="AE63" i="21"/>
  <c r="AE7" i="21"/>
  <c r="AE27" i="21"/>
  <c r="AE36" i="21"/>
  <c r="Z74" i="21"/>
  <c r="AB74" i="21" s="1"/>
  <c r="AE70" i="21"/>
  <c r="AE60" i="21"/>
  <c r="AE49" i="21"/>
  <c r="AE77" i="21"/>
  <c r="AE31" i="21"/>
  <c r="AE74" i="21"/>
  <c r="AE61" i="21"/>
  <c r="AE73" i="21"/>
  <c r="AE75" i="21"/>
  <c r="AE15" i="21"/>
  <c r="AE62" i="21"/>
  <c r="Z54" i="21"/>
  <c r="AB54" i="21" s="1"/>
  <c r="Z67" i="21"/>
  <c r="AB67" i="21" s="1"/>
  <c r="Z52" i="21"/>
  <c r="AB52" i="21" s="1"/>
  <c r="Z5" i="21"/>
  <c r="AB5" i="21" s="1"/>
  <c r="Z39" i="21"/>
  <c r="AB39" i="21" s="1"/>
  <c r="Z56" i="21"/>
  <c r="AB56" i="21" s="1"/>
  <c r="Z49" i="21"/>
  <c r="AB49" i="21" s="1"/>
  <c r="Z78" i="21"/>
  <c r="AB78" i="21" s="1"/>
  <c r="Z31" i="21"/>
  <c r="AB31" i="21" s="1"/>
  <c r="Z66" i="21"/>
  <c r="AB66" i="21" s="1"/>
  <c r="Z60" i="21"/>
  <c r="AB60" i="21" s="1"/>
  <c r="Z48" i="21"/>
  <c r="AB48" i="21" s="1"/>
  <c r="Z79" i="21"/>
  <c r="AB79" i="21" s="1"/>
  <c r="Z76" i="21"/>
  <c r="AB76" i="21" s="1"/>
  <c r="Z8" i="21"/>
  <c r="AB8" i="21" s="1"/>
  <c r="Z7" i="21"/>
  <c r="AB7" i="21" s="1"/>
  <c r="Z80" i="21"/>
  <c r="AB80" i="21" s="1"/>
  <c r="Z58" i="21"/>
  <c r="AB58" i="21" s="1"/>
  <c r="Z22" i="21"/>
  <c r="AB22" i="21" s="1"/>
  <c r="Z15" i="21"/>
  <c r="AB15" i="21" s="1"/>
  <c r="Z17" i="21"/>
  <c r="AB17" i="21" s="1"/>
  <c r="Z64" i="21"/>
  <c r="AB64" i="21" s="1"/>
  <c r="Z53" i="21"/>
  <c r="AB53" i="21" s="1"/>
  <c r="Z57" i="21"/>
  <c r="AB57" i="21" s="1"/>
  <c r="Z55" i="21"/>
  <c r="AB55" i="21" s="1"/>
  <c r="Z44" i="21"/>
  <c r="AB44" i="21" s="1"/>
  <c r="Z62" i="21"/>
  <c r="AB62" i="21" s="1"/>
  <c r="Z16" i="21"/>
  <c r="AB16" i="21" s="1"/>
  <c r="Z68" i="21"/>
  <c r="AB68" i="21" s="1"/>
  <c r="Z11" i="21"/>
  <c r="AB11" i="21" s="1"/>
  <c r="Z41" i="21"/>
  <c r="AB41" i="21" s="1"/>
  <c r="Z30" i="21"/>
  <c r="AB30" i="21" s="1"/>
  <c r="Z4" i="21"/>
  <c r="AB4" i="21" s="1"/>
  <c r="Z65" i="21"/>
  <c r="AB65" i="21" s="1"/>
  <c r="Z71" i="21"/>
  <c r="AB71" i="21" s="1"/>
  <c r="Z9" i="21"/>
  <c r="AB9" i="21" s="1"/>
  <c r="Z28" i="21"/>
  <c r="AB28" i="21" s="1"/>
  <c r="Z12" i="21"/>
  <c r="AB12" i="21" s="1"/>
  <c r="Z35" i="21"/>
  <c r="AB35" i="21" s="1"/>
  <c r="Z24" i="21"/>
  <c r="AB24" i="21" s="1"/>
  <c r="Z25" i="21"/>
  <c r="AB25" i="21" s="1"/>
  <c r="Z50" i="21"/>
  <c r="AB50" i="21" s="1"/>
  <c r="Z34" i="21"/>
  <c r="AB34" i="21" s="1"/>
  <c r="Z61" i="21"/>
  <c r="AB61" i="21" s="1"/>
  <c r="Z77" i="21"/>
  <c r="AB77" i="21" s="1"/>
  <c r="Z33" i="21"/>
  <c r="AB33" i="21" s="1"/>
  <c r="Z29" i="21"/>
  <c r="AB29" i="21" s="1"/>
  <c r="Z20" i="21"/>
  <c r="AB20" i="21" s="1"/>
  <c r="Z23" i="21"/>
  <c r="AB23" i="21" s="1"/>
  <c r="Z38" i="21"/>
  <c r="AB38" i="21" s="1"/>
  <c r="Z27" i="21"/>
  <c r="AB27" i="21" s="1"/>
  <c r="Z10" i="21"/>
  <c r="AB10" i="21" s="1"/>
  <c r="Z42" i="21"/>
  <c r="AB42" i="21" s="1"/>
  <c r="Z6" i="21"/>
  <c r="AB6" i="21" s="1"/>
  <c r="Z18" i="21"/>
  <c r="AB18" i="21" s="1"/>
  <c r="Z32" i="21"/>
  <c r="AB32" i="21" s="1"/>
  <c r="Z21" i="21"/>
  <c r="AB21" i="21" s="1"/>
  <c r="Z69" i="21"/>
  <c r="AB69" i="21" s="1"/>
  <c r="Z37" i="21"/>
  <c r="AB37" i="21" s="1"/>
  <c r="Z19" i="21"/>
  <c r="AB19" i="21" s="1"/>
  <c r="Z14" i="21"/>
  <c r="AB14" i="21" s="1"/>
  <c r="Z51" i="21"/>
  <c r="AB51" i="21" s="1"/>
  <c r="Z47" i="21"/>
  <c r="AB47" i="21" s="1"/>
  <c r="Z46" i="21"/>
  <c r="AB46" i="21" s="1"/>
  <c r="Z43" i="21"/>
  <c r="AB43" i="21" s="1"/>
  <c r="Z13" i="21"/>
  <c r="AB13" i="21" s="1"/>
  <c r="Z45" i="21"/>
  <c r="AB45" i="21" s="1"/>
  <c r="Z36" i="21"/>
  <c r="AB36" i="21" s="1"/>
  <c r="Z26" i="21"/>
  <c r="AB26" i="21" s="1"/>
  <c r="Z40" i="21"/>
  <c r="AB40" i="21" s="1"/>
  <c r="Z70" i="21"/>
  <c r="AB70" i="21" s="1"/>
  <c r="Z63" i="21"/>
  <c r="AB63" i="21" s="1"/>
  <c r="Z59" i="21"/>
  <c r="AB59" i="21" s="1"/>
  <c r="O6"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tc={AFD7B6CD-2AF0-45D6-B41A-E822317489D8}</author>
  </authors>
  <commentList>
    <comment ref="F5" authorId="0" shapeId="0" xr:uid="{AFD7B6CD-2AF0-45D6-B41A-E822317489D8}">
      <text>
        <t>[Threaded comment]
Your version of Excel allows you to read this threaded comment; however, any edits to it will get removed if the file is opened in a newer version of Excel. Learn more: https://go.microsoft.com/fwlink/?linkid=870924
Comment:
    These don't tie in exactly, but I have approximated them</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tc={7FA3DC04-7917-4E50-820E-C5F0BD8ADDEF}</author>
    <author>tc={0E5B1ED5-308F-471E-BB0C-8E899F6B3CC7}</author>
    <author>tc={AEE0D8D2-227C-42B7-A6DC-296D0E14EB81}</author>
  </authors>
  <commentList>
    <comment ref="N4" authorId="0" shapeId="0" xr:uid="{7FA3DC04-7917-4E50-820E-C5F0BD8ADDE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@Jenny Murray please could you check the number of samples collected as part of this fieldwork?
Reply:
    @Appin Williamson 26 </t>
      </text>
    </comment>
    <comment ref="V4" authorId="1" shapeId="0" xr:uid="{0E5B1ED5-308F-471E-BB0C-8E899F6B3CC7}">
      <text>
        <t>[Threaded comment]
Your version of Excel allows you to read this threaded comment; however, any edits to it will get removed if the file is opened in a newer version of Excel. Learn more: https://go.microsoft.com/fwlink/?linkid=870924
Comment:
    @Jenny Murray if this is in draft and not yet published, I might just leave this as zero for now.  But please shout if you think this is wrongh
Reply:
    Yes happy with that - I wasn't sure whether to include it as it hasn't been published yet so happy to capture it in the next round. 
Reply:
    I have added in the Irish report into this line as it still seems appropriate</t>
      </text>
    </comment>
    <comment ref="E5" authorId="2" shapeId="0" xr:uid="{AEE0D8D2-227C-42B7-A6DC-296D0E14EB81}">
      <text>
        <t>[Threaded comment]
Your version of Excel allows you to read this threaded comment; however, any edits to it will get removed if the file is opened in a newer version of Excel. Learn more: https://go.microsoft.com/fwlink/?linkid=870924
Comment:
    @Appin Williamson  this is now being taken forward through the UK action plan - how would you like to capture this?
Reply:
    I have included the action plan in the unplanned outputs section. 
Reply:
    @Jenny Murray so is this something that we're no longer directly doing ourselves?  If so we could put further along in the row that this is now being completed by others so we don't need to report on it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tc={23029B7A-A0DA-44E5-888B-0773804D53FB}</author>
  </authors>
  <commentList>
    <comment ref="R6" authorId="0" shapeId="0" xr:uid="{23029B7A-A0DA-44E5-888B-0773804D53FB}">
      <text>
        <t>[Threaded comment]
Your version of Excel allows you to read this threaded comment; however, any edits to it will get removed if the file is opened in a newer version of Excel. Learn more: https://go.microsoft.com/fwlink/?linkid=870924
Comment:
    @Appin Williamson this has still not been published so have set to 0.</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tc={EF1BDFCA-8674-49A8-99B4-0F370DB113F9}</author>
  </authors>
  <commentList>
    <comment ref="E5" authorId="0" shapeId="0" xr:uid="{EF1BDFCA-8674-49A8-99B4-0F370DB113F9}">
      <text>
        <t xml:space="preserve">[Threaded comment]
Your version of Excel allows you to read this threaded comment; however, any edits to it will get removed if the file is opened in a newer version of Excel. Learn more: https://go.microsoft.com/fwlink/?linkid=870924
Comment:
    @Appin Williamson need to add in when the GIS map of the sturgeon sightings were added. @Sophie Locke I think this may have been completed in August 2021 before I joined and believe you may have done this with Alex? Please can you confirm and I will add to the log frame.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tc={9108BC22-D144-407A-A4EF-E5DFDB85A451}</author>
  </authors>
  <commentList>
    <comment ref="M5" authorId="0" shapeId="0" xr:uid="{9108BC22-D144-407A-A4EF-E5DFDB85A451}">
      <text>
        <t>[Threaded comment]
Your version of Excel allows you to read this threaded comment; however, any edits to it will get removed if the file is opened in a newer version of Excel. Learn more: https://go.microsoft.com/fwlink/?linkid=870924
Comment:
    @Appin Williamson I have put this as 1 to match with the above as I imagine the spreadsheet above is referring to the same one here so to me this is a duplication - do we need this here? 
Reply:
    mmm yeah I think this is a hangover of transferring this across to our current logframe template, I will delete the text as it's not required</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tc={A41F944F-5EB4-47D5-B951-CBC810A78922}</author>
  </authors>
  <commentList>
    <comment ref="M4" authorId="0" shapeId="0" xr:uid="{A41F944F-5EB4-47D5-B951-CBC810A78922}">
      <text>
        <t>[Threaded comment]
Your version of Excel allows you to read this threaded comment; however, any edits to it will get removed if the file is opened in a newer version of Excel. Learn more: https://go.microsoft.com/fwlink/?linkid=870924
Comment:
    @Appin Williamson I have added this to match with the above - longer version report of the shorter evidence report highlighted below.
Reply:
    Great - thank you!  Do you know the months these were released and if so please could you include?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tc={0EEEB55E-AFCB-436B-8A13-7B601FACB590}</author>
    <author>tc={DDF6EEAE-4D94-4F1A-A600-F491B99CC169}</author>
  </authors>
  <commentList>
    <comment ref="V4" authorId="0" shapeId="0" xr:uid="{0EEEB55E-AFCB-436B-8A13-7B601FACB590}">
      <text>
        <t xml:space="preserve">[Threaded comment]
Your version of Excel allows you to read this threaded comment; however, any edits to it will get removed if the file is opened in a newer version of Excel. Learn more: https://go.microsoft.com/fwlink/?linkid=870924
Comment:
    @Jenny Murray did this happen because of work involving BLUE?  This is big news!
Reply:
    Yes partly. It was more because of the evidence that was collected and submitted to regulators (from Steve Colclough) but also because of the continued engagement we have been having with them, for example through the Favourable Conservation Status report we were commissioned to do by NE. </t>
      </text>
    </comment>
    <comment ref="E5" authorId="1" shapeId="0" xr:uid="{DDF6EEAE-4D94-4F1A-A600-F491B99CC169}">
      <text>
        <t>[Threaded comment]
Your version of Excel allows you to read this threaded comment; however, any edits to it will get removed if the file is opened in a newer version of Excel. Learn more: https://go.microsoft.com/fwlink/?linkid=870924
Comment:
    @Appin Williamson UK Gov agencies have not taken this forward so have left blank. 
Reply:
    OK, have just added text to the progress section to reflect that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tc={846C9E21-18F9-4722-ADAD-5D7CD621BA35}</author>
    <author>tc={CFACA866-D519-47E8-BE69-9915FED205A5}</author>
  </authors>
  <commentList>
    <comment ref="F5" authorId="0" shapeId="0" xr:uid="{846C9E21-18F9-4722-ADAD-5D7CD621BA35}">
      <text>
        <t>[Threaded comment]
Your version of Excel allows you to read this threaded comment; however, any edits to it will get removed if the file is opened in a newer version of Excel. Learn more: https://go.microsoft.com/fwlink/?linkid=870924
Comment:
    Just put a number in here at random
Reply:
    Ah yeah that is quite difficult to answer but I think Emma might have an idea of how many posts we shared if that;s helpful?</t>
      </text>
    </comment>
    <comment ref="E7" authorId="1" shapeId="0" xr:uid="{CFACA866-D519-47E8-BE69-9915FED205A5}">
      <text>
        <t>[Threaded comment]
Your version of Excel allows you to read this threaded comment; however, any edits to it will get removed if the file is opened in a newer version of Excel. Learn more: https://go.microsoft.com/fwlink/?linkid=870924
Comment:
    @Appin Williamson the only media campaign we released was with the save the sturgeon website and this has been covered above. 
Reply:
    ok great - I will add some text in the progress achieved section to reflect that</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tc={29729CB5-75A3-4622-9F76-CAE75CF6DAF2}</author>
  </authors>
  <commentList>
    <comment ref="V4" authorId="0" shapeId="0" xr:uid="{29729CB5-75A3-4622-9F76-CAE75CF6DAF2}">
      <text>
        <t>[Threaded comment]
Your version of Excel allows you to read this threaded comment; however, any edits to it will get removed if the file is opened in a newer version of Excel. Learn more: https://go.microsoft.com/fwlink/?linkid=870924
Comment:
    @Jenny Murray I have removed the second one from being counted because it's wasn't run by us but please le tme know if that's not correct
Reply:
    Ah yeah okay that makes sense - it wasn't run by us, I just attended on behalf of the Sturgeon Alliance
Reply:
    @Appin Williamson I have added this presentation (no.3) but not sure it's in the right place/ it'll be filtered through to the impact stats as no.1&amp;2 were already in there.
Reply:
    Hmm I'm not sure I understand this comment now I have read it again, what do you mean?  I have also just added 30 stakeholders reached into the unplanned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tc={72C69884-E9B5-4C54-AA35-598734EFB4DA}</author>
  </authors>
  <commentList>
    <comment ref="E4" authorId="0" shapeId="0" xr:uid="{72C69884-E9B5-4C54-AA35-598734EFB4DA}">
      <text>
        <t>[Threaded comment]
Your version of Excel allows you to read this threaded comment; however, any edits to it will get removed if the file is opened in a newer version of Excel. Learn more: https://go.microsoft.com/fwlink/?linkid=870924
Comment:
    @Appin Williamson all of these refer to non-native species which we are no longer taking forward through Barclays. We have however highlighted that non-natives are a threat within the Action Plan - should we include this anywhere? 
Reply:
    I think that we have released the action plan is probably output enough.  This maybe comes back to whether this adequately reflects the scope of the sturgeon project - if the milestones are changed then we can change them here to reflect what we're really doing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tc={396BCF01-7DBB-48E4-8A0D-A3EE61E8B56F}</author>
  </authors>
  <commentList>
    <comment ref="E4" authorId="0" shapeId="0" xr:uid="{396BCF01-7DBB-48E4-8A0D-A3EE61E8B56F}">
      <text>
        <t xml:space="preserve">[Threaded comment]
Your version of Excel allows you to read this threaded comment; however, any edits to it will get removed if the file is opened in a newer version of Excel. Learn more: https://go.microsoft.com/fwlink/?linkid=870924
Comment:
    @Appin Williamson again we aren't taking this forward through Barclays but we have actions in the UK action plan for it. </t>
      </text>
    </comment>
  </commentList>
</comments>
</file>

<file path=xl/sharedStrings.xml><?xml version="1.0" encoding="utf-8"?>
<sst xmlns="http://schemas.openxmlformats.org/spreadsheetml/2006/main" count="777" uniqueCount="339">
  <si>
    <r>
      <t xml:space="preserve">This logframe document is to help with the design and tracking of a Blue Marine Foundation project.  It uses the structure of a logframe to inform project managers and project teams on the indicators of their project, and ties the outputs from all projects together to be able to inform Blue Marine Foundation's impact at an organisational level.  
For more information on logframe reporting, project managers are advised to read Blue Marine Foundation's M&amp;E Guide </t>
    </r>
    <r>
      <rPr>
        <b/>
        <sz val="11"/>
        <color theme="1"/>
        <rFont val="Calibri"/>
        <family val="2"/>
        <scheme val="minor"/>
      </rPr>
      <t>(1)</t>
    </r>
    <r>
      <rPr>
        <sz val="11"/>
        <color theme="1"/>
        <rFont val="Calibri"/>
        <family val="2"/>
        <scheme val="minor"/>
      </rPr>
      <t xml:space="preserve">, look at the logframe instructions </t>
    </r>
    <r>
      <rPr>
        <b/>
        <sz val="11"/>
        <color theme="1"/>
        <rFont val="Calibri"/>
        <family val="2"/>
        <scheme val="minor"/>
      </rPr>
      <t>(2)</t>
    </r>
    <r>
      <rPr>
        <sz val="11"/>
        <color theme="1"/>
        <rFont val="Calibri"/>
        <family val="2"/>
        <scheme val="minor"/>
      </rPr>
      <t xml:space="preserve"> and see the example logframe </t>
    </r>
    <r>
      <rPr>
        <b/>
        <sz val="11"/>
        <color theme="1"/>
        <rFont val="Calibri"/>
        <family val="2"/>
        <scheme val="minor"/>
      </rPr>
      <t>(3)</t>
    </r>
    <r>
      <rPr>
        <sz val="11"/>
        <color theme="1"/>
        <rFont val="Calibri"/>
        <family val="2"/>
        <scheme val="minor"/>
      </rPr>
      <t xml:space="preserve">.
To see all the Impact Indicators listed in a word doc, please see the Imapact Indicator list </t>
    </r>
    <r>
      <rPr>
        <b/>
        <sz val="11"/>
        <color theme="1"/>
        <rFont val="Calibri"/>
        <family val="2"/>
        <scheme val="minor"/>
      </rPr>
      <t>(4)</t>
    </r>
    <r>
      <rPr>
        <sz val="11"/>
        <color theme="1"/>
        <rFont val="Calibri"/>
        <family val="2"/>
        <scheme val="minor"/>
      </rPr>
      <t>.</t>
    </r>
  </si>
  <si>
    <t>M&amp;E Guide</t>
  </si>
  <si>
    <t>Logframe Instructions and Examples</t>
  </si>
  <si>
    <t>Example logframe</t>
  </si>
  <si>
    <t>Impact Indicator List</t>
  </si>
  <si>
    <t>Month</t>
  </si>
  <si>
    <t>Activities</t>
  </si>
  <si>
    <t>Comments/links</t>
  </si>
  <si>
    <t xml:space="preserve">Presented at Sturgeon Irish WT Webinar to 40 participants </t>
  </si>
  <si>
    <t>Input into structured decision making process for sturgeon re-introductions</t>
  </si>
  <si>
    <t>Impact</t>
  </si>
  <si>
    <t>Build the case to restore critically endangered European sturgeon and use this as a flagship species to encourage further rewilding of lost marine species.</t>
  </si>
  <si>
    <t>Outcome</t>
  </si>
  <si>
    <t>Indicators</t>
  </si>
  <si>
    <t>Code</t>
  </si>
  <si>
    <t>Description</t>
  </si>
  <si>
    <t>Outcome Indicator Number</t>
  </si>
  <si>
    <t>Measureable Indicators</t>
  </si>
  <si>
    <t>Related outputs</t>
  </si>
  <si>
    <t>Related sub-indicators (Impact)</t>
  </si>
  <si>
    <t>Related Core Impact Indicators</t>
  </si>
  <si>
    <t>Means of verification</t>
  </si>
  <si>
    <t>Important Assumptions</t>
  </si>
  <si>
    <t>OC.0</t>
  </si>
  <si>
    <t>European sturgeon is effectively protected in UK waters, with a template developed for rewilding lost marine species in the UK. UK rivers and estuaries have suitable conditions to enable successful sturgeon spawning and egg development.</t>
  </si>
  <si>
    <t>OC.0.1</t>
  </si>
  <si>
    <t>Defra and other key agencies/authorities (e.g. Cefas) adopt regulation measures that effectively protect native sturgeon.</t>
  </si>
  <si>
    <t>4, 8</t>
  </si>
  <si>
    <t>OC.0.2</t>
  </si>
  <si>
    <t>BLUE produces a publicly available template on rewilding lost marine species, based on IUCN guidelines and project research findings.</t>
  </si>
  <si>
    <t>OC.0.3</t>
  </si>
  <si>
    <t xml:space="preserve">BLUE has provided evidence and recommendations to improve UK rivers and estuaries to suitable conditions that support sturgeon spawning/egg development. </t>
  </si>
  <si>
    <t>1, 2, 3, 5, 7</t>
  </si>
  <si>
    <t>OC.0.4</t>
  </si>
  <si>
    <t>Sturgeon have access to critical habitat following BLUE's recommendations/actions to remove or alter river/estuary barriers</t>
  </si>
  <si>
    <t>Outputs</t>
  </si>
  <si>
    <t>Tracking/Reporting</t>
  </si>
  <si>
    <t>No. of Indicators</t>
  </si>
  <si>
    <t>Output code</t>
  </si>
  <si>
    <t>Indicator code</t>
  </si>
  <si>
    <t>Indicator value</t>
  </si>
  <si>
    <t>Unit</t>
  </si>
  <si>
    <t>Impact Indicator</t>
  </si>
  <si>
    <t>Assumptions</t>
  </si>
  <si>
    <t>Progress Planned in Y1 (July 2020–June 2021)</t>
  </si>
  <si>
    <t>Progress achieved in Y1 (July 2020–June 2021)</t>
  </si>
  <si>
    <t>Progress planned in Y2 (July 2021–June 2022)</t>
  </si>
  <si>
    <t>Progress achieved in Y2 (July 2021–June 2022)</t>
  </si>
  <si>
    <t>Progress planned in Y3 (July 2022–Project end)</t>
  </si>
  <si>
    <t>Progress achieved in Y3 (July 2022–Project end)</t>
  </si>
  <si>
    <t>Progress achieved 2022 (for Appin to do)</t>
  </si>
  <si>
    <t>Value</t>
  </si>
  <si>
    <t>Output 1</t>
  </si>
  <si>
    <t>O.1</t>
  </si>
  <si>
    <t xml:space="preserve">Complete a multilevel GIS map of the Severn Estuary River System, specific to sturgeon. </t>
  </si>
  <si>
    <t>O.1.1</t>
  </si>
  <si>
    <t>Relevant information relating to sturgeon in the project area has been collated and formatted for input into ArcGISpro.   NA - progress</t>
  </si>
  <si>
    <t>NA - Progress</t>
  </si>
  <si>
    <t>Material is usable and sharable and is useful for future projects</t>
  </si>
  <si>
    <t>Information is available and transferrable to GIS</t>
  </si>
  <si>
    <t>30 surveys completed</t>
  </si>
  <si>
    <t>Complete</t>
  </si>
  <si>
    <t>O.1.2</t>
  </si>
  <si>
    <t>Created GIS map is clear and can lead to further analysis in future documents [number of maps created]</t>
  </si>
  <si>
    <t>NA progress</t>
  </si>
  <si>
    <t>Activity Code</t>
  </si>
  <si>
    <t>Indicator Code</t>
  </si>
  <si>
    <t>Status</t>
  </si>
  <si>
    <t>Notes</t>
  </si>
  <si>
    <t>Output 1 Activities</t>
  </si>
  <si>
    <t>A.1</t>
  </si>
  <si>
    <t>A.1.1</t>
  </si>
  <si>
    <t>A.1.2</t>
  </si>
  <si>
    <t>A.1.3</t>
  </si>
  <si>
    <t>A.1.4</t>
  </si>
  <si>
    <t>A.1.5</t>
  </si>
  <si>
    <t>A.1.6</t>
  </si>
  <si>
    <t>"1"</t>
  </si>
  <si>
    <t>Output 2</t>
  </si>
  <si>
    <t>O.2</t>
  </si>
  <si>
    <t>Complete a comprehensive database of European sturgeon records.</t>
  </si>
  <si>
    <t>O.2.1</t>
  </si>
  <si>
    <t>All known sources of information have been sorted through and collated into a spreadsheet.</t>
  </si>
  <si>
    <t>2.4.1</t>
  </si>
  <si>
    <t>Database is created</t>
  </si>
  <si>
    <t>Records of native sturgeon are accessible. Whole database relies on outside party to complete, and be willing to share.</t>
  </si>
  <si>
    <t>research database produced</t>
  </si>
  <si>
    <t>Output 2 Activities</t>
  </si>
  <si>
    <t>A.2</t>
  </si>
  <si>
    <t>A.2.1</t>
  </si>
  <si>
    <t>A.2.2</t>
  </si>
  <si>
    <t>Output 3</t>
  </si>
  <si>
    <t>O.3</t>
  </si>
  <si>
    <t xml:space="preserve">
Complete a document evidencing that European sturgeon is native to the UK.</t>
  </si>
  <si>
    <t>O.3.1</t>
  </si>
  <si>
    <t>Historical information, life-history and database data will be collated into a document to outline the presence of European sturgeon in the UK throughout history</t>
  </si>
  <si>
    <t>NA - progress</t>
  </si>
  <si>
    <t>Evidence report and summary report produced</t>
  </si>
  <si>
    <t>Main document is produced by outside party and circulated so summary document can be created.</t>
  </si>
  <si>
    <t>Report providing evidence on restoration released</t>
  </si>
  <si>
    <t>O.3.2</t>
  </si>
  <si>
    <t>A shorter summary document is also produced to be more public facing [document produced].</t>
  </si>
  <si>
    <t>Output 3 Activities</t>
  </si>
  <si>
    <t>A.3</t>
  </si>
  <si>
    <t>A.3.1</t>
  </si>
  <si>
    <t>A.3.2</t>
  </si>
  <si>
    <t>A.3.3</t>
  </si>
  <si>
    <t>A.3.4</t>
  </si>
  <si>
    <t>A.3.5</t>
  </si>
  <si>
    <t>A.3.6</t>
  </si>
  <si>
    <t>Output 4</t>
  </si>
  <si>
    <t>O.4</t>
  </si>
  <si>
    <t>The European sturgeon is recognised as a native species in the UK by JNCC, and subsequently DEFRA.</t>
  </si>
  <si>
    <t>O.4.1</t>
  </si>
  <si>
    <t>After meetings with JNCC, they clarify their position on the native status of European sturgeon</t>
  </si>
  <si>
    <t>Policy change leading to European sturgeon clarified as UK native species</t>
  </si>
  <si>
    <t>Relies on JNCC being willing to clarify position based on evidence presented.</t>
  </si>
  <si>
    <t>Sturgeon now confirmed as native species - Oct 22.  Confirmation provided verbally.</t>
  </si>
  <si>
    <t>O.4.2</t>
  </si>
  <si>
    <t>Future documents and the JNCC website display that European sturgeon are native to the UK</t>
  </si>
  <si>
    <t>2.4.3</t>
  </si>
  <si>
    <t>UK Government agencies have not taken this forward</t>
  </si>
  <si>
    <t>Output 4 Activities</t>
  </si>
  <si>
    <t>A.4</t>
  </si>
  <si>
    <t>A.4.1</t>
  </si>
  <si>
    <t>A.4.2</t>
  </si>
  <si>
    <t>A.4.3</t>
  </si>
  <si>
    <t>Output 5</t>
  </si>
  <si>
    <t>O.5</t>
  </si>
  <si>
    <t>Complete a media campaign to raise awareness of sturgeon conservation.</t>
  </si>
  <si>
    <t>O.5.1</t>
  </si>
  <si>
    <t>A digital landing page is created, which can be linked in all social media posts, which will display information on European sturgeon and the UK Sturgeon Project.</t>
  </si>
  <si>
    <t>4.2.2</t>
  </si>
  <si>
    <t>Media campaign has many interactions (Impact stats)</t>
  </si>
  <si>
    <t>Assets on European sturgeon are available or able to be created/collected.</t>
  </si>
  <si>
    <t>Website launched March 2022</t>
  </si>
  <si>
    <t>O.5.2</t>
  </si>
  <si>
    <t>Social media posts of assets are shared leading to greater interest in the project.</t>
  </si>
  <si>
    <t>4.2.1</t>
  </si>
  <si>
    <t xml:space="preserve">has had over 4,000 visits since its launch in March 2022. #SaveTheSturgeon Campaign reached 300,000 people online. </t>
  </si>
  <si>
    <t>Savethesturgeon website has 5,348 views (an extra 1348 from Y2) and 4322 users as of Nov 22</t>
  </si>
  <si>
    <t>O.5.3</t>
  </si>
  <si>
    <t xml:space="preserve">Videos are created to support this campaign </t>
  </si>
  <si>
    <t>Sturgeon life cycle animation video - July 22</t>
  </si>
  <si>
    <t>O.5.4</t>
  </si>
  <si>
    <t xml:space="preserve">Media campaign engages with a large number of people </t>
  </si>
  <si>
    <t>Media campaign took form of website outlined in rows above</t>
  </si>
  <si>
    <t>Output 5 Activities</t>
  </si>
  <si>
    <t>A.5</t>
  </si>
  <si>
    <t>A.5.1</t>
  </si>
  <si>
    <t>A.5.2</t>
  </si>
  <si>
    <t>A.5.3</t>
  </si>
  <si>
    <t>A.5.4</t>
  </si>
  <si>
    <t>A.5.5</t>
  </si>
  <si>
    <t>A.5.6</t>
  </si>
  <si>
    <t>A.5.7</t>
  </si>
  <si>
    <t>A.5.8</t>
  </si>
  <si>
    <t>Output 6</t>
  </si>
  <si>
    <t>O.6</t>
  </si>
  <si>
    <t>Complete a series of local and regional stakeholder meetings, events and workshops.</t>
  </si>
  <si>
    <t>O.6.1</t>
  </si>
  <si>
    <t>Different interest groups including anglers and government bodies are met with and spoken to about the project</t>
  </si>
  <si>
    <t>Number of meetings and events are created and attended by stakeholders</t>
  </si>
  <si>
    <t>Covid restrictions are relaxed to allow for in person events, or else internet connections are available to all involved.</t>
  </si>
  <si>
    <t>The last UK Sturgeon Alliance working group meeting was held in March 2022 and was attended by over 30 people from different organisations including DEFRA, Natural England, NRW, EA etc.
BLUE was a founding member of the group</t>
  </si>
  <si>
    <t>1- UK action plan for sturgeon conservation - attended by 20 individuals - Oct 22
2 - HELCOM meeting (Estonia) to discuss Baltic re-introduction programmes - Nov 22
3 - Presented at Sturgeon Irish WT Webinar to 40 participants - June 23</t>
  </si>
  <si>
    <t>O.6.2</t>
  </si>
  <si>
    <t>Any issues or concerns are spoken about and dealt with either in explanations or changes to delivery of project</t>
  </si>
  <si>
    <t>Output 6 Activities</t>
  </si>
  <si>
    <t>A.6</t>
  </si>
  <si>
    <t>A.6.1</t>
  </si>
  <si>
    <t>A.6.2</t>
  </si>
  <si>
    <t>A.6.3</t>
  </si>
  <si>
    <t>Output 7</t>
  </si>
  <si>
    <t>O.7</t>
  </si>
  <si>
    <t>Complete and present evidence reports (including the sturgeon records database) and scientific papers to inform authorities on the abundance of and threats arising from non-native sturgeon in UK waters.</t>
  </si>
  <si>
    <t>O.7.1</t>
  </si>
  <si>
    <t>Extent of presence of non-native sturgeon in the project area and wider UK is understood.</t>
  </si>
  <si>
    <t>Number of reports on non-native sturgeon are produced</t>
  </si>
  <si>
    <t>Information is available and numbers of non-native sturgeon present are accessible.</t>
  </si>
  <si>
    <t>Output now removed</t>
  </si>
  <si>
    <t>O.7.2</t>
  </si>
  <si>
    <t>Impacts non-native sturgeon have on the environment is understood based on wider literature and presented in a report [reports produced].</t>
  </si>
  <si>
    <t>O.7.3</t>
  </si>
  <si>
    <t>Reports suggest recommendations for alleviating the issue of non-native sturgeon in the UK.</t>
  </si>
  <si>
    <t>Output 7 Activities</t>
  </si>
  <si>
    <t>A.7</t>
  </si>
  <si>
    <t>A.7.1</t>
  </si>
  <si>
    <t>A.7.2</t>
  </si>
  <si>
    <t>A.7.3</t>
  </si>
  <si>
    <t>Output 8</t>
  </si>
  <si>
    <t>O.8</t>
  </si>
  <si>
    <t>Cefas begins to highly regulate non-native sturgeon in the UK.</t>
  </si>
  <si>
    <t>O.8.1</t>
  </si>
  <si>
    <t>Reports are presented to Cefas along with a meeting/discussion [number of].</t>
  </si>
  <si>
    <t>Policy and regulation changes</t>
  </si>
  <si>
    <t>Reliant on Cefas regulating non-native trade more based on evidence presented.</t>
  </si>
  <si>
    <t>O.8.2</t>
  </si>
  <si>
    <t>Policy change/stricter regulations on non-native sturgeon in the pet trade [number of policy/regulation amendments].</t>
  </si>
  <si>
    <t>O.8.3</t>
  </si>
  <si>
    <t>Fewer accidental/illegal releases into the wild [dataset evidence to reflect this].</t>
  </si>
  <si>
    <t>Output 8 Activities</t>
  </si>
  <si>
    <t>A.8</t>
  </si>
  <si>
    <t>A.8.1</t>
  </si>
  <si>
    <t>A.8.2</t>
  </si>
  <si>
    <t>Output 9</t>
  </si>
  <si>
    <t>O.9</t>
  </si>
  <si>
    <t>Produce a report that lays the foundation for the subsequent restoration of spawning grounds and fingerling release in order to actively restore European sturgeon to UK rivers.</t>
  </si>
  <si>
    <t>O.9.1</t>
  </si>
  <si>
    <t>A combination of fieldwork, data collection and literature reviewing will collate into a feasibility study [paper produced]</t>
  </si>
  <si>
    <t>Number of surveys, datasets etc. produced</t>
  </si>
  <si>
    <t>Fieldwork is not restricted by covid. Data and literature are available.</t>
  </si>
  <si>
    <t>July 2021 - field survey completed, 2 weeks of river surveys - eDNA samples collected</t>
  </si>
  <si>
    <t>Feasibility study report on Severn produced draft - Sept 22
Restoring Sturgeon to Irish Waters report released May 23 (https://www.bluemarinefoundation.com/wp-content/uploads/2023/05/Sturgeon_Report_2023-Final.pdf)</t>
  </si>
  <si>
    <t>O.9.2</t>
  </si>
  <si>
    <t>Feasibility study clearly determines whether active resotration of European sturgeon is necessary.</t>
  </si>
  <si>
    <t>Feasibility study produced</t>
  </si>
  <si>
    <t>O.9.3</t>
  </si>
  <si>
    <t>Feasibility report leads to the creation of a rewilding template for lost marine species [paper produced]</t>
  </si>
  <si>
    <t>Output 9 Activities</t>
  </si>
  <si>
    <t>A.9</t>
  </si>
  <si>
    <t>A.9.1</t>
  </si>
  <si>
    <t>A.9.2</t>
  </si>
  <si>
    <t>A.9.3</t>
  </si>
  <si>
    <t>A.9.4</t>
  </si>
  <si>
    <t>A.9.5</t>
  </si>
  <si>
    <t>Output</t>
  </si>
  <si>
    <t>U.1</t>
  </si>
  <si>
    <t>Sturgeon sightings</t>
  </si>
  <si>
    <t>sightings</t>
  </si>
  <si>
    <t>3 sightings of sturgeon logged in website</t>
  </si>
  <si>
    <t>Website information collected</t>
  </si>
  <si>
    <t>4 sightings of non native sturgeon logged in website (2 in Dec, 1 in Jan, 1 in Feb)</t>
  </si>
  <si>
    <t>U.2</t>
  </si>
  <si>
    <t>UK action plan for sturgeon conservation being developed</t>
  </si>
  <si>
    <t>Number reports</t>
  </si>
  <si>
    <t>Action plan expected to be published in May 2023</t>
  </si>
  <si>
    <t>Sturgeon action plan produced (May)</t>
  </si>
  <si>
    <t>U.3</t>
  </si>
  <si>
    <t xml:space="preserve">Favourable conservation status document being developed by NE and UK Sturgeon Alliance </t>
  </si>
  <si>
    <t>FCS document expected to be published in June 2023</t>
  </si>
  <si>
    <t>U.4</t>
  </si>
  <si>
    <t>MsC Students</t>
  </si>
  <si>
    <t>Number of students</t>
  </si>
  <si>
    <t>4.1.2</t>
  </si>
  <si>
    <t>Number of students benefitting from Blue project resource</t>
  </si>
  <si>
    <t>Report outlined below</t>
  </si>
  <si>
    <t>U.5</t>
  </si>
  <si>
    <t xml:space="preserve">Msc student reports </t>
  </si>
  <si>
    <t>Number of Msc reports</t>
  </si>
  <si>
    <t>Msc report on feasibility of sturgeon recovery in the Bristol Channel. Sept 2021.</t>
  </si>
  <si>
    <t>U.6</t>
  </si>
  <si>
    <t>Stakeholders reached with marine conservation messaging</t>
  </si>
  <si>
    <t>Number of stakehodlers</t>
  </si>
  <si>
    <t>3 - Presented at Sturgeon Irish WT Webinar to 40 participants - June 23</t>
  </si>
  <si>
    <t>U.7</t>
  </si>
  <si>
    <t>U.8</t>
  </si>
  <si>
    <t>U.9</t>
  </si>
  <si>
    <t>U.10</t>
  </si>
  <si>
    <t>U.11</t>
  </si>
  <si>
    <t>U.12</t>
  </si>
  <si>
    <t>U.13</t>
  </si>
  <si>
    <t>U.14</t>
  </si>
  <si>
    <t>Formula Assistance</t>
  </si>
  <si>
    <t>Output Tracking</t>
  </si>
  <si>
    <t>Impact Indicator Tracking</t>
  </si>
  <si>
    <t>Defined in original outputs</t>
  </si>
  <si>
    <t>Unplanned</t>
  </si>
  <si>
    <t>Totals</t>
  </si>
  <si>
    <t>List of Sheets to use</t>
  </si>
  <si>
    <t>Objectives per output</t>
  </si>
  <si>
    <t>Cell range to call from</t>
  </si>
  <si>
    <t>Indicator</t>
  </si>
  <si>
    <t>Planned for Y1</t>
  </si>
  <si>
    <t>Achieved in Y1</t>
  </si>
  <si>
    <t>Planned for Y2</t>
  </si>
  <si>
    <t>Achieved in Y2</t>
  </si>
  <si>
    <t>Achieved in Y3</t>
  </si>
  <si>
    <t>Achieved at end of Y1+Y2</t>
  </si>
  <si>
    <t>Achieved at end of Y1+Y2+Y3</t>
  </si>
  <si>
    <t>Total achieved</t>
  </si>
  <si>
    <t>Total unplanned</t>
  </si>
  <si>
    <t>Total achieved (planned and unplanned)</t>
  </si>
  <si>
    <t>Total expected</t>
  </si>
  <si>
    <t>2022 planned</t>
  </si>
  <si>
    <t>2022 unplanned</t>
  </si>
  <si>
    <t>1.1.1</t>
  </si>
  <si>
    <t>1.1.2</t>
  </si>
  <si>
    <t>1.1.3</t>
  </si>
  <si>
    <t>1.2.1</t>
  </si>
  <si>
    <t>1.2.2</t>
  </si>
  <si>
    <t>1.2.3</t>
  </si>
  <si>
    <t>1.3.1</t>
  </si>
  <si>
    <t>1.3.2</t>
  </si>
  <si>
    <t>1.3.3</t>
  </si>
  <si>
    <t>1.4.1</t>
  </si>
  <si>
    <t>1.4.2</t>
  </si>
  <si>
    <t>1.4.3</t>
  </si>
  <si>
    <t>Outputs:</t>
  </si>
  <si>
    <t>2.1.1</t>
  </si>
  <si>
    <t>2.1.2</t>
  </si>
  <si>
    <t>2.2.1</t>
  </si>
  <si>
    <t>2.2.2</t>
  </si>
  <si>
    <t>2.2.3</t>
  </si>
  <si>
    <t>2.3.1</t>
  </si>
  <si>
    <t>2.3.2</t>
  </si>
  <si>
    <t>2.3.3</t>
  </si>
  <si>
    <t>2.4.2</t>
  </si>
  <si>
    <t>3.1.1</t>
  </si>
  <si>
    <t>3.1.2</t>
  </si>
  <si>
    <t>3.1.3</t>
  </si>
  <si>
    <t>3.2.1</t>
  </si>
  <si>
    <t>3.2.2</t>
  </si>
  <si>
    <t>3.2.3</t>
  </si>
  <si>
    <t>3.2.4</t>
  </si>
  <si>
    <t>3.3.1</t>
  </si>
  <si>
    <t>3.3.2</t>
  </si>
  <si>
    <t>3.3.3</t>
  </si>
  <si>
    <t>3.4.1</t>
  </si>
  <si>
    <t>3.4.2</t>
  </si>
  <si>
    <t>3.4.3</t>
  </si>
  <si>
    <t>4.1.1</t>
  </si>
  <si>
    <t>4.2.3</t>
  </si>
  <si>
    <t>4.3.1</t>
  </si>
  <si>
    <t>5.1.1</t>
  </si>
  <si>
    <t>5.1.2</t>
  </si>
  <si>
    <t>5.1.3</t>
  </si>
  <si>
    <t>5.2.1</t>
  </si>
  <si>
    <t>5.2.2</t>
  </si>
  <si>
    <t>5.3.1</t>
  </si>
  <si>
    <t>5.3.2</t>
  </si>
  <si>
    <t>5.3.3</t>
  </si>
  <si>
    <t>6.1.1</t>
  </si>
  <si>
    <t>6.1.2</t>
  </si>
  <si>
    <t>6.1.3</t>
  </si>
  <si>
    <t>6.1.5</t>
  </si>
  <si>
    <t>5.4.1</t>
  </si>
  <si>
    <t>5.4.2</t>
  </si>
  <si>
    <t>5.4.3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</si>
</sst>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name val="Calibri"/>
      <family val="2"/>
      <scheme val="minor"/>
    </font>
    <font>
      <b/>
      <sz val="11"/>
      <name val="Calibri"/>
      <family val="2"/>
      <scheme val="minor"/>
    </font>
    <font>
      <b/>
      <sz val="12"/>
      <name val="Calibri"/>
      <family val="2"/>
      <scheme val="minor"/>
    </font>
    <font>
      <b/>
      <sz val="12"/>
      <color rgb="FF002060"/>
      <name val="Calibri"/>
      <family val="2"/>
      <scheme val="minor"/>
    </font>
    <font>
      <b/>
      <sz val="11"/>
      <color rgb="FF00B0F0"/>
      <name val="Calibri"/>
      <family val="2"/>
      <scheme val="minor"/>
    </font>
    <font>
      <sz val="11"/>
      <color rgb="FF00B0F0"/>
      <name val="Calibri"/>
      <family val="2"/>
      <scheme val="minor"/>
    </font>
    <font>
      <b/>
      <i/>
      <sz val="11"/>
      <color rgb="FF00B0F0"/>
      <name val="Calibri"/>
      <family val="2"/>
      <scheme val="minor"/>
    </font>
    <font>
      <sz val="11"/>
      <color theme="1"/>
      <name val="Calibri"/>
      <family val="2"/>
      <scheme val="minor"/>
    </font>
    <font>
      <sz val="10"/>
      <color theme="0"/>
      <name val="Calibri"/>
      <family val="2"/>
      <scheme val="minor"/>
    </font>
    <font>
      <b/>
      <i/>
      <sz val="11"/>
      <name val="Calibri"/>
      <family val="2"/>
      <scheme val="minor"/>
    </font>
    <font>
      <sz val="9"/>
      <name val="Calibri"/>
      <family val="2"/>
      <scheme val="minor"/>
    </font>
    <font>
      <b/>
      <sz val="12"/>
      <color theme="1"/>
      <name val="Calibri"/>
      <family val="2"/>
      <scheme val="minor"/>
    </font>
    <font>
      <b/>
      <sz val="11"/>
      <color theme="1"/>
      <name val="Calibri"/>
      <family val="2"/>
      <scheme val="minor"/>
    </font>
    <font>
      <sz val="8"/>
      <name val="Calibri"/>
      <family val="2"/>
      <scheme val="minor"/>
    </font>
    <font>
      <b/>
      <sz val="10"/>
      <color theme="0"/>
      <name val="Calibri"/>
      <family val="2"/>
      <scheme val="minor"/>
    </font>
    <font>
      <sz val="11"/>
      <color theme="0"/>
      <name val="Calibri"/>
      <family val="2"/>
      <scheme val="minor"/>
    </font>
    <font>
      <u/>
      <sz val="11"/>
      <color theme="10"/>
      <name val="Calibri"/>
      <family val="2"/>
      <scheme val="minor"/>
    </font>
    <font>
      <sz val="11"/>
      <color theme="2" tint="-0.249977111117893"/>
      <name val="Calibri"/>
      <family val="2"/>
      <scheme val="minor"/>
    </font>
    <font>
      <sz val="10"/>
      <name val="Calibri"/>
      <family val="2"/>
      <scheme val="minor"/>
    </font>
  </fonts>
  <fills count="14">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bgColor indexed="64"/>
      </patternFill>
    </fill>
    <fill>
      <patternFill patternType="solid">
        <fgColor theme="3" tint="0.39997558519241921"/>
        <bgColor indexed="64"/>
      </patternFill>
    </fill>
    <fill>
      <patternFill patternType="solid">
        <fgColor theme="3" tint="-0.499984740745262"/>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
    <xf numFmtId="0" fontId="0" fillId="0" borderId="0"/>
    <xf numFmtId="9" fontId="8" fillId="0" borderId="0" applyFont="0" applyFill="0" applyBorder="0" applyAlignment="0" applyProtection="0"/>
    <xf numFmtId="0" fontId="17" fillId="0" borderId="0" applyNumberFormat="0" applyFill="0" applyBorder="0" applyAlignment="0" applyProtection="0"/>
  </cellStyleXfs>
  <cellXfs count="90">
    <xf numFmtId="0" fontId="0" fillId="0" borderId="0" xfId="0"/>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pplyAlignment="1">
      <alignment wrapText="1"/>
    </xf>
    <xf numFmtId="9" fontId="0" fillId="0" borderId="0" xfId="1"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center"/>
    </xf>
    <xf numFmtId="0" fontId="9" fillId="2" borderId="0" xfId="0" applyFont="1" applyFill="1" applyAlignment="1">
      <alignment horizontal="center" vertical="center" wrapText="1"/>
    </xf>
    <xf numFmtId="0" fontId="2"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left" vertical="center" wrapText="1"/>
    </xf>
    <xf numFmtId="0" fontId="2" fillId="4" borderId="0" xfId="0" applyFont="1" applyFill="1" applyAlignment="1">
      <alignment horizontal="center" vertical="center" wrapText="1"/>
    </xf>
    <xf numFmtId="0" fontId="1" fillId="3" borderId="0" xfId="0" applyFont="1" applyFill="1" applyAlignment="1">
      <alignment horizontal="center" vertical="center" wrapText="1"/>
    </xf>
    <xf numFmtId="0" fontId="6" fillId="0" borderId="0" xfId="0" applyFont="1" applyAlignment="1">
      <alignment horizontal="center" vertical="center" wrapText="1"/>
    </xf>
    <xf numFmtId="0" fontId="0" fillId="3" borderId="0" xfId="0" applyFill="1"/>
    <xf numFmtId="0" fontId="0" fillId="3" borderId="0" xfId="0" applyFill="1" applyAlignment="1">
      <alignment horizontal="center" vertical="center"/>
    </xf>
    <xf numFmtId="0" fontId="7" fillId="3" borderId="0" xfId="0" applyFont="1" applyFill="1" applyAlignment="1">
      <alignment horizontal="center" vertical="center" wrapText="1"/>
    </xf>
    <xf numFmtId="0" fontId="2" fillId="3" borderId="0" xfId="0" applyFont="1" applyFill="1" applyAlignment="1">
      <alignment vertical="center" wrapText="1"/>
    </xf>
    <xf numFmtId="0" fontId="1" fillId="4" borderId="0" xfId="0" applyFont="1" applyFill="1" applyAlignment="1">
      <alignment horizontal="center" vertical="center" wrapText="1"/>
    </xf>
    <xf numFmtId="0" fontId="2" fillId="4" borderId="0" xfId="0" applyFont="1" applyFill="1" applyAlignment="1">
      <alignment horizontal="left" vertical="center" wrapText="1"/>
    </xf>
    <xf numFmtId="0" fontId="0" fillId="0" borderId="0" xfId="0" applyAlignment="1">
      <alignment wrapText="1"/>
    </xf>
    <xf numFmtId="0" fontId="0" fillId="0" borderId="0" xfId="0" applyAlignment="1">
      <alignment vertical="center"/>
    </xf>
    <xf numFmtId="0" fontId="2" fillId="3" borderId="0" xfId="0" applyFont="1" applyFill="1" applyAlignment="1">
      <alignment horizontal="left" vertical="center" wrapText="1"/>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0" fillId="0" borderId="0" xfId="0" applyAlignment="1">
      <alignment horizontal="center" vertical="center" wrapText="1"/>
    </xf>
    <xf numFmtId="0" fontId="1" fillId="0" borderId="0" xfId="0" applyFont="1" applyAlignment="1">
      <alignment horizontal="center" vertical="center"/>
    </xf>
    <xf numFmtId="0" fontId="0" fillId="3" borderId="0" xfId="0" applyFill="1" applyAlignment="1">
      <alignment horizontal="center"/>
    </xf>
    <xf numFmtId="0" fontId="15" fillId="2" borderId="0" xfId="0" applyFont="1" applyFill="1" applyAlignment="1">
      <alignment horizontal="center" vertical="center" wrapText="1"/>
    </xf>
    <xf numFmtId="0" fontId="13" fillId="0" borderId="0" xfId="0" applyFont="1"/>
    <xf numFmtId="9" fontId="13" fillId="0" borderId="0" xfId="0" applyNumberFormat="1" applyFont="1"/>
    <xf numFmtId="0" fontId="6" fillId="3" borderId="0" xfId="0" applyFont="1" applyFill="1" applyAlignment="1">
      <alignment horizontal="left" vertical="center" wrapText="1"/>
    </xf>
    <xf numFmtId="0" fontId="1" fillId="3" borderId="0" xfId="0" applyFont="1" applyFill="1" applyAlignment="1">
      <alignment horizontal="left" vertical="center" wrapText="1"/>
    </xf>
    <xf numFmtId="0" fontId="13" fillId="0" borderId="0" xfId="0" applyFont="1" applyAlignment="1">
      <alignment horizontal="center"/>
    </xf>
    <xf numFmtId="0" fontId="1" fillId="3" borderId="0" xfId="0" applyFont="1" applyFill="1" applyAlignment="1">
      <alignment vertical="center" wrapText="1"/>
    </xf>
    <xf numFmtId="0" fontId="5" fillId="3" borderId="0" xfId="0" applyFont="1" applyFill="1" applyAlignment="1">
      <alignment horizontal="left" vertical="center" wrapText="1"/>
    </xf>
    <xf numFmtId="0" fontId="11" fillId="3" borderId="0" xfId="0" applyFont="1" applyFill="1" applyAlignment="1">
      <alignment vertical="center" wrapText="1"/>
    </xf>
    <xf numFmtId="0" fontId="6" fillId="3" borderId="0" xfId="0" applyFont="1" applyFill="1" applyAlignment="1">
      <alignment vertical="center" wrapText="1"/>
    </xf>
    <xf numFmtId="0" fontId="0" fillId="3" borderId="0" xfId="0" applyFill="1" applyAlignment="1">
      <alignment horizontal="center" vertical="center" wrapText="1"/>
    </xf>
    <xf numFmtId="0" fontId="16" fillId="2" borderId="0" xfId="0" applyFont="1" applyFill="1" applyAlignment="1">
      <alignment vertical="center"/>
    </xf>
    <xf numFmtId="0" fontId="16" fillId="2" borderId="0" xfId="0" applyFont="1" applyFill="1" applyAlignment="1">
      <alignment vertical="top" wrapText="1"/>
    </xf>
    <xf numFmtId="17" fontId="0" fillId="3" borderId="0" xfId="0" applyNumberFormat="1" applyFill="1" applyAlignment="1">
      <alignment vertical="center"/>
    </xf>
    <xf numFmtId="0" fontId="0" fillId="0" borderId="0" xfId="0" applyAlignment="1">
      <alignment vertical="top" wrapText="1"/>
    </xf>
    <xf numFmtId="0" fontId="17" fillId="0" borderId="0" xfId="2" applyAlignment="1">
      <alignment vertical="top" wrapText="1"/>
    </xf>
    <xf numFmtId="0" fontId="1" fillId="0" borderId="0" xfId="0" applyFont="1" applyAlignment="1">
      <alignment vertical="top" wrapText="1"/>
    </xf>
    <xf numFmtId="0" fontId="17" fillId="0" borderId="0" xfId="2" applyFill="1" applyAlignment="1">
      <alignment wrapText="1"/>
    </xf>
    <xf numFmtId="0" fontId="17" fillId="0" borderId="0" xfId="2" applyAlignment="1">
      <alignment wrapText="1"/>
    </xf>
    <xf numFmtId="0" fontId="18" fillId="0" borderId="0" xfId="0" applyFont="1" applyAlignment="1">
      <alignment horizontal="center" vertical="center" wrapText="1"/>
    </xf>
    <xf numFmtId="0" fontId="9" fillId="8" borderId="0" xfId="0" applyFont="1" applyFill="1" applyAlignment="1">
      <alignment horizontal="center" vertical="center" wrapText="1"/>
    </xf>
    <xf numFmtId="0" fontId="13" fillId="0" borderId="0" xfId="0" applyFont="1" applyAlignment="1">
      <alignment horizontal="center" vertical="center"/>
    </xf>
    <xf numFmtId="0" fontId="15" fillId="8" borderId="0" xfId="0" applyFont="1" applyFill="1" applyAlignment="1">
      <alignment horizontal="center" vertical="center" wrapText="1"/>
    </xf>
    <xf numFmtId="0" fontId="19" fillId="10" borderId="0" xfId="0" applyFont="1" applyFill="1" applyAlignment="1">
      <alignment horizontal="center" vertical="center" wrapText="1"/>
    </xf>
    <xf numFmtId="0" fontId="9" fillId="11" borderId="0" xfId="0" applyFont="1" applyFill="1" applyAlignment="1">
      <alignment horizontal="center" vertical="center" wrapText="1"/>
    </xf>
    <xf numFmtId="0" fontId="15" fillId="11" borderId="0" xfId="0" applyFont="1" applyFill="1" applyAlignment="1">
      <alignment horizontal="center" vertical="center" wrapText="1"/>
    </xf>
    <xf numFmtId="0" fontId="9" fillId="3" borderId="0" xfId="0" applyFont="1" applyFill="1" applyAlignment="1">
      <alignment horizontal="center" vertical="center" wrapText="1"/>
    </xf>
    <xf numFmtId="0" fontId="1" fillId="3" borderId="0" xfId="0" applyFont="1" applyFill="1"/>
    <xf numFmtId="0" fontId="12" fillId="3" borderId="0" xfId="0" applyFont="1" applyFill="1" applyAlignment="1">
      <alignment vertical="center"/>
    </xf>
    <xf numFmtId="0" fontId="0" fillId="3" borderId="0" xfId="0" applyFill="1" applyAlignment="1">
      <alignment horizontal="left" vertical="center" wrapText="1"/>
    </xf>
    <xf numFmtId="0" fontId="1" fillId="0" borderId="0" xfId="0" applyFont="1"/>
    <xf numFmtId="0" fontId="15" fillId="9" borderId="1" xfId="0" applyFont="1" applyFill="1" applyBorder="1" applyAlignment="1">
      <alignment horizontal="center" vertical="center" wrapText="1"/>
    </xf>
    <xf numFmtId="0" fontId="13" fillId="0" borderId="2" xfId="0" applyFont="1" applyBorder="1" applyAlignment="1">
      <alignment horizontal="center"/>
    </xf>
    <xf numFmtId="0" fontId="0" fillId="0" borderId="0" xfId="0" applyAlignment="1">
      <alignment horizontal="left" wrapText="1"/>
    </xf>
    <xf numFmtId="0" fontId="10" fillId="0" borderId="0" xfId="0" applyFont="1" applyAlignment="1">
      <alignment vertical="center" wrapText="1"/>
    </xf>
    <xf numFmtId="0" fontId="1" fillId="13" borderId="0" xfId="0" applyFont="1" applyFill="1" applyAlignment="1">
      <alignment horizontal="center" vertical="center"/>
    </xf>
    <xf numFmtId="0" fontId="1" fillId="13" borderId="0" xfId="0" applyFont="1" applyFill="1" applyAlignment="1">
      <alignment horizontal="center" vertical="center" wrapText="1"/>
    </xf>
    <xf numFmtId="0" fontId="0" fillId="13" borderId="0" xfId="0" applyFill="1" applyAlignment="1">
      <alignment horizontal="center" vertical="center" wrapText="1"/>
    </xf>
    <xf numFmtId="0" fontId="17" fillId="0" borderId="0" xfId="2" applyAlignment="1">
      <alignment horizontal="left" vertical="center" wrapText="1"/>
    </xf>
    <xf numFmtId="0" fontId="0" fillId="3" borderId="0" xfId="0" applyFill="1" applyAlignment="1">
      <alignment wrapText="1"/>
    </xf>
    <xf numFmtId="0" fontId="0" fillId="0" borderId="0" xfId="0" applyAlignment="1">
      <alignment horizontal="left" vertical="center" wrapText="1"/>
    </xf>
    <xf numFmtId="0" fontId="12" fillId="5" borderId="0" xfId="0" applyFont="1" applyFill="1" applyAlignment="1">
      <alignment horizontal="center" vertical="center"/>
    </xf>
    <xf numFmtId="0" fontId="12" fillId="6" borderId="0" xfId="0" applyFont="1" applyFill="1" applyAlignment="1">
      <alignment horizontal="center" vertical="center"/>
    </xf>
    <xf numFmtId="0" fontId="2" fillId="4" borderId="0" xfId="0" applyFont="1" applyFill="1" applyAlignment="1">
      <alignment horizontal="center" vertical="center" wrapText="1"/>
    </xf>
    <xf numFmtId="0" fontId="4" fillId="12" borderId="0" xfId="0" applyFont="1" applyFill="1" applyAlignment="1">
      <alignment horizontal="center" vertical="center" wrapText="1"/>
    </xf>
    <xf numFmtId="0" fontId="1" fillId="0" borderId="0" xfId="0" applyFont="1" applyAlignment="1">
      <alignment horizontal="left" vertical="center" wrapText="1"/>
    </xf>
    <xf numFmtId="0" fontId="10" fillId="0" borderId="0" xfId="0" applyFont="1" applyAlignment="1">
      <alignment horizontal="left" vertical="center" wrapText="1"/>
    </xf>
    <xf numFmtId="0" fontId="2" fillId="3" borderId="0" xfId="0" applyFont="1" applyFill="1" applyAlignment="1">
      <alignment horizontal="center" vertical="center" wrapText="1"/>
    </xf>
    <xf numFmtId="0" fontId="12" fillId="7" borderId="0" xfId="0" applyFont="1" applyFill="1" applyAlignment="1">
      <alignment horizontal="center" vertical="center"/>
    </xf>
    <xf numFmtId="0" fontId="3" fillId="6" borderId="0" xfId="0" applyFont="1" applyFill="1" applyAlignment="1">
      <alignment horizontal="center" vertical="center" wrapText="1"/>
    </xf>
    <xf numFmtId="0" fontId="2" fillId="3" borderId="0" xfId="0" applyFont="1" applyFill="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4" borderId="0" xfId="0" applyFill="1" applyAlignment="1">
      <alignment horizontal="center"/>
    </xf>
    <xf numFmtId="0" fontId="0" fillId="4" borderId="0" xfId="0" applyFill="1" applyAlignment="1">
      <alignment horizontal="center" vertical="center"/>
    </xf>
    <xf numFmtId="0" fontId="0" fillId="3" borderId="0" xfId="0" applyFill="1" applyAlignment="1">
      <alignment horizontal="center"/>
    </xf>
    <xf numFmtId="16" fontId="0" fillId="0" borderId="0" xfId="0" applyNumberFormat="1"/>
  </cellXfs>
  <cellStyles count="3">
    <cellStyle name="Hyperlink" xfId="2" builtinId="8"/>
    <cellStyle name="Normal" xfId="0" builtinId="0"/>
    <cellStyle name="Per cent" xfId="1" builtinId="5"/>
  </cellStyles>
  <dxfs count="31">
    <dxf>
      <font>
        <color theme="0" tint="-0.24994659260841701"/>
      </font>
    </dxf>
    <dxf>
      <font>
        <b/>
        <i val="0"/>
        <color theme="9" tint="-0.24994659260841701"/>
      </font>
      <fill>
        <patternFill>
          <bgColor theme="9" tint="0.79998168889431442"/>
        </patternFill>
      </fill>
    </dxf>
    <dxf>
      <font>
        <color theme="0" tint="-0.14996795556505021"/>
      </font>
    </dxf>
    <dxf>
      <font>
        <color theme="0"/>
      </font>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
      <font>
        <color theme="9" tint="-0.24994659260841701"/>
      </font>
      <fill>
        <patternFill>
          <bgColor theme="9" tint="0.79998168889431442"/>
        </patternFill>
      </fill>
    </dxf>
    <dxf>
      <font>
        <color theme="8" tint="-0.499984740745262"/>
      </font>
      <fill>
        <patternFill>
          <bgColor theme="8" tint="0.59996337778862885"/>
        </patternFill>
      </fill>
    </dxf>
    <dxf>
      <font>
        <color theme="7" tint="-0.499984740745262"/>
      </font>
      <fill>
        <patternFill>
          <bgColor theme="7" tint="0.59996337778862885"/>
        </patternFill>
      </fill>
    </dxf>
  </dxfs>
  <tableStyles count="0" defaultTableStyle="TableStyleMedium2" defaultPivotStyle="PivotStyleLight16"/>
  <colors>
    <mruColors>
      <color rgb="FFE6AF00"/>
      <color rgb="FFFF7C80"/>
      <color rgb="FF5BD4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ocumenttasks/documenttask1.xml><?xml version="1.0" encoding="utf-8"?>
<Tasks xmlns="http://schemas.microsoft.com/office/tasks/2019/documenttasks">
  <Task id="{386B57EC-D253-44AF-834A-685B86252D21}">
    <Anchor>
      <Comment id="{7FA3DC04-7917-4E50-820E-C5F0BD8ADDEF}"/>
    </Anchor>
    <History>
      <Event time="2023-03-28T14:38:42.85" id="{8672DF8C-CF7F-488E-8F93-F1F5DD053FE8}">
        <Attribution userId="S::appin@bluemarinefoundation.com::c38de373-eec4-4d14-95b7-4fa24101c57b" userName="Appin Williamson" userProvider="AD"/>
        <Anchor>
          <Comment id="{7FA3DC04-7917-4E50-820E-C5F0BD8ADDEF}"/>
        </Anchor>
        <Create/>
      </Event>
      <Event time="2023-03-28T14:38:42.85" id="{62420261-75EC-47F2-982A-68D764492404}">
        <Attribution userId="S::appin@bluemarinefoundation.com::c38de373-eec4-4d14-95b7-4fa24101c57b" userName="Appin Williamson" userProvider="AD"/>
        <Anchor>
          <Comment id="{7FA3DC04-7917-4E50-820E-C5F0BD8ADDEF}"/>
        </Anchor>
        <Assign userId="S::jennym@bluemarinefoundation.com::670fc216-29ac-4343-a9a6-5909888fcb70" userName="Jenny Murray" userProvider="AD"/>
      </Event>
      <Event time="2023-03-28T14:38:42.85" id="{A61B6A1C-0401-46E1-98B9-CC0EC4993F67}">
        <Attribution userId="S::appin@bluemarinefoundation.com::c38de373-eec4-4d14-95b7-4fa24101c57b" userName="Appin Williamson" userProvider="AD"/>
        <Anchor>
          <Comment id="{7FA3DC04-7917-4E50-820E-C5F0BD8ADDEF}"/>
        </Anchor>
        <SetTitle title="@Jenny Murray please could you check the number of samples collected as part of this fieldwork?"/>
      </Event>
      <Event time="2023-04-24T08:38:19.99" id="{4C3EFE25-6BD4-4A65-B53D-4BBF792F5B71}">
        <Attribution userId="S::appin@bluemarinefoundation.com::c38de373-eec4-4d14-95b7-4fa24101c57b" userName="Appin Williamson"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ppin Williamson" id="{79846DD2-6442-4B13-B91A-6AE9C6BB62CD}" userId="appin@bluemarinefoundation.com" providerId="PeoplePicker"/>
  <person displayName="Sophie Locke" id="{4C925A33-CC7B-4A64-A418-F2110D9138F9}" userId="Sophie@bluemarinefoundation.com" providerId="PeoplePicker"/>
  <person displayName="Jenny Murray" id="{03172ADC-61F8-44F0-ADB8-9EE3D55BBD66}" userId="jennym@bluemarinefoundation.com" providerId="PeoplePicker"/>
  <person displayName="Appin Williamson" id="{588FA67E-C132-4FF0-86CB-68F15A18C053}" userId="S::appin@bluemarinefoundation.com::c38de373-eec4-4d14-95b7-4fa24101c57b" providerId="AD"/>
  <person displayName="Jenny Murray" id="{F561E8AF-5913-4A6B-89EE-561BF061BF4F}" userId="S::jennym@bluemarinefoundation.com::670fc216-29ac-4343-a9a6-5909888fcb7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5" dT="2022-08-31T15:26:53.51" personId="{588FA67E-C132-4FF0-86CB-68F15A18C053}" id="{AFD7B6CD-2AF0-45D6-B41A-E822317489D8}">
    <text>These don't tie in exactly, but I have approximated them</text>
  </threadedComment>
</ThreadedComments>
</file>

<file path=xl/threadedComments/threadedComment10.xml><?xml version="1.0" encoding="utf-8"?>
<ThreadedComments xmlns="http://schemas.microsoft.com/office/spreadsheetml/2018/threadedcomments" xmlns:x="http://schemas.openxmlformats.org/spreadsheetml/2006/main">
  <threadedComment ref="N4" dT="2023-03-28T14:38:42.85" personId="{588FA67E-C132-4FF0-86CB-68F15A18C053}" id="{7FA3DC04-7917-4E50-820E-C5F0BD8ADDEF}" done="1">
    <text>@Jenny Murray please could you check the number of samples collected as part of this fieldwork?</text>
    <mentions>
      <mention mentionpersonId="{03172ADC-61F8-44F0-ADB8-9EE3D55BBD66}" mentionId="{B883B2CB-FBBD-455F-8B45-07A898EB07FA}" startIndex="0" length="13"/>
    </mentions>
  </threadedComment>
  <threadedComment ref="N4" dT="2023-04-16T15:15:37.32" personId="{F561E8AF-5913-4A6B-89EE-561BF061BF4F}" id="{8FE966DF-53A2-42A5-AABD-D822DEF4C13B}" parentId="{7FA3DC04-7917-4E50-820E-C5F0BD8ADDEF}">
    <text xml:space="preserve">@Appin Williamson 26 </text>
    <mentions>
      <mention mentionpersonId="{79846DD2-6442-4B13-B91A-6AE9C6BB62CD}" mentionId="{BC6499A1-98D0-4183-ADF8-53326F5CA05A}" startIndex="0" length="17"/>
    </mentions>
  </threadedComment>
  <threadedComment ref="V4" dT="2022-11-30T12:26:07.07" personId="{588FA67E-C132-4FF0-86CB-68F15A18C053}" id="{0E5B1ED5-308F-471E-BB0C-8E899F6B3CC7}">
    <text>@Jenny Murray if this is in draft and not yet published, I might just leave this as zero for now.  But please shout if you think this is wrongh</text>
    <mentions>
      <mention mentionpersonId="{03172ADC-61F8-44F0-ADB8-9EE3D55BBD66}" mentionId="{87BBC7C7-82D6-4600-B622-B1A102A78932}" startIndex="0" length="13"/>
    </mentions>
  </threadedComment>
  <threadedComment ref="V4" dT="2022-12-05T17:53:12.90" personId="{F561E8AF-5913-4A6B-89EE-561BF061BF4F}" id="{6381EE44-4608-4283-891E-091552094987}" parentId="{0E5B1ED5-308F-471E-BB0C-8E899F6B3CC7}">
    <text xml:space="preserve">Yes happy with that - I wasn't sure whether to include it as it hasn't been published yet so happy to capture it in the next round. </text>
  </threadedComment>
  <threadedComment ref="V4" dT="2023-09-29T15:00:01.17" personId="{588FA67E-C132-4FF0-86CB-68F15A18C053}" id="{175FF9A4-6502-4F6F-99E3-40C8E37AFA46}" parentId="{0E5B1ED5-308F-471E-BB0C-8E899F6B3CC7}">
    <text>I have added in the Irish report into this line as it still seems appropriate</text>
  </threadedComment>
  <threadedComment ref="E5" dT="2023-05-15T14:39:25.00" personId="{F561E8AF-5913-4A6B-89EE-561BF061BF4F}" id="{AEE0D8D2-227C-42B7-A6DC-296D0E14EB81}">
    <text>@Appin Williamson  this is now being taken forward through the UK action plan - how would you like to capture this?</text>
    <mentions>
      <mention mentionpersonId="{79846DD2-6442-4B13-B91A-6AE9C6BB62CD}" mentionId="{BC1447A8-F941-4F15-81BE-3086FD06CF68}" startIndex="0" length="17"/>
    </mentions>
  </threadedComment>
  <threadedComment ref="E5" dT="2023-05-15T14:39:48.92" personId="{F561E8AF-5913-4A6B-89EE-561BF061BF4F}" id="{CF42FEAC-005B-400F-AEED-35E98F872A41}" parentId="{AEE0D8D2-227C-42B7-A6DC-296D0E14EB81}">
    <text xml:space="preserve">I have included the action plan in the unplanned outputs section. </text>
  </threadedComment>
  <threadedComment ref="E5" dT="2023-05-15T15:34:57.60" personId="{588FA67E-C132-4FF0-86CB-68F15A18C053}" id="{FDA4F261-DD62-49C9-9A65-3F28AD2CC9B6}" parentId="{AEE0D8D2-227C-42B7-A6DC-296D0E14EB81}">
    <text>@Jenny Murray so is this something that we're no longer directly doing ourselves?  If so we could put further along in the row that this is now being completed by others so we don't need to report on it</text>
    <mentions>
      <mention mentionpersonId="{03172ADC-61F8-44F0-ADB8-9EE3D55BBD66}" mentionId="{8B85C39A-4443-4A25-8382-686BB2FE4396}" startIndex="0" length="13"/>
    </mentions>
  </threadedComment>
</ThreadedComments>
</file>

<file path=xl/threadedComments/threadedComment11.xml><?xml version="1.0" encoding="utf-8"?>
<ThreadedComments xmlns="http://schemas.microsoft.com/office/spreadsheetml/2018/threadedcomments" xmlns:x="http://schemas.openxmlformats.org/spreadsheetml/2006/main">
  <threadedComment ref="R6" dT="2023-07-27T11:38:12.89" personId="{F561E8AF-5913-4A6B-89EE-561BF061BF4F}" id="{23029B7A-A0DA-44E5-888B-0773804D53FB}">
    <text>@Appin Williamson this has still not been published so have set to 0.</text>
    <mentions>
      <mention mentionpersonId="{79846DD2-6442-4B13-B91A-6AE9C6BB62CD}" mentionId="{FF6B3EEC-CB90-456C-93EA-6B969821BAE9}" startIndex="0" length="17"/>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E5" dT="2023-05-15T14:23:32.31" personId="{F561E8AF-5913-4A6B-89EE-561BF061BF4F}" id="{EF1BDFCA-8674-49A8-99B4-0F370DB113F9}">
    <text xml:space="preserve">@Appin Williamson need to add in when the GIS map of the sturgeon sightings were added. @Sophie Locke I think this may have been completed in August 2021 before I joined and believe you may have done this with Alex? Please can you confirm and I will add to the log frame. </text>
    <mentions>
      <mention mentionpersonId="{79846DD2-6442-4B13-B91A-6AE9C6BB62CD}" mentionId="{A8533C2F-A49A-48BB-A349-05E3896BF580}" startIndex="0" length="17"/>
      <mention mentionpersonId="{4C925A33-CC7B-4A64-A418-F2110D9138F9}" mentionId="{E31BA7C2-ED60-4221-AAEB-8A03F7A00181}" startIndex="88" length="13"/>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M5" dT="2023-05-15T14:24:57.64" personId="{F561E8AF-5913-4A6B-89EE-561BF061BF4F}" id="{9108BC22-D144-407A-A4EF-E5DFDB85A451}">
    <text xml:space="preserve">@Appin Williamson I have put this as 1 to match with the above as I imagine the spreadsheet above is referring to the same one here so to me this is a duplication - do we need this here? </text>
    <mentions>
      <mention mentionpersonId="{79846DD2-6442-4B13-B91A-6AE9C6BB62CD}" mentionId="{C60C9A76-2E63-4F79-965F-B8A6FC7ED974}" startIndex="0" length="17"/>
    </mentions>
  </threadedComment>
  <threadedComment ref="M5" dT="2023-05-15T15:40:55.61" personId="{588FA67E-C132-4FF0-86CB-68F15A18C053}" id="{D5FF98AA-8CC5-4216-8876-D5746DC3FE8F}" parentId="{9108BC22-D144-407A-A4EF-E5DFDB85A451}">
    <text>mmm yeah I think this is a hangover of transferring this across to our current logframe template, I will delete the text as it's not required</text>
  </threadedComment>
</ThreadedComments>
</file>

<file path=xl/threadedComments/threadedComment4.xml><?xml version="1.0" encoding="utf-8"?>
<ThreadedComments xmlns="http://schemas.microsoft.com/office/spreadsheetml/2018/threadedcomments" xmlns:x="http://schemas.openxmlformats.org/spreadsheetml/2006/main">
  <threadedComment ref="M4" dT="2023-05-15T14:26:11.59" personId="{F561E8AF-5913-4A6B-89EE-561BF061BF4F}" id="{A41F944F-5EB4-47D5-B951-CBC810A78922}">
    <text>@Appin Williamson I have added this to match with the above - longer version report of the shorter evidence report highlighted below.</text>
    <mentions>
      <mention mentionpersonId="{79846DD2-6442-4B13-B91A-6AE9C6BB62CD}" mentionId="{5CAB4840-89C3-460D-9AF4-F0A59EE80193}" startIndex="0" length="17"/>
    </mentions>
  </threadedComment>
  <threadedComment ref="M4" dT="2023-05-15T15:40:08.81" personId="{588FA67E-C132-4FF0-86CB-68F15A18C053}" id="{16F2C0D1-FAC4-46D6-B2C9-58B5C749811C}" parentId="{A41F944F-5EB4-47D5-B951-CBC810A78922}">
    <text>Great - thank you!  Do you know the months these were released and if so please could you include?</text>
  </threadedComment>
</ThreadedComments>
</file>

<file path=xl/threadedComments/threadedComment5.xml><?xml version="1.0" encoding="utf-8"?>
<ThreadedComments xmlns="http://schemas.microsoft.com/office/spreadsheetml/2018/threadedcomments" xmlns:x="http://schemas.openxmlformats.org/spreadsheetml/2006/main">
  <threadedComment ref="V4" dT="2022-11-30T12:13:00.55" personId="{588FA67E-C132-4FF0-86CB-68F15A18C053}" id="{0EEEB55E-AFCB-436B-8A13-7B601FACB590}">
    <text>@Jenny Murray did this happen because of work involving BLUE?  This is big news!</text>
    <mentions>
      <mention mentionpersonId="{03172ADC-61F8-44F0-ADB8-9EE3D55BBD66}" mentionId="{55D2FF9F-9D62-4E04-9205-F29549BA3F08}" startIndex="0" length="13"/>
    </mentions>
  </threadedComment>
  <threadedComment ref="V4" dT="2022-12-05T17:50:58.39" personId="{F561E8AF-5913-4A6B-89EE-561BF061BF4F}" id="{86CAFBDC-C351-46F0-A398-72944D889CCA}" parentId="{0EEEB55E-AFCB-436B-8A13-7B601FACB590}">
    <text xml:space="preserve">Yes partly. It was more because of the evidence that was collected and submitted to regulators (from Steve Colclough) but also because of the continued engagement we have been having with them, for example through the Favourable Conservation Status report we were commissioned to do by NE. </text>
  </threadedComment>
  <threadedComment ref="E5" dT="2023-05-15T14:27:07.06" personId="{F561E8AF-5913-4A6B-89EE-561BF061BF4F}" id="{DDF6EEAE-4D94-4F1A-A600-F491B99CC169}">
    <text xml:space="preserve">@Appin Williamson UK Gov agencies have not taken this forward so have left blank. </text>
    <mentions>
      <mention mentionpersonId="{79846DD2-6442-4B13-B91A-6AE9C6BB62CD}" mentionId="{934E5E7E-F77E-4B66-8233-2B89E4694AA3}" startIndex="0" length="17"/>
    </mentions>
  </threadedComment>
  <threadedComment ref="E5" dT="2023-05-15T15:39:26.15" personId="{588FA67E-C132-4FF0-86CB-68F15A18C053}" id="{8C0CB48D-009F-4D3D-BB49-A6E0906EF165}" parentId="{DDF6EEAE-4D94-4F1A-A600-F491B99CC169}">
    <text>OK, have just added text to the progress section to reflect that</text>
  </threadedComment>
</ThreadedComments>
</file>

<file path=xl/threadedComments/threadedComment6.xml><?xml version="1.0" encoding="utf-8"?>
<ThreadedComments xmlns="http://schemas.microsoft.com/office/spreadsheetml/2018/threadedcomments" xmlns:x="http://schemas.openxmlformats.org/spreadsheetml/2006/main">
  <threadedComment ref="F5" dT="2022-08-31T15:09:13.42" personId="{588FA67E-C132-4FF0-86CB-68F15A18C053}" id="{846C9E21-18F9-4722-ADAD-5D7CD621BA35}">
    <text>Just put a number in here at random</text>
  </threadedComment>
  <threadedComment ref="F5" dT="2022-12-05T17:51:51.57" personId="{F561E8AF-5913-4A6B-89EE-561BF061BF4F}" id="{DCF7179E-F1EF-4CED-90EE-65B7A688EB14}" parentId="{846C9E21-18F9-4722-ADAD-5D7CD621BA35}">
    <text>Ah yeah that is quite difficult to answer but I think Emma might have an idea of how many posts we shared if that;s helpful?</text>
  </threadedComment>
  <threadedComment ref="E7" dT="2023-05-15T14:28:19.08" personId="{F561E8AF-5913-4A6B-89EE-561BF061BF4F}" id="{CFACA866-D519-47E8-BE69-9915FED205A5}">
    <text xml:space="preserve">@Appin Williamson the only media campaign we released was with the save the sturgeon website and this has been covered above. </text>
    <mentions>
      <mention mentionpersonId="{79846DD2-6442-4B13-B91A-6AE9C6BB62CD}" mentionId="{32DE674A-08BB-43D7-887A-2EFCFE0EEE91}" startIndex="0" length="17"/>
    </mentions>
  </threadedComment>
  <threadedComment ref="E7" dT="2023-05-15T15:37:39.37" personId="{588FA67E-C132-4FF0-86CB-68F15A18C053}" id="{E3121118-FC8E-4572-9EE8-9045BA7F3210}" parentId="{CFACA866-D519-47E8-BE69-9915FED205A5}">
    <text>ok great - I will add some text in the progress achieved section to reflect that</text>
  </threadedComment>
</ThreadedComments>
</file>

<file path=xl/threadedComments/threadedComment7.xml><?xml version="1.0" encoding="utf-8"?>
<ThreadedComments xmlns="http://schemas.microsoft.com/office/spreadsheetml/2018/threadedcomments" xmlns:x="http://schemas.openxmlformats.org/spreadsheetml/2006/main">
  <threadedComment ref="V4" dT="2022-12-05T17:44:33.06" personId="{588FA67E-C132-4FF0-86CB-68F15A18C053}" id="{29729CB5-75A3-4622-9F76-CAE75CF6DAF2}">
    <text>@Jenny Murray I have removed the second one from being counted because it's wasn't run by us but please le tme know if that's not correct</text>
    <mentions>
      <mention mentionpersonId="{03172ADC-61F8-44F0-ADB8-9EE3D55BBD66}" mentionId="{0F8BAAA7-896C-4DD7-98F4-B4073A2D2125}" startIndex="0" length="13"/>
    </mentions>
  </threadedComment>
  <threadedComment ref="V4" dT="2022-12-05T17:52:34.71" personId="{F561E8AF-5913-4A6B-89EE-561BF061BF4F}" id="{C75F8B79-AA9F-4522-8295-2BE781223635}" parentId="{29729CB5-75A3-4622-9F76-CAE75CF6DAF2}">
    <text>Ah yeah okay that makes sense - it wasn't run by us, I just attended on behalf of the Sturgeon Alliance</text>
  </threadedComment>
  <threadedComment ref="V4" dT="2023-07-27T11:48:41.70" personId="{F561E8AF-5913-4A6B-89EE-561BF061BF4F}" id="{92124D5E-4481-4DF4-A805-22D1C6DBFB57}" parentId="{29729CB5-75A3-4622-9F76-CAE75CF6DAF2}">
    <text>@Appin Williamson I have added this presentation (no.3) but not sure it's in the right place/ it'll be filtered through to the impact stats as no.1&amp;2 were already in there.</text>
    <mentions>
      <mention mentionpersonId="{79846DD2-6442-4B13-B91A-6AE9C6BB62CD}" mentionId="{A51278B8-300B-44A8-8F5E-7F5EED820C79}" startIndex="0" length="17"/>
    </mentions>
  </threadedComment>
  <threadedComment ref="V4" dT="2023-07-27T15:34:50.42" personId="{588FA67E-C132-4FF0-86CB-68F15A18C053}" id="{387EC42C-F044-4FD3-A17A-CFFAE88F1B75}" parentId="{29729CB5-75A3-4622-9F76-CAE75CF6DAF2}">
    <text>Hmm I'm not sure I understand this comment now I have read it again, what do you mean?  I have also just added 30 stakeholders reached into the unplanned tab</text>
  </threadedComment>
</ThreadedComments>
</file>

<file path=xl/threadedComments/threadedComment8.xml><?xml version="1.0" encoding="utf-8"?>
<ThreadedComments xmlns="http://schemas.microsoft.com/office/spreadsheetml/2018/threadedcomments" xmlns:x="http://schemas.openxmlformats.org/spreadsheetml/2006/main">
  <threadedComment ref="E4" dT="2023-05-15T14:37:48.13" personId="{F561E8AF-5913-4A6B-89EE-561BF061BF4F}" id="{72C69884-E9B5-4C54-AA35-598734EFB4DA}">
    <text xml:space="preserve">@Appin Williamson all of these refer to non-native species which we are no longer taking forward through Barclays. We have however highlighted that non-natives are a threat within the Action Plan - should we include this anywhere? </text>
    <mentions>
      <mention mentionpersonId="{79846DD2-6442-4B13-B91A-6AE9C6BB62CD}" mentionId="{067DBA1A-E7C5-484C-835D-6C8F04884B3F}" startIndex="0" length="17"/>
    </mentions>
  </threadedComment>
  <threadedComment ref="E4" dT="2023-05-15T15:36:17.11" personId="{588FA67E-C132-4FF0-86CB-68F15A18C053}" id="{93BDA879-6D7F-4D01-A461-D71C3F5897FD}" parentId="{72C69884-E9B5-4C54-AA35-598734EFB4DA}">
    <text>I think that we have released the action plan is probably output enough.  This maybe comes back to whether this adequately reflects the scope of the sturgeon project - if the milestones are changed then we can change them here to reflect what we're really doing</text>
  </threadedComment>
</ThreadedComments>
</file>

<file path=xl/threadedComments/threadedComment9.xml><?xml version="1.0" encoding="utf-8"?>
<ThreadedComments xmlns="http://schemas.microsoft.com/office/spreadsheetml/2018/threadedcomments" xmlns:x="http://schemas.openxmlformats.org/spreadsheetml/2006/main">
  <threadedComment ref="E4" dT="2023-05-15T14:38:33.88" personId="{F561E8AF-5913-4A6B-89EE-561BF061BF4F}" id="{396BCF01-7DBB-48E4-8A0D-A3EE61E8B56F}">
    <text xml:space="preserve">@Appin Williamson again we aren't taking this forward through Barclays but we have actions in the UK action plan for it. </text>
    <mentions>
      <mention mentionpersonId="{79846DD2-6442-4B13-B91A-6AE9C6BB62CD}" mentionId="{7AD683A7-89F7-47A3-8428-DF1AB091FBD4}" startIndex="0" length="1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x:/s/Projects/EWTIRHwIgDBFtWnNVRLHR4sBLABoGSlkeUC8a7oixCS9PQ?e=nGMgsJ" TargetMode="External"/><Relationship Id="rId2" Type="http://schemas.openxmlformats.org/officeDocument/2006/relationships/hyperlink" Target="../../../../../../:x:/s/Projects/EXntr7lZ0oVAnCxh6PzSaDgBVEY5WTUS8_2W4v2a895KwA?e=6EwyD5" TargetMode="External"/><Relationship Id="rId1" Type="http://schemas.openxmlformats.org/officeDocument/2006/relationships/hyperlink" Target="../../BLUE%27s%20M%26E%20Guide.pdf" TargetMode="External"/><Relationship Id="rId5" Type="http://schemas.openxmlformats.org/officeDocument/2006/relationships/printerSettings" Target="../printerSettings/printerSettings1.bin"/><Relationship Id="rId4" Type="http://schemas.openxmlformats.org/officeDocument/2006/relationships/hyperlink" Target="../../../../../../:w:/s/Projects/EbGbDNmws1ZPrPLa7rSAyOcB2yuPEqaqa4Xn8Ur-lsWWxg?e=e09GLT" TargetMode="Externa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microsoft.com/office/2017/10/relationships/threadedComment" Target="../threadedComments/threadedComment10.xml"/><Relationship Id="rId2" Type="http://schemas.openxmlformats.org/officeDocument/2006/relationships/comments" Target="../comments10.xml"/><Relationship Id="rId1" Type="http://schemas.openxmlformats.org/officeDocument/2006/relationships/vmlDrawing" Target="../drawings/vmlDrawing10.vml"/><Relationship Id="rId4" Type="http://schemas.microsoft.com/office/2019/04/relationships/documenttask" Target="../documenttasks/documenttask1.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9E9F3-CD60-49C4-ACC6-3AEDADF13841}">
  <sheetPr codeName="Sheet1">
    <tabColor theme="7"/>
  </sheetPr>
  <dimension ref="A1:F4"/>
  <sheetViews>
    <sheetView zoomScale="71" zoomScaleNormal="70" workbookViewId="0">
      <selection activeCell="P16" sqref="P16"/>
    </sheetView>
  </sheetViews>
  <sheetFormatPr defaultColWidth="10.7109375" defaultRowHeight="14.45"/>
  <cols>
    <col min="2" max="2" width="15.28515625" customWidth="1"/>
    <col min="3" max="3" width="18.42578125" customWidth="1"/>
    <col min="4" max="4" width="16.28515625" customWidth="1"/>
    <col min="6" max="6" width="20.7109375" style="21" customWidth="1"/>
  </cols>
  <sheetData>
    <row r="1" spans="1:6" ht="49.9" customHeight="1">
      <c r="A1" s="72" t="s">
        <v>0</v>
      </c>
      <c r="B1" s="72"/>
      <c r="C1" s="72"/>
      <c r="D1" s="72"/>
      <c r="E1" s="29">
        <v>1</v>
      </c>
      <c r="F1" s="70" t="s">
        <v>1</v>
      </c>
    </row>
    <row r="2" spans="1:6" ht="49.9" customHeight="1">
      <c r="A2" s="72"/>
      <c r="B2" s="72"/>
      <c r="C2" s="72"/>
      <c r="D2" s="72"/>
      <c r="E2" s="29">
        <v>2</v>
      </c>
      <c r="F2" s="70" t="s">
        <v>2</v>
      </c>
    </row>
    <row r="3" spans="1:6" ht="49.9" customHeight="1">
      <c r="A3" s="72"/>
      <c r="B3" s="72"/>
      <c r="C3" s="72"/>
      <c r="D3" s="72"/>
      <c r="E3" s="29">
        <v>3</v>
      </c>
      <c r="F3" s="70" t="s">
        <v>3</v>
      </c>
    </row>
    <row r="4" spans="1:6" ht="49.9" customHeight="1">
      <c r="A4" s="72"/>
      <c r="B4" s="72"/>
      <c r="C4" s="72"/>
      <c r="D4" s="72"/>
      <c r="E4" s="29">
        <v>4</v>
      </c>
      <c r="F4" s="70" t="s">
        <v>4</v>
      </c>
    </row>
  </sheetData>
  <mergeCells count="1">
    <mergeCell ref="A1:D4"/>
  </mergeCells>
  <hyperlinks>
    <hyperlink ref="F1" r:id="rId1" xr:uid="{8F5CDFA1-2791-4706-A353-978BA989DC2F}"/>
    <hyperlink ref="F2" r:id="rId2" xr:uid="{6A18BBC9-7515-43DD-AD75-77052A8660A7}"/>
    <hyperlink ref="F3" r:id="rId3" xr:uid="{F0A7601D-1ACB-4637-907B-C6DCD20BB9BB}"/>
    <hyperlink ref="F4" r:id="rId4" xr:uid="{6B082753-AA72-425E-B9BA-93A0E0676E88}"/>
  </hyperlinks>
  <pageMargins left="0.7" right="0.7" top="0.75" bottom="0.75" header="0.3" footer="0.3"/>
  <pageSetup paperSize="9" orientation="portrait"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07756-C634-44F1-A6E1-E3424684CC00}">
  <sheetPr codeName="Sheet9">
    <tabColor theme="4"/>
  </sheetPr>
  <dimension ref="A1:X11"/>
  <sheetViews>
    <sheetView topLeftCell="B1" zoomScale="70" zoomScaleNormal="70" workbookViewId="0">
      <pane xSplit="7" topLeftCell="I1" activePane="topRight" state="frozen"/>
      <selection pane="topRight" activeCell="E6" sqref="E6"/>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3</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28.9">
      <c r="A4" s="75" t="s">
        <v>173</v>
      </c>
      <c r="B4" s="79" t="s">
        <v>174</v>
      </c>
      <c r="C4" s="82" t="s">
        <v>175</v>
      </c>
      <c r="D4" s="23" t="s">
        <v>176</v>
      </c>
      <c r="E4" s="25" t="s">
        <v>177</v>
      </c>
      <c r="F4" s="7"/>
      <c r="G4" s="29"/>
      <c r="H4" s="29" t="s">
        <v>83</v>
      </c>
      <c r="I4" s="72" t="s">
        <v>178</v>
      </c>
      <c r="J4" s="72" t="s">
        <v>179</v>
      </c>
      <c r="K4" s="29"/>
      <c r="L4" s="25"/>
      <c r="M4" s="29"/>
      <c r="N4" s="25"/>
      <c r="O4" s="29"/>
      <c r="P4" s="25"/>
      <c r="Q4" s="29"/>
      <c r="R4" s="25"/>
      <c r="S4" s="7"/>
      <c r="T4" s="25"/>
      <c r="U4" s="29">
        <v>0</v>
      </c>
      <c r="V4" s="25" t="s">
        <v>180</v>
      </c>
    </row>
    <row r="5" spans="1:24" ht="43.15">
      <c r="A5" s="75"/>
      <c r="B5" s="79"/>
      <c r="C5" s="82"/>
      <c r="D5" s="18" t="s">
        <v>181</v>
      </c>
      <c r="E5" s="25" t="s">
        <v>182</v>
      </c>
      <c r="F5" s="7"/>
      <c r="G5" s="7"/>
      <c r="H5" s="29" t="s">
        <v>83</v>
      </c>
      <c r="I5" s="72"/>
      <c r="J5" s="72"/>
      <c r="K5" s="29"/>
      <c r="L5" s="25"/>
      <c r="M5" s="29"/>
      <c r="N5" s="25"/>
      <c r="O5" s="29"/>
      <c r="P5" s="25"/>
      <c r="Q5" s="29"/>
      <c r="R5" s="25"/>
      <c r="S5" s="29"/>
      <c r="T5" s="25"/>
      <c r="U5" s="29">
        <v>0</v>
      </c>
      <c r="V5" s="25" t="s">
        <v>180</v>
      </c>
    </row>
    <row r="6" spans="1:24" ht="28.9">
      <c r="A6" s="75"/>
      <c r="B6" s="79"/>
      <c r="C6" s="82"/>
      <c r="D6" s="18" t="s">
        <v>183</v>
      </c>
      <c r="E6" s="25" t="s">
        <v>184</v>
      </c>
      <c r="F6" s="7"/>
      <c r="G6" s="7"/>
      <c r="H6" s="29" t="s">
        <v>83</v>
      </c>
      <c r="I6" s="72"/>
      <c r="J6" s="72"/>
      <c r="K6" s="29"/>
      <c r="L6" s="25"/>
      <c r="M6" s="29"/>
      <c r="N6" s="25"/>
      <c r="O6" s="29"/>
      <c r="P6" s="25"/>
      <c r="Q6" s="29"/>
      <c r="R6" s="25"/>
      <c r="S6" s="29"/>
      <c r="T6" s="25"/>
      <c r="U6" s="29">
        <v>0</v>
      </c>
      <c r="V6" s="25" t="s">
        <v>180</v>
      </c>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row>
    <row r="9" spans="1:24">
      <c r="A9" s="75" t="s">
        <v>185</v>
      </c>
      <c r="B9" s="79" t="s">
        <v>186</v>
      </c>
      <c r="C9" s="82"/>
      <c r="D9" s="18" t="s">
        <v>187</v>
      </c>
      <c r="E9" s="77"/>
      <c r="F9" s="77"/>
      <c r="G9" s="77"/>
      <c r="H9" s="1"/>
      <c r="I9" s="1"/>
    </row>
    <row r="10" spans="1:24" ht="43.5" customHeight="1">
      <c r="A10" s="75"/>
      <c r="B10" s="79"/>
      <c r="C10" s="82"/>
      <c r="D10" s="23" t="s">
        <v>188</v>
      </c>
      <c r="E10" s="77"/>
      <c r="F10" s="77"/>
      <c r="G10" s="77"/>
      <c r="H10" s="1"/>
      <c r="I10" s="1"/>
    </row>
    <row r="11" spans="1:24" ht="70.5" customHeight="1">
      <c r="A11" s="75"/>
      <c r="B11" s="79"/>
      <c r="C11" s="82"/>
      <c r="D11" s="23" t="s">
        <v>189</v>
      </c>
      <c r="E11" s="77"/>
      <c r="F11" s="77"/>
      <c r="G11" s="77"/>
      <c r="H11" s="1"/>
      <c r="I11" s="1"/>
    </row>
  </sheetData>
  <mergeCells count="31">
    <mergeCell ref="G2:G3"/>
    <mergeCell ref="I4:I6"/>
    <mergeCell ref="J4:J6"/>
    <mergeCell ref="S2:T2"/>
    <mergeCell ref="U2:V2"/>
    <mergeCell ref="H2:H3"/>
    <mergeCell ref="I2:I3"/>
    <mergeCell ref="J2:J3"/>
    <mergeCell ref="M2:N2"/>
    <mergeCell ref="O2:P2"/>
    <mergeCell ref="B2:B3"/>
    <mergeCell ref="C2:C3"/>
    <mergeCell ref="D2:D3"/>
    <mergeCell ref="E2:E3"/>
    <mergeCell ref="F2:F3"/>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s>
  <conditionalFormatting sqref="H9:H11">
    <cfRule type="containsText" dxfId="12" priority="1" operator="containsText" text="Not Started">
      <formula>NOT(ISERROR(SEARCH("Not Started",H9)))</formula>
    </cfRule>
    <cfRule type="containsText" dxfId="11" priority="2" operator="containsText" text="In Progress">
      <formula>NOT(ISERROR(SEARCH("In Progress",H9)))</formula>
    </cfRule>
    <cfRule type="containsText" dxfId="10" priority="3" operator="containsText" text="Complete">
      <formula>NOT(ISERROR(SEARCH("Complete",H9)))</formula>
    </cfRule>
  </conditionalFormatting>
  <dataValidations count="1">
    <dataValidation type="list" allowBlank="1" showInputMessage="1" showErrorMessage="1" sqref="H9:H11" xr:uid="{7AC3B6A7-1DAC-4513-932E-6C4484A5C2B2}">
      <formula1>"Not started, In Progress, Complete"</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DE344-1AE9-41A4-B262-71189CA4726F}">
  <sheetPr codeName="Sheet11">
    <tabColor theme="4"/>
  </sheetPr>
  <dimension ref="A1:X18"/>
  <sheetViews>
    <sheetView zoomScale="55" zoomScaleNormal="55" workbookViewId="0">
      <pane xSplit="8" topLeftCell="I1" activePane="topRight" state="frozen"/>
      <selection pane="topRight" activeCell="E4" sqref="E4"/>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3</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29.1" customHeight="1">
      <c r="A4" s="75" t="s">
        <v>190</v>
      </c>
      <c r="B4" s="79" t="s">
        <v>191</v>
      </c>
      <c r="C4" s="82" t="s">
        <v>192</v>
      </c>
      <c r="D4" s="23" t="s">
        <v>193</v>
      </c>
      <c r="E4" s="27" t="s">
        <v>194</v>
      </c>
      <c r="F4" s="2"/>
      <c r="G4" s="2"/>
      <c r="H4" s="2" t="s">
        <v>96</v>
      </c>
      <c r="I4" s="77" t="s">
        <v>195</v>
      </c>
      <c r="J4" s="72" t="s">
        <v>196</v>
      </c>
      <c r="K4" s="29"/>
      <c r="L4" s="25"/>
      <c r="M4" s="29"/>
      <c r="N4" s="25"/>
      <c r="O4" s="29"/>
      <c r="P4" s="25"/>
      <c r="Q4" s="29"/>
      <c r="R4" s="25"/>
      <c r="S4" s="29"/>
      <c r="T4" s="25"/>
      <c r="U4" s="29">
        <v>0</v>
      </c>
      <c r="V4" s="25" t="s">
        <v>180</v>
      </c>
    </row>
    <row r="5" spans="1:24" ht="28.9">
      <c r="A5" s="75"/>
      <c r="B5" s="79"/>
      <c r="C5" s="82"/>
      <c r="D5" s="18" t="s">
        <v>197</v>
      </c>
      <c r="E5" s="25" t="s">
        <v>198</v>
      </c>
      <c r="F5" s="7"/>
      <c r="G5" s="7"/>
      <c r="H5" s="7" t="s">
        <v>120</v>
      </c>
      <c r="I5" s="77"/>
      <c r="J5" s="72"/>
      <c r="K5" s="29"/>
      <c r="L5" s="25"/>
      <c r="M5" s="29"/>
      <c r="N5" s="25"/>
      <c r="O5" s="29"/>
      <c r="P5" s="25"/>
      <c r="Q5" s="29"/>
      <c r="R5" s="25"/>
      <c r="S5" s="29"/>
      <c r="T5" s="25"/>
      <c r="U5" s="29">
        <v>0</v>
      </c>
      <c r="V5" s="25" t="s">
        <v>180</v>
      </c>
    </row>
    <row r="6" spans="1:24" ht="44.65" customHeight="1">
      <c r="A6" s="75"/>
      <c r="B6" s="79"/>
      <c r="C6" s="82"/>
      <c r="D6" s="18" t="s">
        <v>199</v>
      </c>
      <c r="E6" s="25" t="s">
        <v>200</v>
      </c>
      <c r="F6" s="7"/>
      <c r="G6" s="7"/>
      <c r="H6" s="7" t="s">
        <v>120</v>
      </c>
      <c r="I6" s="77"/>
      <c r="J6" s="72"/>
      <c r="K6" s="29"/>
      <c r="L6" s="25"/>
      <c r="M6" s="29"/>
      <c r="N6" s="25"/>
      <c r="O6" s="29"/>
      <c r="P6" s="25"/>
      <c r="Q6" s="29"/>
      <c r="R6" s="25"/>
      <c r="S6" s="29"/>
      <c r="T6" s="25"/>
      <c r="U6" s="29">
        <v>0</v>
      </c>
      <c r="V6" s="25" t="s">
        <v>180</v>
      </c>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row>
    <row r="9" spans="1:24">
      <c r="A9" s="75" t="s">
        <v>201</v>
      </c>
      <c r="B9" s="79" t="s">
        <v>202</v>
      </c>
      <c r="C9" s="82"/>
      <c r="D9" s="18" t="s">
        <v>203</v>
      </c>
      <c r="E9" s="77"/>
      <c r="F9" s="77"/>
      <c r="G9" s="77"/>
      <c r="H9" s="1"/>
      <c r="I9" s="1"/>
    </row>
    <row r="10" spans="1:24">
      <c r="A10" s="75"/>
      <c r="B10" s="79"/>
      <c r="C10" s="82"/>
      <c r="D10" s="23" t="s">
        <v>204</v>
      </c>
      <c r="E10" s="77"/>
      <c r="F10" s="77"/>
      <c r="G10" s="77"/>
      <c r="H10" s="1"/>
      <c r="I10" s="1"/>
    </row>
    <row r="15" spans="1:24">
      <c r="A15" s="13"/>
    </row>
    <row r="16" spans="1:24">
      <c r="A16" s="13"/>
    </row>
    <row r="17" spans="1:1">
      <c r="A17" s="38"/>
    </row>
    <row r="18" spans="1:1">
      <c r="A18" s="13"/>
    </row>
  </sheetData>
  <mergeCells count="30">
    <mergeCell ref="I4:I6"/>
    <mergeCell ref="J4:J6"/>
    <mergeCell ref="I2:I3"/>
    <mergeCell ref="J2:J3"/>
    <mergeCell ref="M2:N2"/>
    <mergeCell ref="C2:C3"/>
    <mergeCell ref="O2:P2"/>
    <mergeCell ref="U2:V2"/>
    <mergeCell ref="K2:L2"/>
    <mergeCell ref="D2:D3"/>
    <mergeCell ref="E2:E3"/>
    <mergeCell ref="F2:F3"/>
    <mergeCell ref="G2:G3"/>
    <mergeCell ref="H2:H3"/>
    <mergeCell ref="B4:B6"/>
    <mergeCell ref="W2:X2"/>
    <mergeCell ref="D1:J1"/>
    <mergeCell ref="E9:G9"/>
    <mergeCell ref="E10:G10"/>
    <mergeCell ref="Q2:R2"/>
    <mergeCell ref="S2:T2"/>
    <mergeCell ref="A7:I7"/>
    <mergeCell ref="C4:C6"/>
    <mergeCell ref="A4:A6"/>
    <mergeCell ref="A9:A10"/>
    <mergeCell ref="B9:B10"/>
    <mergeCell ref="C9:C10"/>
    <mergeCell ref="A1:C1"/>
    <mergeCell ref="K1:V1"/>
    <mergeCell ref="B2:B3"/>
  </mergeCells>
  <conditionalFormatting sqref="H9:H10">
    <cfRule type="containsText" dxfId="9" priority="1" operator="containsText" text="Not Started">
      <formula>NOT(ISERROR(SEARCH("Not Started",H9)))</formula>
    </cfRule>
    <cfRule type="containsText" dxfId="8" priority="2" operator="containsText" text="In Progress">
      <formula>NOT(ISERROR(SEARCH("In Progress",H9)))</formula>
    </cfRule>
    <cfRule type="containsText" dxfId="7" priority="3" operator="containsText" text="Complete">
      <formula>NOT(ISERROR(SEARCH("Complete",H9)))</formula>
    </cfRule>
  </conditionalFormatting>
  <dataValidations count="1">
    <dataValidation type="list" allowBlank="1" showInputMessage="1" showErrorMessage="1" sqref="H9:H10" xr:uid="{52A09006-7B3E-4C2E-ABFB-467071583882}">
      <formula1>"Not started, In Progress, Complete"</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B6774-29C8-4611-A4E2-1BCE319B8FA3}">
  <sheetPr codeName="Sheet12">
    <tabColor theme="4"/>
  </sheetPr>
  <dimension ref="A1:X21"/>
  <sheetViews>
    <sheetView tabSelected="1" topLeftCell="C1" zoomScale="70" zoomScaleNormal="70" workbookViewId="0">
      <pane xSplit="6" topLeftCell="N4" activePane="topRight" state="frozen"/>
      <selection pane="topRight" activeCell="N4" sqref="N4"/>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1.7109375"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3</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58.5" customHeight="1">
      <c r="A4" s="75" t="s">
        <v>205</v>
      </c>
      <c r="B4" s="79" t="s">
        <v>206</v>
      </c>
      <c r="C4" s="82" t="s">
        <v>207</v>
      </c>
      <c r="D4" s="23" t="s">
        <v>208</v>
      </c>
      <c r="E4" s="25" t="s">
        <v>209</v>
      </c>
      <c r="F4" s="7"/>
      <c r="G4" s="7"/>
      <c r="H4" s="51" t="s">
        <v>83</v>
      </c>
      <c r="I4" s="25" t="s">
        <v>210</v>
      </c>
      <c r="J4" s="72" t="s">
        <v>211</v>
      </c>
      <c r="K4" s="29"/>
      <c r="L4" s="25"/>
      <c r="M4" s="29">
        <v>0</v>
      </c>
      <c r="N4" s="25" t="s">
        <v>212</v>
      </c>
      <c r="O4" s="29"/>
      <c r="P4" s="25"/>
      <c r="Q4" s="29"/>
      <c r="R4" s="25"/>
      <c r="S4" s="29"/>
      <c r="T4" s="25"/>
      <c r="U4" s="29">
        <v>1</v>
      </c>
      <c r="V4" s="25" t="s">
        <v>213</v>
      </c>
    </row>
    <row r="5" spans="1:24" ht="28.9">
      <c r="A5" s="75"/>
      <c r="B5" s="79"/>
      <c r="C5" s="82"/>
      <c r="D5" s="18" t="s">
        <v>214</v>
      </c>
      <c r="E5" s="25" t="s">
        <v>215</v>
      </c>
      <c r="F5" s="7"/>
      <c r="G5" s="7"/>
      <c r="H5" s="7" t="s">
        <v>96</v>
      </c>
      <c r="I5" s="25" t="s">
        <v>216</v>
      </c>
      <c r="J5" s="72"/>
      <c r="K5" s="29"/>
      <c r="L5" s="25"/>
      <c r="M5" s="29"/>
      <c r="N5" s="25"/>
      <c r="O5" s="29"/>
      <c r="P5" s="25"/>
      <c r="Q5" s="29"/>
      <c r="R5" s="25"/>
      <c r="S5" s="29"/>
      <c r="T5" s="25"/>
      <c r="U5" s="29"/>
      <c r="V5" s="25"/>
    </row>
    <row r="6" spans="1:24" ht="28.9">
      <c r="A6" s="75"/>
      <c r="B6" s="79"/>
      <c r="C6" s="82"/>
      <c r="D6" s="18" t="s">
        <v>217</v>
      </c>
      <c r="E6" s="25" t="s">
        <v>218</v>
      </c>
      <c r="F6" s="7"/>
      <c r="G6" s="7"/>
      <c r="H6" s="7" t="s">
        <v>83</v>
      </c>
      <c r="I6" s="25"/>
      <c r="J6" s="72"/>
      <c r="K6" s="29"/>
      <c r="L6" s="25"/>
      <c r="M6" s="29"/>
      <c r="N6" s="25"/>
      <c r="O6" s="29"/>
      <c r="P6" s="25"/>
      <c r="Q6" s="29"/>
      <c r="R6" s="25"/>
      <c r="S6" s="29"/>
      <c r="T6" s="25"/>
      <c r="U6" s="29">
        <v>0</v>
      </c>
      <c r="V6" s="25"/>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row>
    <row r="9" spans="1:24">
      <c r="A9" s="75" t="s">
        <v>219</v>
      </c>
      <c r="B9" s="79" t="s">
        <v>220</v>
      </c>
      <c r="C9" s="82"/>
      <c r="D9" s="18" t="s">
        <v>221</v>
      </c>
      <c r="E9" s="77"/>
      <c r="F9" s="77"/>
      <c r="G9" s="77"/>
      <c r="H9" s="1"/>
      <c r="I9" s="1"/>
    </row>
    <row r="10" spans="1:24" ht="29.25" customHeight="1">
      <c r="A10" s="75"/>
      <c r="B10" s="79"/>
      <c r="C10" s="82"/>
      <c r="D10" s="23" t="s">
        <v>222</v>
      </c>
      <c r="E10" s="77"/>
      <c r="F10" s="77"/>
      <c r="G10" s="77"/>
      <c r="H10" s="1"/>
      <c r="I10" s="1"/>
    </row>
    <row r="11" spans="1:24" ht="28.5" customHeight="1">
      <c r="A11" s="75"/>
      <c r="B11" s="79"/>
      <c r="C11" s="82"/>
      <c r="D11" s="23" t="s">
        <v>223</v>
      </c>
      <c r="E11" s="77"/>
      <c r="F11" s="77"/>
      <c r="G11" s="77"/>
      <c r="H11" s="1"/>
      <c r="I11" s="1"/>
    </row>
    <row r="12" spans="1:24" ht="30" customHeight="1">
      <c r="A12" s="75"/>
      <c r="B12" s="79"/>
      <c r="C12" s="82"/>
      <c r="D12" s="23" t="s">
        <v>224</v>
      </c>
      <c r="E12" s="77"/>
      <c r="F12" s="77"/>
      <c r="G12" s="77"/>
      <c r="H12" s="1"/>
      <c r="I12" s="1"/>
    </row>
    <row r="13" spans="1:24" ht="30.75" customHeight="1">
      <c r="A13" s="75"/>
      <c r="B13" s="79"/>
      <c r="C13" s="82"/>
      <c r="D13" s="23" t="s">
        <v>225</v>
      </c>
      <c r="E13" s="77"/>
      <c r="F13" s="77"/>
      <c r="G13" s="77"/>
      <c r="H13" s="1"/>
      <c r="I13" s="1"/>
    </row>
    <row r="18" spans="1:1">
      <c r="A18" s="13"/>
    </row>
    <row r="19" spans="1:1">
      <c r="A19" s="13"/>
    </row>
    <row r="20" spans="1:1">
      <c r="A20" s="38"/>
    </row>
    <row r="21" spans="1:1">
      <c r="A21" s="13"/>
    </row>
  </sheetData>
  <mergeCells count="32">
    <mergeCell ref="J4:J6"/>
    <mergeCell ref="O2:P2"/>
    <mergeCell ref="Q2:R2"/>
    <mergeCell ref="S2:T2"/>
    <mergeCell ref="U2:V2"/>
    <mergeCell ref="K1:V1"/>
    <mergeCell ref="B2:B3"/>
    <mergeCell ref="C2:C3"/>
    <mergeCell ref="D2:D3"/>
    <mergeCell ref="E2:E3"/>
    <mergeCell ref="F2:F3"/>
    <mergeCell ref="G2:G3"/>
    <mergeCell ref="H2:H3"/>
    <mergeCell ref="I2:I3"/>
    <mergeCell ref="J2:J3"/>
    <mergeCell ref="M2:N2"/>
    <mergeCell ref="W2:X2"/>
    <mergeCell ref="C4:C6"/>
    <mergeCell ref="K2:L2"/>
    <mergeCell ref="D1:J1"/>
    <mergeCell ref="A9:A13"/>
    <mergeCell ref="B9:B13"/>
    <mergeCell ref="C9:C13"/>
    <mergeCell ref="E9:G9"/>
    <mergeCell ref="E10:G10"/>
    <mergeCell ref="E11:G11"/>
    <mergeCell ref="E12:G12"/>
    <mergeCell ref="E13:G13"/>
    <mergeCell ref="A4:A6"/>
    <mergeCell ref="B4:B6"/>
    <mergeCell ref="A7:I7"/>
    <mergeCell ref="A1:C1"/>
  </mergeCells>
  <conditionalFormatting sqref="H9:H13">
    <cfRule type="containsText" dxfId="6" priority="1" operator="containsText" text="Not Started">
      <formula>NOT(ISERROR(SEARCH("Not Started",H9)))</formula>
    </cfRule>
    <cfRule type="containsText" dxfId="5" priority="2" operator="containsText" text="In Progress">
      <formula>NOT(ISERROR(SEARCH("In Progress",H9)))</formula>
    </cfRule>
    <cfRule type="containsText" dxfId="4" priority="3" operator="containsText" text="Complete">
      <formula>NOT(ISERROR(SEARCH("Complete",H9)))</formula>
    </cfRule>
  </conditionalFormatting>
  <dataValidations count="1">
    <dataValidation type="list" allowBlank="1" showInputMessage="1" showErrorMessage="1" sqref="H9:H13" xr:uid="{FCBB26DE-B9BB-480C-B5E0-4B07B02194CB}">
      <formula1>"Not started, In Progress, Complete"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6587C-0D25-4150-ACFF-BC9DD24BD72B}">
  <sheetPr>
    <tabColor theme="4" tint="0.39997558519241921"/>
  </sheetPr>
  <dimension ref="A1:U34"/>
  <sheetViews>
    <sheetView zoomScale="85" zoomScaleNormal="85" workbookViewId="0">
      <pane xSplit="5" ySplit="3" topLeftCell="J4" activePane="bottomRight" state="frozen"/>
      <selection pane="bottomRight" activeCell="B9" sqref="B9"/>
      <selection pane="bottomLeft" activeCell="A4" sqref="A4"/>
      <selection pane="topRight" activeCell="F1" sqref="F1"/>
    </sheetView>
  </sheetViews>
  <sheetFormatPr defaultRowHeight="14.45"/>
  <cols>
    <col min="2" max="2" width="32.7109375" style="6" bestFit="1" customWidth="1"/>
    <col min="3" max="3" width="8.7109375" style="7"/>
    <col min="4" max="4" width="32.7109375" style="21" bestFit="1" customWidth="1"/>
    <col min="6" max="6" width="51.7109375" style="24" customWidth="1"/>
    <col min="7" max="7" width="30.42578125" style="26" customWidth="1"/>
    <col min="8" max="8" width="9.28515625" customWidth="1"/>
    <col min="9" max="9" width="22.5703125" customWidth="1"/>
    <col min="10" max="10" width="9.28515625" customWidth="1"/>
    <col min="11" max="11" width="22.5703125" customWidth="1"/>
    <col min="12" max="12" width="9.28515625" customWidth="1"/>
    <col min="13" max="13" width="22.5703125" customWidth="1"/>
    <col min="15" max="15" width="31.5703125" customWidth="1"/>
    <col min="17" max="17" width="34.28515625" customWidth="1"/>
    <col min="19" max="19" width="31.5703125" customWidth="1"/>
    <col min="20" max="20" width="0" hidden="1" customWidth="1"/>
    <col min="21" max="21" width="18.7109375" hidden="1" customWidth="1"/>
  </cols>
  <sheetData>
    <row r="1" spans="1:21" ht="15.6" customHeight="1">
      <c r="A1" s="73" t="s">
        <v>35</v>
      </c>
      <c r="B1" s="73"/>
      <c r="C1" s="73"/>
      <c r="D1" s="73"/>
      <c r="E1" s="73"/>
      <c r="F1" s="73"/>
      <c r="G1" s="73"/>
      <c r="H1" s="80" t="s">
        <v>36</v>
      </c>
      <c r="I1" s="80"/>
      <c r="J1" s="80"/>
      <c r="K1" s="80"/>
      <c r="L1" s="80"/>
      <c r="M1" s="80"/>
      <c r="N1" s="80"/>
      <c r="O1" s="80"/>
      <c r="P1" s="80"/>
      <c r="Q1" s="80"/>
      <c r="R1" s="80"/>
      <c r="S1" s="80"/>
    </row>
    <row r="2" spans="1:21" ht="30" customHeight="1">
      <c r="A2" s="79" t="s">
        <v>226</v>
      </c>
      <c r="B2" s="79" t="s">
        <v>15</v>
      </c>
      <c r="C2" s="79" t="s">
        <v>40</v>
      </c>
      <c r="D2" s="79" t="s">
        <v>41</v>
      </c>
      <c r="E2" s="79" t="s">
        <v>42</v>
      </c>
      <c r="F2" s="79" t="s">
        <v>68</v>
      </c>
      <c r="G2" s="79" t="s">
        <v>21</v>
      </c>
      <c r="H2" s="75" t="s">
        <v>44</v>
      </c>
      <c r="I2" s="75"/>
      <c r="J2" s="79" t="s">
        <v>45</v>
      </c>
      <c r="K2" s="79"/>
      <c r="L2" s="75" t="s">
        <v>46</v>
      </c>
      <c r="M2" s="75"/>
      <c r="N2" s="79" t="s">
        <v>47</v>
      </c>
      <c r="O2" s="79"/>
      <c r="P2" s="75" t="s">
        <v>48</v>
      </c>
      <c r="Q2" s="75"/>
      <c r="R2" s="79" t="s">
        <v>49</v>
      </c>
      <c r="S2" s="79"/>
      <c r="T2" s="75" t="s">
        <v>50</v>
      </c>
      <c r="U2" s="75"/>
    </row>
    <row r="3" spans="1:21">
      <c r="A3" s="79"/>
      <c r="B3" s="79"/>
      <c r="C3" s="79"/>
      <c r="D3" s="79"/>
      <c r="E3" s="79"/>
      <c r="F3" s="79"/>
      <c r="G3" s="79"/>
      <c r="H3" s="12" t="s">
        <v>51</v>
      </c>
      <c r="I3" s="12" t="s">
        <v>15</v>
      </c>
      <c r="J3" s="9" t="s">
        <v>51</v>
      </c>
      <c r="K3" s="9" t="s">
        <v>15</v>
      </c>
      <c r="L3" s="12" t="s">
        <v>51</v>
      </c>
      <c r="M3" s="12" t="s">
        <v>15</v>
      </c>
      <c r="N3" s="9" t="s">
        <v>51</v>
      </c>
      <c r="O3" s="9" t="s">
        <v>15</v>
      </c>
      <c r="P3" s="12" t="s">
        <v>51</v>
      </c>
      <c r="Q3" s="12" t="s">
        <v>15</v>
      </c>
      <c r="R3" s="9" t="s">
        <v>51</v>
      </c>
      <c r="S3" s="9" t="s">
        <v>15</v>
      </c>
      <c r="T3" s="12" t="s">
        <v>51</v>
      </c>
      <c r="U3" s="12" t="s">
        <v>15</v>
      </c>
    </row>
    <row r="4" spans="1:21" ht="43.15">
      <c r="A4" s="7" t="s">
        <v>227</v>
      </c>
      <c r="B4" s="25" t="s">
        <v>228</v>
      </c>
      <c r="C4" s="7">
        <v>3</v>
      </c>
      <c r="D4" s="24" t="s">
        <v>229</v>
      </c>
      <c r="E4" s="22" t="s">
        <v>83</v>
      </c>
      <c r="F4" s="24" t="s">
        <v>230</v>
      </c>
      <c r="G4" s="25" t="s">
        <v>231</v>
      </c>
      <c r="H4" s="2"/>
      <c r="I4" s="25"/>
      <c r="J4" s="2"/>
      <c r="K4" s="25"/>
      <c r="L4" s="2"/>
      <c r="M4" s="25"/>
      <c r="N4" s="2">
        <v>0</v>
      </c>
      <c r="O4" s="24" t="s">
        <v>230</v>
      </c>
      <c r="P4" s="2"/>
      <c r="Q4" s="25"/>
      <c r="R4" s="2">
        <v>0</v>
      </c>
      <c r="S4" s="25" t="s">
        <v>232</v>
      </c>
    </row>
    <row r="5" spans="1:21" ht="28.9">
      <c r="A5" s="7" t="s">
        <v>233</v>
      </c>
      <c r="B5" s="25" t="s">
        <v>234</v>
      </c>
      <c r="C5" s="7">
        <v>1</v>
      </c>
      <c r="D5" s="24" t="s">
        <v>235</v>
      </c>
      <c r="E5" s="22" t="s">
        <v>83</v>
      </c>
      <c r="G5" s="25"/>
      <c r="H5" s="2"/>
      <c r="I5" s="25"/>
      <c r="J5" s="29"/>
      <c r="K5" s="25"/>
      <c r="L5" s="29"/>
      <c r="M5" s="25"/>
      <c r="N5" s="2"/>
      <c r="O5" s="25"/>
      <c r="P5" s="29">
        <v>1</v>
      </c>
      <c r="Q5" s="25" t="s">
        <v>236</v>
      </c>
      <c r="R5" s="14">
        <v>1</v>
      </c>
      <c r="S5" s="25" t="s">
        <v>237</v>
      </c>
    </row>
    <row r="6" spans="1:21" ht="43.15">
      <c r="A6" s="7" t="s">
        <v>238</v>
      </c>
      <c r="B6" s="25" t="s">
        <v>239</v>
      </c>
      <c r="C6" s="7">
        <v>1</v>
      </c>
      <c r="D6" s="24" t="s">
        <v>235</v>
      </c>
      <c r="E6" s="22" t="s">
        <v>83</v>
      </c>
      <c r="H6" s="2"/>
      <c r="I6" s="25"/>
      <c r="J6" s="29"/>
      <c r="K6" s="25"/>
      <c r="L6" s="29"/>
      <c r="M6" s="25"/>
      <c r="N6" s="29"/>
      <c r="O6" s="25"/>
      <c r="P6" s="29">
        <v>1</v>
      </c>
      <c r="Q6" s="25" t="s">
        <v>240</v>
      </c>
      <c r="R6" s="2">
        <v>0</v>
      </c>
      <c r="S6" s="27"/>
    </row>
    <row r="7" spans="1:21">
      <c r="A7" s="7" t="s">
        <v>241</v>
      </c>
      <c r="B7" s="25" t="s">
        <v>242</v>
      </c>
      <c r="C7" s="7">
        <v>1</v>
      </c>
      <c r="D7" s="24" t="s">
        <v>243</v>
      </c>
      <c r="E7" s="22" t="s">
        <v>244</v>
      </c>
      <c r="F7" s="24" t="s">
        <v>245</v>
      </c>
      <c r="H7" s="2"/>
      <c r="I7" s="25"/>
      <c r="J7" s="2">
        <v>1</v>
      </c>
      <c r="K7" s="25" t="s">
        <v>246</v>
      </c>
      <c r="L7" s="29"/>
      <c r="M7" s="25"/>
      <c r="N7" s="2"/>
      <c r="O7" s="27"/>
      <c r="P7" s="2"/>
      <c r="Q7" s="27"/>
      <c r="R7" s="2"/>
      <c r="S7" s="27"/>
    </row>
    <row r="8" spans="1:21" ht="57" customHeight="1">
      <c r="A8" s="7" t="s">
        <v>247</v>
      </c>
      <c r="B8" s="25" t="s">
        <v>248</v>
      </c>
      <c r="C8" s="7">
        <v>1</v>
      </c>
      <c r="D8" s="24" t="s">
        <v>249</v>
      </c>
      <c r="E8" s="22" t="s">
        <v>83</v>
      </c>
      <c r="H8" s="2"/>
      <c r="I8" s="7"/>
      <c r="J8" s="2">
        <v>1</v>
      </c>
      <c r="K8" s="25" t="s">
        <v>250</v>
      </c>
      <c r="L8" s="7"/>
      <c r="M8" s="7"/>
      <c r="N8" s="2"/>
      <c r="O8" s="2"/>
      <c r="P8" s="30"/>
      <c r="Q8" s="2"/>
      <c r="R8" s="2"/>
      <c r="S8" s="30"/>
    </row>
    <row r="9" spans="1:21" ht="28.9">
      <c r="A9" s="7" t="s">
        <v>251</v>
      </c>
      <c r="B9" s="65" t="s">
        <v>252</v>
      </c>
      <c r="C9" s="7">
        <v>1</v>
      </c>
      <c r="D9" s="24" t="s">
        <v>253</v>
      </c>
      <c r="E9" s="22" t="s">
        <v>138</v>
      </c>
      <c r="H9" s="2"/>
      <c r="J9" s="2"/>
      <c r="L9" s="7"/>
      <c r="N9" s="2"/>
      <c r="R9" s="2">
        <v>40</v>
      </c>
      <c r="S9" s="21" t="s">
        <v>254</v>
      </c>
    </row>
    <row r="10" spans="1:21">
      <c r="A10" s="7" t="s">
        <v>255</v>
      </c>
      <c r="B10" s="65"/>
      <c r="D10" s="24"/>
      <c r="E10" s="22"/>
      <c r="H10" s="2"/>
      <c r="J10" s="2"/>
      <c r="L10" s="29"/>
      <c r="N10" s="2"/>
    </row>
    <row r="11" spans="1:21">
      <c r="A11" s="7" t="s">
        <v>256</v>
      </c>
      <c r="B11" s="25"/>
      <c r="C11" s="2"/>
      <c r="D11" s="24"/>
      <c r="H11" s="2"/>
      <c r="J11" s="2"/>
      <c r="L11" s="29"/>
      <c r="N11" s="7"/>
      <c r="O11" s="21"/>
    </row>
    <row r="12" spans="1:21">
      <c r="A12" s="7" t="s">
        <v>257</v>
      </c>
      <c r="B12" s="25"/>
      <c r="C12" s="2"/>
      <c r="D12" s="24"/>
      <c r="E12" s="22"/>
      <c r="G12" s="24"/>
      <c r="H12" s="2"/>
      <c r="J12" s="2"/>
      <c r="L12" s="29"/>
      <c r="N12" s="7"/>
      <c r="O12" s="21"/>
    </row>
    <row r="13" spans="1:21">
      <c r="A13" s="7" t="s">
        <v>258</v>
      </c>
      <c r="B13" s="25"/>
      <c r="C13" s="2"/>
      <c r="D13" s="24"/>
      <c r="E13" s="22"/>
      <c r="G13" s="24"/>
      <c r="H13" s="2"/>
      <c r="J13" s="2"/>
      <c r="L13" s="29"/>
      <c r="N13" s="7"/>
      <c r="O13" s="24"/>
    </row>
    <row r="14" spans="1:21">
      <c r="A14" s="7" t="s">
        <v>259</v>
      </c>
      <c r="B14" s="25"/>
      <c r="C14" s="2"/>
      <c r="D14" s="24"/>
      <c r="E14" s="22"/>
      <c r="G14" s="24"/>
      <c r="H14" s="2"/>
      <c r="J14" s="2"/>
      <c r="L14" s="29"/>
      <c r="N14" s="7"/>
      <c r="O14" s="24"/>
    </row>
    <row r="15" spans="1:21">
      <c r="A15" s="7" t="s">
        <v>260</v>
      </c>
      <c r="B15" s="25"/>
      <c r="C15" s="2"/>
      <c r="D15" s="24"/>
      <c r="E15" s="22"/>
      <c r="H15" s="2"/>
      <c r="J15" s="2"/>
      <c r="L15" s="29"/>
      <c r="N15" s="7"/>
      <c r="O15" s="24"/>
    </row>
    <row r="16" spans="1:21">
      <c r="A16" s="7" t="s">
        <v>261</v>
      </c>
      <c r="B16" s="25"/>
      <c r="C16" s="2"/>
      <c r="D16" s="24"/>
      <c r="E16" s="22"/>
      <c r="H16" s="2"/>
      <c r="J16" s="2"/>
      <c r="L16" s="29"/>
      <c r="N16" s="7"/>
      <c r="O16" s="24"/>
    </row>
    <row r="17" spans="1:15">
      <c r="A17" s="7" t="s">
        <v>262</v>
      </c>
      <c r="B17" s="25"/>
      <c r="D17" s="24"/>
      <c r="E17" s="22"/>
      <c r="H17" s="2"/>
      <c r="J17" s="2"/>
      <c r="L17" s="29"/>
      <c r="N17" s="7"/>
      <c r="O17" s="21"/>
    </row>
    <row r="18" spans="1:15">
      <c r="N18" s="7"/>
    </row>
    <row r="19" spans="1:15">
      <c r="N19" s="7"/>
    </row>
    <row r="20" spans="1:15">
      <c r="N20" s="7"/>
    </row>
    <row r="21" spans="1:15">
      <c r="N21" s="7"/>
    </row>
    <row r="22" spans="1:15">
      <c r="N22" s="7"/>
    </row>
    <row r="23" spans="1:15">
      <c r="N23" s="7"/>
    </row>
    <row r="24" spans="1:15">
      <c r="N24" s="7"/>
    </row>
    <row r="25" spans="1:15">
      <c r="N25" s="7"/>
    </row>
    <row r="26" spans="1:15">
      <c r="N26" s="7"/>
    </row>
    <row r="27" spans="1:15">
      <c r="N27" s="7"/>
    </row>
    <row r="28" spans="1:15">
      <c r="N28" s="7"/>
    </row>
    <row r="29" spans="1:15">
      <c r="N29" s="7"/>
    </row>
    <row r="30" spans="1:15">
      <c r="N30" s="7"/>
    </row>
    <row r="31" spans="1:15">
      <c r="N31" s="7"/>
    </row>
    <row r="32" spans="1:15">
      <c r="N32" s="7"/>
    </row>
    <row r="33" spans="14:14">
      <c r="N33" s="7"/>
    </row>
    <row r="34" spans="14:14">
      <c r="N34" s="7"/>
    </row>
  </sheetData>
  <mergeCells count="16">
    <mergeCell ref="T2:U2"/>
    <mergeCell ref="A1:G1"/>
    <mergeCell ref="H1:S1"/>
    <mergeCell ref="H2:I2"/>
    <mergeCell ref="J2:K2"/>
    <mergeCell ref="L2:M2"/>
    <mergeCell ref="N2:O2"/>
    <mergeCell ref="P2:Q2"/>
    <mergeCell ref="R2:S2"/>
    <mergeCell ref="G2:G3"/>
    <mergeCell ref="F2:F3"/>
    <mergeCell ref="E2:E3"/>
    <mergeCell ref="D2:D3"/>
    <mergeCell ref="C2:C3"/>
    <mergeCell ref="B2:B3"/>
    <mergeCell ref="A2:A3"/>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9ECAB-99AF-4609-9613-C755F9285DDD}">
  <sheetPr codeName="Sheet15">
    <tabColor theme="0" tint="-4.9989318521683403E-2"/>
  </sheetPr>
  <dimension ref="A1:AG80"/>
  <sheetViews>
    <sheetView zoomScaleNormal="100" workbookViewId="0">
      <selection activeCell="Q71" sqref="Q71"/>
    </sheetView>
  </sheetViews>
  <sheetFormatPr defaultRowHeight="14.45"/>
  <cols>
    <col min="1" max="1" width="11.7109375" customWidth="1"/>
    <col min="7" max="7" width="0" hidden="1" customWidth="1"/>
    <col min="8" max="8" width="8" bestFit="1" customWidth="1"/>
    <col min="9" max="9" width="9.28515625" hidden="1" customWidth="1"/>
    <col min="10" max="10" width="10" bestFit="1" customWidth="1"/>
    <col min="11" max="11" width="10" hidden="1" customWidth="1"/>
    <col min="12" max="12" width="11.7109375" style="33" customWidth="1"/>
    <col min="13" max="13" width="9.7109375" hidden="1" customWidth="1"/>
    <col min="14" max="14" width="10.5703125" hidden="1" customWidth="1"/>
    <col min="15" max="15" width="10.42578125" style="33" hidden="1" customWidth="1"/>
    <col min="17" max="17" width="8.28515625" style="6" bestFit="1" customWidth="1"/>
    <col min="18" max="18" width="11.28515625" customWidth="1"/>
    <col min="19" max="19" width="11.42578125" customWidth="1"/>
    <col min="20" max="20" width="11.28515625" customWidth="1"/>
    <col min="21" max="21" width="1.5703125" customWidth="1"/>
    <col min="25" max="25" width="1.42578125" customWidth="1"/>
    <col min="28" max="28" width="13.5703125" style="7" customWidth="1"/>
    <col min="39" max="39" width="10.5703125" customWidth="1"/>
  </cols>
  <sheetData>
    <row r="1" spans="1:33">
      <c r="A1" s="85" t="s">
        <v>263</v>
      </c>
      <c r="B1" s="85"/>
      <c r="C1" s="85"/>
      <c r="E1" s="85" t="s">
        <v>264</v>
      </c>
      <c r="F1" s="85"/>
      <c r="G1" s="85"/>
      <c r="H1" s="85"/>
      <c r="I1" s="85"/>
      <c r="J1" s="85"/>
      <c r="K1" s="85"/>
      <c r="L1" s="85"/>
      <c r="M1" s="85"/>
      <c r="N1" s="85"/>
      <c r="O1" s="85"/>
      <c r="Q1" s="15"/>
      <c r="R1" s="88" t="s">
        <v>265</v>
      </c>
      <c r="S1" s="88"/>
      <c r="T1" s="88"/>
      <c r="U1" s="88"/>
      <c r="V1" s="88"/>
      <c r="W1" s="88"/>
      <c r="X1" s="88"/>
      <c r="Y1" s="88"/>
      <c r="Z1" s="88"/>
      <c r="AA1" s="88"/>
      <c r="AB1" s="88"/>
      <c r="AC1" s="88"/>
    </row>
    <row r="2" spans="1:33">
      <c r="A2" s="85"/>
      <c r="B2" s="85"/>
      <c r="C2" s="85"/>
      <c r="E2" s="85"/>
      <c r="F2" s="85"/>
      <c r="G2" s="85"/>
      <c r="H2" s="85"/>
      <c r="I2" s="85"/>
      <c r="J2" s="85"/>
      <c r="K2" s="85"/>
      <c r="L2" s="85"/>
      <c r="M2" s="85"/>
      <c r="N2" s="85"/>
      <c r="O2" s="85"/>
      <c r="Q2" s="15"/>
      <c r="R2" s="86" t="s">
        <v>266</v>
      </c>
      <c r="S2" s="86"/>
      <c r="T2" s="86"/>
      <c r="U2" s="15"/>
      <c r="V2" s="86" t="s">
        <v>267</v>
      </c>
      <c r="W2" s="86"/>
      <c r="X2" s="86"/>
      <c r="Y2" s="15"/>
      <c r="Z2" s="87" t="s">
        <v>268</v>
      </c>
      <c r="AA2" s="87"/>
      <c r="AB2" s="87"/>
      <c r="AC2" s="87"/>
    </row>
    <row r="3" spans="1:33" ht="41.45">
      <c r="A3" s="8" t="s">
        <v>269</v>
      </c>
      <c r="B3" s="8" t="s">
        <v>270</v>
      </c>
      <c r="C3" s="8" t="s">
        <v>271</v>
      </c>
      <c r="E3" s="8" t="s">
        <v>226</v>
      </c>
      <c r="F3" s="8" t="s">
        <v>272</v>
      </c>
      <c r="G3" s="8" t="s">
        <v>273</v>
      </c>
      <c r="H3" s="8" t="s">
        <v>274</v>
      </c>
      <c r="I3" s="8" t="s">
        <v>275</v>
      </c>
      <c r="J3" s="8" t="s">
        <v>276</v>
      </c>
      <c r="K3" s="8" t="s">
        <v>277</v>
      </c>
      <c r="L3" s="32" t="s">
        <v>278</v>
      </c>
      <c r="M3" s="8" t="s">
        <v>275</v>
      </c>
      <c r="N3" s="8" t="s">
        <v>277</v>
      </c>
      <c r="O3" s="32" t="s">
        <v>279</v>
      </c>
      <c r="Q3" s="55" t="s">
        <v>42</v>
      </c>
      <c r="R3" s="56" t="s">
        <v>274</v>
      </c>
      <c r="S3" s="56" t="s">
        <v>276</v>
      </c>
      <c r="T3" s="56" t="s">
        <v>277</v>
      </c>
      <c r="U3" s="58"/>
      <c r="V3" s="52" t="s">
        <v>274</v>
      </c>
      <c r="W3" s="52" t="s">
        <v>276</v>
      </c>
      <c r="X3" s="52" t="s">
        <v>277</v>
      </c>
      <c r="Y3" s="15"/>
      <c r="Z3" s="57" t="s">
        <v>280</v>
      </c>
      <c r="AA3" s="54" t="s">
        <v>281</v>
      </c>
      <c r="AB3" s="32" t="s">
        <v>282</v>
      </c>
      <c r="AC3" s="63" t="s">
        <v>283</v>
      </c>
      <c r="AE3" s="63">
        <v>2022</v>
      </c>
      <c r="AF3" s="32" t="s">
        <v>284</v>
      </c>
      <c r="AG3" s="32" t="s">
        <v>285</v>
      </c>
    </row>
    <row r="4" spans="1:33">
      <c r="A4" t="s">
        <v>52</v>
      </c>
      <c r="B4" s="7">
        <f>'Output 1'!A3</f>
        <v>2</v>
      </c>
      <c r="C4" s="7">
        <f>4+B4</f>
        <v>6</v>
      </c>
      <c r="E4" t="str">
        <f>'Output 1'!B4</f>
        <v>O.1</v>
      </c>
      <c r="F4" t="str">
        <f>'Output 1'!D4</f>
        <v>O.1.1</v>
      </c>
      <c r="G4" s="4" t="e">
        <f>'Output 1'!$K$4/'Output 1'!$F$4</f>
        <v>#DIV/0!</v>
      </c>
      <c r="H4" s="4" t="e">
        <f>'Output 1'!M$4/'Output 1'!$F$4</f>
        <v>#DIV/0!</v>
      </c>
      <c r="I4" s="4" t="e">
        <f>('Output 1'!O$4)/'Output 1'!$F$4</f>
        <v>#DIV/0!</v>
      </c>
      <c r="J4" s="4" t="e">
        <f>('Output 1'!Q$4)/'Output 1'!$F$4</f>
        <v>#DIV/0!</v>
      </c>
      <c r="K4" s="4" t="e">
        <f>('Output 1'!U$4)/'Output 1'!$F$4</f>
        <v>#DIV/0!</v>
      </c>
      <c r="L4" s="34" t="e">
        <f>H4+J4</f>
        <v>#DIV/0!</v>
      </c>
      <c r="M4" s="4" t="e">
        <f>('Output 1'!S$4)/'Output 1'!$F$4</f>
        <v>#DIV/0!</v>
      </c>
      <c r="N4" s="4" t="e">
        <f>('Output 1'!U$4)/'Output 1'!$F$4</f>
        <v>#DIV/0!</v>
      </c>
      <c r="O4" s="34" t="e">
        <f>L4+N4</f>
        <v>#DIV/0!</v>
      </c>
      <c r="Q4" s="31">
        <v>1.1000000000000001</v>
      </c>
      <c r="R4" s="5">
        <f ca="1">SUMIF(INDIRECT("'Output 1'!$H$4:$H$"&amp;$C$4),Analysis!Q4,INDIRECT("'Output 1'!$m$4:$m$"&amp;$C$4))
+SUMIF(INDIRECT("'Output 2'!$H$4:$H$"&amp;$C$5),Analysis!Q4,INDIRECT("'Output 2'!$m$4:$m$"&amp;$C$5))
+SUMIF(INDIRECT("'Output 3'!$H$4:$H$"&amp;$C$6),Analysis!Q4,INDIRECT("'Output 3'!$m$4:$m$"&amp;$C$6))
+SUMIF(INDIRECT("'Output 4'!$H$4:$H$"&amp;$C$7),Analysis!Q4,INDIRECT("'Output 4'!$m$4:$m$"&amp;$C$7))
+SUMIF(INDIRECT("'Output 5'!$H$4:$H$"&amp;$C$8),Analysis!Q4,INDIRECT("'Output 5'!$m$4:$m$"&amp;$C$8))
+SUMIF(INDIRECT("'Output 6'!$H$4:$H$"&amp;$C$9),Analysis!Q4,INDIRECT("'Output 6'!$m$4:$m$"&amp;$C$9))
+SUMIF(INDIRECT("'Output 7'!$H$4:$H$"&amp;$C$10),Analysis!Q4,INDIRECT("'Output 7'!$m$4:$m$"&amp;$C$10))
+SUMIF(INDIRECT("'Output 8'!$H$4:$H$"&amp;$C$11),Analysis!Q4,INDIRECT("'Output 8'!$m$4:$m$"&amp;$C$11))
+SUMIF(INDIRECT("'Output 9'!$H$4:$H$"&amp;$C$12),Analysis!Q4,INDIRECT("'Output 9'!$m$4:$m$"&amp;$C$12))</f>
        <v>0</v>
      </c>
      <c r="S4" s="5">
        <f ca="1">SUMIF(INDIRECT("'Output 1'!$H$4:$H$"&amp;$C$4),Analysis!Q4,INDIRECT("'Output 1'!$Q$4:$Q$"&amp;$C$4))
+SUMIF(INDIRECT("'Output 2'!$H$4:$H$"&amp;$C$5),Analysis!Q4,INDIRECT("'Output 2'!$Q$4:$Q$"&amp;$C$5))
+SUMIF(INDIRECT("'Output 3'!$H$4:$H$"&amp;$C$6),Analysis!Q4,INDIRECT("'Output 3'!$Q$4:$Q$"&amp;$C$6))
+SUMIF(INDIRECT("'Output 4'!$H$4:$H$"&amp;$C$7),Analysis!Q4,INDIRECT("'Output 4'!$Q$4:$Q$"&amp;$C$7))
+SUMIF(INDIRECT("'Output 5'!$H$4:$H$"&amp;$C$8),Analysis!Q4,INDIRECT("'Output 5'!$Q$4:$Q$"&amp;$C$8))
+SUMIF(INDIRECT("'Output 6'!$H$4:$H$"&amp;$C$9),Analysis!Q4,INDIRECT("'Output 6'!$Q$4:$Q$"&amp;$C$9))
+SUMIF(INDIRECT("'Output 7'!$H$4:$H$"&amp;$C$10),Analysis!Q4,INDIRECT("'Output 7'!$Q$4:$Q$"&amp;$C$10))
+SUMIF(INDIRECT("'Output 8'!$H$4:$H$"&amp;$C$11),Analysis!Q4,INDIRECT("'Output 8'!$Q$4:$Q$"&amp;$C$11))
+SUMIF(INDIRECT("'Output 9'!$H$4:$H$"&amp;$C$12),Analysis!Q4,INDIRECT("'Output 9'!$Q$4:$Q$"&amp;$C$12))</f>
        <v>0</v>
      </c>
      <c r="T4" s="5">
        <f ca="1">SUMIF(INDIRECT("'Output 1'!$H$4:$H$"&amp;$C$4),Analysis!Q4,INDIRECT("'Output 1'!$U$4:$U$"&amp;$C$4))
+SUMIF(INDIRECT("'Output 2'!$H$4:$H$"&amp;$C$5),Analysis!Q4,INDIRECT("'Output 2'!$U$4:$U$"&amp;$C$5))
+SUMIF(INDIRECT("'Output 3'!$H$4:$H$"&amp;$C$6),Analysis!Q4,INDIRECT("'Output 3'!$U$4:$U$"&amp;$C$6))
+SUMIF(INDIRECT("'Output 4'!$H$4:$H$"&amp;$C$7),Analysis!Q4,INDIRECT("'Output 4'!$U$4:$U$"&amp;$C$7))
+SUMIF(INDIRECT("'Output 5'!$H$4:$H$"&amp;$C$8),Analysis!Q4,INDIRECT("'Output 5'!$U$4:$U$"&amp;$C$8))
+SUMIF(INDIRECT("'Output 6'!$H$4:$H$"&amp;$C$9),Analysis!Q4,INDIRECT("'Output 6'!$U$4:$U$"&amp;$C$9))
+SUMIF(INDIRECT("'Output 7'!$H$4:$H$"&amp;$C$10),Analysis!Q4,INDIRECT("'Output 7'!$U$4:$U$"&amp;$C$10))
+SUMIF(INDIRECT("'Output 8'!$H$4:$H$"&amp;$C$11),Analysis!Q4,INDIRECT("'Output 8'!$U$4:$U$"&amp;$C$11))
+SUMIF(INDIRECT("'Output 9'!$H$4:$H$"&amp;$C$12),Analysis!Q4,INDIRECT("'Output 9'!$U$4:$U$"&amp;$C$12))</f>
        <v>0</v>
      </c>
      <c r="U4" s="31"/>
      <c r="V4" s="5">
        <f>SUMIF('Unplanned Outputs'!$E$4:$E$500,Analysis!Q4,'Unplanned Outputs'!$J$4:$J$500)</f>
        <v>0</v>
      </c>
      <c r="W4" s="5">
        <f>SUMIF('Unplanned Outputs'!$E$4:$E$500,Analysis!$Q4,'Unplanned Outputs'!$N$4:$N$500)</f>
        <v>0</v>
      </c>
      <c r="X4" s="5">
        <f>SUMIF('Unplanned Outputs'!$E$4:$E$500,Analysis!$Q4,'Unplanned Outputs'!$R$4:$R$500)</f>
        <v>0</v>
      </c>
      <c r="Y4" s="15"/>
      <c r="Z4" s="37">
        <f t="shared" ref="Z4:Z35" ca="1" si="0">SUM(R4:T4)</f>
        <v>0</v>
      </c>
      <c r="AA4" s="37">
        <f t="shared" ref="AA4:AA35" si="1">SUM(V4:X4)</f>
        <v>0</v>
      </c>
      <c r="AB4" s="53">
        <f t="shared" ref="AB4:AB35" ca="1" si="2">AA4+Z4</f>
        <v>0</v>
      </c>
      <c r="AC4" s="64">
        <f ca="1">SUMIF(INDIRECT("'Output 1'!$H$5:$H$"&amp;$C$4),Analysis!$Q4,INDIRECT("'Output 1'!$F$5:$F$"&amp;$C$4))
+SUMIF(INDIRECT("'Output 2'!$H$5:$H$"&amp;$C$5),Analysis!$Q4,INDIRECT("'Output 2'!$F$5:$F$"&amp;$C$5))
+SUMIF(INDIRECT("'Output 3'!$H$5:$H$"&amp;$C$6),Analysis!$Q4,INDIRECT("'Output 3'!$F$5:$F$"&amp;$C$6))
+SUMIF(INDIRECT("'Output 4'!$H$5:$H$"&amp;$C$7),Analysis!$Q4,INDIRECT("'Output 4'!$F$5:$F$"&amp;$C$7))
+SUMIF(INDIRECT("'Output 5'!$H$5:$H$"&amp;$C$8),Analysis!$Q4,INDIRECT("'Output 5'!$F$5:$F$"&amp;$C$8))
+SUMIF(INDIRECT("'Output 6'!$H$5:$H$"&amp;$C$9),Analysis!$Q4,INDIRECT("'Output 6'!$F$5:$F$"&amp;$C$9))
+SUMIF(INDIRECT("'Output 7'!$H$5:$H$"&amp;$C$10),Analysis!$Q4,INDIRECT("'Output 7'!$F$5:$F$"&amp;$C$10))
+SUMIF(INDIRECT("'Output 8'!$H$5:$H$"&amp;$C$11),Analysis!$Q4,INDIRECT("'Output 8'!$F$5:$F$"&amp;$C$11))
+SUMIF(INDIRECT("'Output 9'!$H$5:$H$"&amp;$C$12),Analysis!$Q4,INDIRECT("'Output 9'!$F$5:$F$"&amp;$C$12))</f>
        <v>0</v>
      </c>
      <c r="AE4">
        <f t="shared" ref="AE4:AE35" ca="1" si="3">SUM(AF4+AG4)</f>
        <v>0</v>
      </c>
      <c r="AF4">
        <f ca="1">SUMIF(INDIRECT("'Output 1'!$H$4:$H$"&amp;$C$4),Analysis!Q4,INDIRECT("'Output 1'!$w$4:$w$"&amp;$C$4))
+SUMIF(INDIRECT("'Output 2'!$H$4:$H$"&amp;$C$5),Analysis!Q4,INDIRECT("'Output 2'!$w$4:$w$"&amp;$C$5))
+SUMIF(INDIRECT("'Output 3'!$H$4:$H$"&amp;$C$6),Analysis!Q4,INDIRECT("'Output 3'!$w$4:$w$"&amp;$C$6))
+SUMIF(INDIRECT("'Output 4'!$H$4:$H$"&amp;$C$7),Analysis!Q4,INDIRECT("'Output 4'!$w$4:$w$"&amp;$C$7))
+SUMIF(INDIRECT("'Output 5'!$H$4:$H$"&amp;$C$8),Analysis!Q4,INDIRECT("'Output 5'!$w$4:$w$"&amp;$C$8))
+SUMIF(INDIRECT("'Output 6'!$H$4:$H$"&amp;$C$9),Analysis!Q4,INDIRECT("'Output 6'!$w$4:$w$"&amp;$C$9))
+SUMIF(INDIRECT("'Output 7'!$H$4:$H$"&amp;$C$10),Analysis!Q4,INDIRECT("'Output 7'!$w$4:$w$"&amp;$C$10))
+SUMIF(INDIRECT("'Output 8'!$H$4:$H$"&amp;$C$11),Analysis!Q4,INDIRECT("'Output 8'!$w$4:$w$"&amp;$C$11))
+SUMIF(INDIRECT("'Output 9'!$H$4:$H$"&amp;$C$12),Analysis!Q4,INDIRECT("'Output 9'!$w$4:$w$"&amp;$C$12))</f>
        <v>0</v>
      </c>
      <c r="AG4">
        <f>SUMIF('Unplanned Outputs'!$E$4:$E$500,Analysis!Q4,'Unplanned Outputs'!$T$4:$T$500)</f>
        <v>0</v>
      </c>
    </row>
    <row r="5" spans="1:33">
      <c r="A5" t="s">
        <v>78</v>
      </c>
      <c r="B5" s="7">
        <f>'Output 2'!A3</f>
        <v>1</v>
      </c>
      <c r="C5" s="7">
        <f t="shared" ref="C5:C12" si="4">4+B5</f>
        <v>5</v>
      </c>
      <c r="F5" t="str">
        <f>'Output 1'!D5</f>
        <v>O.1.2</v>
      </c>
      <c r="G5" s="4" t="e">
        <f>'Output 1'!K$5/'Output 1'!$F$5</f>
        <v>#DIV/0!</v>
      </c>
      <c r="H5" s="4" t="e">
        <f>'Output 1'!M$5/'Output 1'!$F$5</f>
        <v>#DIV/0!</v>
      </c>
      <c r="I5" s="4" t="e">
        <f>('Output 1'!O$5)/'Output 1'!$F$5</f>
        <v>#DIV/0!</v>
      </c>
      <c r="J5" s="4" t="e">
        <f>('Output 1'!Q$5)/'Output 1'!$F$5</f>
        <v>#DIV/0!</v>
      </c>
      <c r="K5" s="4" t="e">
        <f>('Output 1'!U$4)/'Output 1'!$F$4</f>
        <v>#DIV/0!</v>
      </c>
      <c r="L5" s="34" t="e">
        <f t="shared" ref="L5" si="5">H5+J5</f>
        <v>#DIV/0!</v>
      </c>
      <c r="M5" s="4" t="e">
        <f>('Output 1'!S$5)/'Output 1'!$F$5</f>
        <v>#DIV/0!</v>
      </c>
      <c r="N5" s="4" t="e">
        <f>('Output 1'!U$5)/'Output 1'!$F$5</f>
        <v>#DIV/0!</v>
      </c>
      <c r="O5" s="34" t="e">
        <f t="shared" ref="O5" si="6">L5+N5</f>
        <v>#DIV/0!</v>
      </c>
      <c r="Q5" s="31" t="s">
        <v>286</v>
      </c>
      <c r="R5" s="5">
        <f ca="1">SUMIF(INDIRECT("'Output 1'!$H$4:$H$"&amp;$C$4),Analysis!Q5,INDIRECT("'Output 1'!$m$4:$m$"&amp;$C$4))
+SUMIF(INDIRECT("'Output 2'!$H$4:$H$"&amp;$C$5),Analysis!Q5,INDIRECT("'Output 2'!$m$4:$m$"&amp;$C$5))
+SUMIF(INDIRECT("'Output 3'!$H$4:$H$"&amp;$C$6),Analysis!Q5,INDIRECT("'Output 3'!$m$4:$m$"&amp;$C$6))
+SUMIF(INDIRECT("'Output 4'!$H$4:$H$"&amp;$C$7),Analysis!Q5,INDIRECT("'Output 4'!$m$4:$m$"&amp;$C$7))
+SUMIF(INDIRECT("'Output 5'!$H$4:$H$"&amp;$C$8),Analysis!Q5,INDIRECT("'Output 5'!$m$4:$m$"&amp;$C$8))
+SUMIF(INDIRECT("'Output 6'!$H$4:$H$"&amp;$C$9),Analysis!Q5,INDIRECT("'Output 6'!$m$4:$m$"&amp;$C$9))
+SUMIF(INDIRECT("'Output 7'!$H$4:$H$"&amp;$C$10),Analysis!Q5,INDIRECT("'Output 7'!$m$4:$m$"&amp;$C$10))
+SUMIF(INDIRECT("'Output 8'!$H$4:$H$"&amp;$C$11),Analysis!Q5,INDIRECT("'Output 8'!$m$4:$m$"&amp;$C$11))
+SUMIF(INDIRECT("'Output 9'!$H$4:$H$"&amp;$C$12),Analysis!Q5,INDIRECT("'Output 9'!$m$4:$m$"&amp;$C$12))</f>
        <v>0</v>
      </c>
      <c r="S5" s="5">
        <f ca="1">SUMIF(INDIRECT("'Output 1'!$H$4:$H$"&amp;$C$4),Analysis!Q5,INDIRECT("'Output 1'!$Q$4:$Q$"&amp;$C$4))
+SUMIF(INDIRECT("'Output 2'!$H$4:$H$"&amp;$C$5),Analysis!Q5,INDIRECT("'Output 2'!$Q$4:$Q$"&amp;$C$5))
+SUMIF(INDIRECT("'Output 3'!$H$4:$H$"&amp;$C$6),Analysis!Q5,INDIRECT("'Output 3'!$Q$4:$Q$"&amp;$C$6))
+SUMIF(INDIRECT("'Output 4'!$H$4:$H$"&amp;$C$7),Analysis!Q5,INDIRECT("'Output 4'!$Q$4:$Q$"&amp;$C$7))
+SUMIF(INDIRECT("'Output 5'!$H$4:$H$"&amp;$C$8),Analysis!Q5,INDIRECT("'Output 5'!$Q$4:$Q$"&amp;$C$8))
+SUMIF(INDIRECT("'Output 6'!$H$4:$H$"&amp;$C$9),Analysis!Q5,INDIRECT("'Output 6'!$Q$4:$Q$"&amp;$C$9))
+SUMIF(INDIRECT("'Output 7'!$H$4:$H$"&amp;$C$10),Analysis!Q5,INDIRECT("'Output 7'!$Q$4:$Q$"&amp;$C$10))
+SUMIF(INDIRECT("'Output 8'!$H$4:$H$"&amp;$C$11),Analysis!Q5,INDIRECT("'Output 8'!$Q$4:$Q$"&amp;$C$11))
+SUMIF(INDIRECT("'Output 9'!$H$4:$H$"&amp;$C$12),Analysis!Q5,INDIRECT("'Output 9'!$Q$4:$Q$"&amp;$C$12))</f>
        <v>0</v>
      </c>
      <c r="T5" s="5">
        <f ca="1">SUMIF(INDIRECT("'Output 1'!$H$4:$H$"&amp;$C$4),Analysis!Q5,INDIRECT("'Output 1'!$U$4:$U$"&amp;$C$4))
+SUMIF(INDIRECT("'Output 2'!$H$4:$H$"&amp;$C$5),Analysis!Q5,INDIRECT("'Output 2'!$U$4:$U$"&amp;$C$5))
+SUMIF(INDIRECT("'Output 3'!$H$4:$H$"&amp;$C$6),Analysis!Q5,INDIRECT("'Output 3'!$U$4:$U$"&amp;$C$6))
+SUMIF(INDIRECT("'Output 4'!$H$4:$H$"&amp;$C$7),Analysis!Q5,INDIRECT("'Output 4'!$U$4:$U$"&amp;$C$7))
+SUMIF(INDIRECT("'Output 5'!$H$4:$H$"&amp;$C$8),Analysis!Q5,INDIRECT("'Output 5'!$U$4:$U$"&amp;$C$8))
+SUMIF(INDIRECT("'Output 6'!$H$4:$H$"&amp;$C$9),Analysis!Q5,INDIRECT("'Output 6'!$U$4:$U$"&amp;$C$9))
+SUMIF(INDIRECT("'Output 7'!$H$4:$H$"&amp;$C$10),Analysis!Q5,INDIRECT("'Output 7'!$U$4:$U$"&amp;$C$10))
+SUMIF(INDIRECT("'Output 8'!$H$4:$H$"&amp;$C$11),Analysis!Q5,INDIRECT("'Output 8'!$U$4:$U$"&amp;$C$11))
+SUMIF(INDIRECT("'Output 9'!$H$4:$H$"&amp;$C$12),Analysis!Q5,INDIRECT("'Output 9'!$U$4:$U$"&amp;$C$12))</f>
        <v>0</v>
      </c>
      <c r="U5" s="31"/>
      <c r="V5" s="5">
        <f>SUMIF('Unplanned Outputs'!$E$4:$E$500,Analysis!Q5,'Unplanned Outputs'!$J$4:$J$500)</f>
        <v>0</v>
      </c>
      <c r="W5" s="5">
        <f>SUMIF('Unplanned Outputs'!$E$4:$E$500,Analysis!$Q5,'Unplanned Outputs'!$N$4:$N$500)</f>
        <v>0</v>
      </c>
      <c r="X5" s="5">
        <f>SUMIF('Unplanned Outputs'!$E$4:$E$500,Analysis!$Q5,'Unplanned Outputs'!$R$4:$R$500)</f>
        <v>0</v>
      </c>
      <c r="Y5" s="15"/>
      <c r="Z5" s="37">
        <f t="shared" ca="1" si="0"/>
        <v>0</v>
      </c>
      <c r="AA5" s="37">
        <f t="shared" si="1"/>
        <v>0</v>
      </c>
      <c r="AB5" s="53">
        <f t="shared" ca="1" si="2"/>
        <v>0</v>
      </c>
      <c r="AC5" s="64">
        <f ca="1">SUMIF(INDIRECT("'Output 1'!$H$5:$H$"&amp;$C$4),Analysis!$Q5,INDIRECT("'Output 1'!$F$5:$F$"&amp;$C$4))
+SUMIF(INDIRECT("'Output 2'!$H$5:$H$"&amp;$C$5),Analysis!$Q5,INDIRECT("'Output 2'!$F$5:$F$"&amp;$C$5))
+SUMIF(INDIRECT("'Output 3'!$H$5:$H$"&amp;$C$6),Analysis!$Q5,INDIRECT("'Output 3'!$F$5:$F$"&amp;$C$6))
+SUMIF(INDIRECT("'Output 4'!$H$5:$H$"&amp;$C$7),Analysis!$Q5,INDIRECT("'Output 4'!$F$5:$F$"&amp;$C$7))
+SUMIF(INDIRECT("'Output 5'!$H$5:$H$"&amp;$C$8),Analysis!$Q5,INDIRECT("'Output 5'!$F$5:$F$"&amp;$C$8))
+SUMIF(INDIRECT("'Output 6'!$H$5:$H$"&amp;$C$9),Analysis!$Q5,INDIRECT("'Output 6'!$F$5:$F$"&amp;$C$9))
+SUMIF(INDIRECT("'Output 7'!$H$5:$H$"&amp;$C$10),Analysis!$Q5,INDIRECT("'Output 7'!$F$5:$F$"&amp;$C$10))
+SUMIF(INDIRECT("'Output 8'!$H$5:$H$"&amp;$C$11),Analysis!$Q5,INDIRECT("'Output 8'!$F$5:$F$"&amp;$C$11))
+SUMIF(INDIRECT("'Output 9'!$H$5:$H$"&amp;$C$12),Analysis!$Q5,INDIRECT("'Output 9'!$F$5:$F$"&amp;$C$12))</f>
        <v>0</v>
      </c>
      <c r="AE5">
        <f t="shared" ca="1" si="3"/>
        <v>0</v>
      </c>
      <c r="AF5">
        <f ca="1">SUMIF(INDIRECT("'Output 1'!$H$4:$H$"&amp;$C$4),Analysis!Q5,INDIRECT("'Output 1'!$w$4:$w$"&amp;$C$4))
+SUMIF(INDIRECT("'Output 2'!$H$4:$H$"&amp;$C$5),Analysis!Q5,INDIRECT("'Output 2'!$w$4:$w$"&amp;$C$5))
+SUMIF(INDIRECT("'Output 3'!$H$4:$H$"&amp;$C$6),Analysis!Q5,INDIRECT("'Output 3'!$w$4:$w$"&amp;$C$6))
+SUMIF(INDIRECT("'Output 4'!$H$4:$H$"&amp;$C$7),Analysis!Q5,INDIRECT("'Output 4'!$w$4:$w$"&amp;$C$7))
+SUMIF(INDIRECT("'Output 5'!$H$4:$H$"&amp;$C$8),Analysis!Q5,INDIRECT("'Output 5'!$w$4:$w$"&amp;$C$8))
+SUMIF(INDIRECT("'Output 6'!$H$4:$H$"&amp;$C$9),Analysis!Q5,INDIRECT("'Output 6'!$w$4:$w$"&amp;$C$9))
+SUMIF(INDIRECT("'Output 7'!$H$4:$H$"&amp;$C$10),Analysis!Q5,INDIRECT("'Output 7'!$w$4:$w$"&amp;$C$10))
+SUMIF(INDIRECT("'Output 8'!$H$4:$H$"&amp;$C$11),Analysis!Q5,INDIRECT("'Output 8'!$w$4:$w$"&amp;$C$11))
+SUMIF(INDIRECT("'Output 9'!$H$4:$H$"&amp;$C$12),Analysis!Q5,INDIRECT("'Output 9'!$w$4:$w$"&amp;$C$12))</f>
        <v>0</v>
      </c>
      <c r="AG5">
        <f>SUMIF('Unplanned Outputs'!$E$4:$E$500,Analysis!Q5,'Unplanned Outputs'!$T$4:$T$500)</f>
        <v>0</v>
      </c>
    </row>
    <row r="6" spans="1:33">
      <c r="A6" t="s">
        <v>91</v>
      </c>
      <c r="B6" s="7">
        <f>'Output 3'!A3</f>
        <v>2</v>
      </c>
      <c r="C6" s="7">
        <f t="shared" si="4"/>
        <v>6</v>
      </c>
      <c r="F6">
        <f>'Output 1'!D6</f>
        <v>0</v>
      </c>
      <c r="G6" s="4" t="e">
        <f>'Output 1'!K$6/'Output 1'!$F$6</f>
        <v>#DIV/0!</v>
      </c>
      <c r="H6" s="4" t="e">
        <f>'Output 1'!M$6/'Output 1'!$F$6</f>
        <v>#DIV/0!</v>
      </c>
      <c r="I6" s="4" t="e">
        <f>('Output 1'!O$6)/'Output 1'!$F$6</f>
        <v>#DIV/0!</v>
      </c>
      <c r="J6" s="4" t="e">
        <f>('Output 1'!Q$6)/'Output 1'!$F$6</f>
        <v>#DIV/0!</v>
      </c>
      <c r="K6" s="4" t="e">
        <f>('Output 1'!U$4)/'Output 1'!$F$4</f>
        <v>#DIV/0!</v>
      </c>
      <c r="L6" s="34" t="e">
        <f>H$6+J$6</f>
        <v>#DIV/0!</v>
      </c>
      <c r="M6" s="4" t="e">
        <f>('Output 1'!S$6)/'Output 1'!$F$6</f>
        <v>#DIV/0!</v>
      </c>
      <c r="N6" s="4" t="e">
        <f>('Output 1'!U$6)/'Output 1'!$F$6</f>
        <v>#DIV/0!</v>
      </c>
      <c r="O6" s="34" t="e">
        <f>L$6+N$6</f>
        <v>#DIV/0!</v>
      </c>
      <c r="Q6" s="31" t="s">
        <v>287</v>
      </c>
      <c r="R6" s="5">
        <f ca="1">SUMIF(INDIRECT("'Output 1'!$H$4:$H$"&amp;$C$4),Analysis!Q6,INDIRECT("'Output 1'!$m$4:$m$"&amp;$C$4))
+SUMIF(INDIRECT("'Output 2'!$H$4:$H$"&amp;$C$5),Analysis!Q6,INDIRECT("'Output 2'!$m$4:$m$"&amp;$C$5))
+SUMIF(INDIRECT("'Output 3'!$H$4:$H$"&amp;$C$6),Analysis!Q6,INDIRECT("'Output 3'!$m$4:$m$"&amp;$C$6))
+SUMIF(INDIRECT("'Output 4'!$H$4:$H$"&amp;$C$7),Analysis!Q6,INDIRECT("'Output 4'!$m$4:$m$"&amp;$C$7))
+SUMIF(INDIRECT("'Output 5'!$H$4:$H$"&amp;$C$8),Analysis!Q6,INDIRECT("'Output 5'!$m$4:$m$"&amp;$C$8))
+SUMIF(INDIRECT("'Output 6'!$H$4:$H$"&amp;$C$9),Analysis!Q6,INDIRECT("'Output 6'!$m$4:$m$"&amp;$C$9))
+SUMIF(INDIRECT("'Output 7'!$H$4:$H$"&amp;$C$10),Analysis!Q6,INDIRECT("'Output 7'!$m$4:$m$"&amp;$C$10))
+SUMIF(INDIRECT("'Output 8'!$H$4:$H$"&amp;$C$11),Analysis!Q6,INDIRECT("'Output 8'!$m$4:$m$"&amp;$C$11))
+SUMIF(INDIRECT("'Output 9'!$H$4:$H$"&amp;$C$12),Analysis!Q6,INDIRECT("'Output 9'!$m$4:$m$"&amp;$C$12))</f>
        <v>0</v>
      </c>
      <c r="S6" s="5">
        <f ca="1">SUMIF(INDIRECT("'Output 1'!$H$4:$H$"&amp;$C$4),Analysis!Q6,INDIRECT("'Output 1'!$Q$4:$Q$"&amp;$C$4))
+SUMIF(INDIRECT("'Output 2'!$H$4:$H$"&amp;$C$5),Analysis!Q6,INDIRECT("'Output 2'!$Q$4:$Q$"&amp;$C$5))
+SUMIF(INDIRECT("'Output 3'!$H$4:$H$"&amp;$C$6),Analysis!Q6,INDIRECT("'Output 3'!$Q$4:$Q$"&amp;$C$6))
+SUMIF(INDIRECT("'Output 4'!$H$4:$H$"&amp;$C$7),Analysis!Q6,INDIRECT("'Output 4'!$Q$4:$Q$"&amp;$C$7))
+SUMIF(INDIRECT("'Output 5'!$H$4:$H$"&amp;$C$8),Analysis!Q6,INDIRECT("'Output 5'!$Q$4:$Q$"&amp;$C$8))
+SUMIF(INDIRECT("'Output 6'!$H$4:$H$"&amp;$C$9),Analysis!Q6,INDIRECT("'Output 6'!$Q$4:$Q$"&amp;$C$9))
+SUMIF(INDIRECT("'Output 7'!$H$4:$H$"&amp;$C$10),Analysis!Q6,INDIRECT("'Output 7'!$Q$4:$Q$"&amp;$C$10))
+SUMIF(INDIRECT("'Output 8'!$H$4:$H$"&amp;$C$11),Analysis!Q6,INDIRECT("'Output 8'!$Q$4:$Q$"&amp;$C$11))
+SUMIF(INDIRECT("'Output 9'!$H$4:$H$"&amp;$C$12),Analysis!Q6,INDIRECT("'Output 9'!$Q$4:$Q$"&amp;$C$12))</f>
        <v>0</v>
      </c>
      <c r="T6" s="5">
        <f ca="1">SUMIF(INDIRECT("'Output 1'!$H$4:$H$"&amp;$C$4),Analysis!Q6,INDIRECT("'Output 1'!$U$4:$U$"&amp;$C$4))
+SUMIF(INDIRECT("'Output 2'!$H$4:$H$"&amp;$C$5),Analysis!Q6,INDIRECT("'Output 2'!$U$4:$U$"&amp;$C$5))
+SUMIF(INDIRECT("'Output 3'!$H$4:$H$"&amp;$C$6),Analysis!Q6,INDIRECT("'Output 3'!$U$4:$U$"&amp;$C$6))
+SUMIF(INDIRECT("'Output 4'!$H$4:$H$"&amp;$C$7),Analysis!Q6,INDIRECT("'Output 4'!$U$4:$U$"&amp;$C$7))
+SUMIF(INDIRECT("'Output 5'!$H$4:$H$"&amp;$C$8),Analysis!Q6,INDIRECT("'Output 5'!$U$4:$U$"&amp;$C$8))
+SUMIF(INDIRECT("'Output 6'!$H$4:$H$"&amp;$C$9),Analysis!Q6,INDIRECT("'Output 6'!$U$4:$U$"&amp;$C$9))
+SUMIF(INDIRECT("'Output 7'!$H$4:$H$"&amp;$C$10),Analysis!Q6,INDIRECT("'Output 7'!$U$4:$U$"&amp;$C$10))
+SUMIF(INDIRECT("'Output 8'!$H$4:$H$"&amp;$C$11),Analysis!Q6,INDIRECT("'Output 8'!$U$4:$U$"&amp;$C$11))
+SUMIF(INDIRECT("'Output 9'!$H$4:$H$"&amp;$C$12),Analysis!Q6,INDIRECT("'Output 9'!$U$4:$U$"&amp;$C$12))</f>
        <v>0</v>
      </c>
      <c r="U6" s="31"/>
      <c r="V6" s="5">
        <f>SUMIF('Unplanned Outputs'!$E$4:$E$500,Analysis!Q6,'Unplanned Outputs'!$J$4:$J$500)</f>
        <v>0</v>
      </c>
      <c r="W6" s="5">
        <f>SUMIF('Unplanned Outputs'!$E$4:$E$500,Analysis!$Q6,'Unplanned Outputs'!$N$4:$N$500)</f>
        <v>0</v>
      </c>
      <c r="X6" s="5">
        <f>SUMIF('Unplanned Outputs'!$E$4:$E$500,Analysis!$Q6,'Unplanned Outputs'!$R$4:$R$500)</f>
        <v>0</v>
      </c>
      <c r="Y6" s="15"/>
      <c r="Z6" s="37">
        <f t="shared" ca="1" si="0"/>
        <v>0</v>
      </c>
      <c r="AA6" s="37">
        <f t="shared" si="1"/>
        <v>0</v>
      </c>
      <c r="AB6" s="53">
        <f t="shared" ca="1" si="2"/>
        <v>0</v>
      </c>
      <c r="AC6" s="64">
        <f ca="1">SUMIF(INDIRECT("'Output 1'!$H$5:$H$"&amp;$C$4),Analysis!$Q6,INDIRECT("'Output 1'!$F$5:$F$"&amp;$C$4))
+SUMIF(INDIRECT("'Output 2'!$H$5:$H$"&amp;$C$5),Analysis!$Q6,INDIRECT("'Output 2'!$F$5:$F$"&amp;$C$5))
+SUMIF(INDIRECT("'Output 3'!$H$5:$H$"&amp;$C$6),Analysis!$Q6,INDIRECT("'Output 3'!$F$5:$F$"&amp;$C$6))
+SUMIF(INDIRECT("'Output 4'!$H$5:$H$"&amp;$C$7),Analysis!$Q6,INDIRECT("'Output 4'!$F$5:$F$"&amp;$C$7))
+SUMIF(INDIRECT("'Output 5'!$H$5:$H$"&amp;$C$8),Analysis!$Q6,INDIRECT("'Output 5'!$F$5:$F$"&amp;$C$8))
+SUMIF(INDIRECT("'Output 6'!$H$5:$H$"&amp;$C$9),Analysis!$Q6,INDIRECT("'Output 6'!$F$5:$F$"&amp;$C$9))
+SUMIF(INDIRECT("'Output 7'!$H$5:$H$"&amp;$C$10),Analysis!$Q6,INDIRECT("'Output 7'!$F$5:$F$"&amp;$C$10))
+SUMIF(INDIRECT("'Output 8'!$H$5:$H$"&amp;$C$11),Analysis!$Q6,INDIRECT("'Output 8'!$F$5:$F$"&amp;$C$11))
+SUMIF(INDIRECT("'Output 9'!$H$5:$H$"&amp;$C$12),Analysis!$Q6,INDIRECT("'Output 9'!$F$5:$F$"&amp;$C$12))</f>
        <v>0</v>
      </c>
      <c r="AE6">
        <f t="shared" ca="1" si="3"/>
        <v>0</v>
      </c>
      <c r="AF6">
        <f ca="1">SUMIF(INDIRECT("'Output 1'!$H$4:$H$"&amp;$C$4),Analysis!Q6,INDIRECT("'Output 1'!$w$4:$w$"&amp;$C$4))
+SUMIF(INDIRECT("'Output 2'!$H$4:$H$"&amp;$C$5),Analysis!Q6,INDIRECT("'Output 2'!$w$4:$w$"&amp;$C$5))
+SUMIF(INDIRECT("'Output 3'!$H$4:$H$"&amp;$C$6),Analysis!Q6,INDIRECT("'Output 3'!$w$4:$w$"&amp;$C$6))
+SUMIF(INDIRECT("'Output 4'!$H$4:$H$"&amp;$C$7),Analysis!Q6,INDIRECT("'Output 4'!$w$4:$w$"&amp;$C$7))
+SUMIF(INDIRECT("'Output 5'!$H$4:$H$"&amp;$C$8),Analysis!Q6,INDIRECT("'Output 5'!$w$4:$w$"&amp;$C$8))
+SUMIF(INDIRECT("'Output 6'!$H$4:$H$"&amp;$C$9),Analysis!Q6,INDIRECT("'Output 6'!$w$4:$w$"&amp;$C$9))
+SUMIF(INDIRECT("'Output 7'!$H$4:$H$"&amp;$C$10),Analysis!Q6,INDIRECT("'Output 7'!$w$4:$w$"&amp;$C$10))
+SUMIF(INDIRECT("'Output 8'!$H$4:$H$"&amp;$C$11),Analysis!Q6,INDIRECT("'Output 8'!$w$4:$w$"&amp;$C$11))
+SUMIF(INDIRECT("'Output 9'!$H$4:$H$"&amp;$C$12),Analysis!Q6,INDIRECT("'Output 9'!$w$4:$w$"&amp;$C$12))</f>
        <v>0</v>
      </c>
      <c r="AG6">
        <f>SUMIF('Unplanned Outputs'!$E$4:$E$500,Analysis!Q6,'Unplanned Outputs'!$T$4:$T$500)</f>
        <v>0</v>
      </c>
    </row>
    <row r="7" spans="1:33">
      <c r="A7" t="s">
        <v>110</v>
      </c>
      <c r="B7" s="7">
        <f>'Output 4'!A3</f>
        <v>2</v>
      </c>
      <c r="C7" s="7">
        <f t="shared" si="4"/>
        <v>6</v>
      </c>
      <c r="F7">
        <f>'Output 1'!D7</f>
        <v>0</v>
      </c>
      <c r="G7" s="4" t="e">
        <f>'Output 1'!K$7/'Output 1'!$F$7</f>
        <v>#DIV/0!</v>
      </c>
      <c r="H7" s="4" t="e">
        <f>'Output 1'!M$7/'Output 1'!$F$7</f>
        <v>#DIV/0!</v>
      </c>
      <c r="I7" s="4" t="e">
        <f>('Output 1'!O$7)/'Output 1'!$F$7</f>
        <v>#DIV/0!</v>
      </c>
      <c r="J7" s="4" t="e">
        <f>('Output 1'!Q$7)/'Output 1'!$F$7</f>
        <v>#DIV/0!</v>
      </c>
      <c r="K7" s="4" t="e">
        <f>('Output 1'!U$4)/'Output 1'!$F$4</f>
        <v>#DIV/0!</v>
      </c>
      <c r="L7" s="34" t="e">
        <f>H$7+J$7</f>
        <v>#DIV/0!</v>
      </c>
      <c r="M7" s="4" t="e">
        <f>('Output 1'!S$7)/'Output 1'!$F$7</f>
        <v>#DIV/0!</v>
      </c>
      <c r="N7" s="4" t="e">
        <f>('Output 1'!U$7)/'Output 1'!$F$7</f>
        <v>#DIV/0!</v>
      </c>
      <c r="O7" s="34" t="e">
        <f>L$7+N$7</f>
        <v>#DIV/0!</v>
      </c>
      <c r="Q7" s="31" t="s">
        <v>288</v>
      </c>
      <c r="R7" s="5">
        <f ca="1">SUMIF(INDIRECT("'Output 1'!$H$4:$H$"&amp;$C$4),Analysis!Q7,INDIRECT("'Output 1'!$m$4:$m$"&amp;$C$4))
+SUMIF(INDIRECT("'Output 2'!$H$4:$H$"&amp;$C$5),Analysis!Q7,INDIRECT("'Output 2'!$m$4:$m$"&amp;$C$5))
+SUMIF(INDIRECT("'Output 3'!$H$4:$H$"&amp;$C$6),Analysis!Q7,INDIRECT("'Output 3'!$m$4:$m$"&amp;$C$6))
+SUMIF(INDIRECT("'Output 4'!$H$4:$H$"&amp;$C$7),Analysis!Q7,INDIRECT("'Output 4'!$m$4:$m$"&amp;$C$7))
+SUMIF(INDIRECT("'Output 5'!$H$4:$H$"&amp;$C$8),Analysis!Q7,INDIRECT("'Output 5'!$m$4:$m$"&amp;$C$8))
+SUMIF(INDIRECT("'Output 6'!$H$4:$H$"&amp;$C$9),Analysis!Q7,INDIRECT("'Output 6'!$m$4:$m$"&amp;$C$9))
+SUMIF(INDIRECT("'Output 7'!$H$4:$H$"&amp;$C$10),Analysis!Q7,INDIRECT("'Output 7'!$m$4:$m$"&amp;$C$10))
+SUMIF(INDIRECT("'Output 8'!$H$4:$H$"&amp;$C$11),Analysis!Q7,INDIRECT("'Output 8'!$m$4:$m$"&amp;$C$11))
+SUMIF(INDIRECT("'Output 9'!$H$4:$H$"&amp;$C$12),Analysis!Q7,INDIRECT("'Output 9'!$m$4:$m$"&amp;$C$12))</f>
        <v>0</v>
      </c>
      <c r="S7" s="5">
        <f ca="1">SUMIF(INDIRECT("'Output 1'!$H$4:$H$"&amp;$C$4),Analysis!Q7,INDIRECT("'Output 1'!$Q$4:$Q$"&amp;$C$4))
+SUMIF(INDIRECT("'Output 2'!$H$4:$H$"&amp;$C$5),Analysis!Q7,INDIRECT("'Output 2'!$Q$4:$Q$"&amp;$C$5))
+SUMIF(INDIRECT("'Output 3'!$H$4:$H$"&amp;$C$6),Analysis!Q7,INDIRECT("'Output 3'!$Q$4:$Q$"&amp;$C$6))
+SUMIF(INDIRECT("'Output 4'!$H$4:$H$"&amp;$C$7),Analysis!Q7,INDIRECT("'Output 4'!$Q$4:$Q$"&amp;$C$7))
+SUMIF(INDIRECT("'Output 5'!$H$4:$H$"&amp;$C$8),Analysis!Q7,INDIRECT("'Output 5'!$Q$4:$Q$"&amp;$C$8))
+SUMIF(INDIRECT("'Output 6'!$H$4:$H$"&amp;$C$9),Analysis!Q7,INDIRECT("'Output 6'!$Q$4:$Q$"&amp;$C$9))
+SUMIF(INDIRECT("'Output 7'!$H$4:$H$"&amp;$C$10),Analysis!Q7,INDIRECT("'Output 7'!$Q$4:$Q$"&amp;$C$10))
+SUMIF(INDIRECT("'Output 8'!$H$4:$H$"&amp;$C$11),Analysis!Q7,INDIRECT("'Output 8'!$Q$4:$Q$"&amp;$C$11))
+SUMIF(INDIRECT("'Output 9'!$H$4:$H$"&amp;$C$12),Analysis!Q7,INDIRECT("'Output 9'!$Q$4:$Q$"&amp;$C$12))</f>
        <v>0</v>
      </c>
      <c r="T7" s="5">
        <f ca="1">SUMIF(INDIRECT("'Output 1'!$H$4:$H$"&amp;$C$4),Analysis!Q7,INDIRECT("'Output 1'!$U$4:$U$"&amp;$C$4))
+SUMIF(INDIRECT("'Output 2'!$H$4:$H$"&amp;$C$5),Analysis!Q7,INDIRECT("'Output 2'!$U$4:$U$"&amp;$C$5))
+SUMIF(INDIRECT("'Output 3'!$H$4:$H$"&amp;$C$6),Analysis!Q7,INDIRECT("'Output 3'!$U$4:$U$"&amp;$C$6))
+SUMIF(INDIRECT("'Output 4'!$H$4:$H$"&amp;$C$7),Analysis!Q7,INDIRECT("'Output 4'!$U$4:$U$"&amp;$C$7))
+SUMIF(INDIRECT("'Output 5'!$H$4:$H$"&amp;$C$8),Analysis!Q7,INDIRECT("'Output 5'!$U$4:$U$"&amp;$C$8))
+SUMIF(INDIRECT("'Output 6'!$H$4:$H$"&amp;$C$9),Analysis!Q7,INDIRECT("'Output 6'!$U$4:$U$"&amp;$C$9))
+SUMIF(INDIRECT("'Output 7'!$H$4:$H$"&amp;$C$10),Analysis!Q7,INDIRECT("'Output 7'!$U$4:$U$"&amp;$C$10))
+SUMIF(INDIRECT("'Output 8'!$H$4:$H$"&amp;$C$11),Analysis!Q7,INDIRECT("'Output 8'!$U$4:$U$"&amp;$C$11))
+SUMIF(INDIRECT("'Output 9'!$H$4:$H$"&amp;$C$12),Analysis!Q7,INDIRECT("'Output 9'!$U$4:$U$"&amp;$C$12))</f>
        <v>0</v>
      </c>
      <c r="U7" s="31"/>
      <c r="V7" s="5">
        <f>SUMIF('Unplanned Outputs'!$E$4:$E$500,Analysis!Q7,'Unplanned Outputs'!$J$4:$J$500)</f>
        <v>0</v>
      </c>
      <c r="W7" s="5">
        <f>SUMIF('Unplanned Outputs'!$E$4:$E$500,Analysis!$Q7,'Unplanned Outputs'!$N$4:$N$500)</f>
        <v>0</v>
      </c>
      <c r="X7" s="5">
        <f>SUMIF('Unplanned Outputs'!$E$4:$E$500,Analysis!$Q7,'Unplanned Outputs'!$R$4:$R$500)</f>
        <v>0</v>
      </c>
      <c r="Y7" s="15"/>
      <c r="Z7" s="37">
        <f t="shared" ca="1" si="0"/>
        <v>0</v>
      </c>
      <c r="AA7" s="37">
        <f t="shared" si="1"/>
        <v>0</v>
      </c>
      <c r="AB7" s="53">
        <f t="shared" ca="1" si="2"/>
        <v>0</v>
      </c>
      <c r="AC7" s="64">
        <f ca="1">SUMIF(INDIRECT("'Output 1'!$H$5:$H$"&amp;$C$4),Analysis!$Q7,INDIRECT("'Output 1'!$F$5:$F$"&amp;$C$4))
+SUMIF(INDIRECT("'Output 2'!$H$5:$H$"&amp;$C$5),Analysis!$Q7,INDIRECT("'Output 2'!$F$5:$F$"&amp;$C$5))
+SUMIF(INDIRECT("'Output 3'!$H$5:$H$"&amp;$C$6),Analysis!$Q7,INDIRECT("'Output 3'!$F$5:$F$"&amp;$C$6))
+SUMIF(INDIRECT("'Output 4'!$H$5:$H$"&amp;$C$7),Analysis!$Q7,INDIRECT("'Output 4'!$F$5:$F$"&amp;$C$7))
+SUMIF(INDIRECT("'Output 5'!$H$5:$H$"&amp;$C$8),Analysis!$Q7,INDIRECT("'Output 5'!$F$5:$F$"&amp;$C$8))
+SUMIF(INDIRECT("'Output 6'!$H$5:$H$"&amp;$C$9),Analysis!$Q7,INDIRECT("'Output 6'!$F$5:$F$"&amp;$C$9))
+SUMIF(INDIRECT("'Output 7'!$H$5:$H$"&amp;$C$10),Analysis!$Q7,INDIRECT("'Output 7'!$F$5:$F$"&amp;$C$10))
+SUMIF(INDIRECT("'Output 8'!$H$5:$H$"&amp;$C$11),Analysis!$Q7,INDIRECT("'Output 8'!$F$5:$F$"&amp;$C$11))
+SUMIF(INDIRECT("'Output 9'!$H$5:$H$"&amp;$C$12),Analysis!$Q7,INDIRECT("'Output 9'!$F$5:$F$"&amp;$C$12))</f>
        <v>0</v>
      </c>
      <c r="AE7">
        <f t="shared" ca="1" si="3"/>
        <v>0</v>
      </c>
      <c r="AF7">
        <f ca="1">SUMIF(INDIRECT("'Output 1'!$H$4:$H$"&amp;$C$4),Analysis!Q7,INDIRECT("'Output 1'!$w$4:$w$"&amp;$C$4))
+SUMIF(INDIRECT("'Output 2'!$H$4:$H$"&amp;$C$5),Analysis!Q7,INDIRECT("'Output 2'!$w$4:$w$"&amp;$C$5))
+SUMIF(INDIRECT("'Output 3'!$H$4:$H$"&amp;$C$6),Analysis!Q7,INDIRECT("'Output 3'!$w$4:$w$"&amp;$C$6))
+SUMIF(INDIRECT("'Output 4'!$H$4:$H$"&amp;$C$7),Analysis!Q7,INDIRECT("'Output 4'!$w$4:$w$"&amp;$C$7))
+SUMIF(INDIRECT("'Output 5'!$H$4:$H$"&amp;$C$8),Analysis!Q7,INDIRECT("'Output 5'!$w$4:$w$"&amp;$C$8))
+SUMIF(INDIRECT("'Output 6'!$H$4:$H$"&amp;$C$9),Analysis!Q7,INDIRECT("'Output 6'!$w$4:$w$"&amp;$C$9))
+SUMIF(INDIRECT("'Output 7'!$H$4:$H$"&amp;$C$10),Analysis!Q7,INDIRECT("'Output 7'!$w$4:$w$"&amp;$C$10))
+SUMIF(INDIRECT("'Output 8'!$H$4:$H$"&amp;$C$11),Analysis!Q7,INDIRECT("'Output 8'!$w$4:$w$"&amp;$C$11))
+SUMIF(INDIRECT("'Output 9'!$H$4:$H$"&amp;$C$12),Analysis!Q7,INDIRECT("'Output 9'!$w$4:$w$"&amp;$C$12))</f>
        <v>0</v>
      </c>
      <c r="AG7">
        <f>SUMIF('Unplanned Outputs'!$E$4:$E$500,Analysis!Q7,'Unplanned Outputs'!$T$4:$T$500)</f>
        <v>0</v>
      </c>
    </row>
    <row r="8" spans="1:33">
      <c r="A8" t="s">
        <v>127</v>
      </c>
      <c r="B8" s="7">
        <f>'Output 5'!A3</f>
        <v>4</v>
      </c>
      <c r="C8" s="7">
        <f t="shared" si="4"/>
        <v>8</v>
      </c>
      <c r="E8" t="str">
        <f>'Output 2'!$B$4</f>
        <v>O.2</v>
      </c>
      <c r="F8" t="str">
        <f>'Output 2'!$D$4</f>
        <v>O.2.1</v>
      </c>
      <c r="G8" s="4">
        <f>'Output 2'!$K$4/'Output 2'!$F$4</f>
        <v>0</v>
      </c>
      <c r="H8" s="4">
        <f>'Output 2'!M$4/'Output 2'!$F$4</f>
        <v>1</v>
      </c>
      <c r="I8" s="4">
        <f>('Output 2'!O$4)/'Output 2'!$F$4</f>
        <v>0</v>
      </c>
      <c r="J8" s="4">
        <f>('Output 2'!Q$4)/'Output 2'!$F$4</f>
        <v>0</v>
      </c>
      <c r="K8" s="4" t="e">
        <f>('Output 1'!U$4)/'Output 1'!$F$4</f>
        <v>#DIV/0!</v>
      </c>
      <c r="L8" s="34">
        <f>H8+J8</f>
        <v>1</v>
      </c>
      <c r="M8" s="4">
        <f>('Output 2'!S$4)/'Output 2'!$F$4</f>
        <v>0</v>
      </c>
      <c r="N8" s="4">
        <f>('Output 2'!U$4)/'Output 2'!$F$4</f>
        <v>0</v>
      </c>
      <c r="O8" s="34">
        <f>L8+N8</f>
        <v>1</v>
      </c>
      <c r="Q8" s="31">
        <v>1.2</v>
      </c>
      <c r="R8" s="5">
        <f ca="1">SUMIF(INDIRECT("'Output 1'!$H$4:$H$"&amp;$C$4),Analysis!Q8,INDIRECT("'Output 1'!$m$4:$m$"&amp;$C$4))
+SUMIF(INDIRECT("'Output 2'!$H$4:$H$"&amp;$C$5),Analysis!Q8,INDIRECT("'Output 2'!$m$4:$m$"&amp;$C$5))
+SUMIF(INDIRECT("'Output 3'!$H$4:$H$"&amp;$C$6),Analysis!Q8,INDIRECT("'Output 3'!$m$4:$m$"&amp;$C$6))
+SUMIF(INDIRECT("'Output 4'!$H$4:$H$"&amp;$C$7),Analysis!Q8,INDIRECT("'Output 4'!$m$4:$m$"&amp;$C$7))
+SUMIF(INDIRECT("'Output 5'!$H$4:$H$"&amp;$C$8),Analysis!Q8,INDIRECT("'Output 5'!$m$4:$m$"&amp;$C$8))
+SUMIF(INDIRECT("'Output 6'!$H$4:$H$"&amp;$C$9),Analysis!Q8,INDIRECT("'Output 6'!$m$4:$m$"&amp;$C$9))
+SUMIF(INDIRECT("'Output 7'!$H$4:$H$"&amp;$C$10),Analysis!Q8,INDIRECT("'Output 7'!$m$4:$m$"&amp;$C$10))
+SUMIF(INDIRECT("'Output 8'!$H$4:$H$"&amp;$C$11),Analysis!Q8,INDIRECT("'Output 8'!$m$4:$m$"&amp;$C$11))
+SUMIF(INDIRECT("'Output 9'!$H$4:$H$"&amp;$C$12),Analysis!Q8,INDIRECT("'Output 9'!$m$4:$m$"&amp;$C$12))</f>
        <v>0</v>
      </c>
      <c r="S8" s="5">
        <f ca="1">SUMIF(INDIRECT("'Output 1'!$H$4:$H$"&amp;$C$4),Analysis!Q8,INDIRECT("'Output 1'!$Q$4:$Q$"&amp;$C$4))
+SUMIF(INDIRECT("'Output 2'!$H$4:$H$"&amp;$C$5),Analysis!Q8,INDIRECT("'Output 2'!$Q$4:$Q$"&amp;$C$5))
+SUMIF(INDIRECT("'Output 3'!$H$4:$H$"&amp;$C$6),Analysis!Q8,INDIRECT("'Output 3'!$Q$4:$Q$"&amp;$C$6))
+SUMIF(INDIRECT("'Output 4'!$H$4:$H$"&amp;$C$7),Analysis!Q8,INDIRECT("'Output 4'!$Q$4:$Q$"&amp;$C$7))
+SUMIF(INDIRECT("'Output 5'!$H$4:$H$"&amp;$C$8),Analysis!Q8,INDIRECT("'Output 5'!$Q$4:$Q$"&amp;$C$8))
+SUMIF(INDIRECT("'Output 6'!$H$4:$H$"&amp;$C$9),Analysis!Q8,INDIRECT("'Output 6'!$Q$4:$Q$"&amp;$C$9))
+SUMIF(INDIRECT("'Output 7'!$H$4:$H$"&amp;$C$10),Analysis!Q8,INDIRECT("'Output 7'!$Q$4:$Q$"&amp;$C$10))
+SUMIF(INDIRECT("'Output 8'!$H$4:$H$"&amp;$C$11),Analysis!Q8,INDIRECT("'Output 8'!$Q$4:$Q$"&amp;$C$11))
+SUMIF(INDIRECT("'Output 9'!$H$4:$H$"&amp;$C$12),Analysis!Q8,INDIRECT("'Output 9'!$Q$4:$Q$"&amp;$C$12))</f>
        <v>0</v>
      </c>
      <c r="T8" s="5">
        <f ca="1">SUMIF(INDIRECT("'Output 1'!$H$4:$H$"&amp;$C$4),Analysis!Q8,INDIRECT("'Output 1'!$U$4:$U$"&amp;$C$4))
+SUMIF(INDIRECT("'Output 2'!$H$4:$H$"&amp;$C$5),Analysis!Q8,INDIRECT("'Output 2'!$U$4:$U$"&amp;$C$5))
+SUMIF(INDIRECT("'Output 3'!$H$4:$H$"&amp;$C$6),Analysis!Q8,INDIRECT("'Output 3'!$U$4:$U$"&amp;$C$6))
+SUMIF(INDIRECT("'Output 4'!$H$4:$H$"&amp;$C$7),Analysis!Q8,INDIRECT("'Output 4'!$U$4:$U$"&amp;$C$7))
+SUMIF(INDIRECT("'Output 5'!$H$4:$H$"&amp;$C$8),Analysis!Q8,INDIRECT("'Output 5'!$U$4:$U$"&amp;$C$8))
+SUMIF(INDIRECT("'Output 6'!$H$4:$H$"&amp;$C$9),Analysis!Q8,INDIRECT("'Output 6'!$U$4:$U$"&amp;$C$9))
+SUMIF(INDIRECT("'Output 7'!$H$4:$H$"&amp;$C$10),Analysis!Q8,INDIRECT("'Output 7'!$U$4:$U$"&amp;$C$10))
+SUMIF(INDIRECT("'Output 8'!$H$4:$H$"&amp;$C$11),Analysis!Q8,INDIRECT("'Output 8'!$U$4:$U$"&amp;$C$11))
+SUMIF(INDIRECT("'Output 9'!$H$4:$H$"&amp;$C$12),Analysis!Q8,INDIRECT("'Output 9'!$U$4:$U$"&amp;$C$12))</f>
        <v>0</v>
      </c>
      <c r="U8" s="31"/>
      <c r="V8" s="5">
        <f>SUMIF('Unplanned Outputs'!$E$4:$E$500,Analysis!Q8,'Unplanned Outputs'!$J$4:$J$500)</f>
        <v>0</v>
      </c>
      <c r="W8" s="5">
        <f>SUMIF('Unplanned Outputs'!$E$4:$E$500,Analysis!$Q8,'Unplanned Outputs'!$N$4:$N$500)</f>
        <v>0</v>
      </c>
      <c r="X8" s="5">
        <f>SUMIF('Unplanned Outputs'!$E$4:$E$500,Analysis!$Q8,'Unplanned Outputs'!$R$4:$R$500)</f>
        <v>0</v>
      </c>
      <c r="Y8" s="15"/>
      <c r="Z8" s="37">
        <f t="shared" ca="1" si="0"/>
        <v>0</v>
      </c>
      <c r="AA8" s="37">
        <f t="shared" si="1"/>
        <v>0</v>
      </c>
      <c r="AB8" s="53">
        <f t="shared" ca="1" si="2"/>
        <v>0</v>
      </c>
      <c r="AC8" s="64">
        <f ca="1">SUMIF(INDIRECT("'Output 1'!$H$5:$H$"&amp;$C$4),Analysis!$Q8,INDIRECT("'Output 1'!$F$5:$F$"&amp;$C$4))
+SUMIF(INDIRECT("'Output 2'!$H$5:$H$"&amp;$C$5),Analysis!$Q8,INDIRECT("'Output 2'!$F$5:$F$"&amp;$C$5))
+SUMIF(INDIRECT("'Output 3'!$H$5:$H$"&amp;$C$6),Analysis!$Q8,INDIRECT("'Output 3'!$F$5:$F$"&amp;$C$6))
+SUMIF(INDIRECT("'Output 4'!$H$5:$H$"&amp;$C$7),Analysis!$Q8,INDIRECT("'Output 4'!$F$5:$F$"&amp;$C$7))
+SUMIF(INDIRECT("'Output 5'!$H$5:$H$"&amp;$C$8),Analysis!$Q8,INDIRECT("'Output 5'!$F$5:$F$"&amp;$C$8))
+SUMIF(INDIRECT("'Output 6'!$H$5:$H$"&amp;$C$9),Analysis!$Q8,INDIRECT("'Output 6'!$F$5:$F$"&amp;$C$9))
+SUMIF(INDIRECT("'Output 7'!$H$5:$H$"&amp;$C$10),Analysis!$Q8,INDIRECT("'Output 7'!$F$5:$F$"&amp;$C$10))
+SUMIF(INDIRECT("'Output 8'!$H$5:$H$"&amp;$C$11),Analysis!$Q8,INDIRECT("'Output 8'!$F$5:$F$"&amp;$C$11))
+SUMIF(INDIRECT("'Output 9'!$H$5:$H$"&amp;$C$12),Analysis!$Q8,INDIRECT("'Output 9'!$F$5:$F$"&amp;$C$12))</f>
        <v>0</v>
      </c>
      <c r="AE8">
        <f t="shared" ca="1" si="3"/>
        <v>0</v>
      </c>
      <c r="AF8">
        <f ca="1">SUMIF(INDIRECT("'Output 1'!$H$4:$H$"&amp;$C$4),Analysis!Q8,INDIRECT("'Output 1'!$w$4:$w$"&amp;$C$4))
+SUMIF(INDIRECT("'Output 2'!$H$4:$H$"&amp;$C$5),Analysis!Q8,INDIRECT("'Output 2'!$w$4:$w$"&amp;$C$5))
+SUMIF(INDIRECT("'Output 3'!$H$4:$H$"&amp;$C$6),Analysis!Q8,INDIRECT("'Output 3'!$w$4:$w$"&amp;$C$6))
+SUMIF(INDIRECT("'Output 4'!$H$4:$H$"&amp;$C$7),Analysis!Q8,INDIRECT("'Output 4'!$w$4:$w$"&amp;$C$7))
+SUMIF(INDIRECT("'Output 5'!$H$4:$H$"&amp;$C$8),Analysis!Q8,INDIRECT("'Output 5'!$w$4:$w$"&amp;$C$8))
+SUMIF(INDIRECT("'Output 6'!$H$4:$H$"&amp;$C$9),Analysis!Q8,INDIRECT("'Output 6'!$w$4:$w$"&amp;$C$9))
+SUMIF(INDIRECT("'Output 7'!$H$4:$H$"&amp;$C$10),Analysis!Q8,INDIRECT("'Output 7'!$w$4:$w$"&amp;$C$10))
+SUMIF(INDIRECT("'Output 8'!$H$4:$H$"&amp;$C$11),Analysis!Q8,INDIRECT("'Output 8'!$w$4:$w$"&amp;$C$11))
+SUMIF(INDIRECT("'Output 9'!$H$4:$H$"&amp;$C$12),Analysis!Q8,INDIRECT("'Output 9'!$w$4:$w$"&amp;$C$12))</f>
        <v>0</v>
      </c>
      <c r="AG8">
        <f>SUMIF('Unplanned Outputs'!$E$4:$E$500,Analysis!Q8,'Unplanned Outputs'!$T$4:$T$500)</f>
        <v>0</v>
      </c>
    </row>
    <row r="9" spans="1:33">
      <c r="A9" t="s">
        <v>157</v>
      </c>
      <c r="B9" s="7">
        <f>'Output 6'!A3</f>
        <v>2</v>
      </c>
      <c r="C9" s="7">
        <f t="shared" si="4"/>
        <v>6</v>
      </c>
      <c r="F9">
        <f>'Output 2'!$D$5</f>
        <v>0</v>
      </c>
      <c r="G9" s="4" t="e">
        <f>'Output 2'!K$5/'Output 2'!$F$5</f>
        <v>#DIV/0!</v>
      </c>
      <c r="H9" s="4" t="e">
        <f>'Output 2'!M$5/'Output 2'!$F$5</f>
        <v>#DIV/0!</v>
      </c>
      <c r="I9" s="4" t="e">
        <f>('Output 2'!O$5)/'Output 2'!$F$5</f>
        <v>#DIV/0!</v>
      </c>
      <c r="J9" s="4" t="e">
        <f>('Output 2'!Q$5)/'Output 2'!$F$5</f>
        <v>#DIV/0!</v>
      </c>
      <c r="K9" s="4" t="e">
        <f>('Output 1'!U$4)/'Output 1'!$F$4</f>
        <v>#DIV/0!</v>
      </c>
      <c r="L9" s="34" t="e">
        <f t="shared" ref="L9:L34" si="7">H9+J9</f>
        <v>#DIV/0!</v>
      </c>
      <c r="M9" s="4" t="e">
        <f>('Output 2'!S$5)/'Output 2'!$F$5</f>
        <v>#DIV/0!</v>
      </c>
      <c r="N9" s="4" t="e">
        <f>('Output 2'!U$5)/'Output 2'!$F$5</f>
        <v>#DIV/0!</v>
      </c>
      <c r="O9" s="34" t="e">
        <f t="shared" ref="O9:O25" si="8">L9+N9</f>
        <v>#DIV/0!</v>
      </c>
      <c r="Q9" s="31" t="s">
        <v>289</v>
      </c>
      <c r="R9" s="5">
        <f ca="1">SUMIF(INDIRECT("'Output 1'!$H$4:$H$"&amp;$C$4),Analysis!Q9,INDIRECT("'Output 1'!$m$4:$m$"&amp;$C$4))
+SUMIF(INDIRECT("'Output 2'!$H$4:$H$"&amp;$C$5),Analysis!Q9,INDIRECT("'Output 2'!$m$4:$m$"&amp;$C$5))
+SUMIF(INDIRECT("'Output 3'!$H$4:$H$"&amp;$C$6),Analysis!Q9,INDIRECT("'Output 3'!$m$4:$m$"&amp;$C$6))
+SUMIF(INDIRECT("'Output 4'!$H$4:$H$"&amp;$C$7),Analysis!Q9,INDIRECT("'Output 4'!$m$4:$m$"&amp;$C$7))
+SUMIF(INDIRECT("'Output 5'!$H$4:$H$"&amp;$C$8),Analysis!Q9,INDIRECT("'Output 5'!$m$4:$m$"&amp;$C$8))
+SUMIF(INDIRECT("'Output 6'!$H$4:$H$"&amp;$C$9),Analysis!Q9,INDIRECT("'Output 6'!$m$4:$m$"&amp;$C$9))
+SUMIF(INDIRECT("'Output 7'!$H$4:$H$"&amp;$C$10),Analysis!Q9,INDIRECT("'Output 7'!$m$4:$m$"&amp;$C$10))
+SUMIF(INDIRECT("'Output 8'!$H$4:$H$"&amp;$C$11),Analysis!Q9,INDIRECT("'Output 8'!$m$4:$m$"&amp;$C$11))
+SUMIF(INDIRECT("'Output 9'!$H$4:$H$"&amp;$C$12),Analysis!Q9,INDIRECT("'Output 9'!$m$4:$m$"&amp;$C$12))</f>
        <v>0</v>
      </c>
      <c r="S9" s="5">
        <f ca="1">SUMIF(INDIRECT("'Output 1'!$H$4:$H$"&amp;$C$4),Analysis!Q9,INDIRECT("'Output 1'!$Q$4:$Q$"&amp;$C$4))
+SUMIF(INDIRECT("'Output 2'!$H$4:$H$"&amp;$C$5),Analysis!Q9,INDIRECT("'Output 2'!$Q$4:$Q$"&amp;$C$5))
+SUMIF(INDIRECT("'Output 3'!$H$4:$H$"&amp;$C$6),Analysis!Q9,INDIRECT("'Output 3'!$Q$4:$Q$"&amp;$C$6))
+SUMIF(INDIRECT("'Output 4'!$H$4:$H$"&amp;$C$7),Analysis!Q9,INDIRECT("'Output 4'!$Q$4:$Q$"&amp;$C$7))
+SUMIF(INDIRECT("'Output 5'!$H$4:$H$"&amp;$C$8),Analysis!Q9,INDIRECT("'Output 5'!$Q$4:$Q$"&amp;$C$8))
+SUMIF(INDIRECT("'Output 6'!$H$4:$H$"&amp;$C$9),Analysis!Q9,INDIRECT("'Output 6'!$Q$4:$Q$"&amp;$C$9))
+SUMIF(INDIRECT("'Output 7'!$H$4:$H$"&amp;$C$10),Analysis!Q9,INDIRECT("'Output 7'!$Q$4:$Q$"&amp;$C$10))
+SUMIF(INDIRECT("'Output 8'!$H$4:$H$"&amp;$C$11),Analysis!Q9,INDIRECT("'Output 8'!$Q$4:$Q$"&amp;$C$11))
+SUMIF(INDIRECT("'Output 9'!$H$4:$H$"&amp;$C$12),Analysis!Q9,INDIRECT("'Output 9'!$Q$4:$Q$"&amp;$C$12))</f>
        <v>0</v>
      </c>
      <c r="T9" s="5">
        <f ca="1">SUMIF(INDIRECT("'Output 1'!$H$4:$H$"&amp;$C$4),Analysis!Q9,INDIRECT("'Output 1'!$U$4:$U$"&amp;$C$4))
+SUMIF(INDIRECT("'Output 2'!$H$4:$H$"&amp;$C$5),Analysis!Q9,INDIRECT("'Output 2'!$U$4:$U$"&amp;$C$5))
+SUMIF(INDIRECT("'Output 3'!$H$4:$H$"&amp;$C$6),Analysis!Q9,INDIRECT("'Output 3'!$U$4:$U$"&amp;$C$6))
+SUMIF(INDIRECT("'Output 4'!$H$4:$H$"&amp;$C$7),Analysis!Q9,INDIRECT("'Output 4'!$U$4:$U$"&amp;$C$7))
+SUMIF(INDIRECT("'Output 5'!$H$4:$H$"&amp;$C$8),Analysis!Q9,INDIRECT("'Output 5'!$U$4:$U$"&amp;$C$8))
+SUMIF(INDIRECT("'Output 6'!$H$4:$H$"&amp;$C$9),Analysis!Q9,INDIRECT("'Output 6'!$U$4:$U$"&amp;$C$9))
+SUMIF(INDIRECT("'Output 7'!$H$4:$H$"&amp;$C$10),Analysis!Q9,INDIRECT("'Output 7'!$U$4:$U$"&amp;$C$10))
+SUMIF(INDIRECT("'Output 8'!$H$4:$H$"&amp;$C$11),Analysis!Q9,INDIRECT("'Output 8'!$U$4:$U$"&amp;$C$11))
+SUMIF(INDIRECT("'Output 9'!$H$4:$H$"&amp;$C$12),Analysis!Q9,INDIRECT("'Output 9'!$U$4:$U$"&amp;$C$12))</f>
        <v>0</v>
      </c>
      <c r="U9" s="31"/>
      <c r="V9" s="5">
        <f>SUMIF('Unplanned Outputs'!$E$4:$E$500,Analysis!Q9,'Unplanned Outputs'!$J$4:$J$500)</f>
        <v>0</v>
      </c>
      <c r="W9" s="5">
        <f>SUMIF('Unplanned Outputs'!$E$4:$E$500,Analysis!$Q9,'Unplanned Outputs'!$N$4:$N$500)</f>
        <v>0</v>
      </c>
      <c r="X9" s="5">
        <f>SUMIF('Unplanned Outputs'!$E$4:$E$500,Analysis!$Q9,'Unplanned Outputs'!$R$4:$R$500)</f>
        <v>0</v>
      </c>
      <c r="Y9" s="15"/>
      <c r="Z9" s="37">
        <f t="shared" ca="1" si="0"/>
        <v>0</v>
      </c>
      <c r="AA9" s="37">
        <f t="shared" si="1"/>
        <v>0</v>
      </c>
      <c r="AB9" s="53">
        <f t="shared" ca="1" si="2"/>
        <v>0</v>
      </c>
      <c r="AC9" s="64">
        <f ca="1">SUMIF(INDIRECT("'Output 1'!$H$5:$H$"&amp;$C$4),Analysis!$Q9,INDIRECT("'Output 1'!$F$5:$F$"&amp;$C$4))
+SUMIF(INDIRECT("'Output 2'!$H$5:$H$"&amp;$C$5),Analysis!$Q9,INDIRECT("'Output 2'!$F$5:$F$"&amp;$C$5))
+SUMIF(INDIRECT("'Output 3'!$H$5:$H$"&amp;$C$6),Analysis!$Q9,INDIRECT("'Output 3'!$F$5:$F$"&amp;$C$6))
+SUMIF(INDIRECT("'Output 4'!$H$5:$H$"&amp;$C$7),Analysis!$Q9,INDIRECT("'Output 4'!$F$5:$F$"&amp;$C$7))
+SUMIF(INDIRECT("'Output 5'!$H$5:$H$"&amp;$C$8),Analysis!$Q9,INDIRECT("'Output 5'!$F$5:$F$"&amp;$C$8))
+SUMIF(INDIRECT("'Output 6'!$H$5:$H$"&amp;$C$9),Analysis!$Q9,INDIRECT("'Output 6'!$F$5:$F$"&amp;$C$9))
+SUMIF(INDIRECT("'Output 7'!$H$5:$H$"&amp;$C$10),Analysis!$Q9,INDIRECT("'Output 7'!$F$5:$F$"&amp;$C$10))
+SUMIF(INDIRECT("'Output 8'!$H$5:$H$"&amp;$C$11),Analysis!$Q9,INDIRECT("'Output 8'!$F$5:$F$"&amp;$C$11))
+SUMIF(INDIRECT("'Output 9'!$H$5:$H$"&amp;$C$12),Analysis!$Q9,INDIRECT("'Output 9'!$F$5:$F$"&amp;$C$12))</f>
        <v>0</v>
      </c>
      <c r="AE9">
        <f t="shared" ca="1" si="3"/>
        <v>0</v>
      </c>
      <c r="AF9">
        <f ca="1">SUMIF(INDIRECT("'Output 1'!$H$4:$H$"&amp;$C$4),Analysis!Q9,INDIRECT("'Output 1'!$w$4:$w$"&amp;$C$4))
+SUMIF(INDIRECT("'Output 2'!$H$4:$H$"&amp;$C$5),Analysis!Q9,INDIRECT("'Output 2'!$w$4:$w$"&amp;$C$5))
+SUMIF(INDIRECT("'Output 3'!$H$4:$H$"&amp;$C$6),Analysis!Q9,INDIRECT("'Output 3'!$w$4:$w$"&amp;$C$6))
+SUMIF(INDIRECT("'Output 4'!$H$4:$H$"&amp;$C$7),Analysis!Q9,INDIRECT("'Output 4'!$w$4:$w$"&amp;$C$7))
+SUMIF(INDIRECT("'Output 5'!$H$4:$H$"&amp;$C$8),Analysis!Q9,INDIRECT("'Output 5'!$w$4:$w$"&amp;$C$8))
+SUMIF(INDIRECT("'Output 6'!$H$4:$H$"&amp;$C$9),Analysis!Q9,INDIRECT("'Output 6'!$w$4:$w$"&amp;$C$9))
+SUMIF(INDIRECT("'Output 7'!$H$4:$H$"&amp;$C$10),Analysis!Q9,INDIRECT("'Output 7'!$w$4:$w$"&amp;$C$10))
+SUMIF(INDIRECT("'Output 8'!$H$4:$H$"&amp;$C$11),Analysis!Q9,INDIRECT("'Output 8'!$w$4:$w$"&amp;$C$11))
+SUMIF(INDIRECT("'Output 9'!$H$4:$H$"&amp;$C$12),Analysis!Q9,INDIRECT("'Output 9'!$w$4:$w$"&amp;$C$12))</f>
        <v>0</v>
      </c>
      <c r="AG9">
        <f>SUMIF('Unplanned Outputs'!$E$4:$E$500,Analysis!Q9,'Unplanned Outputs'!$T$4:$T$500)</f>
        <v>0</v>
      </c>
    </row>
    <row r="10" spans="1:33">
      <c r="A10" t="s">
        <v>173</v>
      </c>
      <c r="B10" s="7">
        <f>'Output 7'!A3</f>
        <v>3</v>
      </c>
      <c r="C10" s="7">
        <f t="shared" si="4"/>
        <v>7</v>
      </c>
      <c r="F10">
        <f>'Output 2'!$D$6</f>
        <v>0</v>
      </c>
      <c r="G10" s="4" t="e">
        <f>'Output 2'!K$6/'Output 2'!$F$6</f>
        <v>#DIV/0!</v>
      </c>
      <c r="H10" s="4" t="e">
        <f>'Output 2'!M$6/'Output 2'!$F$6</f>
        <v>#DIV/0!</v>
      </c>
      <c r="I10" s="4" t="e">
        <f>('Output 2'!O$6)/'Output 2'!$F$6</f>
        <v>#DIV/0!</v>
      </c>
      <c r="J10" s="4" t="e">
        <f>('Output 2'!Q$6)/'Output 2'!$F$6</f>
        <v>#DIV/0!</v>
      </c>
      <c r="K10" s="4" t="e">
        <f>('Output 1'!U$4)/'Output 1'!$F$4</f>
        <v>#DIV/0!</v>
      </c>
      <c r="L10" s="34" t="e">
        <f t="shared" si="7"/>
        <v>#DIV/0!</v>
      </c>
      <c r="M10" s="4" t="e">
        <f>('Output 2'!S$6)/'Output 2'!$F$6</f>
        <v>#DIV/0!</v>
      </c>
      <c r="N10" s="4" t="e">
        <f>('Output 2'!U$6)/'Output 2'!$F$6</f>
        <v>#DIV/0!</v>
      </c>
      <c r="O10" s="34" t="e">
        <f t="shared" si="8"/>
        <v>#DIV/0!</v>
      </c>
      <c r="Q10" s="31" t="s">
        <v>290</v>
      </c>
      <c r="R10" s="5">
        <f ca="1">SUMIF(INDIRECT("'Output 1'!$H$4:$H$"&amp;$C$4),Analysis!Q10,INDIRECT("'Output 1'!$m$4:$m$"&amp;$C$4))
+SUMIF(INDIRECT("'Output 2'!$H$4:$H$"&amp;$C$5),Analysis!Q10,INDIRECT("'Output 2'!$m$4:$m$"&amp;$C$5))
+SUMIF(INDIRECT("'Output 3'!$H$4:$H$"&amp;$C$6),Analysis!Q10,INDIRECT("'Output 3'!$m$4:$m$"&amp;$C$6))
+SUMIF(INDIRECT("'Output 4'!$H$4:$H$"&amp;$C$7),Analysis!Q10,INDIRECT("'Output 4'!$m$4:$m$"&amp;$C$7))
+SUMIF(INDIRECT("'Output 5'!$H$4:$H$"&amp;$C$8),Analysis!Q10,INDIRECT("'Output 5'!$m$4:$m$"&amp;$C$8))
+SUMIF(INDIRECT("'Output 6'!$H$4:$H$"&amp;$C$9),Analysis!Q10,INDIRECT("'Output 6'!$m$4:$m$"&amp;$C$9))
+SUMIF(INDIRECT("'Output 7'!$H$4:$H$"&amp;$C$10),Analysis!Q10,INDIRECT("'Output 7'!$m$4:$m$"&amp;$C$10))
+SUMIF(INDIRECT("'Output 8'!$H$4:$H$"&amp;$C$11),Analysis!Q10,INDIRECT("'Output 8'!$m$4:$m$"&amp;$C$11))
+SUMIF(INDIRECT("'Output 9'!$H$4:$H$"&amp;$C$12),Analysis!Q10,INDIRECT("'Output 9'!$m$4:$m$"&amp;$C$12))</f>
        <v>0</v>
      </c>
      <c r="S10" s="5">
        <f ca="1">SUMIF(INDIRECT("'Output 1'!$H$4:$H$"&amp;$C$4),Analysis!Q10,INDIRECT("'Output 1'!$Q$4:$Q$"&amp;$C$4))
+SUMIF(INDIRECT("'Output 2'!$H$4:$H$"&amp;$C$5),Analysis!Q10,INDIRECT("'Output 2'!$Q$4:$Q$"&amp;$C$5))
+SUMIF(INDIRECT("'Output 3'!$H$4:$H$"&amp;$C$6),Analysis!Q10,INDIRECT("'Output 3'!$Q$4:$Q$"&amp;$C$6))
+SUMIF(INDIRECT("'Output 4'!$H$4:$H$"&amp;$C$7),Analysis!Q10,INDIRECT("'Output 4'!$Q$4:$Q$"&amp;$C$7))
+SUMIF(INDIRECT("'Output 5'!$H$4:$H$"&amp;$C$8),Analysis!Q10,INDIRECT("'Output 5'!$Q$4:$Q$"&amp;$C$8))
+SUMIF(INDIRECT("'Output 6'!$H$4:$H$"&amp;$C$9),Analysis!Q10,INDIRECT("'Output 6'!$Q$4:$Q$"&amp;$C$9))
+SUMIF(INDIRECT("'Output 7'!$H$4:$H$"&amp;$C$10),Analysis!Q10,INDIRECT("'Output 7'!$Q$4:$Q$"&amp;$C$10))
+SUMIF(INDIRECT("'Output 8'!$H$4:$H$"&amp;$C$11),Analysis!Q10,INDIRECT("'Output 8'!$Q$4:$Q$"&amp;$C$11))
+SUMIF(INDIRECT("'Output 9'!$H$4:$H$"&amp;$C$12),Analysis!Q10,INDIRECT("'Output 9'!$Q$4:$Q$"&amp;$C$12))</f>
        <v>0</v>
      </c>
      <c r="T10" s="5">
        <f ca="1">SUMIF(INDIRECT("'Output 1'!$H$4:$H$"&amp;$C$4),Analysis!Q10,INDIRECT("'Output 1'!$U$4:$U$"&amp;$C$4))
+SUMIF(INDIRECT("'Output 2'!$H$4:$H$"&amp;$C$5),Analysis!Q10,INDIRECT("'Output 2'!$U$4:$U$"&amp;$C$5))
+SUMIF(INDIRECT("'Output 3'!$H$4:$H$"&amp;$C$6),Analysis!Q10,INDIRECT("'Output 3'!$U$4:$U$"&amp;$C$6))
+SUMIF(INDIRECT("'Output 4'!$H$4:$H$"&amp;$C$7),Analysis!Q10,INDIRECT("'Output 4'!$U$4:$U$"&amp;$C$7))
+SUMIF(INDIRECT("'Output 5'!$H$4:$H$"&amp;$C$8),Analysis!Q10,INDIRECT("'Output 5'!$U$4:$U$"&amp;$C$8))
+SUMIF(INDIRECT("'Output 6'!$H$4:$H$"&amp;$C$9),Analysis!Q10,INDIRECT("'Output 6'!$U$4:$U$"&amp;$C$9))
+SUMIF(INDIRECT("'Output 7'!$H$4:$H$"&amp;$C$10),Analysis!Q10,INDIRECT("'Output 7'!$U$4:$U$"&amp;$C$10))
+SUMIF(INDIRECT("'Output 8'!$H$4:$H$"&amp;$C$11),Analysis!Q10,INDIRECT("'Output 8'!$U$4:$U$"&amp;$C$11))
+SUMIF(INDIRECT("'Output 9'!$H$4:$H$"&amp;$C$12),Analysis!Q10,INDIRECT("'Output 9'!$U$4:$U$"&amp;$C$12))</f>
        <v>0</v>
      </c>
      <c r="U10" s="31"/>
      <c r="V10" s="5">
        <f>SUMIF('Unplanned Outputs'!$E$4:$E$500,Analysis!Q10,'Unplanned Outputs'!$J$4:$J$500)</f>
        <v>0</v>
      </c>
      <c r="W10" s="5">
        <f>SUMIF('Unplanned Outputs'!$E$4:$E$500,Analysis!$Q10,'Unplanned Outputs'!$N$4:$N$500)</f>
        <v>0</v>
      </c>
      <c r="X10" s="5">
        <f>SUMIF('Unplanned Outputs'!$E$4:$E$500,Analysis!$Q10,'Unplanned Outputs'!$R$4:$R$500)</f>
        <v>0</v>
      </c>
      <c r="Y10" s="15"/>
      <c r="Z10" s="37">
        <f t="shared" ca="1" si="0"/>
        <v>0</v>
      </c>
      <c r="AA10" s="37">
        <f t="shared" si="1"/>
        <v>0</v>
      </c>
      <c r="AB10" s="53">
        <f t="shared" ca="1" si="2"/>
        <v>0</v>
      </c>
      <c r="AC10" s="64">
        <f ca="1">SUMIF(INDIRECT("'Output 1'!$H$5:$H$"&amp;$C$4),Analysis!$Q10,INDIRECT("'Output 1'!$F$5:$F$"&amp;$C$4))
+SUMIF(INDIRECT("'Output 2'!$H$5:$H$"&amp;$C$5),Analysis!$Q10,INDIRECT("'Output 2'!$F$5:$F$"&amp;$C$5))
+SUMIF(INDIRECT("'Output 3'!$H$5:$H$"&amp;$C$6),Analysis!$Q10,INDIRECT("'Output 3'!$F$5:$F$"&amp;$C$6))
+SUMIF(INDIRECT("'Output 4'!$H$5:$H$"&amp;$C$7),Analysis!$Q10,INDIRECT("'Output 4'!$F$5:$F$"&amp;$C$7))
+SUMIF(INDIRECT("'Output 5'!$H$5:$H$"&amp;$C$8),Analysis!$Q10,INDIRECT("'Output 5'!$F$5:$F$"&amp;$C$8))
+SUMIF(INDIRECT("'Output 6'!$H$5:$H$"&amp;$C$9),Analysis!$Q10,INDIRECT("'Output 6'!$F$5:$F$"&amp;$C$9))
+SUMIF(INDIRECT("'Output 7'!$H$5:$H$"&amp;$C$10),Analysis!$Q10,INDIRECT("'Output 7'!$F$5:$F$"&amp;$C$10))
+SUMIF(INDIRECT("'Output 8'!$H$5:$H$"&amp;$C$11),Analysis!$Q10,INDIRECT("'Output 8'!$F$5:$F$"&amp;$C$11))
+SUMIF(INDIRECT("'Output 9'!$H$5:$H$"&amp;$C$12),Analysis!$Q10,INDIRECT("'Output 9'!$F$5:$F$"&amp;$C$12))</f>
        <v>0</v>
      </c>
      <c r="AE10">
        <f t="shared" ca="1" si="3"/>
        <v>0</v>
      </c>
      <c r="AF10">
        <f ca="1">SUMIF(INDIRECT("'Output 1'!$H$4:$H$"&amp;$C$4),Analysis!Q10,INDIRECT("'Output 1'!$w$4:$w$"&amp;$C$4))
+SUMIF(INDIRECT("'Output 2'!$H$4:$H$"&amp;$C$5),Analysis!Q10,INDIRECT("'Output 2'!$w$4:$w$"&amp;$C$5))
+SUMIF(INDIRECT("'Output 3'!$H$4:$H$"&amp;$C$6),Analysis!Q10,INDIRECT("'Output 3'!$w$4:$w$"&amp;$C$6))
+SUMIF(INDIRECT("'Output 4'!$H$4:$H$"&amp;$C$7),Analysis!Q10,INDIRECT("'Output 4'!$w$4:$w$"&amp;$C$7))
+SUMIF(INDIRECT("'Output 5'!$H$4:$H$"&amp;$C$8),Analysis!Q10,INDIRECT("'Output 5'!$w$4:$w$"&amp;$C$8))
+SUMIF(INDIRECT("'Output 6'!$H$4:$H$"&amp;$C$9),Analysis!Q10,INDIRECT("'Output 6'!$w$4:$w$"&amp;$C$9))
+SUMIF(INDIRECT("'Output 7'!$H$4:$H$"&amp;$C$10),Analysis!Q10,INDIRECT("'Output 7'!$w$4:$w$"&amp;$C$10))
+SUMIF(INDIRECT("'Output 8'!$H$4:$H$"&amp;$C$11),Analysis!Q10,INDIRECT("'Output 8'!$w$4:$w$"&amp;$C$11))
+SUMIF(INDIRECT("'Output 9'!$H$4:$H$"&amp;$C$12),Analysis!Q10,INDIRECT("'Output 9'!$w$4:$w$"&amp;$C$12))</f>
        <v>0</v>
      </c>
      <c r="AG10">
        <f>SUMIF('Unplanned Outputs'!$E$4:$E$500,Analysis!Q10,'Unplanned Outputs'!$T$4:$T$500)</f>
        <v>0</v>
      </c>
    </row>
    <row r="11" spans="1:33">
      <c r="A11" t="s">
        <v>190</v>
      </c>
      <c r="B11" s="7">
        <f>'Output 8'!A3</f>
        <v>3</v>
      </c>
      <c r="C11" s="7">
        <f t="shared" si="4"/>
        <v>7</v>
      </c>
      <c r="E11" t="str">
        <f>'Output 3'!$B$4</f>
        <v>O.3</v>
      </c>
      <c r="F11" t="str">
        <f>'Output 3'!$D$4</f>
        <v>O.3.1</v>
      </c>
      <c r="G11" s="4" t="e">
        <f>'Output 3'!$K$4/'Output 3'!$F$4</f>
        <v>#DIV/0!</v>
      </c>
      <c r="H11" s="4" t="e">
        <f>'Output 3'!M$4/'Output 3'!$F$4</f>
        <v>#DIV/0!</v>
      </c>
      <c r="I11" s="4" t="e">
        <f>('Output 3'!O$4)/'Output 3'!$F$4</f>
        <v>#DIV/0!</v>
      </c>
      <c r="J11" s="4" t="e">
        <f>('Output 3'!Q$4)/'Output 3'!$F$4</f>
        <v>#DIV/0!</v>
      </c>
      <c r="K11" s="4" t="e">
        <f>('Output 1'!U$4)/'Output 1'!$F$4</f>
        <v>#DIV/0!</v>
      </c>
      <c r="L11" s="34" t="e">
        <f t="shared" si="7"/>
        <v>#DIV/0!</v>
      </c>
      <c r="M11" s="4" t="e">
        <f>('Output 3'!S$4)/'Output 3'!$F$4</f>
        <v>#DIV/0!</v>
      </c>
      <c r="N11" s="4" t="e">
        <f>('Output 3'!U$4)/'Output 3'!$F$4</f>
        <v>#DIV/0!</v>
      </c>
      <c r="O11" s="34" t="e">
        <f t="shared" si="8"/>
        <v>#DIV/0!</v>
      </c>
      <c r="Q11" s="31" t="s">
        <v>291</v>
      </c>
      <c r="R11" s="5">
        <f ca="1">SUMIF(INDIRECT("'Output 1'!$H$4:$H$"&amp;$C$4),Analysis!Q11,INDIRECT("'Output 1'!$m$4:$m$"&amp;$C$4))
+SUMIF(INDIRECT("'Output 2'!$H$4:$H$"&amp;$C$5),Analysis!Q11,INDIRECT("'Output 2'!$m$4:$m$"&amp;$C$5))
+SUMIF(INDIRECT("'Output 3'!$H$4:$H$"&amp;$C$6),Analysis!Q11,INDIRECT("'Output 3'!$m$4:$m$"&amp;$C$6))
+SUMIF(INDIRECT("'Output 4'!$H$4:$H$"&amp;$C$7),Analysis!Q11,INDIRECT("'Output 4'!$m$4:$m$"&amp;$C$7))
+SUMIF(INDIRECT("'Output 5'!$H$4:$H$"&amp;$C$8),Analysis!Q11,INDIRECT("'Output 5'!$m$4:$m$"&amp;$C$8))
+SUMIF(INDIRECT("'Output 6'!$H$4:$H$"&amp;$C$9),Analysis!Q11,INDIRECT("'Output 6'!$m$4:$m$"&amp;$C$9))
+SUMIF(INDIRECT("'Output 7'!$H$4:$H$"&amp;$C$10),Analysis!Q11,INDIRECT("'Output 7'!$m$4:$m$"&amp;$C$10))
+SUMIF(INDIRECT("'Output 8'!$H$4:$H$"&amp;$C$11),Analysis!Q11,INDIRECT("'Output 8'!$m$4:$m$"&amp;$C$11))
+SUMIF(INDIRECT("'Output 9'!$H$4:$H$"&amp;$C$12),Analysis!Q11,INDIRECT("'Output 9'!$m$4:$m$"&amp;$C$12))</f>
        <v>0</v>
      </c>
      <c r="S11" s="5">
        <f ca="1">SUMIF(INDIRECT("'Output 1'!$H$4:$H$"&amp;$C$4),Analysis!Q11,INDIRECT("'Output 1'!$Q$4:$Q$"&amp;$C$4))
+SUMIF(INDIRECT("'Output 2'!$H$4:$H$"&amp;$C$5),Analysis!Q11,INDIRECT("'Output 2'!$Q$4:$Q$"&amp;$C$5))
+SUMIF(INDIRECT("'Output 3'!$H$4:$H$"&amp;$C$6),Analysis!Q11,INDIRECT("'Output 3'!$Q$4:$Q$"&amp;$C$6))
+SUMIF(INDIRECT("'Output 4'!$H$4:$H$"&amp;$C$7),Analysis!Q11,INDIRECT("'Output 4'!$Q$4:$Q$"&amp;$C$7))
+SUMIF(INDIRECT("'Output 5'!$H$4:$H$"&amp;$C$8),Analysis!Q11,INDIRECT("'Output 5'!$Q$4:$Q$"&amp;$C$8))
+SUMIF(INDIRECT("'Output 6'!$H$4:$H$"&amp;$C$9),Analysis!Q11,INDIRECT("'Output 6'!$Q$4:$Q$"&amp;$C$9))
+SUMIF(INDIRECT("'Output 7'!$H$4:$H$"&amp;$C$10),Analysis!Q11,INDIRECT("'Output 7'!$Q$4:$Q$"&amp;$C$10))
+SUMIF(INDIRECT("'Output 8'!$H$4:$H$"&amp;$C$11),Analysis!Q11,INDIRECT("'Output 8'!$Q$4:$Q$"&amp;$C$11))
+SUMIF(INDIRECT("'Output 9'!$H$4:$H$"&amp;$C$12),Analysis!Q11,INDIRECT("'Output 9'!$Q$4:$Q$"&amp;$C$12))</f>
        <v>0</v>
      </c>
      <c r="T11" s="5">
        <f ca="1">SUMIF(INDIRECT("'Output 1'!$H$4:$H$"&amp;$C$4),Analysis!Q11,INDIRECT("'Output 1'!$U$4:$U$"&amp;$C$4))
+SUMIF(INDIRECT("'Output 2'!$H$4:$H$"&amp;$C$5),Analysis!Q11,INDIRECT("'Output 2'!$U$4:$U$"&amp;$C$5))
+SUMIF(INDIRECT("'Output 3'!$H$4:$H$"&amp;$C$6),Analysis!Q11,INDIRECT("'Output 3'!$U$4:$U$"&amp;$C$6))
+SUMIF(INDIRECT("'Output 4'!$H$4:$H$"&amp;$C$7),Analysis!Q11,INDIRECT("'Output 4'!$U$4:$U$"&amp;$C$7))
+SUMIF(INDIRECT("'Output 5'!$H$4:$H$"&amp;$C$8),Analysis!Q11,INDIRECT("'Output 5'!$U$4:$U$"&amp;$C$8))
+SUMIF(INDIRECT("'Output 6'!$H$4:$H$"&amp;$C$9),Analysis!Q11,INDIRECT("'Output 6'!$U$4:$U$"&amp;$C$9))
+SUMIF(INDIRECT("'Output 7'!$H$4:$H$"&amp;$C$10),Analysis!Q11,INDIRECT("'Output 7'!$U$4:$U$"&amp;$C$10))
+SUMIF(INDIRECT("'Output 8'!$H$4:$H$"&amp;$C$11),Analysis!Q11,INDIRECT("'Output 8'!$U$4:$U$"&amp;$C$11))
+SUMIF(INDIRECT("'Output 9'!$H$4:$H$"&amp;$C$12),Analysis!Q11,INDIRECT("'Output 9'!$U$4:$U$"&amp;$C$12))</f>
        <v>0</v>
      </c>
      <c r="U11" s="31"/>
      <c r="V11" s="5">
        <f>SUMIF('Unplanned Outputs'!$E$4:$E$500,Analysis!Q11,'Unplanned Outputs'!$J$4:$J$500)</f>
        <v>0</v>
      </c>
      <c r="W11" s="5">
        <f>SUMIF('Unplanned Outputs'!$E$4:$E$500,Analysis!$Q11,'Unplanned Outputs'!$N$4:$N$500)</f>
        <v>0</v>
      </c>
      <c r="X11" s="5">
        <f>SUMIF('Unplanned Outputs'!$E$4:$E$500,Analysis!$Q11,'Unplanned Outputs'!$R$4:$R$500)</f>
        <v>0</v>
      </c>
      <c r="Y11" s="15"/>
      <c r="Z11" s="37">
        <f t="shared" ca="1" si="0"/>
        <v>0</v>
      </c>
      <c r="AA11" s="37">
        <f t="shared" si="1"/>
        <v>0</v>
      </c>
      <c r="AB11" s="53">
        <f t="shared" ca="1" si="2"/>
        <v>0</v>
      </c>
      <c r="AC11" s="64">
        <f ca="1">SUMIF(INDIRECT("'Output 1'!$H$5:$H$"&amp;$C$4),Analysis!$Q11,INDIRECT("'Output 1'!$F$5:$F$"&amp;$C$4))
+SUMIF(INDIRECT("'Output 2'!$H$5:$H$"&amp;$C$5),Analysis!$Q11,INDIRECT("'Output 2'!$F$5:$F$"&amp;$C$5))
+SUMIF(INDIRECT("'Output 3'!$H$5:$H$"&amp;$C$6),Analysis!$Q11,INDIRECT("'Output 3'!$F$5:$F$"&amp;$C$6))
+SUMIF(INDIRECT("'Output 4'!$H$5:$H$"&amp;$C$7),Analysis!$Q11,INDIRECT("'Output 4'!$F$5:$F$"&amp;$C$7))
+SUMIF(INDIRECT("'Output 5'!$H$5:$H$"&amp;$C$8),Analysis!$Q11,INDIRECT("'Output 5'!$F$5:$F$"&amp;$C$8))
+SUMIF(INDIRECT("'Output 6'!$H$5:$H$"&amp;$C$9),Analysis!$Q11,INDIRECT("'Output 6'!$F$5:$F$"&amp;$C$9))
+SUMIF(INDIRECT("'Output 7'!$H$5:$H$"&amp;$C$10),Analysis!$Q11,INDIRECT("'Output 7'!$F$5:$F$"&amp;$C$10))
+SUMIF(INDIRECT("'Output 8'!$H$5:$H$"&amp;$C$11),Analysis!$Q11,INDIRECT("'Output 8'!$F$5:$F$"&amp;$C$11))
+SUMIF(INDIRECT("'Output 9'!$H$5:$H$"&amp;$C$12),Analysis!$Q11,INDIRECT("'Output 9'!$F$5:$F$"&amp;$C$12))</f>
        <v>0</v>
      </c>
      <c r="AE11">
        <f t="shared" ca="1" si="3"/>
        <v>0</v>
      </c>
      <c r="AF11">
        <f ca="1">SUMIF(INDIRECT("'Output 1'!$H$4:$H$"&amp;$C$4),Analysis!Q11,INDIRECT("'Output 1'!$w$4:$w$"&amp;$C$4))
+SUMIF(INDIRECT("'Output 2'!$H$4:$H$"&amp;$C$5),Analysis!Q11,INDIRECT("'Output 2'!$w$4:$w$"&amp;$C$5))
+SUMIF(INDIRECT("'Output 3'!$H$4:$H$"&amp;$C$6),Analysis!Q11,INDIRECT("'Output 3'!$w$4:$w$"&amp;$C$6))
+SUMIF(INDIRECT("'Output 4'!$H$4:$H$"&amp;$C$7),Analysis!Q11,INDIRECT("'Output 4'!$w$4:$w$"&amp;$C$7))
+SUMIF(INDIRECT("'Output 5'!$H$4:$H$"&amp;$C$8),Analysis!Q11,INDIRECT("'Output 5'!$w$4:$w$"&amp;$C$8))
+SUMIF(INDIRECT("'Output 6'!$H$4:$H$"&amp;$C$9),Analysis!Q11,INDIRECT("'Output 6'!$w$4:$w$"&amp;$C$9))
+SUMIF(INDIRECT("'Output 7'!$H$4:$H$"&amp;$C$10),Analysis!Q11,INDIRECT("'Output 7'!$w$4:$w$"&amp;$C$10))
+SUMIF(INDIRECT("'Output 8'!$H$4:$H$"&amp;$C$11),Analysis!Q11,INDIRECT("'Output 8'!$w$4:$w$"&amp;$C$11))
+SUMIF(INDIRECT("'Output 9'!$H$4:$H$"&amp;$C$12),Analysis!Q11,INDIRECT("'Output 9'!$w$4:$w$"&amp;$C$12))</f>
        <v>0</v>
      </c>
      <c r="AG11">
        <f>SUMIF('Unplanned Outputs'!$E$4:$E$500,Analysis!Q11,'Unplanned Outputs'!$T$4:$T$500)</f>
        <v>0</v>
      </c>
    </row>
    <row r="12" spans="1:33">
      <c r="A12" t="s">
        <v>205</v>
      </c>
      <c r="B12" s="7">
        <f>'Output 9'!A3</f>
        <v>3</v>
      </c>
      <c r="C12" s="7">
        <f t="shared" si="4"/>
        <v>7</v>
      </c>
      <c r="F12" t="str">
        <f>'Output 3'!$D$5</f>
        <v>O.3.2</v>
      </c>
      <c r="G12" s="4" t="e">
        <f>'Output 3'!K$5/'Output 3'!$F$5</f>
        <v>#DIV/0!</v>
      </c>
      <c r="H12" s="4" t="e">
        <f>'Output 3'!M$5/'Output 3'!$F$5</f>
        <v>#DIV/0!</v>
      </c>
      <c r="I12" s="4" t="e">
        <f>('Output 3'!Q$5)/'Output 3'!$F$5</f>
        <v>#DIV/0!</v>
      </c>
      <c r="J12" s="4" t="e">
        <f>('Output 3'!$Q$5)/'Output 3'!$F$5</f>
        <v>#DIV/0!</v>
      </c>
      <c r="K12" s="4" t="e">
        <f>('Output 1'!U$4)/'Output 1'!$F$4</f>
        <v>#DIV/0!</v>
      </c>
      <c r="L12" s="34" t="e">
        <f t="shared" si="7"/>
        <v>#DIV/0!</v>
      </c>
      <c r="M12" s="4" t="e">
        <f>('Output 3'!S$5)/'Output 3'!$F$5</f>
        <v>#DIV/0!</v>
      </c>
      <c r="N12" s="4" t="e">
        <f>('Output 3'!U$5)/'Output 3'!$F$5</f>
        <v>#DIV/0!</v>
      </c>
      <c r="O12" s="34" t="e">
        <f t="shared" si="8"/>
        <v>#DIV/0!</v>
      </c>
      <c r="Q12" s="31">
        <v>1.3</v>
      </c>
      <c r="R12" s="5">
        <f ca="1">SUMIF(INDIRECT("'Output 1'!$H$4:$H$"&amp;$C$4),Analysis!Q12,INDIRECT("'Output 1'!$m$4:$m$"&amp;$C$4))
+SUMIF(INDIRECT("'Output 2'!$H$4:$H$"&amp;$C$5),Analysis!Q12,INDIRECT("'Output 2'!$m$4:$m$"&amp;$C$5))
+SUMIF(INDIRECT("'Output 3'!$H$4:$H$"&amp;$C$6),Analysis!Q12,INDIRECT("'Output 3'!$m$4:$m$"&amp;$C$6))
+SUMIF(INDIRECT("'Output 4'!$H$4:$H$"&amp;$C$7),Analysis!Q12,INDIRECT("'Output 4'!$m$4:$m$"&amp;$C$7))
+SUMIF(INDIRECT("'Output 5'!$H$4:$H$"&amp;$C$8),Analysis!Q12,INDIRECT("'Output 5'!$m$4:$m$"&amp;$C$8))
+SUMIF(INDIRECT("'Output 6'!$H$4:$H$"&amp;$C$9),Analysis!Q12,INDIRECT("'Output 6'!$m$4:$m$"&amp;$C$9))
+SUMIF(INDIRECT("'Output 7'!$H$4:$H$"&amp;$C$10),Analysis!Q12,INDIRECT("'Output 7'!$m$4:$m$"&amp;$C$10))
+SUMIF(INDIRECT("'Output 8'!$H$4:$H$"&amp;$C$11),Analysis!Q12,INDIRECT("'Output 8'!$m$4:$m$"&amp;$C$11))
+SUMIF(INDIRECT("'Output 9'!$H$4:$H$"&amp;$C$12),Analysis!Q12,INDIRECT("'Output 9'!$m$4:$m$"&amp;$C$12))</f>
        <v>0</v>
      </c>
      <c r="S12" s="5">
        <f ca="1">SUMIF(INDIRECT("'Output 1'!$H$4:$H$"&amp;$C$4),Analysis!Q12,INDIRECT("'Output 1'!$Q$4:$Q$"&amp;$C$4))
+SUMIF(INDIRECT("'Output 2'!$H$4:$H$"&amp;$C$5),Analysis!Q12,INDIRECT("'Output 2'!$Q$4:$Q$"&amp;$C$5))
+SUMIF(INDIRECT("'Output 3'!$H$4:$H$"&amp;$C$6),Analysis!Q12,INDIRECT("'Output 3'!$Q$4:$Q$"&amp;$C$6))
+SUMIF(INDIRECT("'Output 4'!$H$4:$H$"&amp;$C$7),Analysis!Q12,INDIRECT("'Output 4'!$Q$4:$Q$"&amp;$C$7))
+SUMIF(INDIRECT("'Output 5'!$H$4:$H$"&amp;$C$8),Analysis!Q12,INDIRECT("'Output 5'!$Q$4:$Q$"&amp;$C$8))
+SUMIF(INDIRECT("'Output 6'!$H$4:$H$"&amp;$C$9),Analysis!Q12,INDIRECT("'Output 6'!$Q$4:$Q$"&amp;$C$9))
+SUMIF(INDIRECT("'Output 7'!$H$4:$H$"&amp;$C$10),Analysis!Q12,INDIRECT("'Output 7'!$Q$4:$Q$"&amp;$C$10))
+SUMIF(INDIRECT("'Output 8'!$H$4:$H$"&amp;$C$11),Analysis!Q12,INDIRECT("'Output 8'!$Q$4:$Q$"&amp;$C$11))
+SUMIF(INDIRECT("'Output 9'!$H$4:$H$"&amp;$C$12),Analysis!Q12,INDIRECT("'Output 9'!$Q$4:$Q$"&amp;$C$12))</f>
        <v>0</v>
      </c>
      <c r="T12" s="5">
        <f ca="1">SUMIF(INDIRECT("'Output 1'!$H$4:$H$"&amp;$C$4),Analysis!Q12,INDIRECT("'Output 1'!$U$4:$U$"&amp;$C$4))
+SUMIF(INDIRECT("'Output 2'!$H$4:$H$"&amp;$C$5),Analysis!Q12,INDIRECT("'Output 2'!$U$4:$U$"&amp;$C$5))
+SUMIF(INDIRECT("'Output 3'!$H$4:$H$"&amp;$C$6),Analysis!Q12,INDIRECT("'Output 3'!$U$4:$U$"&amp;$C$6))
+SUMIF(INDIRECT("'Output 4'!$H$4:$H$"&amp;$C$7),Analysis!Q12,INDIRECT("'Output 4'!$U$4:$U$"&amp;$C$7))
+SUMIF(INDIRECT("'Output 5'!$H$4:$H$"&amp;$C$8),Analysis!Q12,INDIRECT("'Output 5'!$U$4:$U$"&amp;$C$8))
+SUMIF(INDIRECT("'Output 6'!$H$4:$H$"&amp;$C$9),Analysis!Q12,INDIRECT("'Output 6'!$U$4:$U$"&amp;$C$9))
+SUMIF(INDIRECT("'Output 7'!$H$4:$H$"&amp;$C$10),Analysis!Q12,INDIRECT("'Output 7'!$U$4:$U$"&amp;$C$10))
+SUMIF(INDIRECT("'Output 8'!$H$4:$H$"&amp;$C$11),Analysis!Q12,INDIRECT("'Output 8'!$U$4:$U$"&amp;$C$11))
+SUMIF(INDIRECT("'Output 9'!$H$4:$H$"&amp;$C$12),Analysis!Q12,INDIRECT("'Output 9'!$U$4:$U$"&amp;$C$12))</f>
        <v>0</v>
      </c>
      <c r="U12" s="31"/>
      <c r="V12" s="5">
        <f>SUMIF('Unplanned Outputs'!$E$4:$E$500,Analysis!Q12,'Unplanned Outputs'!$J$4:$J$500)</f>
        <v>0</v>
      </c>
      <c r="W12" s="5">
        <f>SUMIF('Unplanned Outputs'!$E$4:$E$500,Analysis!$Q12,'Unplanned Outputs'!$N$4:$N$500)</f>
        <v>0</v>
      </c>
      <c r="X12" s="5">
        <f>SUMIF('Unplanned Outputs'!$E$4:$E$500,Analysis!$Q12,'Unplanned Outputs'!$R$4:$R$500)</f>
        <v>0</v>
      </c>
      <c r="Y12" s="15"/>
      <c r="Z12" s="37">
        <f t="shared" ca="1" si="0"/>
        <v>0</v>
      </c>
      <c r="AA12" s="37">
        <f t="shared" si="1"/>
        <v>0</v>
      </c>
      <c r="AB12" s="53">
        <f t="shared" ca="1" si="2"/>
        <v>0</v>
      </c>
      <c r="AC12" s="64">
        <f ca="1">SUMIF(INDIRECT("'Output 1'!$H$5:$H$"&amp;$C$4),Analysis!$Q12,INDIRECT("'Output 1'!$F$5:$F$"&amp;$C$4))
+SUMIF(INDIRECT("'Output 2'!$H$5:$H$"&amp;$C$5),Analysis!$Q12,INDIRECT("'Output 2'!$F$5:$F$"&amp;$C$5))
+SUMIF(INDIRECT("'Output 3'!$H$5:$H$"&amp;$C$6),Analysis!$Q12,INDIRECT("'Output 3'!$F$5:$F$"&amp;$C$6))
+SUMIF(INDIRECT("'Output 4'!$H$5:$H$"&amp;$C$7),Analysis!$Q12,INDIRECT("'Output 4'!$F$5:$F$"&amp;$C$7))
+SUMIF(INDIRECT("'Output 5'!$H$5:$H$"&amp;$C$8),Analysis!$Q12,INDIRECT("'Output 5'!$F$5:$F$"&amp;$C$8))
+SUMIF(INDIRECT("'Output 6'!$H$5:$H$"&amp;$C$9),Analysis!$Q12,INDIRECT("'Output 6'!$F$5:$F$"&amp;$C$9))
+SUMIF(INDIRECT("'Output 7'!$H$5:$H$"&amp;$C$10),Analysis!$Q12,INDIRECT("'Output 7'!$F$5:$F$"&amp;$C$10))
+SUMIF(INDIRECT("'Output 8'!$H$5:$H$"&amp;$C$11),Analysis!$Q12,INDIRECT("'Output 8'!$F$5:$F$"&amp;$C$11))
+SUMIF(INDIRECT("'Output 9'!$H$5:$H$"&amp;$C$12),Analysis!$Q12,INDIRECT("'Output 9'!$F$5:$F$"&amp;$C$12))</f>
        <v>0</v>
      </c>
      <c r="AE12">
        <f t="shared" ca="1" si="3"/>
        <v>0</v>
      </c>
      <c r="AF12">
        <f ca="1">SUMIF(INDIRECT("'Output 1'!$H$4:$H$"&amp;$C$4),Analysis!Q12,INDIRECT("'Output 1'!$w$4:$w$"&amp;$C$4))
+SUMIF(INDIRECT("'Output 2'!$H$4:$H$"&amp;$C$5),Analysis!Q12,INDIRECT("'Output 2'!$w$4:$w$"&amp;$C$5))
+SUMIF(INDIRECT("'Output 3'!$H$4:$H$"&amp;$C$6),Analysis!Q12,INDIRECT("'Output 3'!$w$4:$w$"&amp;$C$6))
+SUMIF(INDIRECT("'Output 4'!$H$4:$H$"&amp;$C$7),Analysis!Q12,INDIRECT("'Output 4'!$w$4:$w$"&amp;$C$7))
+SUMIF(INDIRECT("'Output 5'!$H$4:$H$"&amp;$C$8),Analysis!Q12,INDIRECT("'Output 5'!$w$4:$w$"&amp;$C$8))
+SUMIF(INDIRECT("'Output 6'!$H$4:$H$"&amp;$C$9),Analysis!Q12,INDIRECT("'Output 6'!$w$4:$w$"&amp;$C$9))
+SUMIF(INDIRECT("'Output 7'!$H$4:$H$"&amp;$C$10),Analysis!Q12,INDIRECT("'Output 7'!$w$4:$w$"&amp;$C$10))
+SUMIF(INDIRECT("'Output 8'!$H$4:$H$"&amp;$C$11),Analysis!Q12,INDIRECT("'Output 8'!$w$4:$w$"&amp;$C$11))
+SUMIF(INDIRECT("'Output 9'!$H$4:$H$"&amp;$C$12),Analysis!Q12,INDIRECT("'Output 9'!$w$4:$w$"&amp;$C$12))</f>
        <v>0</v>
      </c>
      <c r="AG12">
        <f>SUMIF('Unplanned Outputs'!$E$4:$E$500,Analysis!Q12,'Unplanned Outputs'!$T$4:$T$500)</f>
        <v>0</v>
      </c>
    </row>
    <row r="13" spans="1:33">
      <c r="B13" s="7"/>
      <c r="C13" s="7"/>
      <c r="F13">
        <f>'Output 3'!$D$6</f>
        <v>0</v>
      </c>
      <c r="G13" s="4" t="e">
        <f>'Output 3'!K$6/'Output 3'!$F$6</f>
        <v>#DIV/0!</v>
      </c>
      <c r="H13" s="4" t="e">
        <f>'Output 3'!M$6/'Output 3'!$F$6</f>
        <v>#DIV/0!</v>
      </c>
      <c r="I13" s="4" t="e">
        <f>('Output 3'!O$6)/'Output 3'!$F$6</f>
        <v>#DIV/0!</v>
      </c>
      <c r="J13" s="4" t="e">
        <f>('Output 3'!Q$6)/'Output 3'!$F$6</f>
        <v>#DIV/0!</v>
      </c>
      <c r="K13" s="4" t="e">
        <f>('Output 1'!U$4)/'Output 1'!$F$4</f>
        <v>#DIV/0!</v>
      </c>
      <c r="L13" s="34" t="e">
        <f t="shared" si="7"/>
        <v>#DIV/0!</v>
      </c>
      <c r="M13" s="4" t="e">
        <f>('Output 3'!S$6)/'Output 3'!$F$6</f>
        <v>#DIV/0!</v>
      </c>
      <c r="N13" s="4" t="e">
        <f>('Output 3'!U$6)/'Output 3'!$F$6</f>
        <v>#DIV/0!</v>
      </c>
      <c r="O13" s="34" t="e">
        <f t="shared" si="8"/>
        <v>#DIV/0!</v>
      </c>
      <c r="Q13" s="31" t="s">
        <v>292</v>
      </c>
      <c r="R13" s="5">
        <f ca="1">SUMIF(INDIRECT("'Output 1'!$H$4:$H$"&amp;$C$4),Analysis!Q13,INDIRECT("'Output 1'!$m$4:$m$"&amp;$C$4))
+SUMIF(INDIRECT("'Output 2'!$H$4:$H$"&amp;$C$5),Analysis!Q13,INDIRECT("'Output 2'!$m$4:$m$"&amp;$C$5))
+SUMIF(INDIRECT("'Output 3'!$H$4:$H$"&amp;$C$6),Analysis!Q13,INDIRECT("'Output 3'!$m$4:$m$"&amp;$C$6))
+SUMIF(INDIRECT("'Output 4'!$H$4:$H$"&amp;$C$7),Analysis!Q13,INDIRECT("'Output 4'!$m$4:$m$"&amp;$C$7))
+SUMIF(INDIRECT("'Output 5'!$H$4:$H$"&amp;$C$8),Analysis!Q13,INDIRECT("'Output 5'!$m$4:$m$"&amp;$C$8))
+SUMIF(INDIRECT("'Output 6'!$H$4:$H$"&amp;$C$9),Analysis!Q13,INDIRECT("'Output 6'!$m$4:$m$"&amp;$C$9))
+SUMIF(INDIRECT("'Output 7'!$H$4:$H$"&amp;$C$10),Analysis!Q13,INDIRECT("'Output 7'!$m$4:$m$"&amp;$C$10))
+SUMIF(INDIRECT("'Output 8'!$H$4:$H$"&amp;$C$11),Analysis!Q13,INDIRECT("'Output 8'!$m$4:$m$"&amp;$C$11))
+SUMIF(INDIRECT("'Output 9'!$H$4:$H$"&amp;$C$12),Analysis!Q13,INDIRECT("'Output 9'!$m$4:$m$"&amp;$C$12))</f>
        <v>0</v>
      </c>
      <c r="S13" s="5">
        <f ca="1">SUMIF(INDIRECT("'Output 1'!$H$4:$H$"&amp;$C$4),Analysis!Q13,INDIRECT("'Output 1'!$Q$4:$Q$"&amp;$C$4))
+SUMIF(INDIRECT("'Output 2'!$H$4:$H$"&amp;$C$5),Analysis!Q13,INDIRECT("'Output 2'!$Q$4:$Q$"&amp;$C$5))
+SUMIF(INDIRECT("'Output 3'!$H$4:$H$"&amp;$C$6),Analysis!Q13,INDIRECT("'Output 3'!$Q$4:$Q$"&amp;$C$6))
+SUMIF(INDIRECT("'Output 4'!$H$4:$H$"&amp;$C$7),Analysis!Q13,INDIRECT("'Output 4'!$Q$4:$Q$"&amp;$C$7))
+SUMIF(INDIRECT("'Output 5'!$H$4:$H$"&amp;$C$8),Analysis!Q13,INDIRECT("'Output 5'!$Q$4:$Q$"&amp;$C$8))
+SUMIF(INDIRECT("'Output 6'!$H$4:$H$"&amp;$C$9),Analysis!Q13,INDIRECT("'Output 6'!$Q$4:$Q$"&amp;$C$9))
+SUMIF(INDIRECT("'Output 7'!$H$4:$H$"&amp;$C$10),Analysis!Q13,INDIRECT("'Output 7'!$Q$4:$Q$"&amp;$C$10))
+SUMIF(INDIRECT("'Output 8'!$H$4:$H$"&amp;$C$11),Analysis!Q13,INDIRECT("'Output 8'!$Q$4:$Q$"&amp;$C$11))
+SUMIF(INDIRECT("'Output 9'!$H$4:$H$"&amp;$C$12),Analysis!Q13,INDIRECT("'Output 9'!$Q$4:$Q$"&amp;$C$12))</f>
        <v>0</v>
      </c>
      <c r="T13" s="5">
        <f ca="1">SUMIF(INDIRECT("'Output 1'!$H$4:$H$"&amp;$C$4),Analysis!Q13,INDIRECT("'Output 1'!$U$4:$U$"&amp;$C$4))
+SUMIF(INDIRECT("'Output 2'!$H$4:$H$"&amp;$C$5),Analysis!Q13,INDIRECT("'Output 2'!$U$4:$U$"&amp;$C$5))
+SUMIF(INDIRECT("'Output 3'!$H$4:$H$"&amp;$C$6),Analysis!Q13,INDIRECT("'Output 3'!$U$4:$U$"&amp;$C$6))
+SUMIF(INDIRECT("'Output 4'!$H$4:$H$"&amp;$C$7),Analysis!Q13,INDIRECT("'Output 4'!$U$4:$U$"&amp;$C$7))
+SUMIF(INDIRECT("'Output 5'!$H$4:$H$"&amp;$C$8),Analysis!Q13,INDIRECT("'Output 5'!$U$4:$U$"&amp;$C$8))
+SUMIF(INDIRECT("'Output 6'!$H$4:$H$"&amp;$C$9),Analysis!Q13,INDIRECT("'Output 6'!$U$4:$U$"&amp;$C$9))
+SUMIF(INDIRECT("'Output 7'!$H$4:$H$"&amp;$C$10),Analysis!Q13,INDIRECT("'Output 7'!$U$4:$U$"&amp;$C$10))
+SUMIF(INDIRECT("'Output 8'!$H$4:$H$"&amp;$C$11),Analysis!Q13,INDIRECT("'Output 8'!$U$4:$U$"&amp;$C$11))
+SUMIF(INDIRECT("'Output 9'!$H$4:$H$"&amp;$C$12),Analysis!Q13,INDIRECT("'Output 9'!$U$4:$U$"&amp;$C$12))</f>
        <v>0</v>
      </c>
      <c r="U13" s="31"/>
      <c r="V13" s="5">
        <f>SUMIF('Unplanned Outputs'!$E$4:$E$500,Analysis!Q13,'Unplanned Outputs'!$J$4:$J$500)</f>
        <v>0</v>
      </c>
      <c r="W13" s="5">
        <f>SUMIF('Unplanned Outputs'!$E$4:$E$500,Analysis!$Q13,'Unplanned Outputs'!$N$4:$N$500)</f>
        <v>0</v>
      </c>
      <c r="X13" s="5">
        <f>SUMIF('Unplanned Outputs'!$E$4:$E$500,Analysis!$Q13,'Unplanned Outputs'!$R$4:$R$500)</f>
        <v>0</v>
      </c>
      <c r="Y13" s="15"/>
      <c r="Z13" s="37">
        <f t="shared" ca="1" si="0"/>
        <v>0</v>
      </c>
      <c r="AA13" s="37">
        <f t="shared" si="1"/>
        <v>0</v>
      </c>
      <c r="AB13" s="53">
        <f t="shared" ca="1" si="2"/>
        <v>0</v>
      </c>
      <c r="AC13" s="64">
        <f ca="1">SUMIF(INDIRECT("'Output 1'!$H$5:$H$"&amp;$C$4),Analysis!$Q13,INDIRECT("'Output 1'!$F$5:$F$"&amp;$C$4))
+SUMIF(INDIRECT("'Output 2'!$H$5:$H$"&amp;$C$5),Analysis!$Q13,INDIRECT("'Output 2'!$F$5:$F$"&amp;$C$5))
+SUMIF(INDIRECT("'Output 3'!$H$5:$H$"&amp;$C$6),Analysis!$Q13,INDIRECT("'Output 3'!$F$5:$F$"&amp;$C$6))
+SUMIF(INDIRECT("'Output 4'!$H$5:$H$"&amp;$C$7),Analysis!$Q13,INDIRECT("'Output 4'!$F$5:$F$"&amp;$C$7))
+SUMIF(INDIRECT("'Output 5'!$H$5:$H$"&amp;$C$8),Analysis!$Q13,INDIRECT("'Output 5'!$F$5:$F$"&amp;$C$8))
+SUMIF(INDIRECT("'Output 6'!$H$5:$H$"&amp;$C$9),Analysis!$Q13,INDIRECT("'Output 6'!$F$5:$F$"&amp;$C$9))
+SUMIF(INDIRECT("'Output 7'!$H$5:$H$"&amp;$C$10),Analysis!$Q13,INDIRECT("'Output 7'!$F$5:$F$"&amp;$C$10))
+SUMIF(INDIRECT("'Output 8'!$H$5:$H$"&amp;$C$11),Analysis!$Q13,INDIRECT("'Output 8'!$F$5:$F$"&amp;$C$11))
+SUMIF(INDIRECT("'Output 9'!$H$5:$H$"&amp;$C$12),Analysis!$Q13,INDIRECT("'Output 9'!$F$5:$F$"&amp;$C$12))</f>
        <v>0</v>
      </c>
      <c r="AE13">
        <f t="shared" ca="1" si="3"/>
        <v>0</v>
      </c>
      <c r="AF13">
        <f ca="1">SUMIF(INDIRECT("'Output 1'!$H$4:$H$"&amp;$C$4),Analysis!Q13,INDIRECT("'Output 1'!$w$4:$w$"&amp;$C$4))
+SUMIF(INDIRECT("'Output 2'!$H$4:$H$"&amp;$C$5),Analysis!Q13,INDIRECT("'Output 2'!$w$4:$w$"&amp;$C$5))
+SUMIF(INDIRECT("'Output 3'!$H$4:$H$"&amp;$C$6),Analysis!Q13,INDIRECT("'Output 3'!$w$4:$w$"&amp;$C$6))
+SUMIF(INDIRECT("'Output 4'!$H$4:$H$"&amp;$C$7),Analysis!Q13,INDIRECT("'Output 4'!$w$4:$w$"&amp;$C$7))
+SUMIF(INDIRECT("'Output 5'!$H$4:$H$"&amp;$C$8),Analysis!Q13,INDIRECT("'Output 5'!$w$4:$w$"&amp;$C$8))
+SUMIF(INDIRECT("'Output 6'!$H$4:$H$"&amp;$C$9),Analysis!Q13,INDIRECT("'Output 6'!$w$4:$w$"&amp;$C$9))
+SUMIF(INDIRECT("'Output 7'!$H$4:$H$"&amp;$C$10),Analysis!Q13,INDIRECT("'Output 7'!$w$4:$w$"&amp;$C$10))
+SUMIF(INDIRECT("'Output 8'!$H$4:$H$"&amp;$C$11),Analysis!Q13,INDIRECT("'Output 8'!$w$4:$w$"&amp;$C$11))
+SUMIF(INDIRECT("'Output 9'!$H$4:$H$"&amp;$C$12),Analysis!Q13,INDIRECT("'Output 9'!$w$4:$w$"&amp;$C$12))</f>
        <v>0</v>
      </c>
      <c r="AG13">
        <f>SUMIF('Unplanned Outputs'!$E$4:$E$500,Analysis!Q13,'Unplanned Outputs'!$T$4:$T$500)</f>
        <v>0</v>
      </c>
    </row>
    <row r="14" spans="1:33">
      <c r="E14" t="str">
        <f>'Output 4'!$B$4</f>
        <v>O.4</v>
      </c>
      <c r="F14" t="str">
        <f>'Output 4'!$D$4</f>
        <v>O.4.1</v>
      </c>
      <c r="G14" s="4" t="e">
        <f>'Output 4'!$K$4/'Output 4'!$F$4</f>
        <v>#DIV/0!</v>
      </c>
      <c r="H14" s="4" t="e">
        <f>'Output 4'!M$4/'Output 4'!$F$4</f>
        <v>#DIV/0!</v>
      </c>
      <c r="I14" s="4" t="e">
        <f>('Output 4'!O$4)/'Output 4'!$F$4</f>
        <v>#DIV/0!</v>
      </c>
      <c r="J14" s="4" t="e">
        <f>('Output 4'!Q$4)/'Output 4'!$F$4</f>
        <v>#DIV/0!</v>
      </c>
      <c r="K14" s="4" t="e">
        <f>('Output 1'!U$4)/'Output 1'!$F$4</f>
        <v>#DIV/0!</v>
      </c>
      <c r="L14" s="34" t="e">
        <f t="shared" si="7"/>
        <v>#DIV/0!</v>
      </c>
      <c r="M14" s="4" t="e">
        <f>('Output 4'!S$4)/'Output 4'!$F$4</f>
        <v>#DIV/0!</v>
      </c>
      <c r="N14" s="4" t="e">
        <f>('Output 4'!U$4)/'Output 4'!$F$4</f>
        <v>#DIV/0!</v>
      </c>
      <c r="O14" s="34" t="e">
        <f t="shared" si="8"/>
        <v>#DIV/0!</v>
      </c>
      <c r="Q14" s="31" t="s">
        <v>293</v>
      </c>
      <c r="R14" s="5">
        <f ca="1">SUMIF(INDIRECT("'Output 1'!$H$4:$H$"&amp;$C$4),Analysis!Q14,INDIRECT("'Output 1'!$m$4:$m$"&amp;$C$4))
+SUMIF(INDIRECT("'Output 2'!$H$4:$H$"&amp;$C$5),Analysis!Q14,INDIRECT("'Output 2'!$m$4:$m$"&amp;$C$5))
+SUMIF(INDIRECT("'Output 3'!$H$4:$H$"&amp;$C$6),Analysis!Q14,INDIRECT("'Output 3'!$m$4:$m$"&amp;$C$6))
+SUMIF(INDIRECT("'Output 4'!$H$4:$H$"&amp;$C$7),Analysis!Q14,INDIRECT("'Output 4'!$m$4:$m$"&amp;$C$7))
+SUMIF(INDIRECT("'Output 5'!$H$4:$H$"&amp;$C$8),Analysis!Q14,INDIRECT("'Output 5'!$m$4:$m$"&amp;$C$8))
+SUMIF(INDIRECT("'Output 6'!$H$4:$H$"&amp;$C$9),Analysis!Q14,INDIRECT("'Output 6'!$m$4:$m$"&amp;$C$9))
+SUMIF(INDIRECT("'Output 7'!$H$4:$H$"&amp;$C$10),Analysis!Q14,INDIRECT("'Output 7'!$m$4:$m$"&amp;$C$10))
+SUMIF(INDIRECT("'Output 8'!$H$4:$H$"&amp;$C$11),Analysis!Q14,INDIRECT("'Output 8'!$m$4:$m$"&amp;$C$11))
+SUMIF(INDIRECT("'Output 9'!$H$4:$H$"&amp;$C$12),Analysis!Q14,INDIRECT("'Output 9'!$m$4:$m$"&amp;$C$12))</f>
        <v>0</v>
      </c>
      <c r="S14" s="5">
        <f ca="1">SUMIF(INDIRECT("'Output 1'!$H$4:$H$"&amp;$C$4),Analysis!Q14,INDIRECT("'Output 1'!$Q$4:$Q$"&amp;$C$4))
+SUMIF(INDIRECT("'Output 2'!$H$4:$H$"&amp;$C$5),Analysis!Q14,INDIRECT("'Output 2'!$Q$4:$Q$"&amp;$C$5))
+SUMIF(INDIRECT("'Output 3'!$H$4:$H$"&amp;$C$6),Analysis!Q14,INDIRECT("'Output 3'!$Q$4:$Q$"&amp;$C$6))
+SUMIF(INDIRECT("'Output 4'!$H$4:$H$"&amp;$C$7),Analysis!Q14,INDIRECT("'Output 4'!$Q$4:$Q$"&amp;$C$7))
+SUMIF(INDIRECT("'Output 5'!$H$4:$H$"&amp;$C$8),Analysis!Q14,INDIRECT("'Output 5'!$Q$4:$Q$"&amp;$C$8))
+SUMIF(INDIRECT("'Output 6'!$H$4:$H$"&amp;$C$9),Analysis!Q14,INDIRECT("'Output 6'!$Q$4:$Q$"&amp;$C$9))
+SUMIF(INDIRECT("'Output 7'!$H$4:$H$"&amp;$C$10),Analysis!Q14,INDIRECT("'Output 7'!$Q$4:$Q$"&amp;$C$10))
+SUMIF(INDIRECT("'Output 8'!$H$4:$H$"&amp;$C$11),Analysis!Q14,INDIRECT("'Output 8'!$Q$4:$Q$"&amp;$C$11))
+SUMIF(INDIRECT("'Output 9'!$H$4:$H$"&amp;$C$12),Analysis!Q14,INDIRECT("'Output 9'!$Q$4:$Q$"&amp;$C$12))</f>
        <v>0</v>
      </c>
      <c r="T14" s="5">
        <f ca="1">SUMIF(INDIRECT("'Output 1'!$H$4:$H$"&amp;$C$4),Analysis!Q14,INDIRECT("'Output 1'!$U$4:$U$"&amp;$C$4))
+SUMIF(INDIRECT("'Output 2'!$H$4:$H$"&amp;$C$5),Analysis!Q14,INDIRECT("'Output 2'!$U$4:$U$"&amp;$C$5))
+SUMIF(INDIRECT("'Output 3'!$H$4:$H$"&amp;$C$6),Analysis!Q14,INDIRECT("'Output 3'!$U$4:$U$"&amp;$C$6))
+SUMIF(INDIRECT("'Output 4'!$H$4:$H$"&amp;$C$7),Analysis!Q14,INDIRECT("'Output 4'!$U$4:$U$"&amp;$C$7))
+SUMIF(INDIRECT("'Output 5'!$H$4:$H$"&amp;$C$8),Analysis!Q14,INDIRECT("'Output 5'!$U$4:$U$"&amp;$C$8))
+SUMIF(INDIRECT("'Output 6'!$H$4:$H$"&amp;$C$9),Analysis!Q14,INDIRECT("'Output 6'!$U$4:$U$"&amp;$C$9))
+SUMIF(INDIRECT("'Output 7'!$H$4:$H$"&amp;$C$10),Analysis!Q14,INDIRECT("'Output 7'!$U$4:$U$"&amp;$C$10))
+SUMIF(INDIRECT("'Output 8'!$H$4:$H$"&amp;$C$11),Analysis!Q14,INDIRECT("'Output 8'!$U$4:$U$"&amp;$C$11))
+SUMIF(INDIRECT("'Output 9'!$H$4:$H$"&amp;$C$12),Analysis!Q14,INDIRECT("'Output 9'!$U$4:$U$"&amp;$C$12))</f>
        <v>0</v>
      </c>
      <c r="U14" s="31"/>
      <c r="V14" s="5">
        <f>SUMIF('Unplanned Outputs'!$E$4:$E$500,Analysis!Q14,'Unplanned Outputs'!$J$4:$J$500)</f>
        <v>0</v>
      </c>
      <c r="W14" s="5">
        <f>SUMIF('Unplanned Outputs'!$E$4:$E$500,Analysis!$Q14,'Unplanned Outputs'!$N$4:$N$500)</f>
        <v>0</v>
      </c>
      <c r="X14" s="5">
        <f>SUMIF('Unplanned Outputs'!$E$4:$E$500,Analysis!$Q14,'Unplanned Outputs'!$R$4:$R$500)</f>
        <v>0</v>
      </c>
      <c r="Y14" s="15"/>
      <c r="Z14" s="37">
        <f t="shared" ca="1" si="0"/>
        <v>0</v>
      </c>
      <c r="AA14" s="37">
        <f t="shared" si="1"/>
        <v>0</v>
      </c>
      <c r="AB14" s="53">
        <f t="shared" ca="1" si="2"/>
        <v>0</v>
      </c>
      <c r="AC14" s="64">
        <f ca="1">SUMIF(INDIRECT("'Output 1'!$H$5:$H$"&amp;$C$4),Analysis!$Q14,INDIRECT("'Output 1'!$F$5:$F$"&amp;$C$4))
+SUMIF(INDIRECT("'Output 2'!$H$5:$H$"&amp;$C$5),Analysis!$Q14,INDIRECT("'Output 2'!$F$5:$F$"&amp;$C$5))
+SUMIF(INDIRECT("'Output 3'!$H$5:$H$"&amp;$C$6),Analysis!$Q14,INDIRECT("'Output 3'!$F$5:$F$"&amp;$C$6))
+SUMIF(INDIRECT("'Output 4'!$H$5:$H$"&amp;$C$7),Analysis!$Q14,INDIRECT("'Output 4'!$F$5:$F$"&amp;$C$7))
+SUMIF(INDIRECT("'Output 5'!$H$5:$H$"&amp;$C$8),Analysis!$Q14,INDIRECT("'Output 5'!$F$5:$F$"&amp;$C$8))
+SUMIF(INDIRECT("'Output 6'!$H$5:$H$"&amp;$C$9),Analysis!$Q14,INDIRECT("'Output 6'!$F$5:$F$"&amp;$C$9))
+SUMIF(INDIRECT("'Output 7'!$H$5:$H$"&amp;$C$10),Analysis!$Q14,INDIRECT("'Output 7'!$F$5:$F$"&amp;$C$10))
+SUMIF(INDIRECT("'Output 8'!$H$5:$H$"&amp;$C$11),Analysis!$Q14,INDIRECT("'Output 8'!$F$5:$F$"&amp;$C$11))
+SUMIF(INDIRECT("'Output 9'!$H$5:$H$"&amp;$C$12),Analysis!$Q14,INDIRECT("'Output 9'!$F$5:$F$"&amp;$C$12))</f>
        <v>0</v>
      </c>
      <c r="AE14">
        <f t="shared" ca="1" si="3"/>
        <v>0</v>
      </c>
      <c r="AF14">
        <f ca="1">SUMIF(INDIRECT("'Output 1'!$H$4:$H$"&amp;$C$4),Analysis!Q14,INDIRECT("'Output 1'!$w$4:$w$"&amp;$C$4))
+SUMIF(INDIRECT("'Output 2'!$H$4:$H$"&amp;$C$5),Analysis!Q14,INDIRECT("'Output 2'!$w$4:$w$"&amp;$C$5))
+SUMIF(INDIRECT("'Output 3'!$H$4:$H$"&amp;$C$6),Analysis!Q14,INDIRECT("'Output 3'!$w$4:$w$"&amp;$C$6))
+SUMIF(INDIRECT("'Output 4'!$H$4:$H$"&amp;$C$7),Analysis!Q14,INDIRECT("'Output 4'!$w$4:$w$"&amp;$C$7))
+SUMIF(INDIRECT("'Output 5'!$H$4:$H$"&amp;$C$8),Analysis!Q14,INDIRECT("'Output 5'!$w$4:$w$"&amp;$C$8))
+SUMIF(INDIRECT("'Output 6'!$H$4:$H$"&amp;$C$9),Analysis!Q14,INDIRECT("'Output 6'!$w$4:$w$"&amp;$C$9))
+SUMIF(INDIRECT("'Output 7'!$H$4:$H$"&amp;$C$10),Analysis!Q14,INDIRECT("'Output 7'!$w$4:$w$"&amp;$C$10))
+SUMIF(INDIRECT("'Output 8'!$H$4:$H$"&amp;$C$11),Analysis!Q14,INDIRECT("'Output 8'!$w$4:$w$"&amp;$C$11))
+SUMIF(INDIRECT("'Output 9'!$H$4:$H$"&amp;$C$12),Analysis!Q14,INDIRECT("'Output 9'!$w$4:$w$"&amp;$C$12))</f>
        <v>0</v>
      </c>
      <c r="AG14">
        <f>SUMIF('Unplanned Outputs'!$E$4:$E$500,Analysis!Q14,'Unplanned Outputs'!$T$4:$T$500)</f>
        <v>0</v>
      </c>
    </row>
    <row r="15" spans="1:33">
      <c r="F15" t="str">
        <f>'Output 4'!$D$5</f>
        <v>O.4.2</v>
      </c>
      <c r="G15" s="4" t="e">
        <f>'Output 4'!K$5/'Output 4'!$F$5</f>
        <v>#DIV/0!</v>
      </c>
      <c r="H15" s="4" t="e">
        <f>'Output 4'!M$5/'Output 4'!$F$5</f>
        <v>#DIV/0!</v>
      </c>
      <c r="I15" s="4" t="e">
        <f>('Output 4'!Q$5)/'Output 4'!$F$5</f>
        <v>#DIV/0!</v>
      </c>
      <c r="J15" s="4" t="e">
        <f>('Output 4'!Q$5)/'Output 4'!$F$5</f>
        <v>#DIV/0!</v>
      </c>
      <c r="K15" s="4" t="e">
        <f>('Output 1'!U$4)/'Output 1'!$F$4</f>
        <v>#DIV/0!</v>
      </c>
      <c r="L15" s="34" t="e">
        <f t="shared" si="7"/>
        <v>#DIV/0!</v>
      </c>
      <c r="M15" s="4" t="e">
        <f>('Output 4'!#REF!)/'Output 4'!$F$5</f>
        <v>#REF!</v>
      </c>
      <c r="N15" s="4" t="e">
        <f>('Output 4'!U$5)/'Output 4'!$F$5</f>
        <v>#DIV/0!</v>
      </c>
      <c r="O15" s="34" t="e">
        <f t="shared" si="8"/>
        <v>#DIV/0!</v>
      </c>
      <c r="Q15" s="31" t="s">
        <v>294</v>
      </c>
      <c r="R15" s="5">
        <f ca="1">SUMIF(INDIRECT("'Output 1'!$H$4:$H$"&amp;$C$4),Analysis!Q15,INDIRECT("'Output 1'!$m$4:$m$"&amp;$C$4))
+SUMIF(INDIRECT("'Output 2'!$H$4:$H$"&amp;$C$5),Analysis!Q15,INDIRECT("'Output 2'!$m$4:$m$"&amp;$C$5))
+SUMIF(INDIRECT("'Output 3'!$H$4:$H$"&amp;$C$6),Analysis!Q15,INDIRECT("'Output 3'!$m$4:$m$"&amp;$C$6))
+SUMIF(INDIRECT("'Output 4'!$H$4:$H$"&amp;$C$7),Analysis!Q15,INDIRECT("'Output 4'!$m$4:$m$"&amp;$C$7))
+SUMIF(INDIRECT("'Output 5'!$H$4:$H$"&amp;$C$8),Analysis!Q15,INDIRECT("'Output 5'!$m$4:$m$"&amp;$C$8))
+SUMIF(INDIRECT("'Output 6'!$H$4:$H$"&amp;$C$9),Analysis!Q15,INDIRECT("'Output 6'!$m$4:$m$"&amp;$C$9))
+SUMIF(INDIRECT("'Output 7'!$H$4:$H$"&amp;$C$10),Analysis!Q15,INDIRECT("'Output 7'!$m$4:$m$"&amp;$C$10))
+SUMIF(INDIRECT("'Output 8'!$H$4:$H$"&amp;$C$11),Analysis!Q15,INDIRECT("'Output 8'!$m$4:$m$"&amp;$C$11))
+SUMIF(INDIRECT("'Output 9'!$H$4:$H$"&amp;$C$12),Analysis!Q15,INDIRECT("'Output 9'!$m$4:$m$"&amp;$C$12))</f>
        <v>0</v>
      </c>
      <c r="S15" s="5">
        <f ca="1">SUMIF(INDIRECT("'Output 1'!$H$4:$H$"&amp;$C$4),Analysis!Q15,INDIRECT("'Output 1'!$Q$4:$Q$"&amp;$C$4))
+SUMIF(INDIRECT("'Output 2'!$H$4:$H$"&amp;$C$5),Analysis!Q15,INDIRECT("'Output 2'!$Q$4:$Q$"&amp;$C$5))
+SUMIF(INDIRECT("'Output 3'!$H$4:$H$"&amp;$C$6),Analysis!Q15,INDIRECT("'Output 3'!$Q$4:$Q$"&amp;$C$6))
+SUMIF(INDIRECT("'Output 4'!$H$4:$H$"&amp;$C$7),Analysis!Q15,INDIRECT("'Output 4'!$Q$4:$Q$"&amp;$C$7))
+SUMIF(INDIRECT("'Output 5'!$H$4:$H$"&amp;$C$8),Analysis!Q15,INDIRECT("'Output 5'!$Q$4:$Q$"&amp;$C$8))
+SUMIF(INDIRECT("'Output 6'!$H$4:$H$"&amp;$C$9),Analysis!Q15,INDIRECT("'Output 6'!$Q$4:$Q$"&amp;$C$9))
+SUMIF(INDIRECT("'Output 7'!$H$4:$H$"&amp;$C$10),Analysis!Q15,INDIRECT("'Output 7'!$Q$4:$Q$"&amp;$C$10))
+SUMIF(INDIRECT("'Output 8'!$H$4:$H$"&amp;$C$11),Analysis!Q15,INDIRECT("'Output 8'!$Q$4:$Q$"&amp;$C$11))
+SUMIF(INDIRECT("'Output 9'!$H$4:$H$"&amp;$C$12),Analysis!Q15,INDIRECT("'Output 9'!$Q$4:$Q$"&amp;$C$12))</f>
        <v>0</v>
      </c>
      <c r="T15" s="5">
        <f ca="1">SUMIF(INDIRECT("'Output 1'!$H$4:$H$"&amp;$C$4),Analysis!Q15,INDIRECT("'Output 1'!$U$4:$U$"&amp;$C$4))
+SUMIF(INDIRECT("'Output 2'!$H$4:$H$"&amp;$C$5),Analysis!Q15,INDIRECT("'Output 2'!$U$4:$U$"&amp;$C$5))
+SUMIF(INDIRECT("'Output 3'!$H$4:$H$"&amp;$C$6),Analysis!Q15,INDIRECT("'Output 3'!$U$4:$U$"&amp;$C$6))
+SUMIF(INDIRECT("'Output 4'!$H$4:$H$"&amp;$C$7),Analysis!Q15,INDIRECT("'Output 4'!$U$4:$U$"&amp;$C$7))
+SUMIF(INDIRECT("'Output 5'!$H$4:$H$"&amp;$C$8),Analysis!Q15,INDIRECT("'Output 5'!$U$4:$U$"&amp;$C$8))
+SUMIF(INDIRECT("'Output 6'!$H$4:$H$"&amp;$C$9),Analysis!Q15,INDIRECT("'Output 6'!$U$4:$U$"&amp;$C$9))
+SUMIF(INDIRECT("'Output 7'!$H$4:$H$"&amp;$C$10),Analysis!Q15,INDIRECT("'Output 7'!$U$4:$U$"&amp;$C$10))
+SUMIF(INDIRECT("'Output 8'!$H$4:$H$"&amp;$C$11),Analysis!Q15,INDIRECT("'Output 8'!$U$4:$U$"&amp;$C$11))
+SUMIF(INDIRECT("'Output 9'!$H$4:$H$"&amp;$C$12),Analysis!Q15,INDIRECT("'Output 9'!$U$4:$U$"&amp;$C$12))</f>
        <v>0</v>
      </c>
      <c r="U15" s="31"/>
      <c r="V15" s="5">
        <f>SUMIF('Unplanned Outputs'!$E$4:$E$500,Analysis!Q15,'Unplanned Outputs'!$J$4:$J$500)</f>
        <v>0</v>
      </c>
      <c r="W15" s="5">
        <f>SUMIF('Unplanned Outputs'!$E$4:$E$500,Analysis!$Q15,'Unplanned Outputs'!$N$4:$N$500)</f>
        <v>0</v>
      </c>
      <c r="X15" s="5">
        <f>SUMIF('Unplanned Outputs'!$E$4:$E$500,Analysis!$Q15,'Unplanned Outputs'!$R$4:$R$500)</f>
        <v>0</v>
      </c>
      <c r="Y15" s="15"/>
      <c r="Z15" s="37">
        <f t="shared" ca="1" si="0"/>
        <v>0</v>
      </c>
      <c r="AA15" s="37">
        <f t="shared" si="1"/>
        <v>0</v>
      </c>
      <c r="AB15" s="53">
        <f t="shared" ca="1" si="2"/>
        <v>0</v>
      </c>
      <c r="AC15" s="64">
        <f ca="1">SUMIF(INDIRECT("'Output 1'!$H$5:$H$"&amp;$C$4),Analysis!$Q15,INDIRECT("'Output 1'!$F$5:$F$"&amp;$C$4))
+SUMIF(INDIRECT("'Output 2'!$H$5:$H$"&amp;$C$5),Analysis!$Q15,INDIRECT("'Output 2'!$F$5:$F$"&amp;$C$5))
+SUMIF(INDIRECT("'Output 3'!$H$5:$H$"&amp;$C$6),Analysis!$Q15,INDIRECT("'Output 3'!$F$5:$F$"&amp;$C$6))
+SUMIF(INDIRECT("'Output 4'!$H$5:$H$"&amp;$C$7),Analysis!$Q15,INDIRECT("'Output 4'!$F$5:$F$"&amp;$C$7))
+SUMIF(INDIRECT("'Output 5'!$H$5:$H$"&amp;$C$8),Analysis!$Q15,INDIRECT("'Output 5'!$F$5:$F$"&amp;$C$8))
+SUMIF(INDIRECT("'Output 6'!$H$5:$H$"&amp;$C$9),Analysis!$Q15,INDIRECT("'Output 6'!$F$5:$F$"&amp;$C$9))
+SUMIF(INDIRECT("'Output 7'!$H$5:$H$"&amp;$C$10),Analysis!$Q15,INDIRECT("'Output 7'!$F$5:$F$"&amp;$C$10))
+SUMIF(INDIRECT("'Output 8'!$H$5:$H$"&amp;$C$11),Analysis!$Q15,INDIRECT("'Output 8'!$F$5:$F$"&amp;$C$11))
+SUMIF(INDIRECT("'Output 9'!$H$5:$H$"&amp;$C$12),Analysis!$Q15,INDIRECT("'Output 9'!$F$5:$F$"&amp;$C$12))</f>
        <v>0</v>
      </c>
      <c r="AE15">
        <f t="shared" ca="1" si="3"/>
        <v>0</v>
      </c>
      <c r="AF15">
        <f ca="1">SUMIF(INDIRECT("'Output 1'!$H$4:$H$"&amp;$C$4),Analysis!Q15,INDIRECT("'Output 1'!$w$4:$w$"&amp;$C$4))
+SUMIF(INDIRECT("'Output 2'!$H$4:$H$"&amp;$C$5),Analysis!Q15,INDIRECT("'Output 2'!$w$4:$w$"&amp;$C$5))
+SUMIF(INDIRECT("'Output 3'!$H$4:$H$"&amp;$C$6),Analysis!Q15,INDIRECT("'Output 3'!$w$4:$w$"&amp;$C$6))
+SUMIF(INDIRECT("'Output 4'!$H$4:$H$"&amp;$C$7),Analysis!Q15,INDIRECT("'Output 4'!$w$4:$w$"&amp;$C$7))
+SUMIF(INDIRECT("'Output 5'!$H$4:$H$"&amp;$C$8),Analysis!Q15,INDIRECT("'Output 5'!$w$4:$w$"&amp;$C$8))
+SUMIF(INDIRECT("'Output 6'!$H$4:$H$"&amp;$C$9),Analysis!Q15,INDIRECT("'Output 6'!$w$4:$w$"&amp;$C$9))
+SUMIF(INDIRECT("'Output 7'!$H$4:$H$"&amp;$C$10),Analysis!Q15,INDIRECT("'Output 7'!$w$4:$w$"&amp;$C$10))
+SUMIF(INDIRECT("'Output 8'!$H$4:$H$"&amp;$C$11),Analysis!Q15,INDIRECT("'Output 8'!$w$4:$w$"&amp;$C$11))
+SUMIF(INDIRECT("'Output 9'!$H$4:$H$"&amp;$C$12),Analysis!Q15,INDIRECT("'Output 9'!$w$4:$w$"&amp;$C$12))</f>
        <v>0</v>
      </c>
      <c r="AG15">
        <f>SUMIF('Unplanned Outputs'!$E$4:$E$500,Analysis!Q15,'Unplanned Outputs'!$T$4:$T$500)</f>
        <v>0</v>
      </c>
    </row>
    <row r="16" spans="1:33">
      <c r="F16">
        <f>'Output 4'!$D$6</f>
        <v>0</v>
      </c>
      <c r="G16" s="4" t="e">
        <f>'Output 4'!K$6/'Output 4'!$F$6</f>
        <v>#DIV/0!</v>
      </c>
      <c r="H16" s="4" t="e">
        <f>'Output 4'!M$6/'Output 4'!$F$6</f>
        <v>#DIV/0!</v>
      </c>
      <c r="I16" s="4" t="e">
        <f>('Output 4'!O$6)/'Output 4'!$F$6</f>
        <v>#DIV/0!</v>
      </c>
      <c r="J16" s="4" t="e">
        <f>('Output 4'!Q$6)/'Output 4'!$F$6</f>
        <v>#DIV/0!</v>
      </c>
      <c r="K16" s="4" t="e">
        <f>('Output 1'!U$4)/'Output 1'!$F$4</f>
        <v>#DIV/0!</v>
      </c>
      <c r="L16" s="34" t="e">
        <f t="shared" si="7"/>
        <v>#DIV/0!</v>
      </c>
      <c r="M16" s="4" t="e">
        <f>('Output 4'!S$6)/'Output 4'!$F$6</f>
        <v>#DIV/0!</v>
      </c>
      <c r="N16" s="4" t="e">
        <f>('Output 4'!U$6)/'Output 4'!$F$6</f>
        <v>#DIV/0!</v>
      </c>
      <c r="O16" s="34" t="e">
        <f t="shared" si="8"/>
        <v>#DIV/0!</v>
      </c>
      <c r="Q16" s="31">
        <v>1.4</v>
      </c>
      <c r="R16" s="5">
        <f ca="1">SUMIF(INDIRECT("'Output 1'!$H$4:$H$"&amp;$C$4),Analysis!Q16,INDIRECT("'Output 1'!$m$4:$m$"&amp;$C$4))
+SUMIF(INDIRECT("'Output 2'!$H$4:$H$"&amp;$C$5),Analysis!Q16,INDIRECT("'Output 2'!$m$4:$m$"&amp;$C$5))
+SUMIF(INDIRECT("'Output 3'!$H$4:$H$"&amp;$C$6),Analysis!Q16,INDIRECT("'Output 3'!$m$4:$m$"&amp;$C$6))
+SUMIF(INDIRECT("'Output 4'!$H$4:$H$"&amp;$C$7),Analysis!Q16,INDIRECT("'Output 4'!$m$4:$m$"&amp;$C$7))
+SUMIF(INDIRECT("'Output 5'!$H$4:$H$"&amp;$C$8),Analysis!Q16,INDIRECT("'Output 5'!$m$4:$m$"&amp;$C$8))
+SUMIF(INDIRECT("'Output 6'!$H$4:$H$"&amp;$C$9),Analysis!Q16,INDIRECT("'Output 6'!$m$4:$m$"&amp;$C$9))
+SUMIF(INDIRECT("'Output 7'!$H$4:$H$"&amp;$C$10),Analysis!Q16,INDIRECT("'Output 7'!$m$4:$m$"&amp;$C$10))
+SUMIF(INDIRECT("'Output 8'!$H$4:$H$"&amp;$C$11),Analysis!Q16,INDIRECT("'Output 8'!$m$4:$m$"&amp;$C$11))
+SUMIF(INDIRECT("'Output 9'!$H$4:$H$"&amp;$C$12),Analysis!Q16,INDIRECT("'Output 9'!$m$4:$m$"&amp;$C$12))</f>
        <v>0</v>
      </c>
      <c r="S16" s="5">
        <f ca="1">SUMIF(INDIRECT("'Output 1'!$H$4:$H$"&amp;$C$4),Analysis!Q16,INDIRECT("'Output 1'!$Q$4:$Q$"&amp;$C$4))
+SUMIF(INDIRECT("'Output 2'!$H$4:$H$"&amp;$C$5),Analysis!Q16,INDIRECT("'Output 2'!$Q$4:$Q$"&amp;$C$5))
+SUMIF(INDIRECT("'Output 3'!$H$4:$H$"&amp;$C$6),Analysis!Q16,INDIRECT("'Output 3'!$Q$4:$Q$"&amp;$C$6))
+SUMIF(INDIRECT("'Output 4'!$H$4:$H$"&amp;$C$7),Analysis!Q16,INDIRECT("'Output 4'!$Q$4:$Q$"&amp;$C$7))
+SUMIF(INDIRECT("'Output 5'!$H$4:$H$"&amp;$C$8),Analysis!Q16,INDIRECT("'Output 5'!$Q$4:$Q$"&amp;$C$8))
+SUMIF(INDIRECT("'Output 6'!$H$4:$H$"&amp;$C$9),Analysis!Q16,INDIRECT("'Output 6'!$Q$4:$Q$"&amp;$C$9))
+SUMIF(INDIRECT("'Output 7'!$H$4:$H$"&amp;$C$10),Analysis!Q16,INDIRECT("'Output 7'!$Q$4:$Q$"&amp;$C$10))
+SUMIF(INDIRECT("'Output 8'!$H$4:$H$"&amp;$C$11),Analysis!Q16,INDIRECT("'Output 8'!$Q$4:$Q$"&amp;$C$11))
+SUMIF(INDIRECT("'Output 9'!$H$4:$H$"&amp;$C$12),Analysis!Q16,INDIRECT("'Output 9'!$Q$4:$Q$"&amp;$C$12))</f>
        <v>0</v>
      </c>
      <c r="T16" s="5">
        <f ca="1">SUMIF(INDIRECT("'Output 1'!$H$4:$H$"&amp;$C$4),Analysis!Q16,INDIRECT("'Output 1'!$U$4:$U$"&amp;$C$4))
+SUMIF(INDIRECT("'Output 2'!$H$4:$H$"&amp;$C$5),Analysis!Q16,INDIRECT("'Output 2'!$U$4:$U$"&amp;$C$5))
+SUMIF(INDIRECT("'Output 3'!$H$4:$H$"&amp;$C$6),Analysis!Q16,INDIRECT("'Output 3'!$U$4:$U$"&amp;$C$6))
+SUMIF(INDIRECT("'Output 4'!$H$4:$H$"&amp;$C$7),Analysis!Q16,INDIRECT("'Output 4'!$U$4:$U$"&amp;$C$7))
+SUMIF(INDIRECT("'Output 5'!$H$4:$H$"&amp;$C$8),Analysis!Q16,INDIRECT("'Output 5'!$U$4:$U$"&amp;$C$8))
+SUMIF(INDIRECT("'Output 6'!$H$4:$H$"&amp;$C$9),Analysis!Q16,INDIRECT("'Output 6'!$U$4:$U$"&amp;$C$9))
+SUMIF(INDIRECT("'Output 7'!$H$4:$H$"&amp;$C$10),Analysis!Q16,INDIRECT("'Output 7'!$U$4:$U$"&amp;$C$10))
+SUMIF(INDIRECT("'Output 8'!$H$4:$H$"&amp;$C$11),Analysis!Q16,INDIRECT("'Output 8'!$U$4:$U$"&amp;$C$11))
+SUMIF(INDIRECT("'Output 9'!$H$4:$H$"&amp;$C$12),Analysis!Q16,INDIRECT("'Output 9'!$U$4:$U$"&amp;$C$12))</f>
        <v>0</v>
      </c>
      <c r="U16" s="31"/>
      <c r="V16" s="5">
        <f>SUMIF('Unplanned Outputs'!$E$4:$E$500,Analysis!Q16,'Unplanned Outputs'!$J$4:$J$500)</f>
        <v>0</v>
      </c>
      <c r="W16" s="5">
        <f>SUMIF('Unplanned Outputs'!$E$4:$E$500,Analysis!$Q16,'Unplanned Outputs'!$N$4:$N$500)</f>
        <v>0</v>
      </c>
      <c r="X16" s="5">
        <f>SUMIF('Unplanned Outputs'!$E$4:$E$500,Analysis!$Q16,'Unplanned Outputs'!$R$4:$R$500)</f>
        <v>0</v>
      </c>
      <c r="Y16" s="15"/>
      <c r="Z16" s="37">
        <f t="shared" ca="1" si="0"/>
        <v>0</v>
      </c>
      <c r="AA16" s="37">
        <f t="shared" si="1"/>
        <v>0</v>
      </c>
      <c r="AB16" s="53">
        <f t="shared" ca="1" si="2"/>
        <v>0</v>
      </c>
      <c r="AC16" s="64">
        <f ca="1">SUMIF(INDIRECT("'Output 1'!$H$5:$H$"&amp;$C$4),Analysis!$Q16,INDIRECT("'Output 1'!$F$5:$F$"&amp;$C$4))
+SUMIF(INDIRECT("'Output 2'!$H$5:$H$"&amp;$C$5),Analysis!$Q16,INDIRECT("'Output 2'!$F$5:$F$"&amp;$C$5))
+SUMIF(INDIRECT("'Output 3'!$H$5:$H$"&amp;$C$6),Analysis!$Q16,INDIRECT("'Output 3'!$F$5:$F$"&amp;$C$6))
+SUMIF(INDIRECT("'Output 4'!$H$5:$H$"&amp;$C$7),Analysis!$Q16,INDIRECT("'Output 4'!$F$5:$F$"&amp;$C$7))
+SUMIF(INDIRECT("'Output 5'!$H$5:$H$"&amp;$C$8),Analysis!$Q16,INDIRECT("'Output 5'!$F$5:$F$"&amp;$C$8))
+SUMIF(INDIRECT("'Output 6'!$H$5:$H$"&amp;$C$9),Analysis!$Q16,INDIRECT("'Output 6'!$F$5:$F$"&amp;$C$9))
+SUMIF(INDIRECT("'Output 7'!$H$5:$H$"&amp;$C$10),Analysis!$Q16,INDIRECT("'Output 7'!$F$5:$F$"&amp;$C$10))
+SUMIF(INDIRECT("'Output 8'!$H$5:$H$"&amp;$C$11),Analysis!$Q16,INDIRECT("'Output 8'!$F$5:$F$"&amp;$C$11))
+SUMIF(INDIRECT("'Output 9'!$H$5:$H$"&amp;$C$12),Analysis!$Q16,INDIRECT("'Output 9'!$F$5:$F$"&amp;$C$12))</f>
        <v>0</v>
      </c>
      <c r="AE16">
        <f t="shared" ca="1" si="3"/>
        <v>0</v>
      </c>
      <c r="AF16">
        <f ca="1">SUMIF(INDIRECT("'Output 1'!$H$4:$H$"&amp;$C$4),Analysis!Q16,INDIRECT("'Output 1'!$w$4:$w$"&amp;$C$4))
+SUMIF(INDIRECT("'Output 2'!$H$4:$H$"&amp;$C$5),Analysis!Q16,INDIRECT("'Output 2'!$w$4:$w$"&amp;$C$5))
+SUMIF(INDIRECT("'Output 3'!$H$4:$H$"&amp;$C$6),Analysis!Q16,INDIRECT("'Output 3'!$w$4:$w$"&amp;$C$6))
+SUMIF(INDIRECT("'Output 4'!$H$4:$H$"&amp;$C$7),Analysis!Q16,INDIRECT("'Output 4'!$w$4:$w$"&amp;$C$7))
+SUMIF(INDIRECT("'Output 5'!$H$4:$H$"&amp;$C$8),Analysis!Q16,INDIRECT("'Output 5'!$w$4:$w$"&amp;$C$8))
+SUMIF(INDIRECT("'Output 6'!$H$4:$H$"&amp;$C$9),Analysis!Q16,INDIRECT("'Output 6'!$w$4:$w$"&amp;$C$9))
+SUMIF(INDIRECT("'Output 7'!$H$4:$H$"&amp;$C$10),Analysis!Q16,INDIRECT("'Output 7'!$w$4:$w$"&amp;$C$10))
+SUMIF(INDIRECT("'Output 8'!$H$4:$H$"&amp;$C$11),Analysis!Q16,INDIRECT("'Output 8'!$w$4:$w$"&amp;$C$11))
+SUMIF(INDIRECT("'Output 9'!$H$4:$H$"&amp;$C$12),Analysis!Q16,INDIRECT("'Output 9'!$w$4:$w$"&amp;$C$12))</f>
        <v>0</v>
      </c>
      <c r="AG16">
        <f>SUMIF('Unplanned Outputs'!$E$4:$E$500,Analysis!Q16,'Unplanned Outputs'!$T$4:$T$500)</f>
        <v>0</v>
      </c>
    </row>
    <row r="17" spans="1:33">
      <c r="E17" t="str">
        <f>'Output 5'!$B$4</f>
        <v>O.5</v>
      </c>
      <c r="F17" t="str">
        <f>'Output 5'!$D$4</f>
        <v>O.5.1</v>
      </c>
      <c r="G17" s="4">
        <f>'Output 5'!$K$4/'Output 5'!$F$4</f>
        <v>0</v>
      </c>
      <c r="H17" s="4">
        <f>'Output 5'!M$4/'Output 5'!$F$4</f>
        <v>0</v>
      </c>
      <c r="I17" s="4">
        <f>('Output 5'!O$4)/'Output 5'!$F$4</f>
        <v>1</v>
      </c>
      <c r="J17" s="4">
        <f>('Output 5'!Q$4)/'Output 5'!$F$4</f>
        <v>1</v>
      </c>
      <c r="K17" s="4" t="e">
        <f>('Output 1'!U$4)/'Output 1'!$F$4</f>
        <v>#DIV/0!</v>
      </c>
      <c r="L17" s="34">
        <f t="shared" si="7"/>
        <v>1</v>
      </c>
      <c r="M17" s="4">
        <f>('Output 5'!S$4)/'Output 5'!$F$4</f>
        <v>0</v>
      </c>
      <c r="N17" s="4">
        <f>('Output 5'!U$4)/'Output 5'!$F$4</f>
        <v>0</v>
      </c>
      <c r="O17" s="34">
        <f t="shared" si="8"/>
        <v>1</v>
      </c>
      <c r="Q17" s="31" t="s">
        <v>295</v>
      </c>
      <c r="R17" s="5">
        <f ca="1">SUMIF(INDIRECT("'Output 1'!$H$4:$H$"&amp;$C$4),Analysis!Q17,INDIRECT("'Output 1'!$m$4:$m$"&amp;$C$4))
+SUMIF(INDIRECT("'Output 2'!$H$4:$H$"&amp;$C$5),Analysis!Q17,INDIRECT("'Output 2'!$m$4:$m$"&amp;$C$5))
+SUMIF(INDIRECT("'Output 3'!$H$4:$H$"&amp;$C$6),Analysis!Q17,INDIRECT("'Output 3'!$m$4:$m$"&amp;$C$6))
+SUMIF(INDIRECT("'Output 4'!$H$4:$H$"&amp;$C$7),Analysis!Q17,INDIRECT("'Output 4'!$m$4:$m$"&amp;$C$7))
+SUMIF(INDIRECT("'Output 5'!$H$4:$H$"&amp;$C$8),Analysis!Q17,INDIRECT("'Output 5'!$m$4:$m$"&amp;$C$8))
+SUMIF(INDIRECT("'Output 6'!$H$4:$H$"&amp;$C$9),Analysis!Q17,INDIRECT("'Output 6'!$m$4:$m$"&amp;$C$9))
+SUMIF(INDIRECT("'Output 7'!$H$4:$H$"&amp;$C$10),Analysis!Q17,INDIRECT("'Output 7'!$m$4:$m$"&amp;$C$10))
+SUMIF(INDIRECT("'Output 8'!$H$4:$H$"&amp;$C$11),Analysis!Q17,INDIRECT("'Output 8'!$m$4:$m$"&amp;$C$11))
+SUMIF(INDIRECT("'Output 9'!$H$4:$H$"&amp;$C$12),Analysis!Q17,INDIRECT("'Output 9'!$m$4:$m$"&amp;$C$12))</f>
        <v>0</v>
      </c>
      <c r="S17" s="5">
        <f ca="1">SUMIF(INDIRECT("'Output 1'!$H$4:$H$"&amp;$C$4),Analysis!Q17,INDIRECT("'Output 1'!$Q$4:$Q$"&amp;$C$4))
+SUMIF(INDIRECT("'Output 2'!$H$4:$H$"&amp;$C$5),Analysis!Q17,INDIRECT("'Output 2'!$Q$4:$Q$"&amp;$C$5))
+SUMIF(INDIRECT("'Output 3'!$H$4:$H$"&amp;$C$6),Analysis!Q17,INDIRECT("'Output 3'!$Q$4:$Q$"&amp;$C$6))
+SUMIF(INDIRECT("'Output 4'!$H$4:$H$"&amp;$C$7),Analysis!Q17,INDIRECT("'Output 4'!$Q$4:$Q$"&amp;$C$7))
+SUMIF(INDIRECT("'Output 5'!$H$4:$H$"&amp;$C$8),Analysis!Q17,INDIRECT("'Output 5'!$Q$4:$Q$"&amp;$C$8))
+SUMIF(INDIRECT("'Output 6'!$H$4:$H$"&amp;$C$9),Analysis!Q17,INDIRECT("'Output 6'!$Q$4:$Q$"&amp;$C$9))
+SUMIF(INDIRECT("'Output 7'!$H$4:$H$"&amp;$C$10),Analysis!Q17,INDIRECT("'Output 7'!$Q$4:$Q$"&amp;$C$10))
+SUMIF(INDIRECT("'Output 8'!$H$4:$H$"&amp;$C$11),Analysis!Q17,INDIRECT("'Output 8'!$Q$4:$Q$"&amp;$C$11))
+SUMIF(INDIRECT("'Output 9'!$H$4:$H$"&amp;$C$12),Analysis!Q17,INDIRECT("'Output 9'!$Q$4:$Q$"&amp;$C$12))</f>
        <v>0</v>
      </c>
      <c r="T17" s="5">
        <f ca="1">SUMIF(INDIRECT("'Output 1'!$H$4:$H$"&amp;$C$4),Analysis!Q17,INDIRECT("'Output 1'!$U$4:$U$"&amp;$C$4))
+SUMIF(INDIRECT("'Output 2'!$H$4:$H$"&amp;$C$5),Analysis!Q17,INDIRECT("'Output 2'!$U$4:$U$"&amp;$C$5))
+SUMIF(INDIRECT("'Output 3'!$H$4:$H$"&amp;$C$6),Analysis!Q17,INDIRECT("'Output 3'!$U$4:$U$"&amp;$C$6))
+SUMIF(INDIRECT("'Output 4'!$H$4:$H$"&amp;$C$7),Analysis!Q17,INDIRECT("'Output 4'!$U$4:$U$"&amp;$C$7))
+SUMIF(INDIRECT("'Output 5'!$H$4:$H$"&amp;$C$8),Analysis!Q17,INDIRECT("'Output 5'!$U$4:$U$"&amp;$C$8))
+SUMIF(INDIRECT("'Output 6'!$H$4:$H$"&amp;$C$9),Analysis!Q17,INDIRECT("'Output 6'!$U$4:$U$"&amp;$C$9))
+SUMIF(INDIRECT("'Output 7'!$H$4:$H$"&amp;$C$10),Analysis!Q17,INDIRECT("'Output 7'!$U$4:$U$"&amp;$C$10))
+SUMIF(INDIRECT("'Output 8'!$H$4:$H$"&amp;$C$11),Analysis!Q17,INDIRECT("'Output 8'!$U$4:$U$"&amp;$C$11))
+SUMIF(INDIRECT("'Output 9'!$H$4:$H$"&amp;$C$12),Analysis!Q17,INDIRECT("'Output 9'!$U$4:$U$"&amp;$C$12))</f>
        <v>0</v>
      </c>
      <c r="U17" s="31"/>
      <c r="V17" s="5">
        <f>SUMIF('Unplanned Outputs'!$E$4:$E$500,Analysis!Q17,'Unplanned Outputs'!$J$4:$J$500)</f>
        <v>0</v>
      </c>
      <c r="W17" s="5">
        <f>SUMIF('Unplanned Outputs'!$E$4:$E$500,Analysis!$Q17,'Unplanned Outputs'!$N$4:$N$500)</f>
        <v>0</v>
      </c>
      <c r="X17" s="5">
        <f>SUMIF('Unplanned Outputs'!$E$4:$E$500,Analysis!$Q17,'Unplanned Outputs'!$R$4:$R$500)</f>
        <v>0</v>
      </c>
      <c r="Y17" s="15"/>
      <c r="Z17" s="37">
        <f t="shared" ca="1" si="0"/>
        <v>0</v>
      </c>
      <c r="AA17" s="37">
        <f t="shared" si="1"/>
        <v>0</v>
      </c>
      <c r="AB17" s="53">
        <f t="shared" ca="1" si="2"/>
        <v>0</v>
      </c>
      <c r="AC17" s="64">
        <f ca="1">SUMIF(INDIRECT("'Output 1'!$H$5:$H$"&amp;$C$4),Analysis!$Q17,INDIRECT("'Output 1'!$F$5:$F$"&amp;$C$4))
+SUMIF(INDIRECT("'Output 2'!$H$5:$H$"&amp;$C$5),Analysis!$Q17,INDIRECT("'Output 2'!$F$5:$F$"&amp;$C$5))
+SUMIF(INDIRECT("'Output 3'!$H$5:$H$"&amp;$C$6),Analysis!$Q17,INDIRECT("'Output 3'!$F$5:$F$"&amp;$C$6))
+SUMIF(INDIRECT("'Output 4'!$H$5:$H$"&amp;$C$7),Analysis!$Q17,INDIRECT("'Output 4'!$F$5:$F$"&amp;$C$7))
+SUMIF(INDIRECT("'Output 5'!$H$5:$H$"&amp;$C$8),Analysis!$Q17,INDIRECT("'Output 5'!$F$5:$F$"&amp;$C$8))
+SUMIF(INDIRECT("'Output 6'!$H$5:$H$"&amp;$C$9),Analysis!$Q17,INDIRECT("'Output 6'!$F$5:$F$"&amp;$C$9))
+SUMIF(INDIRECT("'Output 7'!$H$5:$H$"&amp;$C$10),Analysis!$Q17,INDIRECT("'Output 7'!$F$5:$F$"&amp;$C$10))
+SUMIF(INDIRECT("'Output 8'!$H$5:$H$"&amp;$C$11),Analysis!$Q17,INDIRECT("'Output 8'!$F$5:$F$"&amp;$C$11))
+SUMIF(INDIRECT("'Output 9'!$H$5:$H$"&amp;$C$12),Analysis!$Q17,INDIRECT("'Output 9'!$F$5:$F$"&amp;$C$12))</f>
        <v>0</v>
      </c>
      <c r="AE17">
        <f t="shared" ca="1" si="3"/>
        <v>0</v>
      </c>
      <c r="AF17">
        <f ca="1">SUMIF(INDIRECT("'Output 1'!$H$4:$H$"&amp;$C$4),Analysis!Q17,INDIRECT("'Output 1'!$w$4:$w$"&amp;$C$4))
+SUMIF(INDIRECT("'Output 2'!$H$4:$H$"&amp;$C$5),Analysis!Q17,INDIRECT("'Output 2'!$w$4:$w$"&amp;$C$5))
+SUMIF(INDIRECT("'Output 3'!$H$4:$H$"&amp;$C$6),Analysis!Q17,INDIRECT("'Output 3'!$w$4:$w$"&amp;$C$6))
+SUMIF(INDIRECT("'Output 4'!$H$4:$H$"&amp;$C$7),Analysis!Q17,INDIRECT("'Output 4'!$w$4:$w$"&amp;$C$7))
+SUMIF(INDIRECT("'Output 5'!$H$4:$H$"&amp;$C$8),Analysis!Q17,INDIRECT("'Output 5'!$w$4:$w$"&amp;$C$8))
+SUMIF(INDIRECT("'Output 6'!$H$4:$H$"&amp;$C$9),Analysis!Q17,INDIRECT("'Output 6'!$w$4:$w$"&amp;$C$9))
+SUMIF(INDIRECT("'Output 7'!$H$4:$H$"&amp;$C$10),Analysis!Q17,INDIRECT("'Output 7'!$w$4:$w$"&amp;$C$10))
+SUMIF(INDIRECT("'Output 8'!$H$4:$H$"&amp;$C$11),Analysis!Q17,INDIRECT("'Output 8'!$w$4:$w$"&amp;$C$11))
+SUMIF(INDIRECT("'Output 9'!$H$4:$H$"&amp;$C$12),Analysis!Q17,INDIRECT("'Output 9'!$w$4:$w$"&amp;$C$12))</f>
        <v>0</v>
      </c>
      <c r="AG17">
        <f>SUMIF('Unplanned Outputs'!$E$4:$E$500,Analysis!Q17,'Unplanned Outputs'!$T$4:$T$500)</f>
        <v>0</v>
      </c>
    </row>
    <row r="18" spans="1:33">
      <c r="F18" t="str">
        <f>'Output 5'!$D$5</f>
        <v>O.5.2</v>
      </c>
      <c r="G18" s="4">
        <f>'Output 5'!K$5/'Output 5'!$F$5</f>
        <v>0</v>
      </c>
      <c r="H18" s="4">
        <f>'Output 5'!M$5/'Output 5'!$F$5</f>
        <v>0</v>
      </c>
      <c r="I18" s="4">
        <f>('Output 5'!O$5)/'Output 5'!$F$5</f>
        <v>152</v>
      </c>
      <c r="J18" s="4">
        <f>('Output 5'!Q$5)/'Output 5'!$F$5</f>
        <v>152</v>
      </c>
      <c r="K18" s="4" t="e">
        <f>('Output 1'!U$4)/'Output 1'!$F$4</f>
        <v>#DIV/0!</v>
      </c>
      <c r="L18" s="34">
        <f t="shared" si="7"/>
        <v>152</v>
      </c>
      <c r="M18" s="4">
        <f>('Output 5'!S$5)/'Output 5'!$F$5</f>
        <v>0</v>
      </c>
      <c r="N18" s="4">
        <f>('Output 5'!U$5)/'Output 5'!$F$5</f>
        <v>2.835</v>
      </c>
      <c r="O18" s="34">
        <f t="shared" si="8"/>
        <v>154.83500000000001</v>
      </c>
      <c r="Q18" s="31" t="s">
        <v>296</v>
      </c>
      <c r="R18" s="5">
        <f ca="1">SUMIF(INDIRECT("'Output 1'!$H$4:$H$"&amp;$C$4),Analysis!Q18,INDIRECT("'Output 1'!$m$4:$m$"&amp;$C$4))
+SUMIF(INDIRECT("'Output 2'!$H$4:$H$"&amp;$C$5),Analysis!Q18,INDIRECT("'Output 2'!$m$4:$m$"&amp;$C$5))
+SUMIF(INDIRECT("'Output 3'!$H$4:$H$"&amp;$C$6),Analysis!Q18,INDIRECT("'Output 3'!$m$4:$m$"&amp;$C$6))
+SUMIF(INDIRECT("'Output 4'!$H$4:$H$"&amp;$C$7),Analysis!Q18,INDIRECT("'Output 4'!$m$4:$m$"&amp;$C$7))
+SUMIF(INDIRECT("'Output 5'!$H$4:$H$"&amp;$C$8),Analysis!Q18,INDIRECT("'Output 5'!$m$4:$m$"&amp;$C$8))
+SUMIF(INDIRECT("'Output 6'!$H$4:$H$"&amp;$C$9),Analysis!Q18,INDIRECT("'Output 6'!$m$4:$m$"&amp;$C$9))
+SUMIF(INDIRECT("'Output 7'!$H$4:$H$"&amp;$C$10),Analysis!Q18,INDIRECT("'Output 7'!$m$4:$m$"&amp;$C$10))
+SUMIF(INDIRECT("'Output 8'!$H$4:$H$"&amp;$C$11),Analysis!Q18,INDIRECT("'Output 8'!$m$4:$m$"&amp;$C$11))
+SUMIF(INDIRECT("'Output 9'!$H$4:$H$"&amp;$C$12),Analysis!Q18,INDIRECT("'Output 9'!$m$4:$m$"&amp;$C$12))</f>
        <v>0</v>
      </c>
      <c r="S18" s="5">
        <f ca="1">SUMIF(INDIRECT("'Output 1'!$H$4:$H$"&amp;$C$4),Analysis!Q18,INDIRECT("'Output 1'!$Q$4:$Q$"&amp;$C$4))
+SUMIF(INDIRECT("'Output 2'!$H$4:$H$"&amp;$C$5),Analysis!Q18,INDIRECT("'Output 2'!$Q$4:$Q$"&amp;$C$5))
+SUMIF(INDIRECT("'Output 3'!$H$4:$H$"&amp;$C$6),Analysis!Q18,INDIRECT("'Output 3'!$Q$4:$Q$"&amp;$C$6))
+SUMIF(INDIRECT("'Output 4'!$H$4:$H$"&amp;$C$7),Analysis!Q18,INDIRECT("'Output 4'!$Q$4:$Q$"&amp;$C$7))
+SUMIF(INDIRECT("'Output 5'!$H$4:$H$"&amp;$C$8),Analysis!Q18,INDIRECT("'Output 5'!$Q$4:$Q$"&amp;$C$8))
+SUMIF(INDIRECT("'Output 6'!$H$4:$H$"&amp;$C$9),Analysis!Q18,INDIRECT("'Output 6'!$Q$4:$Q$"&amp;$C$9))
+SUMIF(INDIRECT("'Output 7'!$H$4:$H$"&amp;$C$10),Analysis!Q18,INDIRECT("'Output 7'!$Q$4:$Q$"&amp;$C$10))
+SUMIF(INDIRECT("'Output 8'!$H$4:$H$"&amp;$C$11),Analysis!Q18,INDIRECT("'Output 8'!$Q$4:$Q$"&amp;$C$11))
+SUMIF(INDIRECT("'Output 9'!$H$4:$H$"&amp;$C$12),Analysis!Q18,INDIRECT("'Output 9'!$Q$4:$Q$"&amp;$C$12))</f>
        <v>0</v>
      </c>
      <c r="T18" s="5">
        <f ca="1">SUMIF(INDIRECT("'Output 1'!$H$4:$H$"&amp;$C$4),Analysis!Q18,INDIRECT("'Output 1'!$U$4:$U$"&amp;$C$4))
+SUMIF(INDIRECT("'Output 2'!$H$4:$H$"&amp;$C$5),Analysis!Q18,INDIRECT("'Output 2'!$U$4:$U$"&amp;$C$5))
+SUMIF(INDIRECT("'Output 3'!$H$4:$H$"&amp;$C$6),Analysis!Q18,INDIRECT("'Output 3'!$U$4:$U$"&amp;$C$6))
+SUMIF(INDIRECT("'Output 4'!$H$4:$H$"&amp;$C$7),Analysis!Q18,INDIRECT("'Output 4'!$U$4:$U$"&amp;$C$7))
+SUMIF(INDIRECT("'Output 5'!$H$4:$H$"&amp;$C$8),Analysis!Q18,INDIRECT("'Output 5'!$U$4:$U$"&amp;$C$8))
+SUMIF(INDIRECT("'Output 6'!$H$4:$H$"&amp;$C$9),Analysis!Q18,INDIRECT("'Output 6'!$U$4:$U$"&amp;$C$9))
+SUMIF(INDIRECT("'Output 7'!$H$4:$H$"&amp;$C$10),Analysis!Q18,INDIRECT("'Output 7'!$U$4:$U$"&amp;$C$10))
+SUMIF(INDIRECT("'Output 8'!$H$4:$H$"&amp;$C$11),Analysis!Q18,INDIRECT("'Output 8'!$U$4:$U$"&amp;$C$11))
+SUMIF(INDIRECT("'Output 9'!$H$4:$H$"&amp;$C$12),Analysis!Q18,INDIRECT("'Output 9'!$U$4:$U$"&amp;$C$12))</f>
        <v>0</v>
      </c>
      <c r="U18" s="31"/>
      <c r="V18" s="5">
        <f>SUMIF('Unplanned Outputs'!$E$4:$E$500,Analysis!Q18,'Unplanned Outputs'!$J$4:$J$500)</f>
        <v>0</v>
      </c>
      <c r="W18" s="5">
        <f>SUMIF('Unplanned Outputs'!$E$4:$E$500,Analysis!$Q18,'Unplanned Outputs'!$N$4:$N$500)</f>
        <v>0</v>
      </c>
      <c r="X18" s="5">
        <f>SUMIF('Unplanned Outputs'!$E$4:$E$500,Analysis!$Q18,'Unplanned Outputs'!$R$4:$R$500)</f>
        <v>0</v>
      </c>
      <c r="Y18" s="15"/>
      <c r="Z18" s="37">
        <f t="shared" ca="1" si="0"/>
        <v>0</v>
      </c>
      <c r="AA18" s="37">
        <f t="shared" si="1"/>
        <v>0</v>
      </c>
      <c r="AB18" s="53">
        <f t="shared" ca="1" si="2"/>
        <v>0</v>
      </c>
      <c r="AC18" s="64">
        <f ca="1">SUMIF(INDIRECT("'Output 1'!$H$5:$H$"&amp;$C$4),Analysis!$Q18,INDIRECT("'Output 1'!$F$5:$F$"&amp;$C$4))
+SUMIF(INDIRECT("'Output 2'!$H$5:$H$"&amp;$C$5),Analysis!$Q18,INDIRECT("'Output 2'!$F$5:$F$"&amp;$C$5))
+SUMIF(INDIRECT("'Output 3'!$H$5:$H$"&amp;$C$6),Analysis!$Q18,INDIRECT("'Output 3'!$F$5:$F$"&amp;$C$6))
+SUMIF(INDIRECT("'Output 4'!$H$5:$H$"&amp;$C$7),Analysis!$Q18,INDIRECT("'Output 4'!$F$5:$F$"&amp;$C$7))
+SUMIF(INDIRECT("'Output 5'!$H$5:$H$"&amp;$C$8),Analysis!$Q18,INDIRECT("'Output 5'!$F$5:$F$"&amp;$C$8))
+SUMIF(INDIRECT("'Output 6'!$H$5:$H$"&amp;$C$9),Analysis!$Q18,INDIRECT("'Output 6'!$F$5:$F$"&amp;$C$9))
+SUMIF(INDIRECT("'Output 7'!$H$5:$H$"&amp;$C$10),Analysis!$Q18,INDIRECT("'Output 7'!$F$5:$F$"&amp;$C$10))
+SUMIF(INDIRECT("'Output 8'!$H$5:$H$"&amp;$C$11),Analysis!$Q18,INDIRECT("'Output 8'!$F$5:$F$"&amp;$C$11))
+SUMIF(INDIRECT("'Output 9'!$H$5:$H$"&amp;$C$12),Analysis!$Q18,INDIRECT("'Output 9'!$F$5:$F$"&amp;$C$12))</f>
        <v>0</v>
      </c>
      <c r="AE18">
        <f t="shared" ca="1" si="3"/>
        <v>0</v>
      </c>
      <c r="AF18">
        <f ca="1">SUMIF(INDIRECT("'Output 1'!$H$4:$H$"&amp;$C$4),Analysis!Q18,INDIRECT("'Output 1'!$w$4:$w$"&amp;$C$4))
+SUMIF(INDIRECT("'Output 2'!$H$4:$H$"&amp;$C$5),Analysis!Q18,INDIRECT("'Output 2'!$w$4:$w$"&amp;$C$5))
+SUMIF(INDIRECT("'Output 3'!$H$4:$H$"&amp;$C$6),Analysis!Q18,INDIRECT("'Output 3'!$w$4:$w$"&amp;$C$6))
+SUMIF(INDIRECT("'Output 4'!$H$4:$H$"&amp;$C$7),Analysis!Q18,INDIRECT("'Output 4'!$w$4:$w$"&amp;$C$7))
+SUMIF(INDIRECT("'Output 5'!$H$4:$H$"&amp;$C$8),Analysis!Q18,INDIRECT("'Output 5'!$w$4:$w$"&amp;$C$8))
+SUMIF(INDIRECT("'Output 6'!$H$4:$H$"&amp;$C$9),Analysis!Q18,INDIRECT("'Output 6'!$w$4:$w$"&amp;$C$9))
+SUMIF(INDIRECT("'Output 7'!$H$4:$H$"&amp;$C$10),Analysis!Q18,INDIRECT("'Output 7'!$w$4:$w$"&amp;$C$10))
+SUMIF(INDIRECT("'Output 8'!$H$4:$H$"&amp;$C$11),Analysis!Q18,INDIRECT("'Output 8'!$w$4:$w$"&amp;$C$11))
+SUMIF(INDIRECT("'Output 9'!$H$4:$H$"&amp;$C$12),Analysis!Q18,INDIRECT("'Output 9'!$w$4:$w$"&amp;$C$12))</f>
        <v>0</v>
      </c>
      <c r="AG18">
        <f>SUMIF('Unplanned Outputs'!$E$4:$E$500,Analysis!Q18,'Unplanned Outputs'!$T$4:$T$500)</f>
        <v>0</v>
      </c>
    </row>
    <row r="19" spans="1:33">
      <c r="F19" t="str">
        <f>'Output 5'!$D$6</f>
        <v>O.5.3</v>
      </c>
      <c r="G19" s="4" t="e">
        <f>'Output 5'!K$6/'Output 5'!$F$6</f>
        <v>#DIV/0!</v>
      </c>
      <c r="H19" s="4" t="e">
        <f>'Output 5'!M$6/'Output 5'!$F$6</f>
        <v>#DIV/0!</v>
      </c>
      <c r="I19" s="4" t="e">
        <f>('Output 5'!O$6)/'Output 5'!$F$6</f>
        <v>#DIV/0!</v>
      </c>
      <c r="J19" s="4" t="e">
        <f>('Output 5'!Q$6)/'Output 5'!$F$6</f>
        <v>#DIV/0!</v>
      </c>
      <c r="K19" s="4" t="e">
        <f>('Output 1'!U$4)/'Output 1'!$F$4</f>
        <v>#DIV/0!</v>
      </c>
      <c r="L19" s="34" t="e">
        <f t="shared" si="7"/>
        <v>#DIV/0!</v>
      </c>
      <c r="M19" s="4" t="e">
        <f>('Output 5'!S$6)/'Output 5'!$F$6</f>
        <v>#DIV/0!</v>
      </c>
      <c r="N19" s="4" t="e">
        <f>('Output 5'!U$6)/'Output 5'!$F$6</f>
        <v>#DIV/0!</v>
      </c>
      <c r="O19" s="34" t="e">
        <f t="shared" si="8"/>
        <v>#DIV/0!</v>
      </c>
      <c r="Q19" s="31" t="s">
        <v>297</v>
      </c>
      <c r="R19" s="5">
        <f ca="1">SUMIF(INDIRECT("'Output 1'!$H$4:$H$"&amp;$C$4),Analysis!Q19,INDIRECT("'Output 1'!$m$4:$m$"&amp;$C$4))
+SUMIF(INDIRECT("'Output 2'!$H$4:$H$"&amp;$C$5),Analysis!Q19,INDIRECT("'Output 2'!$m$4:$m$"&amp;$C$5))
+SUMIF(INDIRECT("'Output 3'!$H$4:$H$"&amp;$C$6),Analysis!Q19,INDIRECT("'Output 3'!$m$4:$m$"&amp;$C$6))
+SUMIF(INDIRECT("'Output 4'!$H$4:$H$"&amp;$C$7),Analysis!Q19,INDIRECT("'Output 4'!$m$4:$m$"&amp;$C$7))
+SUMIF(INDIRECT("'Output 5'!$H$4:$H$"&amp;$C$8),Analysis!Q19,INDIRECT("'Output 5'!$m$4:$m$"&amp;$C$8))
+SUMIF(INDIRECT("'Output 6'!$H$4:$H$"&amp;$C$9),Analysis!Q19,INDIRECT("'Output 6'!$m$4:$m$"&amp;$C$9))
+SUMIF(INDIRECT("'Output 7'!$H$4:$H$"&amp;$C$10),Analysis!Q19,INDIRECT("'Output 7'!$m$4:$m$"&amp;$C$10))
+SUMIF(INDIRECT("'Output 8'!$H$4:$H$"&amp;$C$11),Analysis!Q19,INDIRECT("'Output 8'!$m$4:$m$"&amp;$C$11))
+SUMIF(INDIRECT("'Output 9'!$H$4:$H$"&amp;$C$12),Analysis!Q19,INDIRECT("'Output 9'!$m$4:$m$"&amp;$C$12))</f>
        <v>0</v>
      </c>
      <c r="S19" s="5">
        <f ca="1">SUMIF(INDIRECT("'Output 1'!$H$4:$H$"&amp;$C$4),Analysis!Q19,INDIRECT("'Output 1'!$Q$4:$Q$"&amp;$C$4))
+SUMIF(INDIRECT("'Output 2'!$H$4:$H$"&amp;$C$5),Analysis!Q19,INDIRECT("'Output 2'!$Q$4:$Q$"&amp;$C$5))
+SUMIF(INDIRECT("'Output 3'!$H$4:$H$"&amp;$C$6),Analysis!Q19,INDIRECT("'Output 3'!$Q$4:$Q$"&amp;$C$6))
+SUMIF(INDIRECT("'Output 4'!$H$4:$H$"&amp;$C$7),Analysis!Q19,INDIRECT("'Output 4'!$Q$4:$Q$"&amp;$C$7))
+SUMIF(INDIRECT("'Output 5'!$H$4:$H$"&amp;$C$8),Analysis!Q19,INDIRECT("'Output 5'!$Q$4:$Q$"&amp;$C$8))
+SUMIF(INDIRECT("'Output 6'!$H$4:$H$"&amp;$C$9),Analysis!Q19,INDIRECT("'Output 6'!$Q$4:$Q$"&amp;$C$9))
+SUMIF(INDIRECT("'Output 7'!$H$4:$H$"&amp;$C$10),Analysis!Q19,INDIRECT("'Output 7'!$Q$4:$Q$"&amp;$C$10))
+SUMIF(INDIRECT("'Output 8'!$H$4:$H$"&amp;$C$11),Analysis!Q19,INDIRECT("'Output 8'!$Q$4:$Q$"&amp;$C$11))
+SUMIF(INDIRECT("'Output 9'!$H$4:$H$"&amp;$C$12),Analysis!Q19,INDIRECT("'Output 9'!$Q$4:$Q$"&amp;$C$12))</f>
        <v>0</v>
      </c>
      <c r="T19" s="5">
        <f ca="1">SUMIF(INDIRECT("'Output 1'!$H$4:$H$"&amp;$C$4),Analysis!Q19,INDIRECT("'Output 1'!$U$4:$U$"&amp;$C$4))
+SUMIF(INDIRECT("'Output 2'!$H$4:$H$"&amp;$C$5),Analysis!Q19,INDIRECT("'Output 2'!$U$4:$U$"&amp;$C$5))
+SUMIF(INDIRECT("'Output 3'!$H$4:$H$"&amp;$C$6),Analysis!Q19,INDIRECT("'Output 3'!$U$4:$U$"&amp;$C$6))
+SUMIF(INDIRECT("'Output 4'!$H$4:$H$"&amp;$C$7),Analysis!Q19,INDIRECT("'Output 4'!$U$4:$U$"&amp;$C$7))
+SUMIF(INDIRECT("'Output 5'!$H$4:$H$"&amp;$C$8),Analysis!Q19,INDIRECT("'Output 5'!$U$4:$U$"&amp;$C$8))
+SUMIF(INDIRECT("'Output 6'!$H$4:$H$"&amp;$C$9),Analysis!Q19,INDIRECT("'Output 6'!$U$4:$U$"&amp;$C$9))
+SUMIF(INDIRECT("'Output 7'!$H$4:$H$"&amp;$C$10),Analysis!Q19,INDIRECT("'Output 7'!$U$4:$U$"&amp;$C$10))
+SUMIF(INDIRECT("'Output 8'!$H$4:$H$"&amp;$C$11),Analysis!Q19,INDIRECT("'Output 8'!$U$4:$U$"&amp;$C$11))
+SUMIF(INDIRECT("'Output 9'!$H$4:$H$"&amp;$C$12),Analysis!Q19,INDIRECT("'Output 9'!$U$4:$U$"&amp;$C$12))</f>
        <v>0</v>
      </c>
      <c r="U19" s="31"/>
      <c r="V19" s="5">
        <f>SUMIF('Unplanned Outputs'!$E$4:$E$500,Analysis!Q19,'Unplanned Outputs'!$J$4:$J$500)</f>
        <v>0</v>
      </c>
      <c r="W19" s="5">
        <f>SUMIF('Unplanned Outputs'!$E$4:$E$500,Analysis!$Q19,'Unplanned Outputs'!$N$4:$N$500)</f>
        <v>0</v>
      </c>
      <c r="X19" s="5">
        <f>SUMIF('Unplanned Outputs'!$E$4:$E$500,Analysis!$Q19,'Unplanned Outputs'!$R$4:$R$500)</f>
        <v>0</v>
      </c>
      <c r="Y19" s="15"/>
      <c r="Z19" s="37">
        <f t="shared" ca="1" si="0"/>
        <v>0</v>
      </c>
      <c r="AA19" s="37">
        <f t="shared" si="1"/>
        <v>0</v>
      </c>
      <c r="AB19" s="53">
        <f t="shared" ca="1" si="2"/>
        <v>0</v>
      </c>
      <c r="AC19" s="64">
        <f ca="1">SUMIF(INDIRECT("'Output 1'!$H$5:$H$"&amp;$C$4),Analysis!$Q19,INDIRECT("'Output 1'!$F$5:$F$"&amp;$C$4))
+SUMIF(INDIRECT("'Output 2'!$H$5:$H$"&amp;$C$5),Analysis!$Q19,INDIRECT("'Output 2'!$F$5:$F$"&amp;$C$5))
+SUMIF(INDIRECT("'Output 3'!$H$5:$H$"&amp;$C$6),Analysis!$Q19,INDIRECT("'Output 3'!$F$5:$F$"&amp;$C$6))
+SUMIF(INDIRECT("'Output 4'!$H$5:$H$"&amp;$C$7),Analysis!$Q19,INDIRECT("'Output 4'!$F$5:$F$"&amp;$C$7))
+SUMIF(INDIRECT("'Output 5'!$H$5:$H$"&amp;$C$8),Analysis!$Q19,INDIRECT("'Output 5'!$F$5:$F$"&amp;$C$8))
+SUMIF(INDIRECT("'Output 6'!$H$5:$H$"&amp;$C$9),Analysis!$Q19,INDIRECT("'Output 6'!$F$5:$F$"&amp;$C$9))
+SUMIF(INDIRECT("'Output 7'!$H$5:$H$"&amp;$C$10),Analysis!$Q19,INDIRECT("'Output 7'!$F$5:$F$"&amp;$C$10))
+SUMIF(INDIRECT("'Output 8'!$H$5:$H$"&amp;$C$11),Analysis!$Q19,INDIRECT("'Output 8'!$F$5:$F$"&amp;$C$11))
+SUMIF(INDIRECT("'Output 9'!$H$5:$H$"&amp;$C$12),Analysis!$Q19,INDIRECT("'Output 9'!$F$5:$F$"&amp;$C$12))</f>
        <v>0</v>
      </c>
      <c r="AE19">
        <f t="shared" ca="1" si="3"/>
        <v>0</v>
      </c>
      <c r="AF19">
        <f ca="1">SUMIF(INDIRECT("'Output 1'!$H$4:$H$"&amp;$C$4),Analysis!Q19,INDIRECT("'Output 1'!$w$4:$w$"&amp;$C$4))
+SUMIF(INDIRECT("'Output 2'!$H$4:$H$"&amp;$C$5),Analysis!Q19,INDIRECT("'Output 2'!$w$4:$w$"&amp;$C$5))
+SUMIF(INDIRECT("'Output 3'!$H$4:$H$"&amp;$C$6),Analysis!Q19,INDIRECT("'Output 3'!$w$4:$w$"&amp;$C$6))
+SUMIF(INDIRECT("'Output 4'!$H$4:$H$"&amp;$C$7),Analysis!Q19,INDIRECT("'Output 4'!$w$4:$w$"&amp;$C$7))
+SUMIF(INDIRECT("'Output 5'!$H$4:$H$"&amp;$C$8),Analysis!Q19,INDIRECT("'Output 5'!$w$4:$w$"&amp;$C$8))
+SUMIF(INDIRECT("'Output 6'!$H$4:$H$"&amp;$C$9),Analysis!Q19,INDIRECT("'Output 6'!$w$4:$w$"&amp;$C$9))
+SUMIF(INDIRECT("'Output 7'!$H$4:$H$"&amp;$C$10),Analysis!Q19,INDIRECT("'Output 7'!$w$4:$w$"&amp;$C$10))
+SUMIF(INDIRECT("'Output 8'!$H$4:$H$"&amp;$C$11),Analysis!Q19,INDIRECT("'Output 8'!$w$4:$w$"&amp;$C$11))
+SUMIF(INDIRECT("'Output 9'!$H$4:$H$"&amp;$C$12),Analysis!Q19,INDIRECT("'Output 9'!$w$4:$w$"&amp;$C$12))</f>
        <v>0</v>
      </c>
      <c r="AG19">
        <f>SUMIF('Unplanned Outputs'!$E$4:$E$500,Analysis!Q19,'Unplanned Outputs'!$T$4:$T$500)</f>
        <v>0</v>
      </c>
    </row>
    <row r="20" spans="1:33">
      <c r="A20" t="s">
        <v>298</v>
      </c>
      <c r="B20" s="7">
        <f>COUNTIF(B4:B18,"&lt;&gt;")</f>
        <v>9</v>
      </c>
      <c r="E20" t="str">
        <f>'Output 6'!$B$4</f>
        <v>O.6</v>
      </c>
      <c r="F20" t="str">
        <f>'Output 6'!$D$4</f>
        <v>O.6.1</v>
      </c>
      <c r="G20" s="4" t="e">
        <f>'Output 6'!$K$4/'Output 6'!$F$4</f>
        <v>#DIV/0!</v>
      </c>
      <c r="H20" s="4" t="e">
        <f>'Output 6'!M$4/'Output 6'!$F$4</f>
        <v>#DIV/0!</v>
      </c>
      <c r="I20" s="4" t="e">
        <f>('Output 6'!O$4)/'Output 6'!$F$4</f>
        <v>#DIV/0!</v>
      </c>
      <c r="J20" s="4" t="e">
        <f>('Output 6'!Q$4)/'Output 6'!$F$4</f>
        <v>#DIV/0!</v>
      </c>
      <c r="K20" s="4" t="e">
        <f>('Output 1'!U$4)/'Output 1'!$F$4</f>
        <v>#DIV/0!</v>
      </c>
      <c r="L20" s="34" t="e">
        <f t="shared" si="7"/>
        <v>#DIV/0!</v>
      </c>
      <c r="M20" s="4" t="e">
        <f>('Output 6'!S$4)/'Output 6'!$F$4</f>
        <v>#DIV/0!</v>
      </c>
      <c r="N20" s="4" t="e">
        <f>('Output 6'!U$4)/'Output 6'!$F$4</f>
        <v>#DIV/0!</v>
      </c>
      <c r="O20" s="34" t="e">
        <f t="shared" si="8"/>
        <v>#DIV/0!</v>
      </c>
      <c r="Q20" s="31">
        <v>2.1</v>
      </c>
      <c r="R20" s="5">
        <f ca="1">SUMIF(INDIRECT("'Output 1'!$H$4:$H$"&amp;$C$4),Analysis!Q20,INDIRECT("'Output 1'!$m$4:$m$"&amp;$C$4))
+SUMIF(INDIRECT("'Output 2'!$H$4:$H$"&amp;$C$5),Analysis!Q20,INDIRECT("'Output 2'!$m$4:$m$"&amp;$C$5))
+SUMIF(INDIRECT("'Output 3'!$H$4:$H$"&amp;$C$6),Analysis!Q20,INDIRECT("'Output 3'!$m$4:$m$"&amp;$C$6))
+SUMIF(INDIRECT("'Output 4'!$H$4:$H$"&amp;$C$7),Analysis!Q20,INDIRECT("'Output 4'!$m$4:$m$"&amp;$C$7))
+SUMIF(INDIRECT("'Output 5'!$H$4:$H$"&amp;$C$8),Analysis!Q20,INDIRECT("'Output 5'!$m$4:$m$"&amp;$C$8))
+SUMIF(INDIRECT("'Output 6'!$H$4:$H$"&amp;$C$9),Analysis!Q20,INDIRECT("'Output 6'!$m$4:$m$"&amp;$C$9))
+SUMIF(INDIRECT("'Output 7'!$H$4:$H$"&amp;$C$10),Analysis!Q20,INDIRECT("'Output 7'!$m$4:$m$"&amp;$C$10))
+SUMIF(INDIRECT("'Output 8'!$H$4:$H$"&amp;$C$11),Analysis!Q20,INDIRECT("'Output 8'!$m$4:$m$"&amp;$C$11))
+SUMIF(INDIRECT("'Output 9'!$H$4:$H$"&amp;$C$12),Analysis!Q20,INDIRECT("'Output 9'!$m$4:$m$"&amp;$C$12))</f>
        <v>0</v>
      </c>
      <c r="S20" s="5">
        <f ca="1">SUMIF(INDIRECT("'Output 1'!$H$4:$H$"&amp;$C$4),Analysis!Q20,INDIRECT("'Output 1'!$Q$4:$Q$"&amp;$C$4))
+SUMIF(INDIRECT("'Output 2'!$H$4:$H$"&amp;$C$5),Analysis!Q20,INDIRECT("'Output 2'!$Q$4:$Q$"&amp;$C$5))
+SUMIF(INDIRECT("'Output 3'!$H$4:$H$"&amp;$C$6),Analysis!Q20,INDIRECT("'Output 3'!$Q$4:$Q$"&amp;$C$6))
+SUMIF(INDIRECT("'Output 4'!$H$4:$H$"&amp;$C$7),Analysis!Q20,INDIRECT("'Output 4'!$Q$4:$Q$"&amp;$C$7))
+SUMIF(INDIRECT("'Output 5'!$H$4:$H$"&amp;$C$8),Analysis!Q20,INDIRECT("'Output 5'!$Q$4:$Q$"&amp;$C$8))
+SUMIF(INDIRECT("'Output 6'!$H$4:$H$"&amp;$C$9),Analysis!Q20,INDIRECT("'Output 6'!$Q$4:$Q$"&amp;$C$9))
+SUMIF(INDIRECT("'Output 7'!$H$4:$H$"&amp;$C$10),Analysis!Q20,INDIRECT("'Output 7'!$Q$4:$Q$"&amp;$C$10))
+SUMIF(INDIRECT("'Output 8'!$H$4:$H$"&amp;$C$11),Analysis!Q20,INDIRECT("'Output 8'!$Q$4:$Q$"&amp;$C$11))
+SUMIF(INDIRECT("'Output 9'!$H$4:$H$"&amp;$C$12),Analysis!Q20,INDIRECT("'Output 9'!$Q$4:$Q$"&amp;$C$12))</f>
        <v>0</v>
      </c>
      <c r="T20" s="5">
        <f ca="1">SUMIF(INDIRECT("'Output 1'!$H$4:$H$"&amp;$C$4),Analysis!Q20,INDIRECT("'Output 1'!$U$4:$U$"&amp;$C$4))
+SUMIF(INDIRECT("'Output 2'!$H$4:$H$"&amp;$C$5),Analysis!Q20,INDIRECT("'Output 2'!$U$4:$U$"&amp;$C$5))
+SUMIF(INDIRECT("'Output 3'!$H$4:$H$"&amp;$C$6),Analysis!Q20,INDIRECT("'Output 3'!$U$4:$U$"&amp;$C$6))
+SUMIF(INDIRECT("'Output 4'!$H$4:$H$"&amp;$C$7),Analysis!Q20,INDIRECT("'Output 4'!$U$4:$U$"&amp;$C$7))
+SUMIF(INDIRECT("'Output 5'!$H$4:$H$"&amp;$C$8),Analysis!Q20,INDIRECT("'Output 5'!$U$4:$U$"&amp;$C$8))
+SUMIF(INDIRECT("'Output 6'!$H$4:$H$"&amp;$C$9),Analysis!Q20,INDIRECT("'Output 6'!$U$4:$U$"&amp;$C$9))
+SUMIF(INDIRECT("'Output 7'!$H$4:$H$"&amp;$C$10),Analysis!Q20,INDIRECT("'Output 7'!$U$4:$U$"&amp;$C$10))
+SUMIF(INDIRECT("'Output 8'!$H$4:$H$"&amp;$C$11),Analysis!Q20,INDIRECT("'Output 8'!$U$4:$U$"&amp;$C$11))
+SUMIF(INDIRECT("'Output 9'!$H$4:$H$"&amp;$C$12),Analysis!Q20,INDIRECT("'Output 9'!$U$4:$U$"&amp;$C$12))</f>
        <v>0</v>
      </c>
      <c r="U20" s="31"/>
      <c r="V20" s="5">
        <f>SUMIF('Unplanned Outputs'!$E$4:$E$500,Analysis!Q20,'Unplanned Outputs'!$J$4:$J$500)</f>
        <v>0</v>
      </c>
      <c r="W20" s="5">
        <f>SUMIF('Unplanned Outputs'!$E$4:$E$500,Analysis!$Q20,'Unplanned Outputs'!$N$4:$N$500)</f>
        <v>0</v>
      </c>
      <c r="X20" s="5">
        <f>SUMIF('Unplanned Outputs'!$E$4:$E$500,Analysis!$Q20,'Unplanned Outputs'!$R$4:$R$500)</f>
        <v>0</v>
      </c>
      <c r="Y20" s="15"/>
      <c r="Z20" s="37">
        <f t="shared" ca="1" si="0"/>
        <v>0</v>
      </c>
      <c r="AA20" s="37">
        <f t="shared" si="1"/>
        <v>0</v>
      </c>
      <c r="AB20" s="53">
        <f t="shared" ca="1" si="2"/>
        <v>0</v>
      </c>
      <c r="AC20" s="64">
        <f ca="1">SUMIF(INDIRECT("'Output 1'!$H$5:$H$"&amp;$C$4),Analysis!$Q20,INDIRECT("'Output 1'!$F$5:$F$"&amp;$C$4))
+SUMIF(INDIRECT("'Output 2'!$H$5:$H$"&amp;$C$5),Analysis!$Q20,INDIRECT("'Output 2'!$F$5:$F$"&amp;$C$5))
+SUMIF(INDIRECT("'Output 3'!$H$5:$H$"&amp;$C$6),Analysis!$Q20,INDIRECT("'Output 3'!$F$5:$F$"&amp;$C$6))
+SUMIF(INDIRECT("'Output 4'!$H$5:$H$"&amp;$C$7),Analysis!$Q20,INDIRECT("'Output 4'!$F$5:$F$"&amp;$C$7))
+SUMIF(INDIRECT("'Output 5'!$H$5:$H$"&amp;$C$8),Analysis!$Q20,INDIRECT("'Output 5'!$F$5:$F$"&amp;$C$8))
+SUMIF(INDIRECT("'Output 6'!$H$5:$H$"&amp;$C$9),Analysis!$Q20,INDIRECT("'Output 6'!$F$5:$F$"&amp;$C$9))
+SUMIF(INDIRECT("'Output 7'!$H$5:$H$"&amp;$C$10),Analysis!$Q20,INDIRECT("'Output 7'!$F$5:$F$"&amp;$C$10))
+SUMIF(INDIRECT("'Output 8'!$H$5:$H$"&amp;$C$11),Analysis!$Q20,INDIRECT("'Output 8'!$F$5:$F$"&amp;$C$11))
+SUMIF(INDIRECT("'Output 9'!$H$5:$H$"&amp;$C$12),Analysis!$Q20,INDIRECT("'Output 9'!$F$5:$F$"&amp;$C$12))</f>
        <v>0</v>
      </c>
      <c r="AE20">
        <f t="shared" ca="1" si="3"/>
        <v>0</v>
      </c>
      <c r="AF20">
        <f ca="1">SUMIF(INDIRECT("'Output 1'!$H$4:$H$"&amp;$C$4),Analysis!Q20,INDIRECT("'Output 1'!$w$4:$w$"&amp;$C$4))
+SUMIF(INDIRECT("'Output 2'!$H$4:$H$"&amp;$C$5),Analysis!Q20,INDIRECT("'Output 2'!$w$4:$w$"&amp;$C$5))
+SUMIF(INDIRECT("'Output 3'!$H$4:$H$"&amp;$C$6),Analysis!Q20,INDIRECT("'Output 3'!$w$4:$w$"&amp;$C$6))
+SUMIF(INDIRECT("'Output 4'!$H$4:$H$"&amp;$C$7),Analysis!Q20,INDIRECT("'Output 4'!$w$4:$w$"&amp;$C$7))
+SUMIF(INDIRECT("'Output 5'!$H$4:$H$"&amp;$C$8),Analysis!Q20,INDIRECT("'Output 5'!$w$4:$w$"&amp;$C$8))
+SUMIF(INDIRECT("'Output 6'!$H$4:$H$"&amp;$C$9),Analysis!Q20,INDIRECT("'Output 6'!$w$4:$w$"&amp;$C$9))
+SUMIF(INDIRECT("'Output 7'!$H$4:$H$"&amp;$C$10),Analysis!Q20,INDIRECT("'Output 7'!$w$4:$w$"&amp;$C$10))
+SUMIF(INDIRECT("'Output 8'!$H$4:$H$"&amp;$C$11),Analysis!Q20,INDIRECT("'Output 8'!$w$4:$w$"&amp;$C$11))
+SUMIF(INDIRECT("'Output 9'!$H$4:$H$"&amp;$C$12),Analysis!Q20,INDIRECT("'Output 9'!$w$4:$w$"&amp;$C$12))</f>
        <v>0</v>
      </c>
      <c r="AG20">
        <f>SUMIF('Unplanned Outputs'!$E$4:$E$500,Analysis!Q20,'Unplanned Outputs'!$T$4:$T$500)</f>
        <v>0</v>
      </c>
    </row>
    <row r="21" spans="1:33">
      <c r="F21" t="str">
        <f>'Output 6'!$D$5</f>
        <v>O.6.2</v>
      </c>
      <c r="G21" s="4" t="e">
        <f>'Output 6'!K$5/'Output 6'!$F$5</f>
        <v>#DIV/0!</v>
      </c>
      <c r="H21" s="4" t="e">
        <f>'Output 6'!M$5/'Output 6'!$F$5</f>
        <v>#DIV/0!</v>
      </c>
      <c r="I21" s="4" t="e">
        <f>('Output 6'!O$5)/'Output 6'!$F$5</f>
        <v>#DIV/0!</v>
      </c>
      <c r="J21" s="4" t="e">
        <f>('Output 6'!Q$5)/'Output 6'!$F$5</f>
        <v>#DIV/0!</v>
      </c>
      <c r="K21" s="4" t="e">
        <f>('Output 1'!U$4)/'Output 1'!$F$4</f>
        <v>#DIV/0!</v>
      </c>
      <c r="L21" s="34" t="e">
        <f t="shared" si="7"/>
        <v>#DIV/0!</v>
      </c>
      <c r="M21" s="4" t="e">
        <f>('Output 6'!S$5)/'Output 6'!$F$5</f>
        <v>#DIV/0!</v>
      </c>
      <c r="N21" s="4" t="e">
        <f>('Output 6'!U$5)/'Output 6'!$F$5</f>
        <v>#DIV/0!</v>
      </c>
      <c r="O21" s="34" t="e">
        <f t="shared" si="8"/>
        <v>#DIV/0!</v>
      </c>
      <c r="Q21" s="31" t="s">
        <v>299</v>
      </c>
      <c r="R21" s="5">
        <f ca="1">SUMIF(INDIRECT("'Output 1'!$H$4:$H$"&amp;$C$4),Analysis!Q21,INDIRECT("'Output 1'!$m$4:$m$"&amp;$C$4))
+SUMIF(INDIRECT("'Output 2'!$H$4:$H$"&amp;$C$5),Analysis!Q21,INDIRECT("'Output 2'!$m$4:$m$"&amp;$C$5))
+SUMIF(INDIRECT("'Output 3'!$H$4:$H$"&amp;$C$6),Analysis!Q21,INDIRECT("'Output 3'!$m$4:$m$"&amp;$C$6))
+SUMIF(INDIRECT("'Output 4'!$H$4:$H$"&amp;$C$7),Analysis!Q21,INDIRECT("'Output 4'!$m$4:$m$"&amp;$C$7))
+SUMIF(INDIRECT("'Output 5'!$H$4:$H$"&amp;$C$8),Analysis!Q21,INDIRECT("'Output 5'!$m$4:$m$"&amp;$C$8))
+SUMIF(INDIRECT("'Output 6'!$H$4:$H$"&amp;$C$9),Analysis!Q21,INDIRECT("'Output 6'!$m$4:$m$"&amp;$C$9))
+SUMIF(INDIRECT("'Output 7'!$H$4:$H$"&amp;$C$10),Analysis!Q21,INDIRECT("'Output 7'!$m$4:$m$"&amp;$C$10))
+SUMIF(INDIRECT("'Output 8'!$H$4:$H$"&amp;$C$11),Analysis!Q21,INDIRECT("'Output 8'!$m$4:$m$"&amp;$C$11))
+SUMIF(INDIRECT("'Output 9'!$H$4:$H$"&amp;$C$12),Analysis!Q21,INDIRECT("'Output 9'!$m$4:$m$"&amp;$C$12))</f>
        <v>0</v>
      </c>
      <c r="S21" s="5">
        <f ca="1">SUMIF(INDIRECT("'Output 1'!$H$4:$H$"&amp;$C$4),Analysis!Q21,INDIRECT("'Output 1'!$Q$4:$Q$"&amp;$C$4))
+SUMIF(INDIRECT("'Output 2'!$H$4:$H$"&amp;$C$5),Analysis!Q21,INDIRECT("'Output 2'!$Q$4:$Q$"&amp;$C$5))
+SUMIF(INDIRECT("'Output 3'!$H$4:$H$"&amp;$C$6),Analysis!Q21,INDIRECT("'Output 3'!$Q$4:$Q$"&amp;$C$6))
+SUMIF(INDIRECT("'Output 4'!$H$4:$H$"&amp;$C$7),Analysis!Q21,INDIRECT("'Output 4'!$Q$4:$Q$"&amp;$C$7))
+SUMIF(INDIRECT("'Output 5'!$H$4:$H$"&amp;$C$8),Analysis!Q21,INDIRECT("'Output 5'!$Q$4:$Q$"&amp;$C$8))
+SUMIF(INDIRECT("'Output 6'!$H$4:$H$"&amp;$C$9),Analysis!Q21,INDIRECT("'Output 6'!$Q$4:$Q$"&amp;$C$9))
+SUMIF(INDIRECT("'Output 7'!$H$4:$H$"&amp;$C$10),Analysis!Q21,INDIRECT("'Output 7'!$Q$4:$Q$"&amp;$C$10))
+SUMIF(INDIRECT("'Output 8'!$H$4:$H$"&amp;$C$11),Analysis!Q21,INDIRECT("'Output 8'!$Q$4:$Q$"&amp;$C$11))
+SUMIF(INDIRECT("'Output 9'!$H$4:$H$"&amp;$C$12),Analysis!Q21,INDIRECT("'Output 9'!$Q$4:$Q$"&amp;$C$12))</f>
        <v>0</v>
      </c>
      <c r="T21" s="5">
        <f ca="1">SUMIF(INDIRECT("'Output 1'!$H$4:$H$"&amp;$C$4),Analysis!Q21,INDIRECT("'Output 1'!$U$4:$U$"&amp;$C$4))
+SUMIF(INDIRECT("'Output 2'!$H$4:$H$"&amp;$C$5),Analysis!Q21,INDIRECT("'Output 2'!$U$4:$U$"&amp;$C$5))
+SUMIF(INDIRECT("'Output 3'!$H$4:$H$"&amp;$C$6),Analysis!Q21,INDIRECT("'Output 3'!$U$4:$U$"&amp;$C$6))
+SUMIF(INDIRECT("'Output 4'!$H$4:$H$"&amp;$C$7),Analysis!Q21,INDIRECT("'Output 4'!$U$4:$U$"&amp;$C$7))
+SUMIF(INDIRECT("'Output 5'!$H$4:$H$"&amp;$C$8),Analysis!Q21,INDIRECT("'Output 5'!$U$4:$U$"&amp;$C$8))
+SUMIF(INDIRECT("'Output 6'!$H$4:$H$"&amp;$C$9),Analysis!Q21,INDIRECT("'Output 6'!$U$4:$U$"&amp;$C$9))
+SUMIF(INDIRECT("'Output 7'!$H$4:$H$"&amp;$C$10),Analysis!Q21,INDIRECT("'Output 7'!$U$4:$U$"&amp;$C$10))
+SUMIF(INDIRECT("'Output 8'!$H$4:$H$"&amp;$C$11),Analysis!Q21,INDIRECT("'Output 8'!$U$4:$U$"&amp;$C$11))
+SUMIF(INDIRECT("'Output 9'!$H$4:$H$"&amp;$C$12),Analysis!Q21,INDIRECT("'Output 9'!$U$4:$U$"&amp;$C$12))</f>
        <v>0</v>
      </c>
      <c r="U21" s="31"/>
      <c r="V21" s="5">
        <f>SUMIF('Unplanned Outputs'!$E$4:$E$500,Analysis!Q21,'Unplanned Outputs'!$J$4:$J$500)</f>
        <v>0</v>
      </c>
      <c r="W21" s="5">
        <f>SUMIF('Unplanned Outputs'!$E$4:$E$500,Analysis!$Q21,'Unplanned Outputs'!$N$4:$N$500)</f>
        <v>0</v>
      </c>
      <c r="X21" s="5">
        <f>SUMIF('Unplanned Outputs'!$E$4:$E$500,Analysis!$Q21,'Unplanned Outputs'!$R$4:$R$500)</f>
        <v>0</v>
      </c>
      <c r="Y21" s="15"/>
      <c r="Z21" s="37">
        <f t="shared" ca="1" si="0"/>
        <v>0</v>
      </c>
      <c r="AA21" s="37">
        <f t="shared" si="1"/>
        <v>0</v>
      </c>
      <c r="AB21" s="53">
        <f t="shared" ca="1" si="2"/>
        <v>0</v>
      </c>
      <c r="AC21" s="64">
        <f ca="1">SUMIF(INDIRECT("'Output 1'!$H$5:$H$"&amp;$C$4),Analysis!$Q21,INDIRECT("'Output 1'!$F$5:$F$"&amp;$C$4))
+SUMIF(INDIRECT("'Output 2'!$H$5:$H$"&amp;$C$5),Analysis!$Q21,INDIRECT("'Output 2'!$F$5:$F$"&amp;$C$5))
+SUMIF(INDIRECT("'Output 3'!$H$5:$H$"&amp;$C$6),Analysis!$Q21,INDIRECT("'Output 3'!$F$5:$F$"&amp;$C$6))
+SUMIF(INDIRECT("'Output 4'!$H$5:$H$"&amp;$C$7),Analysis!$Q21,INDIRECT("'Output 4'!$F$5:$F$"&amp;$C$7))
+SUMIF(INDIRECT("'Output 5'!$H$5:$H$"&amp;$C$8),Analysis!$Q21,INDIRECT("'Output 5'!$F$5:$F$"&amp;$C$8))
+SUMIF(INDIRECT("'Output 6'!$H$5:$H$"&amp;$C$9),Analysis!$Q21,INDIRECT("'Output 6'!$F$5:$F$"&amp;$C$9))
+SUMIF(INDIRECT("'Output 7'!$H$5:$H$"&amp;$C$10),Analysis!$Q21,INDIRECT("'Output 7'!$F$5:$F$"&amp;$C$10))
+SUMIF(INDIRECT("'Output 8'!$H$5:$H$"&amp;$C$11),Analysis!$Q21,INDIRECT("'Output 8'!$F$5:$F$"&amp;$C$11))
+SUMIF(INDIRECT("'Output 9'!$H$5:$H$"&amp;$C$12),Analysis!$Q21,INDIRECT("'Output 9'!$F$5:$F$"&amp;$C$12))</f>
        <v>0</v>
      </c>
      <c r="AE21">
        <f t="shared" ca="1" si="3"/>
        <v>0</v>
      </c>
      <c r="AF21">
        <f ca="1">SUMIF(INDIRECT("'Output 1'!$H$4:$H$"&amp;$C$4),Analysis!Q21,INDIRECT("'Output 1'!$w$4:$w$"&amp;$C$4))
+SUMIF(INDIRECT("'Output 2'!$H$4:$H$"&amp;$C$5),Analysis!Q21,INDIRECT("'Output 2'!$w$4:$w$"&amp;$C$5))
+SUMIF(INDIRECT("'Output 3'!$H$4:$H$"&amp;$C$6),Analysis!Q21,INDIRECT("'Output 3'!$w$4:$w$"&amp;$C$6))
+SUMIF(INDIRECT("'Output 4'!$H$4:$H$"&amp;$C$7),Analysis!Q21,INDIRECT("'Output 4'!$w$4:$w$"&amp;$C$7))
+SUMIF(INDIRECT("'Output 5'!$H$4:$H$"&amp;$C$8),Analysis!Q21,INDIRECT("'Output 5'!$w$4:$w$"&amp;$C$8))
+SUMIF(INDIRECT("'Output 6'!$H$4:$H$"&amp;$C$9),Analysis!Q21,INDIRECT("'Output 6'!$w$4:$w$"&amp;$C$9))
+SUMIF(INDIRECT("'Output 7'!$H$4:$H$"&amp;$C$10),Analysis!Q21,INDIRECT("'Output 7'!$w$4:$w$"&amp;$C$10))
+SUMIF(INDIRECT("'Output 8'!$H$4:$H$"&amp;$C$11),Analysis!Q21,INDIRECT("'Output 8'!$w$4:$w$"&amp;$C$11))
+SUMIF(INDIRECT("'Output 9'!$H$4:$H$"&amp;$C$12),Analysis!Q21,INDIRECT("'Output 9'!$w$4:$w$"&amp;$C$12))</f>
        <v>0</v>
      </c>
      <c r="AG21">
        <f>SUMIF('Unplanned Outputs'!$E$4:$E$500,Analysis!Q21,'Unplanned Outputs'!$T$4:$T$500)</f>
        <v>0</v>
      </c>
    </row>
    <row r="22" spans="1:33">
      <c r="F22">
        <f>'Output 6'!$D$6</f>
        <v>0</v>
      </c>
      <c r="G22" s="4" t="e">
        <f>'Output 6'!K$6/'Output 6'!$F$6</f>
        <v>#DIV/0!</v>
      </c>
      <c r="H22" s="4" t="e">
        <f>'Output 6'!M$6/'Output 6'!$F$6</f>
        <v>#DIV/0!</v>
      </c>
      <c r="I22" s="4" t="e">
        <f>('Output 6'!O$6)/'Output 6'!$F$6</f>
        <v>#DIV/0!</v>
      </c>
      <c r="J22" s="4" t="e">
        <f>('Output 6'!Q$6)/'Output 6'!$F$6</f>
        <v>#DIV/0!</v>
      </c>
      <c r="K22" s="4" t="e">
        <f>('Output 1'!U$4)/'Output 1'!$F$4</f>
        <v>#DIV/0!</v>
      </c>
      <c r="L22" s="34" t="e">
        <f t="shared" si="7"/>
        <v>#DIV/0!</v>
      </c>
      <c r="M22" s="4" t="e">
        <f>('Output 6'!S$6)/'Output 6'!$F$6</f>
        <v>#DIV/0!</v>
      </c>
      <c r="N22" s="4" t="e">
        <f>('Output 6'!U$6)/'Output 6'!$F$6</f>
        <v>#DIV/0!</v>
      </c>
      <c r="O22" s="34" t="e">
        <f t="shared" si="8"/>
        <v>#DIV/0!</v>
      </c>
      <c r="Q22" s="31" t="s">
        <v>300</v>
      </c>
      <c r="R22" s="5">
        <f ca="1">SUMIF(INDIRECT("'Output 1'!$H$4:$H$"&amp;$C$4),Analysis!Q22,INDIRECT("'Output 1'!$m$4:$m$"&amp;$C$4))
+SUMIF(INDIRECT("'Output 2'!$H$4:$H$"&amp;$C$5),Analysis!Q22,INDIRECT("'Output 2'!$m$4:$m$"&amp;$C$5))
+SUMIF(INDIRECT("'Output 3'!$H$4:$H$"&amp;$C$6),Analysis!Q22,INDIRECT("'Output 3'!$m$4:$m$"&amp;$C$6))
+SUMIF(INDIRECT("'Output 4'!$H$4:$H$"&amp;$C$7),Analysis!Q22,INDIRECT("'Output 4'!$m$4:$m$"&amp;$C$7))
+SUMIF(INDIRECT("'Output 5'!$H$4:$H$"&amp;$C$8),Analysis!Q22,INDIRECT("'Output 5'!$m$4:$m$"&amp;$C$8))
+SUMIF(INDIRECT("'Output 6'!$H$4:$H$"&amp;$C$9),Analysis!Q22,INDIRECT("'Output 6'!$m$4:$m$"&amp;$C$9))
+SUMIF(INDIRECT("'Output 7'!$H$4:$H$"&amp;$C$10),Analysis!Q22,INDIRECT("'Output 7'!$m$4:$m$"&amp;$C$10))
+SUMIF(INDIRECT("'Output 8'!$H$4:$H$"&amp;$C$11),Analysis!Q22,INDIRECT("'Output 8'!$m$4:$m$"&amp;$C$11))
+SUMIF(INDIRECT("'Output 9'!$H$4:$H$"&amp;$C$12),Analysis!Q22,INDIRECT("'Output 9'!$m$4:$m$"&amp;$C$12))</f>
        <v>0</v>
      </c>
      <c r="S22" s="5">
        <f ca="1">SUMIF(INDIRECT("'Output 1'!$H$4:$H$"&amp;$C$4),Analysis!Q22,INDIRECT("'Output 1'!$Q$4:$Q$"&amp;$C$4))
+SUMIF(INDIRECT("'Output 2'!$H$4:$H$"&amp;$C$5),Analysis!Q22,INDIRECT("'Output 2'!$Q$4:$Q$"&amp;$C$5))
+SUMIF(INDIRECT("'Output 3'!$H$4:$H$"&amp;$C$6),Analysis!Q22,INDIRECT("'Output 3'!$Q$4:$Q$"&amp;$C$6))
+SUMIF(INDIRECT("'Output 4'!$H$4:$H$"&amp;$C$7),Analysis!Q22,INDIRECT("'Output 4'!$Q$4:$Q$"&amp;$C$7))
+SUMIF(INDIRECT("'Output 5'!$H$4:$H$"&amp;$C$8),Analysis!Q22,INDIRECT("'Output 5'!$Q$4:$Q$"&amp;$C$8))
+SUMIF(INDIRECT("'Output 6'!$H$4:$H$"&amp;$C$9),Analysis!Q22,INDIRECT("'Output 6'!$Q$4:$Q$"&amp;$C$9))
+SUMIF(INDIRECT("'Output 7'!$H$4:$H$"&amp;$C$10),Analysis!Q22,INDIRECT("'Output 7'!$Q$4:$Q$"&amp;$C$10))
+SUMIF(INDIRECT("'Output 8'!$H$4:$H$"&amp;$C$11),Analysis!Q22,INDIRECT("'Output 8'!$Q$4:$Q$"&amp;$C$11))
+SUMIF(INDIRECT("'Output 9'!$H$4:$H$"&amp;$C$12),Analysis!Q22,INDIRECT("'Output 9'!$Q$4:$Q$"&amp;$C$12))</f>
        <v>0</v>
      </c>
      <c r="T22" s="5">
        <f ca="1">SUMIF(INDIRECT("'Output 1'!$H$4:$H$"&amp;$C$4),Analysis!Q22,INDIRECT("'Output 1'!$U$4:$U$"&amp;$C$4))
+SUMIF(INDIRECT("'Output 2'!$H$4:$H$"&amp;$C$5),Analysis!Q22,INDIRECT("'Output 2'!$U$4:$U$"&amp;$C$5))
+SUMIF(INDIRECT("'Output 3'!$H$4:$H$"&amp;$C$6),Analysis!Q22,INDIRECT("'Output 3'!$U$4:$U$"&amp;$C$6))
+SUMIF(INDIRECT("'Output 4'!$H$4:$H$"&amp;$C$7),Analysis!Q22,INDIRECT("'Output 4'!$U$4:$U$"&amp;$C$7))
+SUMIF(INDIRECT("'Output 5'!$H$4:$H$"&amp;$C$8),Analysis!Q22,INDIRECT("'Output 5'!$U$4:$U$"&amp;$C$8))
+SUMIF(INDIRECT("'Output 6'!$H$4:$H$"&amp;$C$9),Analysis!Q22,INDIRECT("'Output 6'!$U$4:$U$"&amp;$C$9))
+SUMIF(INDIRECT("'Output 7'!$H$4:$H$"&amp;$C$10),Analysis!Q22,INDIRECT("'Output 7'!$U$4:$U$"&amp;$C$10))
+SUMIF(INDIRECT("'Output 8'!$H$4:$H$"&amp;$C$11),Analysis!Q22,INDIRECT("'Output 8'!$U$4:$U$"&amp;$C$11))
+SUMIF(INDIRECT("'Output 9'!$H$4:$H$"&amp;$C$12),Analysis!Q22,INDIRECT("'Output 9'!$U$4:$U$"&amp;$C$12))</f>
        <v>0</v>
      </c>
      <c r="U22" s="31"/>
      <c r="V22" s="5">
        <f>SUMIF('Unplanned Outputs'!$E$4:$E$500,Analysis!Q22,'Unplanned Outputs'!$J$4:$J$500)</f>
        <v>0</v>
      </c>
      <c r="W22" s="5">
        <f>SUMIF('Unplanned Outputs'!$E$4:$E$500,Analysis!$Q22,'Unplanned Outputs'!$N$4:$N$500)</f>
        <v>0</v>
      </c>
      <c r="X22" s="5">
        <f>SUMIF('Unplanned Outputs'!$E$4:$E$500,Analysis!$Q22,'Unplanned Outputs'!$R$4:$R$500)</f>
        <v>0</v>
      </c>
      <c r="Y22" s="15"/>
      <c r="Z22" s="37">
        <f t="shared" ca="1" si="0"/>
        <v>0</v>
      </c>
      <c r="AA22" s="37">
        <f t="shared" si="1"/>
        <v>0</v>
      </c>
      <c r="AB22" s="53">
        <f t="shared" ca="1" si="2"/>
        <v>0</v>
      </c>
      <c r="AC22" s="64">
        <f ca="1">SUMIF(INDIRECT("'Output 1'!$H$5:$H$"&amp;$C$4),Analysis!$Q22,INDIRECT("'Output 1'!$F$5:$F$"&amp;$C$4))
+SUMIF(INDIRECT("'Output 2'!$H$5:$H$"&amp;$C$5),Analysis!$Q22,INDIRECT("'Output 2'!$F$5:$F$"&amp;$C$5))
+SUMIF(INDIRECT("'Output 3'!$H$5:$H$"&amp;$C$6),Analysis!$Q22,INDIRECT("'Output 3'!$F$5:$F$"&amp;$C$6))
+SUMIF(INDIRECT("'Output 4'!$H$5:$H$"&amp;$C$7),Analysis!$Q22,INDIRECT("'Output 4'!$F$5:$F$"&amp;$C$7))
+SUMIF(INDIRECT("'Output 5'!$H$5:$H$"&amp;$C$8),Analysis!$Q22,INDIRECT("'Output 5'!$F$5:$F$"&amp;$C$8))
+SUMIF(INDIRECT("'Output 6'!$H$5:$H$"&amp;$C$9),Analysis!$Q22,INDIRECT("'Output 6'!$F$5:$F$"&amp;$C$9))
+SUMIF(INDIRECT("'Output 7'!$H$5:$H$"&amp;$C$10),Analysis!$Q22,INDIRECT("'Output 7'!$F$5:$F$"&amp;$C$10))
+SUMIF(INDIRECT("'Output 8'!$H$5:$H$"&amp;$C$11),Analysis!$Q22,INDIRECT("'Output 8'!$F$5:$F$"&amp;$C$11))
+SUMIF(INDIRECT("'Output 9'!$H$5:$H$"&amp;$C$12),Analysis!$Q22,INDIRECT("'Output 9'!$F$5:$F$"&amp;$C$12))</f>
        <v>0</v>
      </c>
      <c r="AE22">
        <f t="shared" ca="1" si="3"/>
        <v>0</v>
      </c>
      <c r="AF22">
        <f ca="1">SUMIF(INDIRECT("'Output 1'!$H$4:$H$"&amp;$C$4),Analysis!Q22,INDIRECT("'Output 1'!$w$4:$w$"&amp;$C$4))
+SUMIF(INDIRECT("'Output 2'!$H$4:$H$"&amp;$C$5),Analysis!Q22,INDIRECT("'Output 2'!$w$4:$w$"&amp;$C$5))
+SUMIF(INDIRECT("'Output 3'!$H$4:$H$"&amp;$C$6),Analysis!Q22,INDIRECT("'Output 3'!$w$4:$w$"&amp;$C$6))
+SUMIF(INDIRECT("'Output 4'!$H$4:$H$"&amp;$C$7),Analysis!Q22,INDIRECT("'Output 4'!$w$4:$w$"&amp;$C$7))
+SUMIF(INDIRECT("'Output 5'!$H$4:$H$"&amp;$C$8),Analysis!Q22,INDIRECT("'Output 5'!$w$4:$w$"&amp;$C$8))
+SUMIF(INDIRECT("'Output 6'!$H$4:$H$"&amp;$C$9),Analysis!Q22,INDIRECT("'Output 6'!$w$4:$w$"&amp;$C$9))
+SUMIF(INDIRECT("'Output 7'!$H$4:$H$"&amp;$C$10),Analysis!Q22,INDIRECT("'Output 7'!$w$4:$w$"&amp;$C$10))
+SUMIF(INDIRECT("'Output 8'!$H$4:$H$"&amp;$C$11),Analysis!Q22,INDIRECT("'Output 8'!$w$4:$w$"&amp;$C$11))
+SUMIF(INDIRECT("'Output 9'!$H$4:$H$"&amp;$C$12),Analysis!Q22,INDIRECT("'Output 9'!$w$4:$w$"&amp;$C$12))</f>
        <v>0</v>
      </c>
      <c r="AG22">
        <f>SUMIF('Unplanned Outputs'!$E$4:$E$500,Analysis!Q22,'Unplanned Outputs'!$T$4:$T$500)</f>
        <v>0</v>
      </c>
    </row>
    <row r="23" spans="1:33">
      <c r="E23" t="str">
        <f>'Output 7'!$B$4</f>
        <v>O.7</v>
      </c>
      <c r="F23" t="str">
        <f>'Output 7'!$D$4</f>
        <v>O.7.1</v>
      </c>
      <c r="G23" s="4" t="e">
        <f>'Output 7'!$K$4/'Output 7'!$F$4</f>
        <v>#DIV/0!</v>
      </c>
      <c r="H23" s="4" t="e">
        <f>'Output 7'!M$4/'Output 7'!$F$4</f>
        <v>#DIV/0!</v>
      </c>
      <c r="I23" s="4" t="e">
        <f>('Output 7'!O$4)/'Output 7'!$F$4</f>
        <v>#DIV/0!</v>
      </c>
      <c r="J23" s="4" t="e">
        <f>('Output 7'!Q$4)/'Output 7'!$F$4</f>
        <v>#DIV/0!</v>
      </c>
      <c r="K23" s="4" t="e">
        <f>('Output 1'!U$4)/'Output 1'!$F$4</f>
        <v>#DIV/0!</v>
      </c>
      <c r="L23" s="34" t="e">
        <f t="shared" si="7"/>
        <v>#DIV/0!</v>
      </c>
      <c r="M23" s="4" t="e">
        <f>('Output 7'!S$5)/'Output 7'!$F$4</f>
        <v>#DIV/0!</v>
      </c>
      <c r="N23" s="4" t="e">
        <f>('Output 7'!U$4)/'Output 7'!$F$4</f>
        <v>#DIV/0!</v>
      </c>
      <c r="O23" s="34" t="e">
        <f t="shared" si="8"/>
        <v>#DIV/0!</v>
      </c>
      <c r="Q23" s="31">
        <v>2.2000000000000002</v>
      </c>
      <c r="R23" s="5">
        <f ca="1">SUMIF(INDIRECT("'Output 1'!$H$4:$H$"&amp;$C$4),Analysis!Q23,INDIRECT("'Output 1'!$m$4:$m$"&amp;$C$4))
+SUMIF(INDIRECT("'Output 2'!$H$4:$H$"&amp;$C$5),Analysis!Q23,INDIRECT("'Output 2'!$m$4:$m$"&amp;$C$5))
+SUMIF(INDIRECT("'Output 3'!$H$4:$H$"&amp;$C$6),Analysis!Q23,INDIRECT("'Output 3'!$m$4:$m$"&amp;$C$6))
+SUMIF(INDIRECT("'Output 4'!$H$4:$H$"&amp;$C$7),Analysis!Q23,INDIRECT("'Output 4'!$m$4:$m$"&amp;$C$7))
+SUMIF(INDIRECT("'Output 5'!$H$4:$H$"&amp;$C$8),Analysis!Q23,INDIRECT("'Output 5'!$m$4:$m$"&amp;$C$8))
+SUMIF(INDIRECT("'Output 6'!$H$4:$H$"&amp;$C$9),Analysis!Q23,INDIRECT("'Output 6'!$m$4:$m$"&amp;$C$9))
+SUMIF(INDIRECT("'Output 7'!$H$4:$H$"&amp;$C$10),Analysis!Q23,INDIRECT("'Output 7'!$m$4:$m$"&amp;$C$10))
+SUMIF(INDIRECT("'Output 8'!$H$4:$H$"&amp;$C$11),Analysis!Q23,INDIRECT("'Output 8'!$m$4:$m$"&amp;$C$11))
+SUMIF(INDIRECT("'Output 9'!$H$4:$H$"&amp;$C$12),Analysis!Q23,INDIRECT("'Output 9'!$m$4:$m$"&amp;$C$12))</f>
        <v>0</v>
      </c>
      <c r="S23" s="5">
        <f ca="1">SUMIF(INDIRECT("'Output 1'!$H$4:$H$"&amp;$C$4),Analysis!Q23,INDIRECT("'Output 1'!$Q$4:$Q$"&amp;$C$4))
+SUMIF(INDIRECT("'Output 2'!$H$4:$H$"&amp;$C$5),Analysis!Q23,INDIRECT("'Output 2'!$Q$4:$Q$"&amp;$C$5))
+SUMIF(INDIRECT("'Output 3'!$H$4:$H$"&amp;$C$6),Analysis!Q23,INDIRECT("'Output 3'!$Q$4:$Q$"&amp;$C$6))
+SUMIF(INDIRECT("'Output 4'!$H$4:$H$"&amp;$C$7),Analysis!Q23,INDIRECT("'Output 4'!$Q$4:$Q$"&amp;$C$7))
+SUMIF(INDIRECT("'Output 5'!$H$4:$H$"&amp;$C$8),Analysis!Q23,INDIRECT("'Output 5'!$Q$4:$Q$"&amp;$C$8))
+SUMIF(INDIRECT("'Output 6'!$H$4:$H$"&amp;$C$9),Analysis!Q23,INDIRECT("'Output 6'!$Q$4:$Q$"&amp;$C$9))
+SUMIF(INDIRECT("'Output 7'!$H$4:$H$"&amp;$C$10),Analysis!Q23,INDIRECT("'Output 7'!$Q$4:$Q$"&amp;$C$10))
+SUMIF(INDIRECT("'Output 8'!$H$4:$H$"&amp;$C$11),Analysis!Q23,INDIRECT("'Output 8'!$Q$4:$Q$"&amp;$C$11))
+SUMIF(INDIRECT("'Output 9'!$H$4:$H$"&amp;$C$12),Analysis!Q23,INDIRECT("'Output 9'!$Q$4:$Q$"&amp;$C$12))</f>
        <v>0</v>
      </c>
      <c r="T23" s="5">
        <f ca="1">SUMIF(INDIRECT("'Output 1'!$H$4:$H$"&amp;$C$4),Analysis!Q23,INDIRECT("'Output 1'!$U$4:$U$"&amp;$C$4))
+SUMIF(INDIRECT("'Output 2'!$H$4:$H$"&amp;$C$5),Analysis!Q23,INDIRECT("'Output 2'!$U$4:$U$"&amp;$C$5))
+SUMIF(INDIRECT("'Output 3'!$H$4:$H$"&amp;$C$6),Analysis!Q23,INDIRECT("'Output 3'!$U$4:$U$"&amp;$C$6))
+SUMIF(INDIRECT("'Output 4'!$H$4:$H$"&amp;$C$7),Analysis!Q23,INDIRECT("'Output 4'!$U$4:$U$"&amp;$C$7))
+SUMIF(INDIRECT("'Output 5'!$H$4:$H$"&amp;$C$8),Analysis!Q23,INDIRECT("'Output 5'!$U$4:$U$"&amp;$C$8))
+SUMIF(INDIRECT("'Output 6'!$H$4:$H$"&amp;$C$9),Analysis!Q23,INDIRECT("'Output 6'!$U$4:$U$"&amp;$C$9))
+SUMIF(INDIRECT("'Output 7'!$H$4:$H$"&amp;$C$10),Analysis!Q23,INDIRECT("'Output 7'!$U$4:$U$"&amp;$C$10))
+SUMIF(INDIRECT("'Output 8'!$H$4:$H$"&amp;$C$11),Analysis!Q23,INDIRECT("'Output 8'!$U$4:$U$"&amp;$C$11))
+SUMIF(INDIRECT("'Output 9'!$H$4:$H$"&amp;$C$12),Analysis!Q23,INDIRECT("'Output 9'!$U$4:$U$"&amp;$C$12))</f>
        <v>0</v>
      </c>
      <c r="U23" s="31"/>
      <c r="V23" s="5">
        <f>SUMIF('Unplanned Outputs'!$E$4:$E$500,Analysis!Q23,'Unplanned Outputs'!$J$4:$J$500)</f>
        <v>0</v>
      </c>
      <c r="W23" s="5">
        <f>SUMIF('Unplanned Outputs'!$E$4:$E$500,Analysis!$Q23,'Unplanned Outputs'!$N$4:$N$500)</f>
        <v>0</v>
      </c>
      <c r="X23" s="5">
        <f>SUMIF('Unplanned Outputs'!$E$4:$E$500,Analysis!$Q23,'Unplanned Outputs'!$R$4:$R$500)</f>
        <v>0</v>
      </c>
      <c r="Y23" s="15"/>
      <c r="Z23" s="37">
        <f t="shared" ca="1" si="0"/>
        <v>0</v>
      </c>
      <c r="AA23" s="37">
        <f t="shared" si="1"/>
        <v>0</v>
      </c>
      <c r="AB23" s="53">
        <f t="shared" ca="1" si="2"/>
        <v>0</v>
      </c>
      <c r="AC23" s="64">
        <f ca="1">SUMIF(INDIRECT("'Output 1'!$H$5:$H$"&amp;$C$4),Analysis!$Q23,INDIRECT("'Output 1'!$F$5:$F$"&amp;$C$4))
+SUMIF(INDIRECT("'Output 2'!$H$5:$H$"&amp;$C$5),Analysis!$Q23,INDIRECT("'Output 2'!$F$5:$F$"&amp;$C$5))
+SUMIF(INDIRECT("'Output 3'!$H$5:$H$"&amp;$C$6),Analysis!$Q23,INDIRECT("'Output 3'!$F$5:$F$"&amp;$C$6))
+SUMIF(INDIRECT("'Output 4'!$H$5:$H$"&amp;$C$7),Analysis!$Q23,INDIRECT("'Output 4'!$F$5:$F$"&amp;$C$7))
+SUMIF(INDIRECT("'Output 5'!$H$5:$H$"&amp;$C$8),Analysis!$Q23,INDIRECT("'Output 5'!$F$5:$F$"&amp;$C$8))
+SUMIF(INDIRECT("'Output 6'!$H$5:$H$"&amp;$C$9),Analysis!$Q23,INDIRECT("'Output 6'!$F$5:$F$"&amp;$C$9))
+SUMIF(INDIRECT("'Output 7'!$H$5:$H$"&amp;$C$10),Analysis!$Q23,INDIRECT("'Output 7'!$F$5:$F$"&amp;$C$10))
+SUMIF(INDIRECT("'Output 8'!$H$5:$H$"&amp;$C$11),Analysis!$Q23,INDIRECT("'Output 8'!$F$5:$F$"&amp;$C$11))
+SUMIF(INDIRECT("'Output 9'!$H$5:$H$"&amp;$C$12),Analysis!$Q23,INDIRECT("'Output 9'!$F$5:$F$"&amp;$C$12))</f>
        <v>0</v>
      </c>
      <c r="AE23">
        <f t="shared" ca="1" si="3"/>
        <v>0</v>
      </c>
      <c r="AF23">
        <f ca="1">SUMIF(INDIRECT("'Output 1'!$H$4:$H$"&amp;$C$4),Analysis!Q23,INDIRECT("'Output 1'!$w$4:$w$"&amp;$C$4))
+SUMIF(INDIRECT("'Output 2'!$H$4:$H$"&amp;$C$5),Analysis!Q23,INDIRECT("'Output 2'!$w$4:$w$"&amp;$C$5))
+SUMIF(INDIRECT("'Output 3'!$H$4:$H$"&amp;$C$6),Analysis!Q23,INDIRECT("'Output 3'!$w$4:$w$"&amp;$C$6))
+SUMIF(INDIRECT("'Output 4'!$H$4:$H$"&amp;$C$7),Analysis!Q23,INDIRECT("'Output 4'!$w$4:$w$"&amp;$C$7))
+SUMIF(INDIRECT("'Output 5'!$H$4:$H$"&amp;$C$8),Analysis!Q23,INDIRECT("'Output 5'!$w$4:$w$"&amp;$C$8))
+SUMIF(INDIRECT("'Output 6'!$H$4:$H$"&amp;$C$9),Analysis!Q23,INDIRECT("'Output 6'!$w$4:$w$"&amp;$C$9))
+SUMIF(INDIRECT("'Output 7'!$H$4:$H$"&amp;$C$10),Analysis!Q23,INDIRECT("'Output 7'!$w$4:$w$"&amp;$C$10))
+SUMIF(INDIRECT("'Output 8'!$H$4:$H$"&amp;$C$11),Analysis!Q23,INDIRECT("'Output 8'!$w$4:$w$"&amp;$C$11))
+SUMIF(INDIRECT("'Output 9'!$H$4:$H$"&amp;$C$12),Analysis!Q23,INDIRECT("'Output 9'!$w$4:$w$"&amp;$C$12))</f>
        <v>0</v>
      </c>
      <c r="AG23">
        <f>SUMIF('Unplanned Outputs'!$E$4:$E$500,Analysis!Q23,'Unplanned Outputs'!$T$4:$T$500)</f>
        <v>0</v>
      </c>
    </row>
    <row r="24" spans="1:33">
      <c r="F24" t="str">
        <f>'Output 7'!$D$5</f>
        <v>O.7.2</v>
      </c>
      <c r="G24" s="4" t="e">
        <f>'Output 7'!K$5/'Output 7'!$F$5</f>
        <v>#DIV/0!</v>
      </c>
      <c r="H24" s="4" t="e">
        <f>'Output 7'!M$5/'Output 7'!$F$5</f>
        <v>#DIV/0!</v>
      </c>
      <c r="I24" s="4" t="e">
        <f>('Output 7'!O$5)/'Output 7'!$F$5</f>
        <v>#DIV/0!</v>
      </c>
      <c r="J24" s="4" t="e">
        <f>('Output 7'!Q$5)/'Output 7'!$F$5</f>
        <v>#DIV/0!</v>
      </c>
      <c r="K24" s="4" t="e">
        <f>('Output 1'!U$4)/'Output 1'!$F$4</f>
        <v>#DIV/0!</v>
      </c>
      <c r="L24" s="34" t="e">
        <f t="shared" si="7"/>
        <v>#DIV/0!</v>
      </c>
      <c r="M24" s="4" t="e">
        <f>('Output 7'!#REF!)/'Output 7'!$F$5</f>
        <v>#REF!</v>
      </c>
      <c r="N24" s="4" t="e">
        <f>('Output 7'!U$5)/'Output 7'!$F$5</f>
        <v>#DIV/0!</v>
      </c>
      <c r="O24" s="34" t="e">
        <f t="shared" si="8"/>
        <v>#DIV/0!</v>
      </c>
      <c r="Q24" s="31" t="s">
        <v>301</v>
      </c>
      <c r="R24" s="5">
        <f ca="1">SUMIF(INDIRECT("'Output 1'!$H$4:$H$"&amp;$C$4),Analysis!Q24,INDIRECT("'Output 1'!$m$4:$m$"&amp;$C$4))
+SUMIF(INDIRECT("'Output 2'!$H$4:$H$"&amp;$C$5),Analysis!Q24,INDIRECT("'Output 2'!$m$4:$m$"&amp;$C$5))
+SUMIF(INDIRECT("'Output 3'!$H$4:$H$"&amp;$C$6),Analysis!Q24,INDIRECT("'Output 3'!$m$4:$m$"&amp;$C$6))
+SUMIF(INDIRECT("'Output 4'!$H$4:$H$"&amp;$C$7),Analysis!Q24,INDIRECT("'Output 4'!$m$4:$m$"&amp;$C$7))
+SUMIF(INDIRECT("'Output 5'!$H$4:$H$"&amp;$C$8),Analysis!Q24,INDIRECT("'Output 5'!$m$4:$m$"&amp;$C$8))
+SUMIF(INDIRECT("'Output 6'!$H$4:$H$"&amp;$C$9),Analysis!Q24,INDIRECT("'Output 6'!$m$4:$m$"&amp;$C$9))
+SUMIF(INDIRECT("'Output 7'!$H$4:$H$"&amp;$C$10),Analysis!Q24,INDIRECT("'Output 7'!$m$4:$m$"&amp;$C$10))
+SUMIF(INDIRECT("'Output 8'!$H$4:$H$"&amp;$C$11),Analysis!Q24,INDIRECT("'Output 8'!$m$4:$m$"&amp;$C$11))
+SUMIF(INDIRECT("'Output 9'!$H$4:$H$"&amp;$C$12),Analysis!Q24,INDIRECT("'Output 9'!$m$4:$m$"&amp;$C$12))</f>
        <v>0</v>
      </c>
      <c r="S24" s="5">
        <f ca="1">SUMIF(INDIRECT("'Output 1'!$H$4:$H$"&amp;$C$4),Analysis!Q24,INDIRECT("'Output 1'!$Q$4:$Q$"&amp;$C$4))
+SUMIF(INDIRECT("'Output 2'!$H$4:$H$"&amp;$C$5),Analysis!Q24,INDIRECT("'Output 2'!$Q$4:$Q$"&amp;$C$5))
+SUMIF(INDIRECT("'Output 3'!$H$4:$H$"&amp;$C$6),Analysis!Q24,INDIRECT("'Output 3'!$Q$4:$Q$"&amp;$C$6))
+SUMIF(INDIRECT("'Output 4'!$H$4:$H$"&amp;$C$7),Analysis!Q24,INDIRECT("'Output 4'!$Q$4:$Q$"&amp;$C$7))
+SUMIF(INDIRECT("'Output 5'!$H$4:$H$"&amp;$C$8),Analysis!Q24,INDIRECT("'Output 5'!$Q$4:$Q$"&amp;$C$8))
+SUMIF(INDIRECT("'Output 6'!$H$4:$H$"&amp;$C$9),Analysis!Q24,INDIRECT("'Output 6'!$Q$4:$Q$"&amp;$C$9))
+SUMIF(INDIRECT("'Output 7'!$H$4:$H$"&amp;$C$10),Analysis!Q24,INDIRECT("'Output 7'!$Q$4:$Q$"&amp;$C$10))
+SUMIF(INDIRECT("'Output 8'!$H$4:$H$"&amp;$C$11),Analysis!Q24,INDIRECT("'Output 8'!$Q$4:$Q$"&amp;$C$11))
+SUMIF(INDIRECT("'Output 9'!$H$4:$H$"&amp;$C$12),Analysis!Q24,INDIRECT("'Output 9'!$Q$4:$Q$"&amp;$C$12))</f>
        <v>0</v>
      </c>
      <c r="T24" s="5">
        <f ca="1">SUMIF(INDIRECT("'Output 1'!$H$4:$H$"&amp;$C$4),Analysis!Q24,INDIRECT("'Output 1'!$U$4:$U$"&amp;$C$4))
+SUMIF(INDIRECT("'Output 2'!$H$4:$H$"&amp;$C$5),Analysis!Q24,INDIRECT("'Output 2'!$U$4:$U$"&amp;$C$5))
+SUMIF(INDIRECT("'Output 3'!$H$4:$H$"&amp;$C$6),Analysis!Q24,INDIRECT("'Output 3'!$U$4:$U$"&amp;$C$6))
+SUMIF(INDIRECT("'Output 4'!$H$4:$H$"&amp;$C$7),Analysis!Q24,INDIRECT("'Output 4'!$U$4:$U$"&amp;$C$7))
+SUMIF(INDIRECT("'Output 5'!$H$4:$H$"&amp;$C$8),Analysis!Q24,INDIRECT("'Output 5'!$U$4:$U$"&amp;$C$8))
+SUMIF(INDIRECT("'Output 6'!$H$4:$H$"&amp;$C$9),Analysis!Q24,INDIRECT("'Output 6'!$U$4:$U$"&amp;$C$9))
+SUMIF(INDIRECT("'Output 7'!$H$4:$H$"&amp;$C$10),Analysis!Q24,INDIRECT("'Output 7'!$U$4:$U$"&amp;$C$10))
+SUMIF(INDIRECT("'Output 8'!$H$4:$H$"&amp;$C$11),Analysis!Q24,INDIRECT("'Output 8'!$U$4:$U$"&amp;$C$11))
+SUMIF(INDIRECT("'Output 9'!$H$4:$H$"&amp;$C$12),Analysis!Q24,INDIRECT("'Output 9'!$U$4:$U$"&amp;$C$12))</f>
        <v>0</v>
      </c>
      <c r="U24" s="31"/>
      <c r="V24" s="5">
        <f>SUMIF('Unplanned Outputs'!$E$4:$E$500,Analysis!Q24,'Unplanned Outputs'!$J$4:$J$500)</f>
        <v>0</v>
      </c>
      <c r="W24" s="5">
        <f>SUMIF('Unplanned Outputs'!$E$4:$E$500,Analysis!$Q24,'Unplanned Outputs'!$N$4:$N$500)</f>
        <v>0</v>
      </c>
      <c r="X24" s="5">
        <f>SUMIF('Unplanned Outputs'!$E$4:$E$500,Analysis!$Q24,'Unplanned Outputs'!$R$4:$R$500)</f>
        <v>0</v>
      </c>
      <c r="Y24" s="15"/>
      <c r="Z24" s="37">
        <f t="shared" ca="1" si="0"/>
        <v>0</v>
      </c>
      <c r="AA24" s="37">
        <f t="shared" si="1"/>
        <v>0</v>
      </c>
      <c r="AB24" s="53">
        <f t="shared" ca="1" si="2"/>
        <v>0</v>
      </c>
      <c r="AC24" s="64">
        <f ca="1">SUMIF(INDIRECT("'Output 1'!$H$5:$H$"&amp;$C$4),Analysis!$Q24,INDIRECT("'Output 1'!$F$5:$F$"&amp;$C$4))
+SUMIF(INDIRECT("'Output 2'!$H$5:$H$"&amp;$C$5),Analysis!$Q24,INDIRECT("'Output 2'!$F$5:$F$"&amp;$C$5))
+SUMIF(INDIRECT("'Output 3'!$H$5:$H$"&amp;$C$6),Analysis!$Q24,INDIRECT("'Output 3'!$F$5:$F$"&amp;$C$6))
+SUMIF(INDIRECT("'Output 4'!$H$5:$H$"&amp;$C$7),Analysis!$Q24,INDIRECT("'Output 4'!$F$5:$F$"&amp;$C$7))
+SUMIF(INDIRECT("'Output 5'!$H$5:$H$"&amp;$C$8),Analysis!$Q24,INDIRECT("'Output 5'!$F$5:$F$"&amp;$C$8))
+SUMIF(INDIRECT("'Output 6'!$H$5:$H$"&amp;$C$9),Analysis!$Q24,INDIRECT("'Output 6'!$F$5:$F$"&amp;$C$9))
+SUMIF(INDIRECT("'Output 7'!$H$5:$H$"&amp;$C$10),Analysis!$Q24,INDIRECT("'Output 7'!$F$5:$F$"&amp;$C$10))
+SUMIF(INDIRECT("'Output 8'!$H$5:$H$"&amp;$C$11),Analysis!$Q24,INDIRECT("'Output 8'!$F$5:$F$"&amp;$C$11))
+SUMIF(INDIRECT("'Output 9'!$H$5:$H$"&amp;$C$12),Analysis!$Q24,INDIRECT("'Output 9'!$F$5:$F$"&amp;$C$12))</f>
        <v>0</v>
      </c>
      <c r="AE24">
        <f t="shared" ca="1" si="3"/>
        <v>0</v>
      </c>
      <c r="AF24">
        <f ca="1">SUMIF(INDIRECT("'Output 1'!$H$4:$H$"&amp;$C$4),Analysis!Q24,INDIRECT("'Output 1'!$w$4:$w$"&amp;$C$4))
+SUMIF(INDIRECT("'Output 2'!$H$4:$H$"&amp;$C$5),Analysis!Q24,INDIRECT("'Output 2'!$w$4:$w$"&amp;$C$5))
+SUMIF(INDIRECT("'Output 3'!$H$4:$H$"&amp;$C$6),Analysis!Q24,INDIRECT("'Output 3'!$w$4:$w$"&amp;$C$6))
+SUMIF(INDIRECT("'Output 4'!$H$4:$H$"&amp;$C$7),Analysis!Q24,INDIRECT("'Output 4'!$w$4:$w$"&amp;$C$7))
+SUMIF(INDIRECT("'Output 5'!$H$4:$H$"&amp;$C$8),Analysis!Q24,INDIRECT("'Output 5'!$w$4:$w$"&amp;$C$8))
+SUMIF(INDIRECT("'Output 6'!$H$4:$H$"&amp;$C$9),Analysis!Q24,INDIRECT("'Output 6'!$w$4:$w$"&amp;$C$9))
+SUMIF(INDIRECT("'Output 7'!$H$4:$H$"&amp;$C$10),Analysis!Q24,INDIRECT("'Output 7'!$w$4:$w$"&amp;$C$10))
+SUMIF(INDIRECT("'Output 8'!$H$4:$H$"&amp;$C$11),Analysis!Q24,INDIRECT("'Output 8'!$w$4:$w$"&amp;$C$11))
+SUMIF(INDIRECT("'Output 9'!$H$4:$H$"&amp;$C$12),Analysis!Q24,INDIRECT("'Output 9'!$w$4:$w$"&amp;$C$12))</f>
        <v>0</v>
      </c>
      <c r="AG24">
        <f>SUMIF('Unplanned Outputs'!$E$4:$E$500,Analysis!Q24,'Unplanned Outputs'!$T$4:$T$500)</f>
        <v>0</v>
      </c>
    </row>
    <row r="25" spans="1:33">
      <c r="F25" t="str">
        <f>'Output 7'!$D$6</f>
        <v>O.7.3</v>
      </c>
      <c r="G25" s="4" t="e">
        <f>'Output 7'!K$6/'Output 7'!$F$6</f>
        <v>#DIV/0!</v>
      </c>
      <c r="H25" s="4" t="e">
        <f>'Output 7'!M$6/'Output 7'!$F$6</f>
        <v>#DIV/0!</v>
      </c>
      <c r="I25" s="4" t="e">
        <f>('Output 7'!O$6)/'Output 7'!$F$6</f>
        <v>#DIV/0!</v>
      </c>
      <c r="J25" s="4" t="e">
        <f>('Output 7'!Q$6)/'Output 7'!$F$6</f>
        <v>#DIV/0!</v>
      </c>
      <c r="K25" s="4" t="e">
        <f>('Output 1'!U$4)/'Output 1'!$F$4</f>
        <v>#DIV/0!</v>
      </c>
      <c r="L25" s="34" t="e">
        <f t="shared" si="7"/>
        <v>#DIV/0!</v>
      </c>
      <c r="M25" s="4" t="e">
        <f>('Output 7'!S$6)/'Output 7'!$F$6</f>
        <v>#DIV/0!</v>
      </c>
      <c r="N25" s="4" t="e">
        <f>('Output 7'!U$6)/'Output 7'!$F$6</f>
        <v>#DIV/0!</v>
      </c>
      <c r="O25" s="34" t="e">
        <f t="shared" si="8"/>
        <v>#DIV/0!</v>
      </c>
      <c r="Q25" s="31" t="s">
        <v>302</v>
      </c>
      <c r="R25" s="5">
        <f ca="1">SUMIF(INDIRECT("'Output 1'!$H$4:$H$"&amp;$C$4),Analysis!Q25,INDIRECT("'Output 1'!$m$4:$m$"&amp;$C$4))
+SUMIF(INDIRECT("'Output 2'!$H$4:$H$"&amp;$C$5),Analysis!Q25,INDIRECT("'Output 2'!$m$4:$m$"&amp;$C$5))
+SUMIF(INDIRECT("'Output 3'!$H$4:$H$"&amp;$C$6),Analysis!Q25,INDIRECT("'Output 3'!$m$4:$m$"&amp;$C$6))
+SUMIF(INDIRECT("'Output 4'!$H$4:$H$"&amp;$C$7),Analysis!Q25,INDIRECT("'Output 4'!$m$4:$m$"&amp;$C$7))
+SUMIF(INDIRECT("'Output 5'!$H$4:$H$"&amp;$C$8),Analysis!Q25,INDIRECT("'Output 5'!$m$4:$m$"&amp;$C$8))
+SUMIF(INDIRECT("'Output 6'!$H$4:$H$"&amp;$C$9),Analysis!Q25,INDIRECT("'Output 6'!$m$4:$m$"&amp;$C$9))
+SUMIF(INDIRECT("'Output 7'!$H$4:$H$"&amp;$C$10),Analysis!Q25,INDIRECT("'Output 7'!$m$4:$m$"&amp;$C$10))
+SUMIF(INDIRECT("'Output 8'!$H$4:$H$"&amp;$C$11),Analysis!Q25,INDIRECT("'Output 8'!$m$4:$m$"&amp;$C$11))
+SUMIF(INDIRECT("'Output 9'!$H$4:$H$"&amp;$C$12),Analysis!Q25,INDIRECT("'Output 9'!$m$4:$m$"&amp;$C$12))</f>
        <v>0</v>
      </c>
      <c r="S25" s="5">
        <f ca="1">SUMIF(INDIRECT("'Output 1'!$H$4:$H$"&amp;$C$4),Analysis!Q25,INDIRECT("'Output 1'!$Q$4:$Q$"&amp;$C$4))
+SUMIF(INDIRECT("'Output 2'!$H$4:$H$"&amp;$C$5),Analysis!Q25,INDIRECT("'Output 2'!$Q$4:$Q$"&amp;$C$5))
+SUMIF(INDIRECT("'Output 3'!$H$4:$H$"&amp;$C$6),Analysis!Q25,INDIRECT("'Output 3'!$Q$4:$Q$"&amp;$C$6))
+SUMIF(INDIRECT("'Output 4'!$H$4:$H$"&amp;$C$7),Analysis!Q25,INDIRECT("'Output 4'!$Q$4:$Q$"&amp;$C$7))
+SUMIF(INDIRECT("'Output 5'!$H$4:$H$"&amp;$C$8),Analysis!Q25,INDIRECT("'Output 5'!$Q$4:$Q$"&amp;$C$8))
+SUMIF(INDIRECT("'Output 6'!$H$4:$H$"&amp;$C$9),Analysis!Q25,INDIRECT("'Output 6'!$Q$4:$Q$"&amp;$C$9))
+SUMIF(INDIRECT("'Output 7'!$H$4:$H$"&amp;$C$10),Analysis!Q25,INDIRECT("'Output 7'!$Q$4:$Q$"&amp;$C$10))
+SUMIF(INDIRECT("'Output 8'!$H$4:$H$"&amp;$C$11),Analysis!Q25,INDIRECT("'Output 8'!$Q$4:$Q$"&amp;$C$11))
+SUMIF(INDIRECT("'Output 9'!$H$4:$H$"&amp;$C$12),Analysis!Q25,INDIRECT("'Output 9'!$Q$4:$Q$"&amp;$C$12))</f>
        <v>0</v>
      </c>
      <c r="T25" s="5">
        <f ca="1">SUMIF(INDIRECT("'Output 1'!$H$4:$H$"&amp;$C$4),Analysis!Q25,INDIRECT("'Output 1'!$U$4:$U$"&amp;$C$4))
+SUMIF(INDIRECT("'Output 2'!$H$4:$H$"&amp;$C$5),Analysis!Q25,INDIRECT("'Output 2'!$U$4:$U$"&amp;$C$5))
+SUMIF(INDIRECT("'Output 3'!$H$4:$H$"&amp;$C$6),Analysis!Q25,INDIRECT("'Output 3'!$U$4:$U$"&amp;$C$6))
+SUMIF(INDIRECT("'Output 4'!$H$4:$H$"&amp;$C$7),Analysis!Q25,INDIRECT("'Output 4'!$U$4:$U$"&amp;$C$7))
+SUMIF(INDIRECT("'Output 5'!$H$4:$H$"&amp;$C$8),Analysis!Q25,INDIRECT("'Output 5'!$U$4:$U$"&amp;$C$8))
+SUMIF(INDIRECT("'Output 6'!$H$4:$H$"&amp;$C$9),Analysis!Q25,INDIRECT("'Output 6'!$U$4:$U$"&amp;$C$9))
+SUMIF(INDIRECT("'Output 7'!$H$4:$H$"&amp;$C$10),Analysis!Q25,INDIRECT("'Output 7'!$U$4:$U$"&amp;$C$10))
+SUMIF(INDIRECT("'Output 8'!$H$4:$H$"&amp;$C$11),Analysis!Q25,INDIRECT("'Output 8'!$U$4:$U$"&amp;$C$11))
+SUMIF(INDIRECT("'Output 9'!$H$4:$H$"&amp;$C$12),Analysis!Q25,INDIRECT("'Output 9'!$U$4:$U$"&amp;$C$12))</f>
        <v>0</v>
      </c>
      <c r="U25" s="31"/>
      <c r="V25" s="5">
        <f>SUMIF('Unplanned Outputs'!$E$4:$E$500,Analysis!Q25,'Unplanned Outputs'!$J$4:$J$500)</f>
        <v>0</v>
      </c>
      <c r="W25" s="5">
        <f>SUMIF('Unplanned Outputs'!$E$4:$E$500,Analysis!$Q25,'Unplanned Outputs'!$N$4:$N$500)</f>
        <v>0</v>
      </c>
      <c r="X25" s="5">
        <f>SUMIF('Unplanned Outputs'!$E$4:$E$500,Analysis!$Q25,'Unplanned Outputs'!$R$4:$R$500)</f>
        <v>0</v>
      </c>
      <c r="Y25" s="15"/>
      <c r="Z25" s="37">
        <f t="shared" ca="1" si="0"/>
        <v>0</v>
      </c>
      <c r="AA25" s="37">
        <f t="shared" si="1"/>
        <v>0</v>
      </c>
      <c r="AB25" s="53">
        <f t="shared" ca="1" si="2"/>
        <v>0</v>
      </c>
      <c r="AC25" s="64">
        <f ca="1">SUMIF(INDIRECT("'Output 1'!$H$5:$H$"&amp;$C$4),Analysis!$Q25,INDIRECT("'Output 1'!$F$5:$F$"&amp;$C$4))
+SUMIF(INDIRECT("'Output 2'!$H$5:$H$"&amp;$C$5),Analysis!$Q25,INDIRECT("'Output 2'!$F$5:$F$"&amp;$C$5))
+SUMIF(INDIRECT("'Output 3'!$H$5:$H$"&amp;$C$6),Analysis!$Q25,INDIRECT("'Output 3'!$F$5:$F$"&amp;$C$6))
+SUMIF(INDIRECT("'Output 4'!$H$5:$H$"&amp;$C$7),Analysis!$Q25,INDIRECT("'Output 4'!$F$5:$F$"&amp;$C$7))
+SUMIF(INDIRECT("'Output 5'!$H$5:$H$"&amp;$C$8),Analysis!$Q25,INDIRECT("'Output 5'!$F$5:$F$"&amp;$C$8))
+SUMIF(INDIRECT("'Output 6'!$H$5:$H$"&amp;$C$9),Analysis!$Q25,INDIRECT("'Output 6'!$F$5:$F$"&amp;$C$9))
+SUMIF(INDIRECT("'Output 7'!$H$5:$H$"&amp;$C$10),Analysis!$Q25,INDIRECT("'Output 7'!$F$5:$F$"&amp;$C$10))
+SUMIF(INDIRECT("'Output 8'!$H$5:$H$"&amp;$C$11),Analysis!$Q25,INDIRECT("'Output 8'!$F$5:$F$"&amp;$C$11))
+SUMIF(INDIRECT("'Output 9'!$H$5:$H$"&amp;$C$12),Analysis!$Q25,INDIRECT("'Output 9'!$F$5:$F$"&amp;$C$12))</f>
        <v>0</v>
      </c>
      <c r="AE25">
        <f t="shared" ca="1" si="3"/>
        <v>0</v>
      </c>
      <c r="AF25">
        <f ca="1">SUMIF(INDIRECT("'Output 1'!$H$4:$H$"&amp;$C$4),Analysis!Q25,INDIRECT("'Output 1'!$w$4:$w$"&amp;$C$4))
+SUMIF(INDIRECT("'Output 2'!$H$4:$H$"&amp;$C$5),Analysis!Q25,INDIRECT("'Output 2'!$w$4:$w$"&amp;$C$5))
+SUMIF(INDIRECT("'Output 3'!$H$4:$H$"&amp;$C$6),Analysis!Q25,INDIRECT("'Output 3'!$w$4:$w$"&amp;$C$6))
+SUMIF(INDIRECT("'Output 4'!$H$4:$H$"&amp;$C$7),Analysis!Q25,INDIRECT("'Output 4'!$w$4:$w$"&amp;$C$7))
+SUMIF(INDIRECT("'Output 5'!$H$4:$H$"&amp;$C$8),Analysis!Q25,INDIRECT("'Output 5'!$w$4:$w$"&amp;$C$8))
+SUMIF(INDIRECT("'Output 6'!$H$4:$H$"&amp;$C$9),Analysis!Q25,INDIRECT("'Output 6'!$w$4:$w$"&amp;$C$9))
+SUMIF(INDIRECT("'Output 7'!$H$4:$H$"&amp;$C$10),Analysis!Q25,INDIRECT("'Output 7'!$w$4:$w$"&amp;$C$10))
+SUMIF(INDIRECT("'Output 8'!$H$4:$H$"&amp;$C$11),Analysis!Q25,INDIRECT("'Output 8'!$w$4:$w$"&amp;$C$11))
+SUMIF(INDIRECT("'Output 9'!$H$4:$H$"&amp;$C$12),Analysis!Q25,INDIRECT("'Output 9'!$w$4:$w$"&amp;$C$12))</f>
        <v>0</v>
      </c>
      <c r="AG25">
        <f>SUMIF('Unplanned Outputs'!$E$4:$E$500,Analysis!Q25,'Unplanned Outputs'!$T$4:$T$500)</f>
        <v>0</v>
      </c>
    </row>
    <row r="26" spans="1:33">
      <c r="E26" t="str">
        <f>'Output 8'!$B$4</f>
        <v>O.8</v>
      </c>
      <c r="F26" t="str">
        <f>'Output 2'!$D$4</f>
        <v>O.2.1</v>
      </c>
      <c r="G26" s="4" t="e">
        <f>'Output 8'!$K$4/'Output 8'!$F$4</f>
        <v>#DIV/0!</v>
      </c>
      <c r="H26" s="4" t="e">
        <f>'Output 8'!M$4/'Output 8'!$F$4</f>
        <v>#DIV/0!</v>
      </c>
      <c r="I26" s="4" t="e">
        <f>('Output 8'!O$4)/'Output 8'!$F$4</f>
        <v>#DIV/0!</v>
      </c>
      <c r="J26" s="4" t="e">
        <f>('Output 8'!Q$4)/'Output 8'!$F$4</f>
        <v>#DIV/0!</v>
      </c>
      <c r="K26" s="4" t="e">
        <f>('Output 1'!U$4)/'Output 1'!$F$4</f>
        <v>#DIV/0!</v>
      </c>
      <c r="L26" s="34" t="e">
        <f t="shared" si="7"/>
        <v>#DIV/0!</v>
      </c>
      <c r="M26" s="4" t="e">
        <f>(#REF!)/#REF!</f>
        <v>#REF!</v>
      </c>
      <c r="N26" s="4" t="e">
        <f>(#REF!)/#REF!</f>
        <v>#REF!</v>
      </c>
      <c r="O26" s="34" t="e">
        <f>#REF!+N26</f>
        <v>#REF!</v>
      </c>
      <c r="Q26" s="31" t="s">
        <v>303</v>
      </c>
      <c r="R26" s="5">
        <f ca="1">SUMIF(INDIRECT("'Output 1'!$H$4:$H$"&amp;$C$4),Analysis!Q26,INDIRECT("'Output 1'!$m$4:$m$"&amp;$C$4))
+SUMIF(INDIRECT("'Output 2'!$H$4:$H$"&amp;$C$5),Analysis!Q26,INDIRECT("'Output 2'!$m$4:$m$"&amp;$C$5))
+SUMIF(INDIRECT("'Output 3'!$H$4:$H$"&amp;$C$6),Analysis!Q26,INDIRECT("'Output 3'!$m$4:$m$"&amp;$C$6))
+SUMIF(INDIRECT("'Output 4'!$H$4:$H$"&amp;$C$7),Analysis!Q26,INDIRECT("'Output 4'!$m$4:$m$"&amp;$C$7))
+SUMIF(INDIRECT("'Output 5'!$H$4:$H$"&amp;$C$8),Analysis!Q26,INDIRECT("'Output 5'!$m$4:$m$"&amp;$C$8))
+SUMIF(INDIRECT("'Output 6'!$H$4:$H$"&amp;$C$9),Analysis!Q26,INDIRECT("'Output 6'!$m$4:$m$"&amp;$C$9))
+SUMIF(INDIRECT("'Output 7'!$H$4:$H$"&amp;$C$10),Analysis!Q26,INDIRECT("'Output 7'!$m$4:$m$"&amp;$C$10))
+SUMIF(INDIRECT("'Output 8'!$H$4:$H$"&amp;$C$11),Analysis!Q26,INDIRECT("'Output 8'!$m$4:$m$"&amp;$C$11))
+SUMIF(INDIRECT("'Output 9'!$H$4:$H$"&amp;$C$12),Analysis!Q26,INDIRECT("'Output 9'!$m$4:$m$"&amp;$C$12))</f>
        <v>0</v>
      </c>
      <c r="S26" s="5">
        <f ca="1">SUMIF(INDIRECT("'Output 1'!$H$4:$H$"&amp;$C$4),Analysis!Q26,INDIRECT("'Output 1'!$Q$4:$Q$"&amp;$C$4))
+SUMIF(INDIRECT("'Output 2'!$H$4:$H$"&amp;$C$5),Analysis!Q26,INDIRECT("'Output 2'!$Q$4:$Q$"&amp;$C$5))
+SUMIF(INDIRECT("'Output 3'!$H$4:$H$"&amp;$C$6),Analysis!Q26,INDIRECT("'Output 3'!$Q$4:$Q$"&amp;$C$6))
+SUMIF(INDIRECT("'Output 4'!$H$4:$H$"&amp;$C$7),Analysis!Q26,INDIRECT("'Output 4'!$Q$4:$Q$"&amp;$C$7))
+SUMIF(INDIRECT("'Output 5'!$H$4:$H$"&amp;$C$8),Analysis!Q26,INDIRECT("'Output 5'!$Q$4:$Q$"&amp;$C$8))
+SUMIF(INDIRECT("'Output 6'!$H$4:$H$"&amp;$C$9),Analysis!Q26,INDIRECT("'Output 6'!$Q$4:$Q$"&amp;$C$9))
+SUMIF(INDIRECT("'Output 7'!$H$4:$H$"&amp;$C$10),Analysis!Q26,INDIRECT("'Output 7'!$Q$4:$Q$"&amp;$C$10))
+SUMIF(INDIRECT("'Output 8'!$H$4:$H$"&amp;$C$11),Analysis!Q26,INDIRECT("'Output 8'!$Q$4:$Q$"&amp;$C$11))
+SUMIF(INDIRECT("'Output 9'!$H$4:$H$"&amp;$C$12),Analysis!Q26,INDIRECT("'Output 9'!$Q$4:$Q$"&amp;$C$12))</f>
        <v>0</v>
      </c>
      <c r="T26" s="5">
        <f ca="1">SUMIF(INDIRECT("'Output 1'!$H$4:$H$"&amp;$C$4),Analysis!Q26,INDIRECT("'Output 1'!$U$4:$U$"&amp;$C$4))
+SUMIF(INDIRECT("'Output 2'!$H$4:$H$"&amp;$C$5),Analysis!Q26,INDIRECT("'Output 2'!$U$4:$U$"&amp;$C$5))
+SUMIF(INDIRECT("'Output 3'!$H$4:$H$"&amp;$C$6),Analysis!Q26,INDIRECT("'Output 3'!$U$4:$U$"&amp;$C$6))
+SUMIF(INDIRECT("'Output 4'!$H$4:$H$"&amp;$C$7),Analysis!Q26,INDIRECT("'Output 4'!$U$4:$U$"&amp;$C$7))
+SUMIF(INDIRECT("'Output 5'!$H$4:$H$"&amp;$C$8),Analysis!Q26,INDIRECT("'Output 5'!$U$4:$U$"&amp;$C$8))
+SUMIF(INDIRECT("'Output 6'!$H$4:$H$"&amp;$C$9),Analysis!Q26,INDIRECT("'Output 6'!$U$4:$U$"&amp;$C$9))
+SUMIF(INDIRECT("'Output 7'!$H$4:$H$"&amp;$C$10),Analysis!Q26,INDIRECT("'Output 7'!$U$4:$U$"&amp;$C$10))
+SUMIF(INDIRECT("'Output 8'!$H$4:$H$"&amp;$C$11),Analysis!Q26,INDIRECT("'Output 8'!$U$4:$U$"&amp;$C$11))
+SUMIF(INDIRECT("'Output 9'!$H$4:$H$"&amp;$C$12),Analysis!Q26,INDIRECT("'Output 9'!$U$4:$U$"&amp;$C$12))</f>
        <v>0</v>
      </c>
      <c r="U26" s="31"/>
      <c r="V26" s="5">
        <f>SUMIF('Unplanned Outputs'!$E$4:$E$500,Analysis!Q26,'Unplanned Outputs'!$J$4:$J$500)</f>
        <v>0</v>
      </c>
      <c r="W26" s="5">
        <f>SUMIF('Unplanned Outputs'!$E$4:$E$500,Analysis!$Q26,'Unplanned Outputs'!$N$4:$N$500)</f>
        <v>0</v>
      </c>
      <c r="X26" s="5">
        <f>SUMIF('Unplanned Outputs'!$E$4:$E$500,Analysis!$Q26,'Unplanned Outputs'!$R$4:$R$500)</f>
        <v>0</v>
      </c>
      <c r="Y26" s="15"/>
      <c r="Z26" s="37">
        <f t="shared" ca="1" si="0"/>
        <v>0</v>
      </c>
      <c r="AA26" s="37">
        <f t="shared" si="1"/>
        <v>0</v>
      </c>
      <c r="AB26" s="53">
        <f t="shared" ca="1" si="2"/>
        <v>0</v>
      </c>
      <c r="AC26" s="64">
        <f ca="1">SUMIF(INDIRECT("'Output 1'!$H$5:$H$"&amp;$C$4),Analysis!$Q26,INDIRECT("'Output 1'!$F$5:$F$"&amp;$C$4))
+SUMIF(INDIRECT("'Output 2'!$H$5:$H$"&amp;$C$5),Analysis!$Q26,INDIRECT("'Output 2'!$F$5:$F$"&amp;$C$5))
+SUMIF(INDIRECT("'Output 3'!$H$5:$H$"&amp;$C$6),Analysis!$Q26,INDIRECT("'Output 3'!$F$5:$F$"&amp;$C$6))
+SUMIF(INDIRECT("'Output 4'!$H$5:$H$"&amp;$C$7),Analysis!$Q26,INDIRECT("'Output 4'!$F$5:$F$"&amp;$C$7))
+SUMIF(INDIRECT("'Output 5'!$H$5:$H$"&amp;$C$8),Analysis!$Q26,INDIRECT("'Output 5'!$F$5:$F$"&amp;$C$8))
+SUMIF(INDIRECT("'Output 6'!$H$5:$H$"&amp;$C$9),Analysis!$Q26,INDIRECT("'Output 6'!$F$5:$F$"&amp;$C$9))
+SUMIF(INDIRECT("'Output 7'!$H$5:$H$"&amp;$C$10),Analysis!$Q26,INDIRECT("'Output 7'!$F$5:$F$"&amp;$C$10))
+SUMIF(INDIRECT("'Output 8'!$H$5:$H$"&amp;$C$11),Analysis!$Q26,INDIRECT("'Output 8'!$F$5:$F$"&amp;$C$11))
+SUMIF(INDIRECT("'Output 9'!$H$5:$H$"&amp;$C$12),Analysis!$Q26,INDIRECT("'Output 9'!$F$5:$F$"&amp;$C$12))</f>
        <v>0</v>
      </c>
      <c r="AE26">
        <f t="shared" ca="1" si="3"/>
        <v>0</v>
      </c>
      <c r="AF26">
        <f ca="1">SUMIF(INDIRECT("'Output 1'!$H$4:$H$"&amp;$C$4),Analysis!Q26,INDIRECT("'Output 1'!$w$4:$w$"&amp;$C$4))
+SUMIF(INDIRECT("'Output 2'!$H$4:$H$"&amp;$C$5),Analysis!Q26,INDIRECT("'Output 2'!$w$4:$w$"&amp;$C$5))
+SUMIF(INDIRECT("'Output 3'!$H$4:$H$"&amp;$C$6),Analysis!Q26,INDIRECT("'Output 3'!$w$4:$w$"&amp;$C$6))
+SUMIF(INDIRECT("'Output 4'!$H$4:$H$"&amp;$C$7),Analysis!Q26,INDIRECT("'Output 4'!$w$4:$w$"&amp;$C$7))
+SUMIF(INDIRECT("'Output 5'!$H$4:$H$"&amp;$C$8),Analysis!Q26,INDIRECT("'Output 5'!$w$4:$w$"&amp;$C$8))
+SUMIF(INDIRECT("'Output 6'!$H$4:$H$"&amp;$C$9),Analysis!Q26,INDIRECT("'Output 6'!$w$4:$w$"&amp;$C$9))
+SUMIF(INDIRECT("'Output 7'!$H$4:$H$"&amp;$C$10),Analysis!Q26,INDIRECT("'Output 7'!$w$4:$w$"&amp;$C$10))
+SUMIF(INDIRECT("'Output 8'!$H$4:$H$"&amp;$C$11),Analysis!Q26,INDIRECT("'Output 8'!$w$4:$w$"&amp;$C$11))
+SUMIF(INDIRECT("'Output 9'!$H$4:$H$"&amp;$C$12),Analysis!Q26,INDIRECT("'Output 9'!$w$4:$w$"&amp;$C$12))</f>
        <v>0</v>
      </c>
      <c r="AG26">
        <f>SUMIF('Unplanned Outputs'!$E$4:$E$500,Analysis!Q26,'Unplanned Outputs'!$T$4:$T$500)</f>
        <v>0</v>
      </c>
    </row>
    <row r="27" spans="1:33">
      <c r="F27">
        <f>'Output 2'!$D$5</f>
        <v>0</v>
      </c>
      <c r="G27" s="4" t="e">
        <f>'Output 8'!K$5/'Output 8'!$F$5</f>
        <v>#DIV/0!</v>
      </c>
      <c r="H27" s="4" t="e">
        <f>'Output 8'!M$5/'Output 8'!$F$5</f>
        <v>#DIV/0!</v>
      </c>
      <c r="I27" s="4" t="e">
        <f>('Output 8'!O$5)/'Output 8'!$F$5</f>
        <v>#DIV/0!</v>
      </c>
      <c r="J27" s="4" t="e">
        <f>('Output 8'!Q$5)/'Output 8'!$F$5</f>
        <v>#DIV/0!</v>
      </c>
      <c r="K27" s="4" t="e">
        <f>('Output 1'!U$4)/'Output 1'!$F$4</f>
        <v>#DIV/0!</v>
      </c>
      <c r="L27" s="34" t="e">
        <f t="shared" si="7"/>
        <v>#DIV/0!</v>
      </c>
      <c r="M27" s="4" t="e">
        <f>(#REF!)/#REF!</f>
        <v>#REF!</v>
      </c>
      <c r="N27" s="4" t="e">
        <f>(#REF!)/#REF!</f>
        <v>#REF!</v>
      </c>
      <c r="O27" s="34" t="e">
        <f>#REF!+N27</f>
        <v>#REF!</v>
      </c>
      <c r="Q27" s="31">
        <v>2.2999999999999998</v>
      </c>
      <c r="R27" s="5">
        <f ca="1">SUMIF(INDIRECT("'Output 1'!$H$4:$H$"&amp;$C$4),Analysis!Q27,INDIRECT("'Output 1'!$m$4:$m$"&amp;$C$4))
+SUMIF(INDIRECT("'Output 2'!$H$4:$H$"&amp;$C$5),Analysis!Q27,INDIRECT("'Output 2'!$m$4:$m$"&amp;$C$5))
+SUMIF(INDIRECT("'Output 3'!$H$4:$H$"&amp;$C$6),Analysis!Q27,INDIRECT("'Output 3'!$m$4:$m$"&amp;$C$6))
+SUMIF(INDIRECT("'Output 4'!$H$4:$H$"&amp;$C$7),Analysis!Q27,INDIRECT("'Output 4'!$m$4:$m$"&amp;$C$7))
+SUMIF(INDIRECT("'Output 5'!$H$4:$H$"&amp;$C$8),Analysis!Q27,INDIRECT("'Output 5'!$m$4:$m$"&amp;$C$8))
+SUMIF(INDIRECT("'Output 6'!$H$4:$H$"&amp;$C$9),Analysis!Q27,INDIRECT("'Output 6'!$m$4:$m$"&amp;$C$9))
+SUMIF(INDIRECT("'Output 7'!$H$4:$H$"&amp;$C$10),Analysis!Q27,INDIRECT("'Output 7'!$m$4:$m$"&amp;$C$10))
+SUMIF(INDIRECT("'Output 8'!$H$4:$H$"&amp;$C$11),Analysis!Q27,INDIRECT("'Output 8'!$m$4:$m$"&amp;$C$11))
+SUMIF(INDIRECT("'Output 9'!$H$4:$H$"&amp;$C$12),Analysis!Q27,INDIRECT("'Output 9'!$m$4:$m$"&amp;$C$12))</f>
        <v>0</v>
      </c>
      <c r="S27" s="5">
        <f ca="1">SUMIF(INDIRECT("'Output 1'!$H$4:$H$"&amp;$C$4),Analysis!Q27,INDIRECT("'Output 1'!$Q$4:$Q$"&amp;$C$4))
+SUMIF(INDIRECT("'Output 2'!$H$4:$H$"&amp;$C$5),Analysis!Q27,INDIRECT("'Output 2'!$Q$4:$Q$"&amp;$C$5))
+SUMIF(INDIRECT("'Output 3'!$H$4:$H$"&amp;$C$6),Analysis!Q27,INDIRECT("'Output 3'!$Q$4:$Q$"&amp;$C$6))
+SUMIF(INDIRECT("'Output 4'!$H$4:$H$"&amp;$C$7),Analysis!Q27,INDIRECT("'Output 4'!$Q$4:$Q$"&amp;$C$7))
+SUMIF(INDIRECT("'Output 5'!$H$4:$H$"&amp;$C$8),Analysis!Q27,INDIRECT("'Output 5'!$Q$4:$Q$"&amp;$C$8))
+SUMIF(INDIRECT("'Output 6'!$H$4:$H$"&amp;$C$9),Analysis!Q27,INDIRECT("'Output 6'!$Q$4:$Q$"&amp;$C$9))
+SUMIF(INDIRECT("'Output 7'!$H$4:$H$"&amp;$C$10),Analysis!Q27,INDIRECT("'Output 7'!$Q$4:$Q$"&amp;$C$10))
+SUMIF(INDIRECT("'Output 8'!$H$4:$H$"&amp;$C$11),Analysis!Q27,INDIRECT("'Output 8'!$Q$4:$Q$"&amp;$C$11))
+SUMIF(INDIRECT("'Output 9'!$H$4:$H$"&amp;$C$12),Analysis!Q27,INDIRECT("'Output 9'!$Q$4:$Q$"&amp;$C$12))</f>
        <v>0</v>
      </c>
      <c r="T27" s="5">
        <f ca="1">SUMIF(INDIRECT("'Output 1'!$H$4:$H$"&amp;$C$4),Analysis!Q27,INDIRECT("'Output 1'!$U$4:$U$"&amp;$C$4))
+SUMIF(INDIRECT("'Output 2'!$H$4:$H$"&amp;$C$5),Analysis!Q27,INDIRECT("'Output 2'!$U$4:$U$"&amp;$C$5))
+SUMIF(INDIRECT("'Output 3'!$H$4:$H$"&amp;$C$6),Analysis!Q27,INDIRECT("'Output 3'!$U$4:$U$"&amp;$C$6))
+SUMIF(INDIRECT("'Output 4'!$H$4:$H$"&amp;$C$7),Analysis!Q27,INDIRECT("'Output 4'!$U$4:$U$"&amp;$C$7))
+SUMIF(INDIRECT("'Output 5'!$H$4:$H$"&amp;$C$8),Analysis!Q27,INDIRECT("'Output 5'!$U$4:$U$"&amp;$C$8))
+SUMIF(INDIRECT("'Output 6'!$H$4:$H$"&amp;$C$9),Analysis!Q27,INDIRECT("'Output 6'!$U$4:$U$"&amp;$C$9))
+SUMIF(INDIRECT("'Output 7'!$H$4:$H$"&amp;$C$10),Analysis!Q27,INDIRECT("'Output 7'!$U$4:$U$"&amp;$C$10))
+SUMIF(INDIRECT("'Output 8'!$H$4:$H$"&amp;$C$11),Analysis!Q27,INDIRECT("'Output 8'!$U$4:$U$"&amp;$C$11))
+SUMIF(INDIRECT("'Output 9'!$H$4:$H$"&amp;$C$12),Analysis!Q27,INDIRECT("'Output 9'!$U$4:$U$"&amp;$C$12))</f>
        <v>0</v>
      </c>
      <c r="U27" s="31"/>
      <c r="V27" s="5">
        <f>SUMIF('Unplanned Outputs'!$E$4:$E$500,Analysis!Q27,'Unplanned Outputs'!$J$4:$J$500)</f>
        <v>0</v>
      </c>
      <c r="W27" s="5">
        <f>SUMIF('Unplanned Outputs'!$E$4:$E$500,Analysis!$Q27,'Unplanned Outputs'!$N$4:$N$500)</f>
        <v>0</v>
      </c>
      <c r="X27" s="5">
        <f>SUMIF('Unplanned Outputs'!$E$4:$E$500,Analysis!$Q27,'Unplanned Outputs'!$R$4:$R$500)</f>
        <v>0</v>
      </c>
      <c r="Y27" s="15"/>
      <c r="Z27" s="37">
        <f t="shared" ca="1" si="0"/>
        <v>0</v>
      </c>
      <c r="AA27" s="37">
        <f t="shared" si="1"/>
        <v>0</v>
      </c>
      <c r="AB27" s="53">
        <f t="shared" ca="1" si="2"/>
        <v>0</v>
      </c>
      <c r="AC27" s="64">
        <f ca="1">SUMIF(INDIRECT("'Output 1'!$H$5:$H$"&amp;$C$4),Analysis!$Q27,INDIRECT("'Output 1'!$F$5:$F$"&amp;$C$4))
+SUMIF(INDIRECT("'Output 2'!$H$5:$H$"&amp;$C$5),Analysis!$Q27,INDIRECT("'Output 2'!$F$5:$F$"&amp;$C$5))
+SUMIF(INDIRECT("'Output 3'!$H$5:$H$"&amp;$C$6),Analysis!$Q27,INDIRECT("'Output 3'!$F$5:$F$"&amp;$C$6))
+SUMIF(INDIRECT("'Output 4'!$H$5:$H$"&amp;$C$7),Analysis!$Q27,INDIRECT("'Output 4'!$F$5:$F$"&amp;$C$7))
+SUMIF(INDIRECT("'Output 5'!$H$5:$H$"&amp;$C$8),Analysis!$Q27,INDIRECT("'Output 5'!$F$5:$F$"&amp;$C$8))
+SUMIF(INDIRECT("'Output 6'!$H$5:$H$"&amp;$C$9),Analysis!$Q27,INDIRECT("'Output 6'!$F$5:$F$"&amp;$C$9))
+SUMIF(INDIRECT("'Output 7'!$H$5:$H$"&amp;$C$10),Analysis!$Q27,INDIRECT("'Output 7'!$F$5:$F$"&amp;$C$10))
+SUMIF(INDIRECT("'Output 8'!$H$5:$H$"&amp;$C$11),Analysis!$Q27,INDIRECT("'Output 8'!$F$5:$F$"&amp;$C$11))
+SUMIF(INDIRECT("'Output 9'!$H$5:$H$"&amp;$C$12),Analysis!$Q27,INDIRECT("'Output 9'!$F$5:$F$"&amp;$C$12))</f>
        <v>0</v>
      </c>
      <c r="AE27">
        <f t="shared" ca="1" si="3"/>
        <v>0</v>
      </c>
      <c r="AF27">
        <f ca="1">SUMIF(INDIRECT("'Output 1'!$H$4:$H$"&amp;$C$4),Analysis!Q27,INDIRECT("'Output 1'!$w$4:$w$"&amp;$C$4))
+SUMIF(INDIRECT("'Output 2'!$H$4:$H$"&amp;$C$5),Analysis!Q27,INDIRECT("'Output 2'!$w$4:$w$"&amp;$C$5))
+SUMIF(INDIRECT("'Output 3'!$H$4:$H$"&amp;$C$6),Analysis!Q27,INDIRECT("'Output 3'!$w$4:$w$"&amp;$C$6))
+SUMIF(INDIRECT("'Output 4'!$H$4:$H$"&amp;$C$7),Analysis!Q27,INDIRECT("'Output 4'!$w$4:$w$"&amp;$C$7))
+SUMIF(INDIRECT("'Output 5'!$H$4:$H$"&amp;$C$8),Analysis!Q27,INDIRECT("'Output 5'!$w$4:$w$"&amp;$C$8))
+SUMIF(INDIRECT("'Output 6'!$H$4:$H$"&amp;$C$9),Analysis!Q27,INDIRECT("'Output 6'!$w$4:$w$"&amp;$C$9))
+SUMIF(INDIRECT("'Output 7'!$H$4:$H$"&amp;$C$10),Analysis!Q27,INDIRECT("'Output 7'!$w$4:$w$"&amp;$C$10))
+SUMIF(INDIRECT("'Output 8'!$H$4:$H$"&amp;$C$11),Analysis!Q27,INDIRECT("'Output 8'!$w$4:$w$"&amp;$C$11))
+SUMIF(INDIRECT("'Output 9'!$H$4:$H$"&amp;$C$12),Analysis!Q27,INDIRECT("'Output 9'!$w$4:$w$"&amp;$C$12))</f>
        <v>0</v>
      </c>
      <c r="AG27">
        <f>SUMIF('Unplanned Outputs'!$E$4:$E$500,Analysis!Q27,'Unplanned Outputs'!$T$4:$T$500)</f>
        <v>0</v>
      </c>
    </row>
    <row r="28" spans="1:33">
      <c r="F28">
        <f>'Output 2'!$D$6</f>
        <v>0</v>
      </c>
      <c r="G28" s="4" t="e">
        <f>'Output 8'!K$6/'Output 8'!$F$6</f>
        <v>#DIV/0!</v>
      </c>
      <c r="H28" s="4" t="e">
        <f>'Output 8'!M$6/'Output 8'!$F$6</f>
        <v>#DIV/0!</v>
      </c>
      <c r="I28" s="4" t="e">
        <f>('Output 8'!O$6)/'Output 8'!$F$6</f>
        <v>#DIV/0!</v>
      </c>
      <c r="J28" s="4" t="e">
        <f>('Output 8'!Q$6)/'Output 8'!$F$6</f>
        <v>#DIV/0!</v>
      </c>
      <c r="K28" s="4" t="e">
        <f>('Output 1'!U$4)/'Output 1'!$F$4</f>
        <v>#DIV/0!</v>
      </c>
      <c r="L28" s="34" t="e">
        <f t="shared" si="7"/>
        <v>#DIV/0!</v>
      </c>
      <c r="M28" s="4" t="e">
        <f>(#REF!)/#REF!</f>
        <v>#REF!</v>
      </c>
      <c r="N28" s="4" t="e">
        <f>(#REF!)/#REF!</f>
        <v>#REF!</v>
      </c>
      <c r="O28" s="34" t="e">
        <f>#REF!+N28</f>
        <v>#REF!</v>
      </c>
      <c r="Q28" s="31" t="s">
        <v>304</v>
      </c>
      <c r="R28" s="5">
        <f ca="1">SUMIF(INDIRECT("'Output 1'!$H$4:$H$"&amp;$C$4),Analysis!Q28,INDIRECT("'Output 1'!$m$4:$m$"&amp;$C$4))
+SUMIF(INDIRECT("'Output 2'!$H$4:$H$"&amp;$C$5),Analysis!Q28,INDIRECT("'Output 2'!$m$4:$m$"&amp;$C$5))
+SUMIF(INDIRECT("'Output 3'!$H$4:$H$"&amp;$C$6),Analysis!Q28,INDIRECT("'Output 3'!$m$4:$m$"&amp;$C$6))
+SUMIF(INDIRECT("'Output 4'!$H$4:$H$"&amp;$C$7),Analysis!Q28,INDIRECT("'Output 4'!$m$4:$m$"&amp;$C$7))
+SUMIF(INDIRECT("'Output 5'!$H$4:$H$"&amp;$C$8),Analysis!Q28,INDIRECT("'Output 5'!$m$4:$m$"&amp;$C$8))
+SUMIF(INDIRECT("'Output 6'!$H$4:$H$"&amp;$C$9),Analysis!Q28,INDIRECT("'Output 6'!$m$4:$m$"&amp;$C$9))
+SUMIF(INDIRECT("'Output 7'!$H$4:$H$"&amp;$C$10),Analysis!Q28,INDIRECT("'Output 7'!$m$4:$m$"&amp;$C$10))
+SUMIF(INDIRECT("'Output 8'!$H$4:$H$"&amp;$C$11),Analysis!Q28,INDIRECT("'Output 8'!$m$4:$m$"&amp;$C$11))
+SUMIF(INDIRECT("'Output 9'!$H$4:$H$"&amp;$C$12),Analysis!Q28,INDIRECT("'Output 9'!$m$4:$m$"&amp;$C$12))</f>
        <v>0</v>
      </c>
      <c r="S28" s="5">
        <f ca="1">SUMIF(INDIRECT("'Output 1'!$H$4:$H$"&amp;$C$4),Analysis!Q28,INDIRECT("'Output 1'!$Q$4:$Q$"&amp;$C$4))
+SUMIF(INDIRECT("'Output 2'!$H$4:$H$"&amp;$C$5),Analysis!Q28,INDIRECT("'Output 2'!$Q$4:$Q$"&amp;$C$5))
+SUMIF(INDIRECT("'Output 3'!$H$4:$H$"&amp;$C$6),Analysis!Q28,INDIRECT("'Output 3'!$Q$4:$Q$"&amp;$C$6))
+SUMIF(INDIRECT("'Output 4'!$H$4:$H$"&amp;$C$7),Analysis!Q28,INDIRECT("'Output 4'!$Q$4:$Q$"&amp;$C$7))
+SUMIF(INDIRECT("'Output 5'!$H$4:$H$"&amp;$C$8),Analysis!Q28,INDIRECT("'Output 5'!$Q$4:$Q$"&amp;$C$8))
+SUMIF(INDIRECT("'Output 6'!$H$4:$H$"&amp;$C$9),Analysis!Q28,INDIRECT("'Output 6'!$Q$4:$Q$"&amp;$C$9))
+SUMIF(INDIRECT("'Output 7'!$H$4:$H$"&amp;$C$10),Analysis!Q28,INDIRECT("'Output 7'!$Q$4:$Q$"&amp;$C$10))
+SUMIF(INDIRECT("'Output 8'!$H$4:$H$"&amp;$C$11),Analysis!Q28,INDIRECT("'Output 8'!$Q$4:$Q$"&amp;$C$11))
+SUMIF(INDIRECT("'Output 9'!$H$4:$H$"&amp;$C$12),Analysis!Q28,INDIRECT("'Output 9'!$Q$4:$Q$"&amp;$C$12))</f>
        <v>0</v>
      </c>
      <c r="T28" s="5">
        <f ca="1">SUMIF(INDIRECT("'Output 1'!$H$4:$H$"&amp;$C$4),Analysis!Q28,INDIRECT("'Output 1'!$U$4:$U$"&amp;$C$4))
+SUMIF(INDIRECT("'Output 2'!$H$4:$H$"&amp;$C$5),Analysis!Q28,INDIRECT("'Output 2'!$U$4:$U$"&amp;$C$5))
+SUMIF(INDIRECT("'Output 3'!$H$4:$H$"&amp;$C$6),Analysis!Q28,INDIRECT("'Output 3'!$U$4:$U$"&amp;$C$6))
+SUMIF(INDIRECT("'Output 4'!$H$4:$H$"&amp;$C$7),Analysis!Q28,INDIRECT("'Output 4'!$U$4:$U$"&amp;$C$7))
+SUMIF(INDIRECT("'Output 5'!$H$4:$H$"&amp;$C$8),Analysis!Q28,INDIRECT("'Output 5'!$U$4:$U$"&amp;$C$8))
+SUMIF(INDIRECT("'Output 6'!$H$4:$H$"&amp;$C$9),Analysis!Q28,INDIRECT("'Output 6'!$U$4:$U$"&amp;$C$9))
+SUMIF(INDIRECT("'Output 7'!$H$4:$H$"&amp;$C$10),Analysis!Q28,INDIRECT("'Output 7'!$U$4:$U$"&amp;$C$10))
+SUMIF(INDIRECT("'Output 8'!$H$4:$H$"&amp;$C$11),Analysis!Q28,INDIRECT("'Output 8'!$U$4:$U$"&amp;$C$11))
+SUMIF(INDIRECT("'Output 9'!$H$4:$H$"&amp;$C$12),Analysis!Q28,INDIRECT("'Output 9'!$U$4:$U$"&amp;$C$12))</f>
        <v>0</v>
      </c>
      <c r="U28" s="31"/>
      <c r="V28" s="5">
        <f>SUMIF('Unplanned Outputs'!$E$4:$E$500,Analysis!Q28,'Unplanned Outputs'!$J$4:$J$500)</f>
        <v>0</v>
      </c>
      <c r="W28" s="5">
        <f>SUMIF('Unplanned Outputs'!$E$4:$E$500,Analysis!$Q28,'Unplanned Outputs'!$N$4:$N$500)</f>
        <v>0</v>
      </c>
      <c r="X28" s="5">
        <f>SUMIF('Unplanned Outputs'!$E$4:$E$500,Analysis!$Q28,'Unplanned Outputs'!$R$4:$R$500)</f>
        <v>0</v>
      </c>
      <c r="Y28" s="15"/>
      <c r="Z28" s="37">
        <f t="shared" ca="1" si="0"/>
        <v>0</v>
      </c>
      <c r="AA28" s="37">
        <f t="shared" si="1"/>
        <v>0</v>
      </c>
      <c r="AB28" s="53">
        <f t="shared" ca="1" si="2"/>
        <v>0</v>
      </c>
      <c r="AC28" s="64">
        <f ca="1">SUMIF(INDIRECT("'Output 1'!$H$5:$H$"&amp;$C$4),Analysis!$Q28,INDIRECT("'Output 1'!$F$5:$F$"&amp;$C$4))
+SUMIF(INDIRECT("'Output 2'!$H$5:$H$"&amp;$C$5),Analysis!$Q28,INDIRECT("'Output 2'!$F$5:$F$"&amp;$C$5))
+SUMIF(INDIRECT("'Output 3'!$H$5:$H$"&amp;$C$6),Analysis!$Q28,INDIRECT("'Output 3'!$F$5:$F$"&amp;$C$6))
+SUMIF(INDIRECT("'Output 4'!$H$5:$H$"&amp;$C$7),Analysis!$Q28,INDIRECT("'Output 4'!$F$5:$F$"&amp;$C$7))
+SUMIF(INDIRECT("'Output 5'!$H$5:$H$"&amp;$C$8),Analysis!$Q28,INDIRECT("'Output 5'!$F$5:$F$"&amp;$C$8))
+SUMIF(INDIRECT("'Output 6'!$H$5:$H$"&amp;$C$9),Analysis!$Q28,INDIRECT("'Output 6'!$F$5:$F$"&amp;$C$9))
+SUMIF(INDIRECT("'Output 7'!$H$5:$H$"&amp;$C$10),Analysis!$Q28,INDIRECT("'Output 7'!$F$5:$F$"&amp;$C$10))
+SUMIF(INDIRECT("'Output 8'!$H$5:$H$"&amp;$C$11),Analysis!$Q28,INDIRECT("'Output 8'!$F$5:$F$"&amp;$C$11))
+SUMIF(INDIRECT("'Output 9'!$H$5:$H$"&amp;$C$12),Analysis!$Q28,INDIRECT("'Output 9'!$F$5:$F$"&amp;$C$12))</f>
        <v>0</v>
      </c>
      <c r="AE28">
        <f t="shared" ca="1" si="3"/>
        <v>0</v>
      </c>
      <c r="AF28">
        <f ca="1">SUMIF(INDIRECT("'Output 1'!$H$4:$H$"&amp;$C$4),Analysis!Q28,INDIRECT("'Output 1'!$w$4:$w$"&amp;$C$4))
+SUMIF(INDIRECT("'Output 2'!$H$4:$H$"&amp;$C$5),Analysis!Q28,INDIRECT("'Output 2'!$w$4:$w$"&amp;$C$5))
+SUMIF(INDIRECT("'Output 3'!$H$4:$H$"&amp;$C$6),Analysis!Q28,INDIRECT("'Output 3'!$w$4:$w$"&amp;$C$6))
+SUMIF(INDIRECT("'Output 4'!$H$4:$H$"&amp;$C$7),Analysis!Q28,INDIRECT("'Output 4'!$w$4:$w$"&amp;$C$7))
+SUMIF(INDIRECT("'Output 5'!$H$4:$H$"&amp;$C$8),Analysis!Q28,INDIRECT("'Output 5'!$w$4:$w$"&amp;$C$8))
+SUMIF(INDIRECT("'Output 6'!$H$4:$H$"&amp;$C$9),Analysis!Q28,INDIRECT("'Output 6'!$w$4:$w$"&amp;$C$9))
+SUMIF(INDIRECT("'Output 7'!$H$4:$H$"&amp;$C$10),Analysis!Q28,INDIRECT("'Output 7'!$w$4:$w$"&amp;$C$10))
+SUMIF(INDIRECT("'Output 8'!$H$4:$H$"&amp;$C$11),Analysis!Q28,INDIRECT("'Output 8'!$w$4:$w$"&amp;$C$11))
+SUMIF(INDIRECT("'Output 9'!$H$4:$H$"&amp;$C$12),Analysis!Q28,INDIRECT("'Output 9'!$w$4:$w$"&amp;$C$12))</f>
        <v>0</v>
      </c>
      <c r="AG28">
        <f>SUMIF('Unplanned Outputs'!$E$4:$E$500,Analysis!Q28,'Unplanned Outputs'!$T$4:$T$500)</f>
        <v>0</v>
      </c>
    </row>
    <row r="29" spans="1:33">
      <c r="E29" t="str">
        <f>'Output 9'!$B$4</f>
        <v>O.9</v>
      </c>
      <c r="F29" t="str">
        <f>'Output 9'!$D$4</f>
        <v>O.9.1</v>
      </c>
      <c r="G29" s="4" t="e">
        <f>'Output 9'!$K$4/'Output 9'!$F$4</f>
        <v>#DIV/0!</v>
      </c>
      <c r="H29" s="4" t="e">
        <f>'Output 9'!M$4/'Output 9'!$F$4</f>
        <v>#DIV/0!</v>
      </c>
      <c r="I29" s="4" t="e">
        <f>('Output 9'!O$4)/'Output 9'!$F$4</f>
        <v>#DIV/0!</v>
      </c>
      <c r="J29" s="4" t="e">
        <f>('Output 9'!Q$4)/'Output 9'!$F$4</f>
        <v>#DIV/0!</v>
      </c>
      <c r="K29" s="4" t="e">
        <f>('Output 1'!U$4)/'Output 1'!$F$4</f>
        <v>#DIV/0!</v>
      </c>
      <c r="L29" s="34" t="e">
        <f t="shared" si="7"/>
        <v>#DIV/0!</v>
      </c>
      <c r="M29" s="4" t="e">
        <f>('Output 8'!S$4)/'Output 8'!$F$4</f>
        <v>#DIV/0!</v>
      </c>
      <c r="N29" s="4" t="e">
        <f>('Output 8'!U$4)/'Output 8'!$F$4</f>
        <v>#DIV/0!</v>
      </c>
      <c r="O29" s="34" t="e">
        <f t="shared" ref="O29:O34" si="9">L26+N29</f>
        <v>#DIV/0!</v>
      </c>
      <c r="Q29" s="31" t="s">
        <v>305</v>
      </c>
      <c r="R29" s="5">
        <f ca="1">SUMIF(INDIRECT("'Output 1'!$H$4:$H$"&amp;$C$4),Analysis!Q29,INDIRECT("'Output 1'!$m$4:$m$"&amp;$C$4))
+SUMIF(INDIRECT("'Output 2'!$H$4:$H$"&amp;$C$5),Analysis!Q29,INDIRECT("'Output 2'!$m$4:$m$"&amp;$C$5))
+SUMIF(INDIRECT("'Output 3'!$H$4:$H$"&amp;$C$6),Analysis!Q29,INDIRECT("'Output 3'!$m$4:$m$"&amp;$C$6))
+SUMIF(INDIRECT("'Output 4'!$H$4:$H$"&amp;$C$7),Analysis!Q29,INDIRECT("'Output 4'!$m$4:$m$"&amp;$C$7))
+SUMIF(INDIRECT("'Output 5'!$H$4:$H$"&amp;$C$8),Analysis!Q29,INDIRECT("'Output 5'!$m$4:$m$"&amp;$C$8))
+SUMIF(INDIRECT("'Output 6'!$H$4:$H$"&amp;$C$9),Analysis!Q29,INDIRECT("'Output 6'!$m$4:$m$"&amp;$C$9))
+SUMIF(INDIRECT("'Output 7'!$H$4:$H$"&amp;$C$10),Analysis!Q29,INDIRECT("'Output 7'!$m$4:$m$"&amp;$C$10))
+SUMIF(INDIRECT("'Output 8'!$H$4:$H$"&amp;$C$11),Analysis!Q29,INDIRECT("'Output 8'!$m$4:$m$"&amp;$C$11))
+SUMIF(INDIRECT("'Output 9'!$H$4:$H$"&amp;$C$12),Analysis!Q29,INDIRECT("'Output 9'!$m$4:$m$"&amp;$C$12))</f>
        <v>0</v>
      </c>
      <c r="S29" s="5">
        <f ca="1">SUMIF(INDIRECT("'Output 1'!$H$4:$H$"&amp;$C$4),Analysis!Q29,INDIRECT("'Output 1'!$Q$4:$Q$"&amp;$C$4))
+SUMIF(INDIRECT("'Output 2'!$H$4:$H$"&amp;$C$5),Analysis!Q29,INDIRECT("'Output 2'!$Q$4:$Q$"&amp;$C$5))
+SUMIF(INDIRECT("'Output 3'!$H$4:$H$"&amp;$C$6),Analysis!Q29,INDIRECT("'Output 3'!$Q$4:$Q$"&amp;$C$6))
+SUMIF(INDIRECT("'Output 4'!$H$4:$H$"&amp;$C$7),Analysis!Q29,INDIRECT("'Output 4'!$Q$4:$Q$"&amp;$C$7))
+SUMIF(INDIRECT("'Output 5'!$H$4:$H$"&amp;$C$8),Analysis!Q29,INDIRECT("'Output 5'!$Q$4:$Q$"&amp;$C$8))
+SUMIF(INDIRECT("'Output 6'!$H$4:$H$"&amp;$C$9),Analysis!Q29,INDIRECT("'Output 6'!$Q$4:$Q$"&amp;$C$9))
+SUMIF(INDIRECT("'Output 7'!$H$4:$H$"&amp;$C$10),Analysis!Q29,INDIRECT("'Output 7'!$Q$4:$Q$"&amp;$C$10))
+SUMIF(INDIRECT("'Output 8'!$H$4:$H$"&amp;$C$11),Analysis!Q29,INDIRECT("'Output 8'!$Q$4:$Q$"&amp;$C$11))
+SUMIF(INDIRECT("'Output 9'!$H$4:$H$"&amp;$C$12),Analysis!Q29,INDIRECT("'Output 9'!$Q$4:$Q$"&amp;$C$12))</f>
        <v>0</v>
      </c>
      <c r="T29" s="5">
        <f ca="1">SUMIF(INDIRECT("'Output 1'!$H$4:$H$"&amp;$C$4),Analysis!Q29,INDIRECT("'Output 1'!$U$4:$U$"&amp;$C$4))
+SUMIF(INDIRECT("'Output 2'!$H$4:$H$"&amp;$C$5),Analysis!Q29,INDIRECT("'Output 2'!$U$4:$U$"&amp;$C$5))
+SUMIF(INDIRECT("'Output 3'!$H$4:$H$"&amp;$C$6),Analysis!Q29,INDIRECT("'Output 3'!$U$4:$U$"&amp;$C$6))
+SUMIF(INDIRECT("'Output 4'!$H$4:$H$"&amp;$C$7),Analysis!Q29,INDIRECT("'Output 4'!$U$4:$U$"&amp;$C$7))
+SUMIF(INDIRECT("'Output 5'!$H$4:$H$"&amp;$C$8),Analysis!Q29,INDIRECT("'Output 5'!$U$4:$U$"&amp;$C$8))
+SUMIF(INDIRECT("'Output 6'!$H$4:$H$"&amp;$C$9),Analysis!Q29,INDIRECT("'Output 6'!$U$4:$U$"&amp;$C$9))
+SUMIF(INDIRECT("'Output 7'!$H$4:$H$"&amp;$C$10),Analysis!Q29,INDIRECT("'Output 7'!$U$4:$U$"&amp;$C$10))
+SUMIF(INDIRECT("'Output 8'!$H$4:$H$"&amp;$C$11),Analysis!Q29,INDIRECT("'Output 8'!$U$4:$U$"&amp;$C$11))
+SUMIF(INDIRECT("'Output 9'!$H$4:$H$"&amp;$C$12),Analysis!Q29,INDIRECT("'Output 9'!$U$4:$U$"&amp;$C$12))</f>
        <v>0</v>
      </c>
      <c r="U29" s="31"/>
      <c r="V29" s="5">
        <f>SUMIF('Unplanned Outputs'!$E$4:$E$500,Analysis!Q29,'Unplanned Outputs'!$J$4:$J$500)</f>
        <v>0</v>
      </c>
      <c r="W29" s="5">
        <f>SUMIF('Unplanned Outputs'!$E$4:$E$500,Analysis!$Q29,'Unplanned Outputs'!$N$4:$N$500)</f>
        <v>0</v>
      </c>
      <c r="X29" s="5">
        <f>SUMIF('Unplanned Outputs'!$E$4:$E$500,Analysis!$Q29,'Unplanned Outputs'!$R$4:$R$500)</f>
        <v>0</v>
      </c>
      <c r="Y29" s="15"/>
      <c r="Z29" s="37">
        <f t="shared" ca="1" si="0"/>
        <v>0</v>
      </c>
      <c r="AA29" s="37">
        <f t="shared" si="1"/>
        <v>0</v>
      </c>
      <c r="AB29" s="53">
        <f t="shared" ca="1" si="2"/>
        <v>0</v>
      </c>
      <c r="AC29" s="64">
        <f ca="1">SUMIF(INDIRECT("'Output 1'!$H$5:$H$"&amp;$C$4),Analysis!$Q29,INDIRECT("'Output 1'!$F$5:$F$"&amp;$C$4))
+SUMIF(INDIRECT("'Output 2'!$H$5:$H$"&amp;$C$5),Analysis!$Q29,INDIRECT("'Output 2'!$F$5:$F$"&amp;$C$5))
+SUMIF(INDIRECT("'Output 3'!$H$5:$H$"&amp;$C$6),Analysis!$Q29,INDIRECT("'Output 3'!$F$5:$F$"&amp;$C$6))
+SUMIF(INDIRECT("'Output 4'!$H$5:$H$"&amp;$C$7),Analysis!$Q29,INDIRECT("'Output 4'!$F$5:$F$"&amp;$C$7))
+SUMIF(INDIRECT("'Output 5'!$H$5:$H$"&amp;$C$8),Analysis!$Q29,INDIRECT("'Output 5'!$F$5:$F$"&amp;$C$8))
+SUMIF(INDIRECT("'Output 6'!$H$5:$H$"&amp;$C$9),Analysis!$Q29,INDIRECT("'Output 6'!$F$5:$F$"&amp;$C$9))
+SUMIF(INDIRECT("'Output 7'!$H$5:$H$"&amp;$C$10),Analysis!$Q29,INDIRECT("'Output 7'!$F$5:$F$"&amp;$C$10))
+SUMIF(INDIRECT("'Output 8'!$H$5:$H$"&amp;$C$11),Analysis!$Q29,INDIRECT("'Output 8'!$F$5:$F$"&amp;$C$11))
+SUMIF(INDIRECT("'Output 9'!$H$5:$H$"&amp;$C$12),Analysis!$Q29,INDIRECT("'Output 9'!$F$5:$F$"&amp;$C$12))</f>
        <v>0</v>
      </c>
      <c r="AE29">
        <f t="shared" ca="1" si="3"/>
        <v>0</v>
      </c>
      <c r="AF29">
        <f ca="1">SUMIF(INDIRECT("'Output 1'!$H$4:$H$"&amp;$C$4),Analysis!Q29,INDIRECT("'Output 1'!$w$4:$w$"&amp;$C$4))
+SUMIF(INDIRECT("'Output 2'!$H$4:$H$"&amp;$C$5),Analysis!Q29,INDIRECT("'Output 2'!$w$4:$w$"&amp;$C$5))
+SUMIF(INDIRECT("'Output 3'!$H$4:$H$"&amp;$C$6),Analysis!Q29,INDIRECT("'Output 3'!$w$4:$w$"&amp;$C$6))
+SUMIF(INDIRECT("'Output 4'!$H$4:$H$"&amp;$C$7),Analysis!Q29,INDIRECT("'Output 4'!$w$4:$w$"&amp;$C$7))
+SUMIF(INDIRECT("'Output 5'!$H$4:$H$"&amp;$C$8),Analysis!Q29,INDIRECT("'Output 5'!$w$4:$w$"&amp;$C$8))
+SUMIF(INDIRECT("'Output 6'!$H$4:$H$"&amp;$C$9),Analysis!Q29,INDIRECT("'Output 6'!$w$4:$w$"&amp;$C$9))
+SUMIF(INDIRECT("'Output 7'!$H$4:$H$"&amp;$C$10),Analysis!Q29,INDIRECT("'Output 7'!$w$4:$w$"&amp;$C$10))
+SUMIF(INDIRECT("'Output 8'!$H$4:$H$"&amp;$C$11),Analysis!Q29,INDIRECT("'Output 8'!$w$4:$w$"&amp;$C$11))
+SUMIF(INDIRECT("'Output 9'!$H$4:$H$"&amp;$C$12),Analysis!Q29,INDIRECT("'Output 9'!$w$4:$w$"&amp;$C$12))</f>
        <v>0</v>
      </c>
      <c r="AG29">
        <f>SUMIF('Unplanned Outputs'!$E$4:$E$500,Analysis!Q29,'Unplanned Outputs'!$T$4:$T$500)</f>
        <v>0</v>
      </c>
    </row>
    <row r="30" spans="1:33">
      <c r="F30" t="str">
        <f>'Output 9'!$D$5</f>
        <v>O.9.2</v>
      </c>
      <c r="G30" s="4" t="e">
        <f>'Output 9'!K$5/'Output 9'!$F$5</f>
        <v>#DIV/0!</v>
      </c>
      <c r="H30" s="4" t="e">
        <f>'Output 9'!M$5/'Output 9'!$F$5</f>
        <v>#DIV/0!</v>
      </c>
      <c r="I30" s="4" t="e">
        <f>('Output 9'!O$5)/'Output 9'!$F$5</f>
        <v>#DIV/0!</v>
      </c>
      <c r="J30" s="4" t="e">
        <f>('Output 9'!Q$5)/'Output 9'!$F$5</f>
        <v>#DIV/0!</v>
      </c>
      <c r="K30" s="4" t="e">
        <f>('Output 1'!U$4)/'Output 1'!$F$4</f>
        <v>#DIV/0!</v>
      </c>
      <c r="L30" s="34" t="e">
        <f t="shared" si="7"/>
        <v>#DIV/0!</v>
      </c>
      <c r="M30" s="4" t="e">
        <f>('Output 8'!S$5)/'Output 8'!$F$5</f>
        <v>#DIV/0!</v>
      </c>
      <c r="N30" s="4" t="e">
        <f>('Output 8'!U$5)/'Output 8'!$F$5</f>
        <v>#DIV/0!</v>
      </c>
      <c r="O30" s="34" t="e">
        <f t="shared" si="9"/>
        <v>#DIV/0!</v>
      </c>
      <c r="Q30" s="31" t="s">
        <v>306</v>
      </c>
      <c r="R30" s="5">
        <f ca="1">SUMIF(INDIRECT("'Output 1'!$H$4:$H$"&amp;$C$4),Analysis!Q30,INDIRECT("'Output 1'!$m$4:$m$"&amp;$C$4))
+SUMIF(INDIRECT("'Output 2'!$H$4:$H$"&amp;$C$5),Analysis!Q30,INDIRECT("'Output 2'!$m$4:$m$"&amp;$C$5))
+SUMIF(INDIRECT("'Output 3'!$H$4:$H$"&amp;$C$6),Analysis!Q30,INDIRECT("'Output 3'!$m$4:$m$"&amp;$C$6))
+SUMIF(INDIRECT("'Output 4'!$H$4:$H$"&amp;$C$7),Analysis!Q30,INDIRECT("'Output 4'!$m$4:$m$"&amp;$C$7))
+SUMIF(INDIRECT("'Output 5'!$H$4:$H$"&amp;$C$8),Analysis!Q30,INDIRECT("'Output 5'!$m$4:$m$"&amp;$C$8))
+SUMIF(INDIRECT("'Output 6'!$H$4:$H$"&amp;$C$9),Analysis!Q30,INDIRECT("'Output 6'!$m$4:$m$"&amp;$C$9))
+SUMIF(INDIRECT("'Output 7'!$H$4:$H$"&amp;$C$10),Analysis!Q30,INDIRECT("'Output 7'!$m$4:$m$"&amp;$C$10))
+SUMIF(INDIRECT("'Output 8'!$H$4:$H$"&amp;$C$11),Analysis!Q30,INDIRECT("'Output 8'!$m$4:$m$"&amp;$C$11))
+SUMIF(INDIRECT("'Output 9'!$H$4:$H$"&amp;$C$12),Analysis!Q30,INDIRECT("'Output 9'!$m$4:$m$"&amp;$C$12))</f>
        <v>0</v>
      </c>
      <c r="S30" s="5">
        <f ca="1">SUMIF(INDIRECT("'Output 1'!$H$4:$H$"&amp;$C$4),Analysis!Q30,INDIRECT("'Output 1'!$Q$4:$Q$"&amp;$C$4))
+SUMIF(INDIRECT("'Output 2'!$H$4:$H$"&amp;$C$5),Analysis!Q30,INDIRECT("'Output 2'!$Q$4:$Q$"&amp;$C$5))
+SUMIF(INDIRECT("'Output 3'!$H$4:$H$"&amp;$C$6),Analysis!Q30,INDIRECT("'Output 3'!$Q$4:$Q$"&amp;$C$6))
+SUMIF(INDIRECT("'Output 4'!$H$4:$H$"&amp;$C$7),Analysis!Q30,INDIRECT("'Output 4'!$Q$4:$Q$"&amp;$C$7))
+SUMIF(INDIRECT("'Output 5'!$H$4:$H$"&amp;$C$8),Analysis!Q30,INDIRECT("'Output 5'!$Q$4:$Q$"&amp;$C$8))
+SUMIF(INDIRECT("'Output 6'!$H$4:$H$"&amp;$C$9),Analysis!Q30,INDIRECT("'Output 6'!$Q$4:$Q$"&amp;$C$9))
+SUMIF(INDIRECT("'Output 7'!$H$4:$H$"&amp;$C$10),Analysis!Q30,INDIRECT("'Output 7'!$Q$4:$Q$"&amp;$C$10))
+SUMIF(INDIRECT("'Output 8'!$H$4:$H$"&amp;$C$11),Analysis!Q30,INDIRECT("'Output 8'!$Q$4:$Q$"&amp;$C$11))
+SUMIF(INDIRECT("'Output 9'!$H$4:$H$"&amp;$C$12),Analysis!Q30,INDIRECT("'Output 9'!$Q$4:$Q$"&amp;$C$12))</f>
        <v>0</v>
      </c>
      <c r="T30" s="5">
        <f ca="1">SUMIF(INDIRECT("'Output 1'!$H$4:$H$"&amp;$C$4),Analysis!Q30,INDIRECT("'Output 1'!$U$4:$U$"&amp;$C$4))
+SUMIF(INDIRECT("'Output 2'!$H$4:$H$"&amp;$C$5),Analysis!Q30,INDIRECT("'Output 2'!$U$4:$U$"&amp;$C$5))
+SUMIF(INDIRECT("'Output 3'!$H$4:$H$"&amp;$C$6),Analysis!Q30,INDIRECT("'Output 3'!$U$4:$U$"&amp;$C$6))
+SUMIF(INDIRECT("'Output 4'!$H$4:$H$"&amp;$C$7),Analysis!Q30,INDIRECT("'Output 4'!$U$4:$U$"&amp;$C$7))
+SUMIF(INDIRECT("'Output 5'!$H$4:$H$"&amp;$C$8),Analysis!Q30,INDIRECT("'Output 5'!$U$4:$U$"&amp;$C$8))
+SUMIF(INDIRECT("'Output 6'!$H$4:$H$"&amp;$C$9),Analysis!Q30,INDIRECT("'Output 6'!$U$4:$U$"&amp;$C$9))
+SUMIF(INDIRECT("'Output 7'!$H$4:$H$"&amp;$C$10),Analysis!Q30,INDIRECT("'Output 7'!$U$4:$U$"&amp;$C$10))
+SUMIF(INDIRECT("'Output 8'!$H$4:$H$"&amp;$C$11),Analysis!Q30,INDIRECT("'Output 8'!$U$4:$U$"&amp;$C$11))
+SUMIF(INDIRECT("'Output 9'!$H$4:$H$"&amp;$C$12),Analysis!Q30,INDIRECT("'Output 9'!$U$4:$U$"&amp;$C$12))</f>
        <v>0</v>
      </c>
      <c r="U30" s="31"/>
      <c r="V30" s="5">
        <f>SUMIF('Unplanned Outputs'!$E$4:$E$500,Analysis!Q30,'Unplanned Outputs'!$J$4:$J$500)</f>
        <v>0</v>
      </c>
      <c r="W30" s="5">
        <f>SUMIF('Unplanned Outputs'!$E$4:$E$500,Analysis!$Q30,'Unplanned Outputs'!$N$4:$N$500)</f>
        <v>0</v>
      </c>
      <c r="X30" s="5">
        <f>SUMIF('Unplanned Outputs'!$E$4:$E$500,Analysis!$Q30,'Unplanned Outputs'!$R$4:$R$500)</f>
        <v>0</v>
      </c>
      <c r="Y30" s="15"/>
      <c r="Z30" s="37">
        <f t="shared" ca="1" si="0"/>
        <v>0</v>
      </c>
      <c r="AA30" s="37">
        <f t="shared" si="1"/>
        <v>0</v>
      </c>
      <c r="AB30" s="53">
        <f t="shared" ca="1" si="2"/>
        <v>0</v>
      </c>
      <c r="AC30" s="64">
        <f ca="1">SUMIF(INDIRECT("'Output 1'!$H$5:$H$"&amp;$C$4),Analysis!$Q30,INDIRECT("'Output 1'!$F$5:$F$"&amp;$C$4))
+SUMIF(INDIRECT("'Output 2'!$H$5:$H$"&amp;$C$5),Analysis!$Q30,INDIRECT("'Output 2'!$F$5:$F$"&amp;$C$5))
+SUMIF(INDIRECT("'Output 3'!$H$5:$H$"&amp;$C$6),Analysis!$Q30,INDIRECT("'Output 3'!$F$5:$F$"&amp;$C$6))
+SUMIF(INDIRECT("'Output 4'!$H$5:$H$"&amp;$C$7),Analysis!$Q30,INDIRECT("'Output 4'!$F$5:$F$"&amp;$C$7))
+SUMIF(INDIRECT("'Output 5'!$H$5:$H$"&amp;$C$8),Analysis!$Q30,INDIRECT("'Output 5'!$F$5:$F$"&amp;$C$8))
+SUMIF(INDIRECT("'Output 6'!$H$5:$H$"&amp;$C$9),Analysis!$Q30,INDIRECT("'Output 6'!$F$5:$F$"&amp;$C$9))
+SUMIF(INDIRECT("'Output 7'!$H$5:$H$"&amp;$C$10),Analysis!$Q30,INDIRECT("'Output 7'!$F$5:$F$"&amp;$C$10))
+SUMIF(INDIRECT("'Output 8'!$H$5:$H$"&amp;$C$11),Analysis!$Q30,INDIRECT("'Output 8'!$F$5:$F$"&amp;$C$11))
+SUMIF(INDIRECT("'Output 9'!$H$5:$H$"&amp;$C$12),Analysis!$Q30,INDIRECT("'Output 9'!$F$5:$F$"&amp;$C$12))</f>
        <v>0</v>
      </c>
      <c r="AE30">
        <f t="shared" ca="1" si="3"/>
        <v>0</v>
      </c>
      <c r="AF30">
        <f ca="1">SUMIF(INDIRECT("'Output 1'!$H$4:$H$"&amp;$C$4),Analysis!Q30,INDIRECT("'Output 1'!$w$4:$w$"&amp;$C$4))
+SUMIF(INDIRECT("'Output 2'!$H$4:$H$"&amp;$C$5),Analysis!Q30,INDIRECT("'Output 2'!$w$4:$w$"&amp;$C$5))
+SUMIF(INDIRECT("'Output 3'!$H$4:$H$"&amp;$C$6),Analysis!Q30,INDIRECT("'Output 3'!$w$4:$w$"&amp;$C$6))
+SUMIF(INDIRECT("'Output 4'!$H$4:$H$"&amp;$C$7),Analysis!Q30,INDIRECT("'Output 4'!$w$4:$w$"&amp;$C$7))
+SUMIF(INDIRECT("'Output 5'!$H$4:$H$"&amp;$C$8),Analysis!Q30,INDIRECT("'Output 5'!$w$4:$w$"&amp;$C$8))
+SUMIF(INDIRECT("'Output 6'!$H$4:$H$"&amp;$C$9),Analysis!Q30,INDIRECT("'Output 6'!$w$4:$w$"&amp;$C$9))
+SUMIF(INDIRECT("'Output 7'!$H$4:$H$"&amp;$C$10),Analysis!Q30,INDIRECT("'Output 7'!$w$4:$w$"&amp;$C$10))
+SUMIF(INDIRECT("'Output 8'!$H$4:$H$"&amp;$C$11),Analysis!Q30,INDIRECT("'Output 8'!$w$4:$w$"&amp;$C$11))
+SUMIF(INDIRECT("'Output 9'!$H$4:$H$"&amp;$C$12),Analysis!Q30,INDIRECT("'Output 9'!$w$4:$w$"&amp;$C$12))</f>
        <v>0</v>
      </c>
      <c r="AG30">
        <f>SUMIF('Unplanned Outputs'!$E$4:$E$500,Analysis!Q30,'Unplanned Outputs'!$T$4:$T$500)</f>
        <v>0</v>
      </c>
    </row>
    <row r="31" spans="1:33">
      <c r="F31" t="str">
        <f>'Output 9'!$D$6</f>
        <v>O.9.3</v>
      </c>
      <c r="G31" s="4" t="e">
        <f>'Output 9'!K$6/'Output 9'!$F$6</f>
        <v>#DIV/0!</v>
      </c>
      <c r="H31" s="4" t="e">
        <f>'Output 9'!M$6/'Output 9'!$F$6</f>
        <v>#DIV/0!</v>
      </c>
      <c r="I31" s="4" t="e">
        <f>('Output 9'!O$6)/'Output 9'!$F$6</f>
        <v>#DIV/0!</v>
      </c>
      <c r="J31" s="4" t="e">
        <f>('Output 9'!Q$6)/'Output 9'!$F$6</f>
        <v>#DIV/0!</v>
      </c>
      <c r="K31" s="4" t="e">
        <f>('Output 1'!U$4)/'Output 1'!$F$4</f>
        <v>#DIV/0!</v>
      </c>
      <c r="L31" s="34" t="e">
        <f t="shared" si="7"/>
        <v>#DIV/0!</v>
      </c>
      <c r="M31" s="4" t="e">
        <f>('Output 8'!S$6)/'Output 8'!$F$6</f>
        <v>#DIV/0!</v>
      </c>
      <c r="N31" s="4" t="e">
        <f>('Output 8'!U$6)/'Output 8'!$F$6</f>
        <v>#DIV/0!</v>
      </c>
      <c r="O31" s="34" t="e">
        <f t="shared" si="9"/>
        <v>#DIV/0!</v>
      </c>
      <c r="Q31" s="31">
        <v>2.4</v>
      </c>
      <c r="R31" s="5">
        <f ca="1">SUMIF(INDIRECT("'Output 1'!$H$4:$H$"&amp;$C$4),Analysis!Q31,INDIRECT("'Output 1'!$m$4:$m$"&amp;$C$4))
+SUMIF(INDIRECT("'Output 2'!$H$4:$H$"&amp;$C$5),Analysis!Q31,INDIRECT("'Output 2'!$m$4:$m$"&amp;$C$5))
+SUMIF(INDIRECT("'Output 3'!$H$4:$H$"&amp;$C$6),Analysis!Q31,INDIRECT("'Output 3'!$m$4:$m$"&amp;$C$6))
+SUMIF(INDIRECT("'Output 4'!$H$4:$H$"&amp;$C$7),Analysis!Q31,INDIRECT("'Output 4'!$m$4:$m$"&amp;$C$7))
+SUMIF(INDIRECT("'Output 5'!$H$4:$H$"&amp;$C$8),Analysis!Q31,INDIRECT("'Output 5'!$m$4:$m$"&amp;$C$8))
+SUMIF(INDIRECT("'Output 6'!$H$4:$H$"&amp;$C$9),Analysis!Q31,INDIRECT("'Output 6'!$m$4:$m$"&amp;$C$9))
+SUMIF(INDIRECT("'Output 7'!$H$4:$H$"&amp;$C$10),Analysis!Q31,INDIRECT("'Output 7'!$m$4:$m$"&amp;$C$10))
+SUMIF(INDIRECT("'Output 8'!$H$4:$H$"&amp;$C$11),Analysis!Q31,INDIRECT("'Output 8'!$m$4:$m$"&amp;$C$11))
+SUMIF(INDIRECT("'Output 9'!$H$4:$H$"&amp;$C$12),Analysis!Q31,INDIRECT("'Output 9'!$m$4:$m$"&amp;$C$12))</f>
        <v>0</v>
      </c>
      <c r="S31" s="5">
        <f ca="1">SUMIF(INDIRECT("'Output 1'!$H$4:$H$"&amp;$C$4),Analysis!Q31,INDIRECT("'Output 1'!$Q$4:$Q$"&amp;$C$4))
+SUMIF(INDIRECT("'Output 2'!$H$4:$H$"&amp;$C$5),Analysis!Q31,INDIRECT("'Output 2'!$Q$4:$Q$"&amp;$C$5))
+SUMIF(INDIRECT("'Output 3'!$H$4:$H$"&amp;$C$6),Analysis!Q31,INDIRECT("'Output 3'!$Q$4:$Q$"&amp;$C$6))
+SUMIF(INDIRECT("'Output 4'!$H$4:$H$"&amp;$C$7),Analysis!Q31,INDIRECT("'Output 4'!$Q$4:$Q$"&amp;$C$7))
+SUMIF(INDIRECT("'Output 5'!$H$4:$H$"&amp;$C$8),Analysis!Q31,INDIRECT("'Output 5'!$Q$4:$Q$"&amp;$C$8))
+SUMIF(INDIRECT("'Output 6'!$H$4:$H$"&amp;$C$9),Analysis!Q31,INDIRECT("'Output 6'!$Q$4:$Q$"&amp;$C$9))
+SUMIF(INDIRECT("'Output 7'!$H$4:$H$"&amp;$C$10),Analysis!Q31,INDIRECT("'Output 7'!$Q$4:$Q$"&amp;$C$10))
+SUMIF(INDIRECT("'Output 8'!$H$4:$H$"&amp;$C$11),Analysis!Q31,INDIRECT("'Output 8'!$Q$4:$Q$"&amp;$C$11))
+SUMIF(INDIRECT("'Output 9'!$H$4:$H$"&amp;$C$12),Analysis!Q31,INDIRECT("'Output 9'!$Q$4:$Q$"&amp;$C$12))</f>
        <v>0</v>
      </c>
      <c r="T31" s="5">
        <f ca="1">SUMIF(INDIRECT("'Output 1'!$H$4:$H$"&amp;$C$4),Analysis!Q31,INDIRECT("'Output 1'!$U$4:$U$"&amp;$C$4))
+SUMIF(INDIRECT("'Output 2'!$H$4:$H$"&amp;$C$5),Analysis!Q31,INDIRECT("'Output 2'!$U$4:$U$"&amp;$C$5))
+SUMIF(INDIRECT("'Output 3'!$H$4:$H$"&amp;$C$6),Analysis!Q31,INDIRECT("'Output 3'!$U$4:$U$"&amp;$C$6))
+SUMIF(INDIRECT("'Output 4'!$H$4:$H$"&amp;$C$7),Analysis!Q31,INDIRECT("'Output 4'!$U$4:$U$"&amp;$C$7))
+SUMIF(INDIRECT("'Output 5'!$H$4:$H$"&amp;$C$8),Analysis!Q31,INDIRECT("'Output 5'!$U$4:$U$"&amp;$C$8))
+SUMIF(INDIRECT("'Output 6'!$H$4:$H$"&amp;$C$9),Analysis!Q31,INDIRECT("'Output 6'!$U$4:$U$"&amp;$C$9))
+SUMIF(INDIRECT("'Output 7'!$H$4:$H$"&amp;$C$10),Analysis!Q31,INDIRECT("'Output 7'!$U$4:$U$"&amp;$C$10))
+SUMIF(INDIRECT("'Output 8'!$H$4:$H$"&amp;$C$11),Analysis!Q31,INDIRECT("'Output 8'!$U$4:$U$"&amp;$C$11))
+SUMIF(INDIRECT("'Output 9'!$H$4:$H$"&amp;$C$12),Analysis!Q31,INDIRECT("'Output 9'!$U$4:$U$"&amp;$C$12))</f>
        <v>0</v>
      </c>
      <c r="U31" s="31"/>
      <c r="V31" s="5">
        <f>SUMIF('Unplanned Outputs'!$E$4:$E$500,Analysis!Q31,'Unplanned Outputs'!$J$4:$J$500)</f>
        <v>0</v>
      </c>
      <c r="W31" s="5">
        <f>SUMIF('Unplanned Outputs'!$E$4:$E$500,Analysis!$Q31,'Unplanned Outputs'!$N$4:$N$500)</f>
        <v>0</v>
      </c>
      <c r="X31" s="5">
        <f>SUMIF('Unplanned Outputs'!$E$4:$E$500,Analysis!$Q31,'Unplanned Outputs'!$R$4:$R$500)</f>
        <v>0</v>
      </c>
      <c r="Y31" s="15"/>
      <c r="Z31" s="37">
        <f t="shared" ca="1" si="0"/>
        <v>0</v>
      </c>
      <c r="AA31" s="37">
        <f t="shared" si="1"/>
        <v>0</v>
      </c>
      <c r="AB31" s="53">
        <f t="shared" ca="1" si="2"/>
        <v>0</v>
      </c>
      <c r="AC31" s="64">
        <f ca="1">SUMIF(INDIRECT("'Output 1'!$H$5:$H$"&amp;$C$4),Analysis!$Q31,INDIRECT("'Output 1'!$F$5:$F$"&amp;$C$4))
+SUMIF(INDIRECT("'Output 2'!$H$5:$H$"&amp;$C$5),Analysis!$Q31,INDIRECT("'Output 2'!$F$5:$F$"&amp;$C$5))
+SUMIF(INDIRECT("'Output 3'!$H$5:$H$"&amp;$C$6),Analysis!$Q31,INDIRECT("'Output 3'!$F$5:$F$"&amp;$C$6))
+SUMIF(INDIRECT("'Output 4'!$H$5:$H$"&amp;$C$7),Analysis!$Q31,INDIRECT("'Output 4'!$F$5:$F$"&amp;$C$7))
+SUMIF(INDIRECT("'Output 5'!$H$5:$H$"&amp;$C$8),Analysis!$Q31,INDIRECT("'Output 5'!$F$5:$F$"&amp;$C$8))
+SUMIF(INDIRECT("'Output 6'!$H$5:$H$"&amp;$C$9),Analysis!$Q31,INDIRECT("'Output 6'!$F$5:$F$"&amp;$C$9))
+SUMIF(INDIRECT("'Output 7'!$H$5:$H$"&amp;$C$10),Analysis!$Q31,INDIRECT("'Output 7'!$F$5:$F$"&amp;$C$10))
+SUMIF(INDIRECT("'Output 8'!$H$5:$H$"&amp;$C$11),Analysis!$Q31,INDIRECT("'Output 8'!$F$5:$F$"&amp;$C$11))
+SUMIF(INDIRECT("'Output 9'!$H$5:$H$"&amp;$C$12),Analysis!$Q31,INDIRECT("'Output 9'!$F$5:$F$"&amp;$C$12))</f>
        <v>0</v>
      </c>
      <c r="AE31">
        <f t="shared" ca="1" si="3"/>
        <v>0</v>
      </c>
      <c r="AF31">
        <f ca="1">SUMIF(INDIRECT("'Output 1'!$H$4:$H$"&amp;$C$4),Analysis!Q31,INDIRECT("'Output 1'!$w$4:$w$"&amp;$C$4))
+SUMIF(INDIRECT("'Output 2'!$H$4:$H$"&amp;$C$5),Analysis!Q31,INDIRECT("'Output 2'!$w$4:$w$"&amp;$C$5))
+SUMIF(INDIRECT("'Output 3'!$H$4:$H$"&amp;$C$6),Analysis!Q31,INDIRECT("'Output 3'!$w$4:$w$"&amp;$C$6))
+SUMIF(INDIRECT("'Output 4'!$H$4:$H$"&amp;$C$7),Analysis!Q31,INDIRECT("'Output 4'!$w$4:$w$"&amp;$C$7))
+SUMIF(INDIRECT("'Output 5'!$H$4:$H$"&amp;$C$8),Analysis!Q31,INDIRECT("'Output 5'!$w$4:$w$"&amp;$C$8))
+SUMIF(INDIRECT("'Output 6'!$H$4:$H$"&amp;$C$9),Analysis!Q31,INDIRECT("'Output 6'!$w$4:$w$"&amp;$C$9))
+SUMIF(INDIRECT("'Output 7'!$H$4:$H$"&amp;$C$10),Analysis!Q31,INDIRECT("'Output 7'!$w$4:$w$"&amp;$C$10))
+SUMIF(INDIRECT("'Output 8'!$H$4:$H$"&amp;$C$11),Analysis!Q31,INDIRECT("'Output 8'!$w$4:$w$"&amp;$C$11))
+SUMIF(INDIRECT("'Output 9'!$H$4:$H$"&amp;$C$12),Analysis!Q31,INDIRECT("'Output 9'!$w$4:$w$"&amp;$C$12))</f>
        <v>0</v>
      </c>
      <c r="AG31">
        <f>SUMIF('Unplanned Outputs'!$E$4:$E$500,Analysis!Q31,'Unplanned Outputs'!$T$4:$T$500)</f>
        <v>0</v>
      </c>
    </row>
    <row r="32" spans="1:33">
      <c r="E32" t="e">
        <f>#REF!</f>
        <v>#REF!</v>
      </c>
      <c r="F32" t="e">
        <f>#REF!</f>
        <v>#REF!</v>
      </c>
      <c r="G32" s="4" t="e">
        <f>#REF!/#REF!</f>
        <v>#REF!</v>
      </c>
      <c r="H32" s="4" t="e">
        <f>#REF!/#REF!</f>
        <v>#REF!</v>
      </c>
      <c r="I32" s="4" t="e">
        <f>(#REF!)/#REF!</f>
        <v>#REF!</v>
      </c>
      <c r="J32" s="4" t="e">
        <f>(#REF!)/#REF!</f>
        <v>#REF!</v>
      </c>
      <c r="K32" s="4" t="e">
        <f>('Output 1'!U$4)/'Output 1'!$F$4</f>
        <v>#DIV/0!</v>
      </c>
      <c r="L32" s="34" t="e">
        <f t="shared" si="7"/>
        <v>#REF!</v>
      </c>
      <c r="M32" s="4" t="e">
        <f>('Output 9'!S$4)/'Output 9'!$F$4</f>
        <v>#DIV/0!</v>
      </c>
      <c r="N32" s="4" t="e">
        <f>('Output 9'!U$4)/'Output 9'!$F$4</f>
        <v>#DIV/0!</v>
      </c>
      <c r="O32" s="34" t="e">
        <f t="shared" si="9"/>
        <v>#DIV/0!</v>
      </c>
      <c r="Q32" s="31" t="s">
        <v>83</v>
      </c>
      <c r="R32" s="5">
        <f ca="1">SUMIF(INDIRECT("'Output 1'!$H$4:$H$"&amp;$C$4),Analysis!Q32,INDIRECT("'Output 1'!$m$4:$m$"&amp;$C$4))
+SUMIF(INDIRECT("'Output 2'!$H$4:$H$"&amp;$C$5),Analysis!Q32,INDIRECT("'Output 2'!$m$4:$m$"&amp;$C$5))
+SUMIF(INDIRECT("'Output 3'!$H$4:$H$"&amp;$C$6),Analysis!Q32,INDIRECT("'Output 3'!$m$4:$m$"&amp;$C$6))
+SUMIF(INDIRECT("'Output 4'!$H$4:$H$"&amp;$C$7),Analysis!Q32,INDIRECT("'Output 4'!$m$4:$m$"&amp;$C$7))
+SUMIF(INDIRECT("'Output 5'!$H$4:$H$"&amp;$C$8),Analysis!Q32,INDIRECT("'Output 5'!$m$4:$m$"&amp;$C$8))
+SUMIF(INDIRECT("'Output 6'!$H$4:$H$"&amp;$C$9),Analysis!Q32,INDIRECT("'Output 6'!$m$4:$m$"&amp;$C$9))
+SUMIF(INDIRECT("'Output 7'!$H$4:$H$"&amp;$C$10),Analysis!Q32,INDIRECT("'Output 7'!$m$4:$m$"&amp;$C$10))
+SUMIF(INDIRECT("'Output 8'!$H$4:$H$"&amp;$C$11),Analysis!Q32,INDIRECT("'Output 8'!$m$4:$m$"&amp;$C$11))
+SUMIF(INDIRECT("'Output 9'!$H$4:$H$"&amp;$C$12),Analysis!Q32,INDIRECT("'Output 9'!$m$4:$m$"&amp;$C$12))</f>
        <v>2</v>
      </c>
      <c r="S32" s="5">
        <f ca="1">SUMIF(INDIRECT("'Output 1'!$H$4:$H$"&amp;$C$4),Analysis!Q32,INDIRECT("'Output 1'!$Q$4:$Q$"&amp;$C$4))
+SUMIF(INDIRECT("'Output 2'!$H$4:$H$"&amp;$C$5),Analysis!Q32,INDIRECT("'Output 2'!$Q$4:$Q$"&amp;$C$5))
+SUMIF(INDIRECT("'Output 3'!$H$4:$H$"&amp;$C$6),Analysis!Q32,INDIRECT("'Output 3'!$Q$4:$Q$"&amp;$C$6))
+SUMIF(INDIRECT("'Output 4'!$H$4:$H$"&amp;$C$7),Analysis!Q32,INDIRECT("'Output 4'!$Q$4:$Q$"&amp;$C$7))
+SUMIF(INDIRECT("'Output 5'!$H$4:$H$"&amp;$C$8),Analysis!Q32,INDIRECT("'Output 5'!$Q$4:$Q$"&amp;$C$8))
+SUMIF(INDIRECT("'Output 6'!$H$4:$H$"&amp;$C$9),Analysis!Q32,INDIRECT("'Output 6'!$Q$4:$Q$"&amp;$C$9))
+SUMIF(INDIRECT("'Output 7'!$H$4:$H$"&amp;$C$10),Analysis!Q32,INDIRECT("'Output 7'!$Q$4:$Q$"&amp;$C$10))
+SUMIF(INDIRECT("'Output 8'!$H$4:$H$"&amp;$C$11),Analysis!Q32,INDIRECT("'Output 8'!$Q$4:$Q$"&amp;$C$11))
+SUMIF(INDIRECT("'Output 9'!$H$4:$H$"&amp;$C$12),Analysis!Q32,INDIRECT("'Output 9'!$Q$4:$Q$"&amp;$C$12))</f>
        <v>0</v>
      </c>
      <c r="T32" s="5">
        <f ca="1">SUMIF(INDIRECT("'Output 1'!$H$4:$H$"&amp;$C$4),Analysis!Q32,INDIRECT("'Output 1'!$U$4:$U$"&amp;$C$4))
+SUMIF(INDIRECT("'Output 2'!$H$4:$H$"&amp;$C$5),Analysis!Q32,INDIRECT("'Output 2'!$U$4:$U$"&amp;$C$5))
+SUMIF(INDIRECT("'Output 3'!$H$4:$H$"&amp;$C$6),Analysis!Q32,INDIRECT("'Output 3'!$U$4:$U$"&amp;$C$6))
+SUMIF(INDIRECT("'Output 4'!$H$4:$H$"&amp;$C$7),Analysis!Q32,INDIRECT("'Output 4'!$U$4:$U$"&amp;$C$7))
+SUMIF(INDIRECT("'Output 5'!$H$4:$H$"&amp;$C$8),Analysis!Q32,INDIRECT("'Output 5'!$U$4:$U$"&amp;$C$8))
+SUMIF(INDIRECT("'Output 6'!$H$4:$H$"&amp;$C$9),Analysis!Q32,INDIRECT("'Output 6'!$U$4:$U$"&amp;$C$9))
+SUMIF(INDIRECT("'Output 7'!$H$4:$H$"&amp;$C$10),Analysis!Q32,INDIRECT("'Output 7'!$U$4:$U$"&amp;$C$10))
+SUMIF(INDIRECT("'Output 8'!$H$4:$H$"&amp;$C$11),Analysis!Q32,INDIRECT("'Output 8'!$U$4:$U$"&amp;$C$11))
+SUMIF(INDIRECT("'Output 9'!$H$4:$H$"&amp;$C$12),Analysis!Q32,INDIRECT("'Output 9'!$U$4:$U$"&amp;$C$12))</f>
        <v>1</v>
      </c>
      <c r="U32" s="31"/>
      <c r="V32" s="5">
        <f>SUMIF('Unplanned Outputs'!$E$4:$E$500,Analysis!Q32,'Unplanned Outputs'!$J$4:$J$500)</f>
        <v>1</v>
      </c>
      <c r="W32" s="5">
        <f>SUMIF('Unplanned Outputs'!$E$4:$E$500,Analysis!$Q32,'Unplanned Outputs'!$N$4:$N$500)</f>
        <v>0</v>
      </c>
      <c r="X32" s="5">
        <f>SUMIF('Unplanned Outputs'!$E$4:$E$500,Analysis!$Q32,'Unplanned Outputs'!$R$4:$R$500)</f>
        <v>1</v>
      </c>
      <c r="Y32" s="15"/>
      <c r="Z32" s="37">
        <f t="shared" ca="1" si="0"/>
        <v>3</v>
      </c>
      <c r="AA32" s="37">
        <f t="shared" si="1"/>
        <v>2</v>
      </c>
      <c r="AB32" s="53">
        <f t="shared" ca="1" si="2"/>
        <v>5</v>
      </c>
      <c r="AC32" s="64">
        <f ca="1">SUMIF(INDIRECT("'Output 1'!$H$5:$H$"&amp;$C$4),Analysis!$Q32,INDIRECT("'Output 1'!$F$5:$F$"&amp;$C$4))
+SUMIF(INDIRECT("'Output 2'!$H$5:$H$"&amp;$C$5),Analysis!$Q32,INDIRECT("'Output 2'!$F$5:$F$"&amp;$C$5))
+SUMIF(INDIRECT("'Output 3'!$H$5:$H$"&amp;$C$6),Analysis!$Q32,INDIRECT("'Output 3'!$F$5:$F$"&amp;$C$6))
+SUMIF(INDIRECT("'Output 4'!$H$5:$H$"&amp;$C$7),Analysis!$Q32,INDIRECT("'Output 4'!$F$5:$F$"&amp;$C$7))
+SUMIF(INDIRECT("'Output 5'!$H$5:$H$"&amp;$C$8),Analysis!$Q32,INDIRECT("'Output 5'!$F$5:$F$"&amp;$C$8))
+SUMIF(INDIRECT("'Output 6'!$H$5:$H$"&amp;$C$9),Analysis!$Q32,INDIRECT("'Output 6'!$F$5:$F$"&amp;$C$9))
+SUMIF(INDIRECT("'Output 7'!$H$5:$H$"&amp;$C$10),Analysis!$Q32,INDIRECT("'Output 7'!$F$5:$F$"&amp;$C$10))
+SUMIF(INDIRECT("'Output 8'!$H$5:$H$"&amp;$C$11),Analysis!$Q32,INDIRECT("'Output 8'!$F$5:$F$"&amp;$C$11))
+SUMIF(INDIRECT("'Output 9'!$H$5:$H$"&amp;$C$12),Analysis!$Q32,INDIRECT("'Output 9'!$F$5:$F$"&amp;$C$12))</f>
        <v>0</v>
      </c>
      <c r="AE32">
        <f t="shared" ca="1" si="3"/>
        <v>0</v>
      </c>
      <c r="AF32">
        <f ca="1">SUMIF(INDIRECT("'Output 1'!$H$4:$H$"&amp;$C$4),Analysis!Q32,INDIRECT("'Output 1'!$w$4:$w$"&amp;$C$4))
+SUMIF(INDIRECT("'Output 2'!$H$4:$H$"&amp;$C$5),Analysis!Q32,INDIRECT("'Output 2'!$w$4:$w$"&amp;$C$5))
+SUMIF(INDIRECT("'Output 3'!$H$4:$H$"&amp;$C$6),Analysis!Q32,INDIRECT("'Output 3'!$w$4:$w$"&amp;$C$6))
+SUMIF(INDIRECT("'Output 4'!$H$4:$H$"&amp;$C$7),Analysis!Q32,INDIRECT("'Output 4'!$w$4:$w$"&amp;$C$7))
+SUMIF(INDIRECT("'Output 5'!$H$4:$H$"&amp;$C$8),Analysis!Q32,INDIRECT("'Output 5'!$w$4:$w$"&amp;$C$8))
+SUMIF(INDIRECT("'Output 6'!$H$4:$H$"&amp;$C$9),Analysis!Q32,INDIRECT("'Output 6'!$w$4:$w$"&amp;$C$9))
+SUMIF(INDIRECT("'Output 7'!$H$4:$H$"&amp;$C$10),Analysis!Q32,INDIRECT("'Output 7'!$w$4:$w$"&amp;$C$10))
+SUMIF(INDIRECT("'Output 8'!$H$4:$H$"&amp;$C$11),Analysis!Q32,INDIRECT("'Output 8'!$w$4:$w$"&amp;$C$11))
+SUMIF(INDIRECT("'Output 9'!$H$4:$H$"&amp;$C$12),Analysis!Q32,INDIRECT("'Output 9'!$w$4:$w$"&amp;$C$12))</f>
        <v>0</v>
      </c>
      <c r="AG32">
        <f>SUMIF('Unplanned Outputs'!$E$4:$E$500,Analysis!Q32,'Unplanned Outputs'!$T$4:$T$500)</f>
        <v>0</v>
      </c>
    </row>
    <row r="33" spans="6:33">
      <c r="F33" t="e">
        <f>#REF!</f>
        <v>#REF!</v>
      </c>
      <c r="G33" s="4" t="e">
        <f>#REF!/#REF!</f>
        <v>#REF!</v>
      </c>
      <c r="H33" s="4" t="e">
        <f>#REF!/#REF!</f>
        <v>#REF!</v>
      </c>
      <c r="I33" s="4" t="e">
        <f>(#REF!)/#REF!</f>
        <v>#REF!</v>
      </c>
      <c r="J33" s="4" t="e">
        <f>(#REF!)/#REF!</f>
        <v>#REF!</v>
      </c>
      <c r="K33" s="4" t="e">
        <f>('Output 1'!U$4)/'Output 1'!$F$4</f>
        <v>#DIV/0!</v>
      </c>
      <c r="L33" s="34" t="e">
        <f t="shared" si="7"/>
        <v>#REF!</v>
      </c>
      <c r="M33" s="4" t="e">
        <f>('Output 9'!S$5)/'Output 9'!$F$5</f>
        <v>#DIV/0!</v>
      </c>
      <c r="N33" s="4" t="e">
        <f>('Output 9'!U$5)/'Output 9'!$F$5</f>
        <v>#DIV/0!</v>
      </c>
      <c r="O33" s="34" t="e">
        <f t="shared" si="9"/>
        <v>#DIV/0!</v>
      </c>
      <c r="Q33" s="31" t="s">
        <v>307</v>
      </c>
      <c r="R33" s="5">
        <f ca="1">SUMIF(INDIRECT("'Output 1'!$H$4:$H$"&amp;$C$4),Analysis!Q33,INDIRECT("'Output 1'!$m$4:$m$"&amp;$C$4))
+SUMIF(INDIRECT("'Output 2'!$H$4:$H$"&amp;$C$5),Analysis!Q33,INDIRECT("'Output 2'!$m$4:$m$"&amp;$C$5))
+SUMIF(INDIRECT("'Output 3'!$H$4:$H$"&amp;$C$6),Analysis!Q33,INDIRECT("'Output 3'!$m$4:$m$"&amp;$C$6))
+SUMIF(INDIRECT("'Output 4'!$H$4:$H$"&amp;$C$7),Analysis!Q33,INDIRECT("'Output 4'!$m$4:$m$"&amp;$C$7))
+SUMIF(INDIRECT("'Output 5'!$H$4:$H$"&amp;$C$8),Analysis!Q33,INDIRECT("'Output 5'!$m$4:$m$"&amp;$C$8))
+SUMIF(INDIRECT("'Output 6'!$H$4:$H$"&amp;$C$9),Analysis!Q33,INDIRECT("'Output 6'!$m$4:$m$"&amp;$C$9))
+SUMIF(INDIRECT("'Output 7'!$H$4:$H$"&amp;$C$10),Analysis!Q33,INDIRECT("'Output 7'!$m$4:$m$"&amp;$C$10))
+SUMIF(INDIRECT("'Output 8'!$H$4:$H$"&amp;$C$11),Analysis!Q33,INDIRECT("'Output 8'!$m$4:$m$"&amp;$C$11))
+SUMIF(INDIRECT("'Output 9'!$H$4:$H$"&amp;$C$12),Analysis!Q33,INDIRECT("'Output 9'!$m$4:$m$"&amp;$C$12))</f>
        <v>0</v>
      </c>
      <c r="S33" s="5">
        <f ca="1">SUMIF(INDIRECT("'Output 1'!$H$4:$H$"&amp;$C$4),Analysis!Q33,INDIRECT("'Output 1'!$Q$4:$Q$"&amp;$C$4))
+SUMIF(INDIRECT("'Output 2'!$H$4:$H$"&amp;$C$5),Analysis!Q33,INDIRECT("'Output 2'!$Q$4:$Q$"&amp;$C$5))
+SUMIF(INDIRECT("'Output 3'!$H$4:$H$"&amp;$C$6),Analysis!Q33,INDIRECT("'Output 3'!$Q$4:$Q$"&amp;$C$6))
+SUMIF(INDIRECT("'Output 4'!$H$4:$H$"&amp;$C$7),Analysis!Q33,INDIRECT("'Output 4'!$Q$4:$Q$"&amp;$C$7))
+SUMIF(INDIRECT("'Output 5'!$H$4:$H$"&amp;$C$8),Analysis!Q33,INDIRECT("'Output 5'!$Q$4:$Q$"&amp;$C$8))
+SUMIF(INDIRECT("'Output 6'!$H$4:$H$"&amp;$C$9),Analysis!Q33,INDIRECT("'Output 6'!$Q$4:$Q$"&amp;$C$9))
+SUMIF(INDIRECT("'Output 7'!$H$4:$H$"&amp;$C$10),Analysis!Q33,INDIRECT("'Output 7'!$Q$4:$Q$"&amp;$C$10))
+SUMIF(INDIRECT("'Output 8'!$H$4:$H$"&amp;$C$11),Analysis!Q33,INDIRECT("'Output 8'!$Q$4:$Q$"&amp;$C$11))
+SUMIF(INDIRECT("'Output 9'!$H$4:$H$"&amp;$C$12),Analysis!Q33,INDIRECT("'Output 9'!$Q$4:$Q$"&amp;$C$12))</f>
        <v>0</v>
      </c>
      <c r="T33" s="5">
        <f ca="1">SUMIF(INDIRECT("'Output 1'!$H$4:$H$"&amp;$C$4),Analysis!Q33,INDIRECT("'Output 1'!$U$4:$U$"&amp;$C$4))
+SUMIF(INDIRECT("'Output 2'!$H$4:$H$"&amp;$C$5),Analysis!Q33,INDIRECT("'Output 2'!$U$4:$U$"&amp;$C$5))
+SUMIF(INDIRECT("'Output 3'!$H$4:$H$"&amp;$C$6),Analysis!Q33,INDIRECT("'Output 3'!$U$4:$U$"&amp;$C$6))
+SUMIF(INDIRECT("'Output 4'!$H$4:$H$"&amp;$C$7),Analysis!Q33,INDIRECT("'Output 4'!$U$4:$U$"&amp;$C$7))
+SUMIF(INDIRECT("'Output 5'!$H$4:$H$"&amp;$C$8),Analysis!Q33,INDIRECT("'Output 5'!$U$4:$U$"&amp;$C$8))
+SUMIF(INDIRECT("'Output 6'!$H$4:$H$"&amp;$C$9),Analysis!Q33,INDIRECT("'Output 6'!$U$4:$U$"&amp;$C$9))
+SUMIF(INDIRECT("'Output 7'!$H$4:$H$"&amp;$C$10),Analysis!Q33,INDIRECT("'Output 7'!$U$4:$U$"&amp;$C$10))
+SUMIF(INDIRECT("'Output 8'!$H$4:$H$"&amp;$C$11),Analysis!Q33,INDIRECT("'Output 8'!$U$4:$U$"&amp;$C$11))
+SUMIF(INDIRECT("'Output 9'!$H$4:$H$"&amp;$C$12),Analysis!Q33,INDIRECT("'Output 9'!$U$4:$U$"&amp;$C$12))</f>
        <v>0</v>
      </c>
      <c r="U33" s="31"/>
      <c r="V33" s="5">
        <f>SUMIF('Unplanned Outputs'!$E$4:$E$500,Analysis!Q33,'Unplanned Outputs'!$J$4:$J$500)</f>
        <v>0</v>
      </c>
      <c r="W33" s="5">
        <f>SUMIF('Unplanned Outputs'!$E$4:$E$500,Analysis!$Q33,'Unplanned Outputs'!$N$4:$N$500)</f>
        <v>0</v>
      </c>
      <c r="X33" s="5">
        <f>SUMIF('Unplanned Outputs'!$E$4:$E$500,Analysis!$Q33,'Unplanned Outputs'!$R$4:$R$500)</f>
        <v>0</v>
      </c>
      <c r="Y33" s="15"/>
      <c r="Z33" s="37">
        <f t="shared" ca="1" si="0"/>
        <v>0</v>
      </c>
      <c r="AA33" s="37">
        <f t="shared" si="1"/>
        <v>0</v>
      </c>
      <c r="AB33" s="53">
        <f t="shared" ca="1" si="2"/>
        <v>0</v>
      </c>
      <c r="AC33" s="64">
        <f ca="1">SUMIF(INDIRECT("'Output 1'!$H$5:$H$"&amp;$C$4),Analysis!$Q33,INDIRECT("'Output 1'!$F$5:$F$"&amp;$C$4))
+SUMIF(INDIRECT("'Output 2'!$H$5:$H$"&amp;$C$5),Analysis!$Q33,INDIRECT("'Output 2'!$F$5:$F$"&amp;$C$5))
+SUMIF(INDIRECT("'Output 3'!$H$5:$H$"&amp;$C$6),Analysis!$Q33,INDIRECT("'Output 3'!$F$5:$F$"&amp;$C$6))
+SUMIF(INDIRECT("'Output 4'!$H$5:$H$"&amp;$C$7),Analysis!$Q33,INDIRECT("'Output 4'!$F$5:$F$"&amp;$C$7))
+SUMIF(INDIRECT("'Output 5'!$H$5:$H$"&amp;$C$8),Analysis!$Q33,INDIRECT("'Output 5'!$F$5:$F$"&amp;$C$8))
+SUMIF(INDIRECT("'Output 6'!$H$5:$H$"&amp;$C$9),Analysis!$Q33,INDIRECT("'Output 6'!$F$5:$F$"&amp;$C$9))
+SUMIF(INDIRECT("'Output 7'!$H$5:$H$"&amp;$C$10),Analysis!$Q33,INDIRECT("'Output 7'!$F$5:$F$"&amp;$C$10))
+SUMIF(INDIRECT("'Output 8'!$H$5:$H$"&amp;$C$11),Analysis!$Q33,INDIRECT("'Output 8'!$F$5:$F$"&amp;$C$11))
+SUMIF(INDIRECT("'Output 9'!$H$5:$H$"&amp;$C$12),Analysis!$Q33,INDIRECT("'Output 9'!$F$5:$F$"&amp;$C$12))</f>
        <v>0</v>
      </c>
      <c r="AE33">
        <f t="shared" ca="1" si="3"/>
        <v>0</v>
      </c>
      <c r="AF33">
        <f ca="1">SUMIF(INDIRECT("'Output 1'!$H$4:$H$"&amp;$C$4),Analysis!Q33,INDIRECT("'Output 1'!$w$4:$w$"&amp;$C$4))
+SUMIF(INDIRECT("'Output 2'!$H$4:$H$"&amp;$C$5),Analysis!Q33,INDIRECT("'Output 2'!$w$4:$w$"&amp;$C$5))
+SUMIF(INDIRECT("'Output 3'!$H$4:$H$"&amp;$C$6),Analysis!Q33,INDIRECT("'Output 3'!$w$4:$w$"&amp;$C$6))
+SUMIF(INDIRECT("'Output 4'!$H$4:$H$"&amp;$C$7),Analysis!Q33,INDIRECT("'Output 4'!$w$4:$w$"&amp;$C$7))
+SUMIF(INDIRECT("'Output 5'!$H$4:$H$"&amp;$C$8),Analysis!Q33,INDIRECT("'Output 5'!$w$4:$w$"&amp;$C$8))
+SUMIF(INDIRECT("'Output 6'!$H$4:$H$"&amp;$C$9),Analysis!Q33,INDIRECT("'Output 6'!$w$4:$w$"&amp;$C$9))
+SUMIF(INDIRECT("'Output 7'!$H$4:$H$"&amp;$C$10),Analysis!Q33,INDIRECT("'Output 7'!$w$4:$w$"&amp;$C$10))
+SUMIF(INDIRECT("'Output 8'!$H$4:$H$"&amp;$C$11),Analysis!Q33,INDIRECT("'Output 8'!$w$4:$w$"&amp;$C$11))
+SUMIF(INDIRECT("'Output 9'!$H$4:$H$"&amp;$C$12),Analysis!Q33,INDIRECT("'Output 9'!$w$4:$w$"&amp;$C$12))</f>
        <v>0</v>
      </c>
      <c r="AG33">
        <f>SUMIF('Unplanned Outputs'!$E$4:$E$500,Analysis!Q33,'Unplanned Outputs'!$T$4:$T$500)</f>
        <v>0</v>
      </c>
    </row>
    <row r="34" spans="6:33">
      <c r="F34" t="e">
        <f>#REF!</f>
        <v>#REF!</v>
      </c>
      <c r="G34" s="4" t="e">
        <f>#REF!/#REF!</f>
        <v>#REF!</v>
      </c>
      <c r="H34" s="4" t="e">
        <f>#REF!/#REF!</f>
        <v>#REF!</v>
      </c>
      <c r="I34" s="4" t="e">
        <f>(#REF!)/#REF!</f>
        <v>#REF!</v>
      </c>
      <c r="J34" s="4" t="e">
        <f>(#REF!)/#REF!</f>
        <v>#REF!</v>
      </c>
      <c r="K34" s="4" t="e">
        <f>('Output 1'!U$4)/'Output 1'!$F$4</f>
        <v>#DIV/0!</v>
      </c>
      <c r="L34" s="34" t="e">
        <f t="shared" si="7"/>
        <v>#REF!</v>
      </c>
      <c r="M34" s="4" t="e">
        <f>('Output 9'!S$6)/'Output 9'!$F$6</f>
        <v>#DIV/0!</v>
      </c>
      <c r="N34" s="4" t="e">
        <f>('Output 9'!U$6)/'Output 9'!$F$6</f>
        <v>#DIV/0!</v>
      </c>
      <c r="O34" s="34" t="e">
        <f t="shared" si="9"/>
        <v>#DIV/0!</v>
      </c>
      <c r="Q34" s="31" t="s">
        <v>120</v>
      </c>
      <c r="R34" s="5">
        <f ca="1">SUMIF(INDIRECT("'Output 1'!$H$4:$H$"&amp;$C$4),Analysis!Q34,INDIRECT("'Output 1'!$m$4:$m$"&amp;$C$4))
+SUMIF(INDIRECT("'Output 2'!$H$4:$H$"&amp;$C$5),Analysis!Q34,INDIRECT("'Output 2'!$m$4:$m$"&amp;$C$5))
+SUMIF(INDIRECT("'Output 3'!$H$4:$H$"&amp;$C$6),Analysis!Q34,INDIRECT("'Output 3'!$m$4:$m$"&amp;$C$6))
+SUMIF(INDIRECT("'Output 4'!$H$4:$H$"&amp;$C$7),Analysis!Q34,INDIRECT("'Output 4'!$m$4:$m$"&amp;$C$7))
+SUMIF(INDIRECT("'Output 5'!$H$4:$H$"&amp;$C$8),Analysis!Q34,INDIRECT("'Output 5'!$m$4:$m$"&amp;$C$8))
+SUMIF(INDIRECT("'Output 6'!$H$4:$H$"&amp;$C$9),Analysis!Q34,INDIRECT("'Output 6'!$m$4:$m$"&amp;$C$9))
+SUMIF(INDIRECT("'Output 7'!$H$4:$H$"&amp;$C$10),Analysis!Q34,INDIRECT("'Output 7'!$m$4:$m$"&amp;$C$10))
+SUMIF(INDIRECT("'Output 8'!$H$4:$H$"&amp;$C$11),Analysis!Q34,INDIRECT("'Output 8'!$m$4:$m$"&amp;$C$11))
+SUMIF(INDIRECT("'Output 9'!$H$4:$H$"&amp;$C$12),Analysis!Q34,INDIRECT("'Output 9'!$m$4:$m$"&amp;$C$12))</f>
        <v>0</v>
      </c>
      <c r="S34" s="5">
        <f ca="1">SUMIF(INDIRECT("'Output 1'!$H$4:$H$"&amp;$C$4),Analysis!Q34,INDIRECT("'Output 1'!$Q$4:$Q$"&amp;$C$4))
+SUMIF(INDIRECT("'Output 2'!$H$4:$H$"&amp;$C$5),Analysis!Q34,INDIRECT("'Output 2'!$Q$4:$Q$"&amp;$C$5))
+SUMIF(INDIRECT("'Output 3'!$H$4:$H$"&amp;$C$6),Analysis!Q34,INDIRECT("'Output 3'!$Q$4:$Q$"&amp;$C$6))
+SUMIF(INDIRECT("'Output 4'!$H$4:$H$"&amp;$C$7),Analysis!Q34,INDIRECT("'Output 4'!$Q$4:$Q$"&amp;$C$7))
+SUMIF(INDIRECT("'Output 5'!$H$4:$H$"&amp;$C$8),Analysis!Q34,INDIRECT("'Output 5'!$Q$4:$Q$"&amp;$C$8))
+SUMIF(INDIRECT("'Output 6'!$H$4:$H$"&amp;$C$9),Analysis!Q34,INDIRECT("'Output 6'!$Q$4:$Q$"&amp;$C$9))
+SUMIF(INDIRECT("'Output 7'!$H$4:$H$"&amp;$C$10),Analysis!Q34,INDIRECT("'Output 7'!$Q$4:$Q$"&amp;$C$10))
+SUMIF(INDIRECT("'Output 8'!$H$4:$H$"&amp;$C$11),Analysis!Q34,INDIRECT("'Output 8'!$Q$4:$Q$"&amp;$C$11))
+SUMIF(INDIRECT("'Output 9'!$H$4:$H$"&amp;$C$12),Analysis!Q34,INDIRECT("'Output 9'!$Q$4:$Q$"&amp;$C$12))</f>
        <v>0</v>
      </c>
      <c r="T34" s="5">
        <f ca="1">SUMIF(INDIRECT("'Output 1'!$H$4:$H$"&amp;$C$4),Analysis!Q34,INDIRECT("'Output 1'!$U$4:$U$"&amp;$C$4))
+SUMIF(INDIRECT("'Output 2'!$H$4:$H$"&amp;$C$5),Analysis!Q34,INDIRECT("'Output 2'!$U$4:$U$"&amp;$C$5))
+SUMIF(INDIRECT("'Output 3'!$H$4:$H$"&amp;$C$6),Analysis!Q34,INDIRECT("'Output 3'!$U$4:$U$"&amp;$C$6))
+SUMIF(INDIRECT("'Output 4'!$H$4:$H$"&amp;$C$7),Analysis!Q34,INDIRECT("'Output 4'!$U$4:$U$"&amp;$C$7))
+SUMIF(INDIRECT("'Output 5'!$H$4:$H$"&amp;$C$8),Analysis!Q34,INDIRECT("'Output 5'!$U$4:$U$"&amp;$C$8))
+SUMIF(INDIRECT("'Output 6'!$H$4:$H$"&amp;$C$9),Analysis!Q34,INDIRECT("'Output 6'!$U$4:$U$"&amp;$C$9))
+SUMIF(INDIRECT("'Output 7'!$H$4:$H$"&amp;$C$10),Analysis!Q34,INDIRECT("'Output 7'!$U$4:$U$"&amp;$C$10))
+SUMIF(INDIRECT("'Output 8'!$H$4:$H$"&amp;$C$11),Analysis!Q34,INDIRECT("'Output 8'!$U$4:$U$"&amp;$C$11))
+SUMIF(INDIRECT("'Output 9'!$H$4:$H$"&amp;$C$12),Analysis!Q34,INDIRECT("'Output 9'!$U$4:$U$"&amp;$C$12))</f>
        <v>0</v>
      </c>
      <c r="U34" s="31"/>
      <c r="V34" s="5">
        <f>SUMIF('Unplanned Outputs'!$E$4:$E$500,Analysis!Q34,'Unplanned Outputs'!$J$4:$J$500)</f>
        <v>0</v>
      </c>
      <c r="W34" s="5">
        <f>SUMIF('Unplanned Outputs'!$E$4:$E$500,Analysis!$Q34,'Unplanned Outputs'!$N$4:$N$500)</f>
        <v>0</v>
      </c>
      <c r="X34" s="5">
        <f>SUMIF('Unplanned Outputs'!$E$4:$E$500,Analysis!$Q34,'Unplanned Outputs'!$R$4:$R$500)</f>
        <v>0</v>
      </c>
      <c r="Y34" s="15"/>
      <c r="Z34" s="37">
        <f t="shared" ca="1" si="0"/>
        <v>0</v>
      </c>
      <c r="AA34" s="37">
        <f t="shared" si="1"/>
        <v>0</v>
      </c>
      <c r="AB34" s="53">
        <f t="shared" ca="1" si="2"/>
        <v>0</v>
      </c>
      <c r="AC34" s="64">
        <f ca="1">SUMIF(INDIRECT("'Output 1'!$H$5:$H$"&amp;$C$4),Analysis!$Q34,INDIRECT("'Output 1'!$F$5:$F$"&amp;$C$4))
+SUMIF(INDIRECT("'Output 2'!$H$5:$H$"&amp;$C$5),Analysis!$Q34,INDIRECT("'Output 2'!$F$5:$F$"&amp;$C$5))
+SUMIF(INDIRECT("'Output 3'!$H$5:$H$"&amp;$C$6),Analysis!$Q34,INDIRECT("'Output 3'!$F$5:$F$"&amp;$C$6))
+SUMIF(INDIRECT("'Output 4'!$H$5:$H$"&amp;$C$7),Analysis!$Q34,INDIRECT("'Output 4'!$F$5:$F$"&amp;$C$7))
+SUMIF(INDIRECT("'Output 5'!$H$5:$H$"&amp;$C$8),Analysis!$Q34,INDIRECT("'Output 5'!$F$5:$F$"&amp;$C$8))
+SUMIF(INDIRECT("'Output 6'!$H$5:$H$"&amp;$C$9),Analysis!$Q34,INDIRECT("'Output 6'!$F$5:$F$"&amp;$C$9))
+SUMIF(INDIRECT("'Output 7'!$H$5:$H$"&amp;$C$10),Analysis!$Q34,INDIRECT("'Output 7'!$F$5:$F$"&amp;$C$10))
+SUMIF(INDIRECT("'Output 8'!$H$5:$H$"&amp;$C$11),Analysis!$Q34,INDIRECT("'Output 8'!$F$5:$F$"&amp;$C$11))
+SUMIF(INDIRECT("'Output 9'!$H$5:$H$"&amp;$C$12),Analysis!$Q34,INDIRECT("'Output 9'!$F$5:$F$"&amp;$C$12))</f>
        <v>0</v>
      </c>
      <c r="AE34">
        <f t="shared" ca="1" si="3"/>
        <v>0</v>
      </c>
      <c r="AF34">
        <f ca="1">SUMIF(INDIRECT("'Output 1'!$H$4:$H$"&amp;$C$4),Analysis!Q34,INDIRECT("'Output 1'!$w$4:$w$"&amp;$C$4))
+SUMIF(INDIRECT("'Output 2'!$H$4:$H$"&amp;$C$5),Analysis!Q34,INDIRECT("'Output 2'!$w$4:$w$"&amp;$C$5))
+SUMIF(INDIRECT("'Output 3'!$H$4:$H$"&amp;$C$6),Analysis!Q34,INDIRECT("'Output 3'!$w$4:$w$"&amp;$C$6))
+SUMIF(INDIRECT("'Output 4'!$H$4:$H$"&amp;$C$7),Analysis!Q34,INDIRECT("'Output 4'!$w$4:$w$"&amp;$C$7))
+SUMIF(INDIRECT("'Output 5'!$H$4:$H$"&amp;$C$8),Analysis!Q34,INDIRECT("'Output 5'!$w$4:$w$"&amp;$C$8))
+SUMIF(INDIRECT("'Output 6'!$H$4:$H$"&amp;$C$9),Analysis!Q34,INDIRECT("'Output 6'!$w$4:$w$"&amp;$C$9))
+SUMIF(INDIRECT("'Output 7'!$H$4:$H$"&amp;$C$10),Analysis!Q34,INDIRECT("'Output 7'!$w$4:$w$"&amp;$C$10))
+SUMIF(INDIRECT("'Output 8'!$H$4:$H$"&amp;$C$11),Analysis!Q34,INDIRECT("'Output 8'!$w$4:$w$"&amp;$C$11))
+SUMIF(INDIRECT("'Output 9'!$H$4:$H$"&amp;$C$12),Analysis!Q34,INDIRECT("'Output 9'!$w$4:$w$"&amp;$C$12))</f>
        <v>0</v>
      </c>
      <c r="AG34">
        <f>SUMIF('Unplanned Outputs'!$E$4:$E$500,Analysis!Q34,'Unplanned Outputs'!$T$4:$T$500)</f>
        <v>0</v>
      </c>
    </row>
    <row r="35" spans="6:33">
      <c r="M35" s="4" t="e">
        <f>(#REF!)/#REF!</f>
        <v>#REF!</v>
      </c>
      <c r="N35" s="4" t="e">
        <f>(#REF!)/#REF!</f>
        <v>#REF!</v>
      </c>
      <c r="O35" s="34" t="e">
        <f>#REF!+N35</f>
        <v>#REF!</v>
      </c>
      <c r="Q35" s="31">
        <v>3.1</v>
      </c>
      <c r="R35" s="5">
        <f ca="1">SUMIF(INDIRECT("'Output 1'!$H$4:$H$"&amp;$C$4),Analysis!Q35,INDIRECT("'Output 1'!$m$4:$m$"&amp;$C$4))
+SUMIF(INDIRECT("'Output 2'!$H$4:$H$"&amp;$C$5),Analysis!Q35,INDIRECT("'Output 2'!$m$4:$m$"&amp;$C$5))
+SUMIF(INDIRECT("'Output 3'!$H$4:$H$"&amp;$C$6),Analysis!Q35,INDIRECT("'Output 3'!$m$4:$m$"&amp;$C$6))
+SUMIF(INDIRECT("'Output 4'!$H$4:$H$"&amp;$C$7),Analysis!Q35,INDIRECT("'Output 4'!$m$4:$m$"&amp;$C$7))
+SUMIF(INDIRECT("'Output 5'!$H$4:$H$"&amp;$C$8),Analysis!Q35,INDIRECT("'Output 5'!$m$4:$m$"&amp;$C$8))
+SUMIF(INDIRECT("'Output 6'!$H$4:$H$"&amp;$C$9),Analysis!Q35,INDIRECT("'Output 6'!$m$4:$m$"&amp;$C$9))
+SUMIF(INDIRECT("'Output 7'!$H$4:$H$"&amp;$C$10),Analysis!Q35,INDIRECT("'Output 7'!$m$4:$m$"&amp;$C$10))
+SUMIF(INDIRECT("'Output 8'!$H$4:$H$"&amp;$C$11),Analysis!Q35,INDIRECT("'Output 8'!$m$4:$m$"&amp;$C$11))
+SUMIF(INDIRECT("'Output 9'!$H$4:$H$"&amp;$C$12),Analysis!Q35,INDIRECT("'Output 9'!$m$4:$m$"&amp;$C$12))</f>
        <v>0</v>
      </c>
      <c r="S35" s="5">
        <f ca="1">SUMIF(INDIRECT("'Output 1'!$H$4:$H$"&amp;$C$4),Analysis!Q35,INDIRECT("'Output 1'!$Q$4:$Q$"&amp;$C$4))
+SUMIF(INDIRECT("'Output 2'!$H$4:$H$"&amp;$C$5),Analysis!Q35,INDIRECT("'Output 2'!$Q$4:$Q$"&amp;$C$5))
+SUMIF(INDIRECT("'Output 3'!$H$4:$H$"&amp;$C$6),Analysis!Q35,INDIRECT("'Output 3'!$Q$4:$Q$"&amp;$C$6))
+SUMIF(INDIRECT("'Output 4'!$H$4:$H$"&amp;$C$7),Analysis!Q35,INDIRECT("'Output 4'!$Q$4:$Q$"&amp;$C$7))
+SUMIF(INDIRECT("'Output 5'!$H$4:$H$"&amp;$C$8),Analysis!Q35,INDIRECT("'Output 5'!$Q$4:$Q$"&amp;$C$8))
+SUMIF(INDIRECT("'Output 6'!$H$4:$H$"&amp;$C$9),Analysis!Q35,INDIRECT("'Output 6'!$Q$4:$Q$"&amp;$C$9))
+SUMIF(INDIRECT("'Output 7'!$H$4:$H$"&amp;$C$10),Analysis!Q35,INDIRECT("'Output 7'!$Q$4:$Q$"&amp;$C$10))
+SUMIF(INDIRECT("'Output 8'!$H$4:$H$"&amp;$C$11),Analysis!Q35,INDIRECT("'Output 8'!$Q$4:$Q$"&amp;$C$11))
+SUMIF(INDIRECT("'Output 9'!$H$4:$H$"&amp;$C$12),Analysis!Q35,INDIRECT("'Output 9'!$Q$4:$Q$"&amp;$C$12))</f>
        <v>0</v>
      </c>
      <c r="T35" s="5">
        <f ca="1">SUMIF(INDIRECT("'Output 1'!$H$4:$H$"&amp;$C$4),Analysis!Q35,INDIRECT("'Output 1'!$U$4:$U$"&amp;$C$4))
+SUMIF(INDIRECT("'Output 2'!$H$4:$H$"&amp;$C$5),Analysis!Q35,INDIRECT("'Output 2'!$U$4:$U$"&amp;$C$5))
+SUMIF(INDIRECT("'Output 3'!$H$4:$H$"&amp;$C$6),Analysis!Q35,INDIRECT("'Output 3'!$U$4:$U$"&amp;$C$6))
+SUMIF(INDIRECT("'Output 4'!$H$4:$H$"&amp;$C$7),Analysis!Q35,INDIRECT("'Output 4'!$U$4:$U$"&amp;$C$7))
+SUMIF(INDIRECT("'Output 5'!$H$4:$H$"&amp;$C$8),Analysis!Q35,INDIRECT("'Output 5'!$U$4:$U$"&amp;$C$8))
+SUMIF(INDIRECT("'Output 6'!$H$4:$H$"&amp;$C$9),Analysis!Q35,INDIRECT("'Output 6'!$U$4:$U$"&amp;$C$9))
+SUMIF(INDIRECT("'Output 7'!$H$4:$H$"&amp;$C$10),Analysis!Q35,INDIRECT("'Output 7'!$U$4:$U$"&amp;$C$10))
+SUMIF(INDIRECT("'Output 8'!$H$4:$H$"&amp;$C$11),Analysis!Q35,INDIRECT("'Output 8'!$U$4:$U$"&amp;$C$11))
+SUMIF(INDIRECT("'Output 9'!$H$4:$H$"&amp;$C$12),Analysis!Q35,INDIRECT("'Output 9'!$U$4:$U$"&amp;$C$12))</f>
        <v>0</v>
      </c>
      <c r="U35" s="31"/>
      <c r="V35" s="5">
        <f>SUMIF('Unplanned Outputs'!$E$4:$E$500,Analysis!Q35,'Unplanned Outputs'!$J$4:$J$500)</f>
        <v>0</v>
      </c>
      <c r="W35" s="5">
        <f>SUMIF('Unplanned Outputs'!$E$4:$E$500,Analysis!$Q35,'Unplanned Outputs'!$N$4:$N$500)</f>
        <v>0</v>
      </c>
      <c r="X35" s="5">
        <f>SUMIF('Unplanned Outputs'!$E$4:$E$500,Analysis!$Q35,'Unplanned Outputs'!$R$4:$R$500)</f>
        <v>0</v>
      </c>
      <c r="Y35" s="15"/>
      <c r="Z35" s="37">
        <f t="shared" ca="1" si="0"/>
        <v>0</v>
      </c>
      <c r="AA35" s="37">
        <f t="shared" si="1"/>
        <v>0</v>
      </c>
      <c r="AB35" s="53">
        <f t="shared" ca="1" si="2"/>
        <v>0</v>
      </c>
      <c r="AC35" s="64">
        <f ca="1">SUMIF(INDIRECT("'Output 1'!$H$5:$H$"&amp;$C$4),Analysis!$Q35,INDIRECT("'Output 1'!$F$5:$F$"&amp;$C$4))
+SUMIF(INDIRECT("'Output 2'!$H$5:$H$"&amp;$C$5),Analysis!$Q35,INDIRECT("'Output 2'!$F$5:$F$"&amp;$C$5))
+SUMIF(INDIRECT("'Output 3'!$H$5:$H$"&amp;$C$6),Analysis!$Q35,INDIRECT("'Output 3'!$F$5:$F$"&amp;$C$6))
+SUMIF(INDIRECT("'Output 4'!$H$5:$H$"&amp;$C$7),Analysis!$Q35,INDIRECT("'Output 4'!$F$5:$F$"&amp;$C$7))
+SUMIF(INDIRECT("'Output 5'!$H$5:$H$"&amp;$C$8),Analysis!$Q35,INDIRECT("'Output 5'!$F$5:$F$"&amp;$C$8))
+SUMIF(INDIRECT("'Output 6'!$H$5:$H$"&amp;$C$9),Analysis!$Q35,INDIRECT("'Output 6'!$F$5:$F$"&amp;$C$9))
+SUMIF(INDIRECT("'Output 7'!$H$5:$H$"&amp;$C$10),Analysis!$Q35,INDIRECT("'Output 7'!$F$5:$F$"&amp;$C$10))
+SUMIF(INDIRECT("'Output 8'!$H$5:$H$"&amp;$C$11),Analysis!$Q35,INDIRECT("'Output 8'!$F$5:$F$"&amp;$C$11))
+SUMIF(INDIRECT("'Output 9'!$H$5:$H$"&amp;$C$12),Analysis!$Q35,INDIRECT("'Output 9'!$F$5:$F$"&amp;$C$12))</f>
        <v>0</v>
      </c>
      <c r="AE35">
        <f t="shared" ca="1" si="3"/>
        <v>0</v>
      </c>
      <c r="AF35">
        <f ca="1">SUMIF(INDIRECT("'Output 1'!$H$4:$H$"&amp;$C$4),Analysis!Q35,INDIRECT("'Output 1'!$w$4:$w$"&amp;$C$4))
+SUMIF(INDIRECT("'Output 2'!$H$4:$H$"&amp;$C$5),Analysis!Q35,INDIRECT("'Output 2'!$w$4:$w$"&amp;$C$5))
+SUMIF(INDIRECT("'Output 3'!$H$4:$H$"&amp;$C$6),Analysis!Q35,INDIRECT("'Output 3'!$w$4:$w$"&amp;$C$6))
+SUMIF(INDIRECT("'Output 4'!$H$4:$H$"&amp;$C$7),Analysis!Q35,INDIRECT("'Output 4'!$w$4:$w$"&amp;$C$7))
+SUMIF(INDIRECT("'Output 5'!$H$4:$H$"&amp;$C$8),Analysis!Q35,INDIRECT("'Output 5'!$w$4:$w$"&amp;$C$8))
+SUMIF(INDIRECT("'Output 6'!$H$4:$H$"&amp;$C$9),Analysis!Q35,INDIRECT("'Output 6'!$w$4:$w$"&amp;$C$9))
+SUMIF(INDIRECT("'Output 7'!$H$4:$H$"&amp;$C$10),Analysis!Q35,INDIRECT("'Output 7'!$w$4:$w$"&amp;$C$10))
+SUMIF(INDIRECT("'Output 8'!$H$4:$H$"&amp;$C$11),Analysis!Q35,INDIRECT("'Output 8'!$w$4:$w$"&amp;$C$11))
+SUMIF(INDIRECT("'Output 9'!$H$4:$H$"&amp;$C$12),Analysis!Q35,INDIRECT("'Output 9'!$w$4:$w$"&amp;$C$12))</f>
        <v>0</v>
      </c>
      <c r="AG35">
        <f>SUMIF('Unplanned Outputs'!$E$4:$E$500,Analysis!Q35,'Unplanned Outputs'!$T$4:$T$500)</f>
        <v>0</v>
      </c>
    </row>
    <row r="36" spans="6:33">
      <c r="M36" s="4" t="e">
        <f>(#REF!)/#REF!</f>
        <v>#REF!</v>
      </c>
      <c r="N36" s="4" t="e">
        <f>(#REF!)/#REF!</f>
        <v>#REF!</v>
      </c>
      <c r="O36" s="34" t="e">
        <f>#REF!+N36</f>
        <v>#REF!</v>
      </c>
      <c r="Q36" s="31" t="s">
        <v>308</v>
      </c>
      <c r="R36" s="5">
        <f ca="1">SUMIF(INDIRECT("'Output 1'!$H$4:$H$"&amp;$C$4),Analysis!Q36,INDIRECT("'Output 1'!$m$4:$m$"&amp;$C$4))
+SUMIF(INDIRECT("'Output 2'!$H$4:$H$"&amp;$C$5),Analysis!Q36,INDIRECT("'Output 2'!$m$4:$m$"&amp;$C$5))
+SUMIF(INDIRECT("'Output 3'!$H$4:$H$"&amp;$C$6),Analysis!Q36,INDIRECT("'Output 3'!$m$4:$m$"&amp;$C$6))
+SUMIF(INDIRECT("'Output 4'!$H$4:$H$"&amp;$C$7),Analysis!Q36,INDIRECT("'Output 4'!$m$4:$m$"&amp;$C$7))
+SUMIF(INDIRECT("'Output 5'!$H$4:$H$"&amp;$C$8),Analysis!Q36,INDIRECT("'Output 5'!$m$4:$m$"&amp;$C$8))
+SUMIF(INDIRECT("'Output 6'!$H$4:$H$"&amp;$C$9),Analysis!Q36,INDIRECT("'Output 6'!$m$4:$m$"&amp;$C$9))
+SUMIF(INDIRECT("'Output 7'!$H$4:$H$"&amp;$C$10),Analysis!Q36,INDIRECT("'Output 7'!$m$4:$m$"&amp;$C$10))
+SUMIF(INDIRECT("'Output 8'!$H$4:$H$"&amp;$C$11),Analysis!Q36,INDIRECT("'Output 8'!$m$4:$m$"&amp;$C$11))
+SUMIF(INDIRECT("'Output 9'!$H$4:$H$"&amp;$C$12),Analysis!Q36,INDIRECT("'Output 9'!$m$4:$m$"&amp;$C$12))</f>
        <v>0</v>
      </c>
      <c r="S36" s="5">
        <f ca="1">SUMIF(INDIRECT("'Output 1'!$H$4:$H$"&amp;$C$4),Analysis!Q36,INDIRECT("'Output 1'!$Q$4:$Q$"&amp;$C$4))
+SUMIF(INDIRECT("'Output 2'!$H$4:$H$"&amp;$C$5),Analysis!Q36,INDIRECT("'Output 2'!$Q$4:$Q$"&amp;$C$5))
+SUMIF(INDIRECT("'Output 3'!$H$4:$H$"&amp;$C$6),Analysis!Q36,INDIRECT("'Output 3'!$Q$4:$Q$"&amp;$C$6))
+SUMIF(INDIRECT("'Output 4'!$H$4:$H$"&amp;$C$7),Analysis!Q36,INDIRECT("'Output 4'!$Q$4:$Q$"&amp;$C$7))
+SUMIF(INDIRECT("'Output 5'!$H$4:$H$"&amp;$C$8),Analysis!Q36,INDIRECT("'Output 5'!$Q$4:$Q$"&amp;$C$8))
+SUMIF(INDIRECT("'Output 6'!$H$4:$H$"&amp;$C$9),Analysis!Q36,INDIRECT("'Output 6'!$Q$4:$Q$"&amp;$C$9))
+SUMIF(INDIRECT("'Output 7'!$H$4:$H$"&amp;$C$10),Analysis!Q36,INDIRECT("'Output 7'!$Q$4:$Q$"&amp;$C$10))
+SUMIF(INDIRECT("'Output 8'!$H$4:$H$"&amp;$C$11),Analysis!Q36,INDIRECT("'Output 8'!$Q$4:$Q$"&amp;$C$11))
+SUMIF(INDIRECT("'Output 9'!$H$4:$H$"&amp;$C$12),Analysis!Q36,INDIRECT("'Output 9'!$Q$4:$Q$"&amp;$C$12))</f>
        <v>0</v>
      </c>
      <c r="T36" s="5">
        <f ca="1">SUMIF(INDIRECT("'Output 1'!$H$4:$H$"&amp;$C$4),Analysis!Q36,INDIRECT("'Output 1'!$U$4:$U$"&amp;$C$4))
+SUMIF(INDIRECT("'Output 2'!$H$4:$H$"&amp;$C$5),Analysis!Q36,INDIRECT("'Output 2'!$U$4:$U$"&amp;$C$5))
+SUMIF(INDIRECT("'Output 3'!$H$4:$H$"&amp;$C$6),Analysis!Q36,INDIRECT("'Output 3'!$U$4:$U$"&amp;$C$6))
+SUMIF(INDIRECT("'Output 4'!$H$4:$H$"&amp;$C$7),Analysis!Q36,INDIRECT("'Output 4'!$U$4:$U$"&amp;$C$7))
+SUMIF(INDIRECT("'Output 5'!$H$4:$H$"&amp;$C$8),Analysis!Q36,INDIRECT("'Output 5'!$U$4:$U$"&amp;$C$8))
+SUMIF(INDIRECT("'Output 6'!$H$4:$H$"&amp;$C$9),Analysis!Q36,INDIRECT("'Output 6'!$U$4:$U$"&amp;$C$9))
+SUMIF(INDIRECT("'Output 7'!$H$4:$H$"&amp;$C$10),Analysis!Q36,INDIRECT("'Output 7'!$U$4:$U$"&amp;$C$10))
+SUMIF(INDIRECT("'Output 8'!$H$4:$H$"&amp;$C$11),Analysis!Q36,INDIRECT("'Output 8'!$U$4:$U$"&amp;$C$11))
+SUMIF(INDIRECT("'Output 9'!$H$4:$H$"&amp;$C$12),Analysis!Q36,INDIRECT("'Output 9'!$U$4:$U$"&amp;$C$12))</f>
        <v>0</v>
      </c>
      <c r="U36" s="31"/>
      <c r="V36" s="5">
        <f>SUMIF('Unplanned Outputs'!$E$4:$E$500,Analysis!Q36,'Unplanned Outputs'!$J$4:$J$500)</f>
        <v>0</v>
      </c>
      <c r="W36" s="5">
        <f>SUMIF('Unplanned Outputs'!$E$4:$E$500,Analysis!$Q36,'Unplanned Outputs'!$N$4:$N$500)</f>
        <v>0</v>
      </c>
      <c r="X36" s="5">
        <f>SUMIF('Unplanned Outputs'!$E$4:$E$500,Analysis!$Q36,'Unplanned Outputs'!$R$4:$R$500)</f>
        <v>0</v>
      </c>
      <c r="Y36" s="15"/>
      <c r="Z36" s="37">
        <f t="shared" ref="Z36:Z67" ca="1" si="10">SUM(R36:T36)</f>
        <v>0</v>
      </c>
      <c r="AA36" s="37">
        <f t="shared" ref="AA36:AA67" si="11">SUM(V36:X36)</f>
        <v>0</v>
      </c>
      <c r="AB36" s="53">
        <f t="shared" ref="AB36:AB67" ca="1" si="12">AA36+Z36</f>
        <v>0</v>
      </c>
      <c r="AC36" s="64">
        <f ca="1">SUMIF(INDIRECT("'Output 1'!$H$5:$H$"&amp;$C$4),Analysis!$Q36,INDIRECT("'Output 1'!$F$5:$F$"&amp;$C$4))
+SUMIF(INDIRECT("'Output 2'!$H$5:$H$"&amp;$C$5),Analysis!$Q36,INDIRECT("'Output 2'!$F$5:$F$"&amp;$C$5))
+SUMIF(INDIRECT("'Output 3'!$H$5:$H$"&amp;$C$6),Analysis!$Q36,INDIRECT("'Output 3'!$F$5:$F$"&amp;$C$6))
+SUMIF(INDIRECT("'Output 4'!$H$5:$H$"&amp;$C$7),Analysis!$Q36,INDIRECT("'Output 4'!$F$5:$F$"&amp;$C$7))
+SUMIF(INDIRECT("'Output 5'!$H$5:$H$"&amp;$C$8),Analysis!$Q36,INDIRECT("'Output 5'!$F$5:$F$"&amp;$C$8))
+SUMIF(INDIRECT("'Output 6'!$H$5:$H$"&amp;$C$9),Analysis!$Q36,INDIRECT("'Output 6'!$F$5:$F$"&amp;$C$9))
+SUMIF(INDIRECT("'Output 7'!$H$5:$H$"&amp;$C$10),Analysis!$Q36,INDIRECT("'Output 7'!$F$5:$F$"&amp;$C$10))
+SUMIF(INDIRECT("'Output 8'!$H$5:$H$"&amp;$C$11),Analysis!$Q36,INDIRECT("'Output 8'!$F$5:$F$"&amp;$C$11))
+SUMIF(INDIRECT("'Output 9'!$H$5:$H$"&amp;$C$12),Analysis!$Q36,INDIRECT("'Output 9'!$F$5:$F$"&amp;$C$12))</f>
        <v>0</v>
      </c>
      <c r="AE36">
        <f t="shared" ref="AE36:AE67" ca="1" si="13">SUM(AF36+AG36)</f>
        <v>0</v>
      </c>
      <c r="AF36">
        <f ca="1">SUMIF(INDIRECT("'Output 1'!$H$4:$H$"&amp;$C$4),Analysis!Q36,INDIRECT("'Output 1'!$w$4:$w$"&amp;$C$4))
+SUMIF(INDIRECT("'Output 2'!$H$4:$H$"&amp;$C$5),Analysis!Q36,INDIRECT("'Output 2'!$w$4:$w$"&amp;$C$5))
+SUMIF(INDIRECT("'Output 3'!$H$4:$H$"&amp;$C$6),Analysis!Q36,INDIRECT("'Output 3'!$w$4:$w$"&amp;$C$6))
+SUMIF(INDIRECT("'Output 4'!$H$4:$H$"&amp;$C$7),Analysis!Q36,INDIRECT("'Output 4'!$w$4:$w$"&amp;$C$7))
+SUMIF(INDIRECT("'Output 5'!$H$4:$H$"&amp;$C$8),Analysis!Q36,INDIRECT("'Output 5'!$w$4:$w$"&amp;$C$8))
+SUMIF(INDIRECT("'Output 6'!$H$4:$H$"&amp;$C$9),Analysis!Q36,INDIRECT("'Output 6'!$w$4:$w$"&amp;$C$9))
+SUMIF(INDIRECT("'Output 7'!$H$4:$H$"&amp;$C$10),Analysis!Q36,INDIRECT("'Output 7'!$w$4:$w$"&amp;$C$10))
+SUMIF(INDIRECT("'Output 8'!$H$4:$H$"&amp;$C$11),Analysis!Q36,INDIRECT("'Output 8'!$w$4:$w$"&amp;$C$11))
+SUMIF(INDIRECT("'Output 9'!$H$4:$H$"&amp;$C$12),Analysis!Q36,INDIRECT("'Output 9'!$w$4:$w$"&amp;$C$12))</f>
        <v>0</v>
      </c>
      <c r="AG36">
        <f>SUMIF('Unplanned Outputs'!$E$4:$E$500,Analysis!Q36,'Unplanned Outputs'!$T$4:$T$500)</f>
        <v>0</v>
      </c>
    </row>
    <row r="37" spans="6:33">
      <c r="M37" s="4" t="e">
        <f>(#REF!)/#REF!</f>
        <v>#REF!</v>
      </c>
      <c r="N37" s="4" t="e">
        <f>(#REF!)/#REF!</f>
        <v>#REF!</v>
      </c>
      <c r="O37" s="34" t="e">
        <f>#REF!+N37</f>
        <v>#REF!</v>
      </c>
      <c r="Q37" s="31" t="s">
        <v>309</v>
      </c>
      <c r="R37" s="5">
        <f ca="1">SUMIF(INDIRECT("'Output 1'!$H$4:$H$"&amp;$C$4),Analysis!Q37,INDIRECT("'Output 1'!$m$4:$m$"&amp;$C$4))
+SUMIF(INDIRECT("'Output 2'!$H$4:$H$"&amp;$C$5),Analysis!Q37,INDIRECT("'Output 2'!$m$4:$m$"&amp;$C$5))
+SUMIF(INDIRECT("'Output 3'!$H$4:$H$"&amp;$C$6),Analysis!Q37,INDIRECT("'Output 3'!$m$4:$m$"&amp;$C$6))
+SUMIF(INDIRECT("'Output 4'!$H$4:$H$"&amp;$C$7),Analysis!Q37,INDIRECT("'Output 4'!$m$4:$m$"&amp;$C$7))
+SUMIF(INDIRECT("'Output 5'!$H$4:$H$"&amp;$C$8),Analysis!Q37,INDIRECT("'Output 5'!$m$4:$m$"&amp;$C$8))
+SUMIF(INDIRECT("'Output 6'!$H$4:$H$"&amp;$C$9),Analysis!Q37,INDIRECT("'Output 6'!$m$4:$m$"&amp;$C$9))
+SUMIF(INDIRECT("'Output 7'!$H$4:$H$"&amp;$C$10),Analysis!Q37,INDIRECT("'Output 7'!$m$4:$m$"&amp;$C$10))
+SUMIF(INDIRECT("'Output 8'!$H$4:$H$"&amp;$C$11),Analysis!Q37,INDIRECT("'Output 8'!$m$4:$m$"&amp;$C$11))
+SUMIF(INDIRECT("'Output 9'!$H$4:$H$"&amp;$C$12),Analysis!Q37,INDIRECT("'Output 9'!$m$4:$m$"&amp;$C$12))</f>
        <v>0</v>
      </c>
      <c r="S37" s="5">
        <f ca="1">SUMIF(INDIRECT("'Output 1'!$H$4:$H$"&amp;$C$4),Analysis!Q37,INDIRECT("'Output 1'!$Q$4:$Q$"&amp;$C$4))
+SUMIF(INDIRECT("'Output 2'!$H$4:$H$"&amp;$C$5),Analysis!Q37,INDIRECT("'Output 2'!$Q$4:$Q$"&amp;$C$5))
+SUMIF(INDIRECT("'Output 3'!$H$4:$H$"&amp;$C$6),Analysis!Q37,INDIRECT("'Output 3'!$Q$4:$Q$"&amp;$C$6))
+SUMIF(INDIRECT("'Output 4'!$H$4:$H$"&amp;$C$7),Analysis!Q37,INDIRECT("'Output 4'!$Q$4:$Q$"&amp;$C$7))
+SUMIF(INDIRECT("'Output 5'!$H$4:$H$"&amp;$C$8),Analysis!Q37,INDIRECT("'Output 5'!$Q$4:$Q$"&amp;$C$8))
+SUMIF(INDIRECT("'Output 6'!$H$4:$H$"&amp;$C$9),Analysis!Q37,INDIRECT("'Output 6'!$Q$4:$Q$"&amp;$C$9))
+SUMIF(INDIRECT("'Output 7'!$H$4:$H$"&amp;$C$10),Analysis!Q37,INDIRECT("'Output 7'!$Q$4:$Q$"&amp;$C$10))
+SUMIF(INDIRECT("'Output 8'!$H$4:$H$"&amp;$C$11),Analysis!Q37,INDIRECT("'Output 8'!$Q$4:$Q$"&amp;$C$11))
+SUMIF(INDIRECT("'Output 9'!$H$4:$H$"&amp;$C$12),Analysis!Q37,INDIRECT("'Output 9'!$Q$4:$Q$"&amp;$C$12))</f>
        <v>0</v>
      </c>
      <c r="T37" s="5">
        <f ca="1">SUMIF(INDIRECT("'Output 1'!$H$4:$H$"&amp;$C$4),Analysis!Q37,INDIRECT("'Output 1'!$U$4:$U$"&amp;$C$4))
+SUMIF(INDIRECT("'Output 2'!$H$4:$H$"&amp;$C$5),Analysis!Q37,INDIRECT("'Output 2'!$U$4:$U$"&amp;$C$5))
+SUMIF(INDIRECT("'Output 3'!$H$4:$H$"&amp;$C$6),Analysis!Q37,INDIRECT("'Output 3'!$U$4:$U$"&amp;$C$6))
+SUMIF(INDIRECT("'Output 4'!$H$4:$H$"&amp;$C$7),Analysis!Q37,INDIRECT("'Output 4'!$U$4:$U$"&amp;$C$7))
+SUMIF(INDIRECT("'Output 5'!$H$4:$H$"&amp;$C$8),Analysis!Q37,INDIRECT("'Output 5'!$U$4:$U$"&amp;$C$8))
+SUMIF(INDIRECT("'Output 6'!$H$4:$H$"&amp;$C$9),Analysis!Q37,INDIRECT("'Output 6'!$U$4:$U$"&amp;$C$9))
+SUMIF(INDIRECT("'Output 7'!$H$4:$H$"&amp;$C$10),Analysis!Q37,INDIRECT("'Output 7'!$U$4:$U$"&amp;$C$10))
+SUMIF(INDIRECT("'Output 8'!$H$4:$H$"&amp;$C$11),Analysis!Q37,INDIRECT("'Output 8'!$U$4:$U$"&amp;$C$11))
+SUMIF(INDIRECT("'Output 9'!$H$4:$H$"&amp;$C$12),Analysis!Q37,INDIRECT("'Output 9'!$U$4:$U$"&amp;$C$12))</f>
        <v>0</v>
      </c>
      <c r="U37" s="31"/>
      <c r="V37" s="5">
        <f>SUMIF('Unplanned Outputs'!$E$4:$E$500,Analysis!Q37,'Unplanned Outputs'!$J$4:$J$500)</f>
        <v>0</v>
      </c>
      <c r="W37" s="5">
        <f>SUMIF('Unplanned Outputs'!$E$4:$E$500,Analysis!$Q37,'Unplanned Outputs'!$N$4:$N$500)</f>
        <v>0</v>
      </c>
      <c r="X37" s="5">
        <f>SUMIF('Unplanned Outputs'!$E$4:$E$500,Analysis!$Q37,'Unplanned Outputs'!$R$4:$R$500)</f>
        <v>0</v>
      </c>
      <c r="Y37" s="15"/>
      <c r="Z37" s="37">
        <f t="shared" ca="1" si="10"/>
        <v>0</v>
      </c>
      <c r="AA37" s="37">
        <f t="shared" si="11"/>
        <v>0</v>
      </c>
      <c r="AB37" s="53">
        <f t="shared" ca="1" si="12"/>
        <v>0</v>
      </c>
      <c r="AC37" s="64">
        <f ca="1">SUMIF(INDIRECT("'Output 1'!$H$5:$H$"&amp;$C$4),Analysis!$Q37,INDIRECT("'Output 1'!$F$5:$F$"&amp;$C$4))
+SUMIF(INDIRECT("'Output 2'!$H$5:$H$"&amp;$C$5),Analysis!$Q37,INDIRECT("'Output 2'!$F$5:$F$"&amp;$C$5))
+SUMIF(INDIRECT("'Output 3'!$H$5:$H$"&amp;$C$6),Analysis!$Q37,INDIRECT("'Output 3'!$F$5:$F$"&amp;$C$6))
+SUMIF(INDIRECT("'Output 4'!$H$5:$H$"&amp;$C$7),Analysis!$Q37,INDIRECT("'Output 4'!$F$5:$F$"&amp;$C$7))
+SUMIF(INDIRECT("'Output 5'!$H$5:$H$"&amp;$C$8),Analysis!$Q37,INDIRECT("'Output 5'!$F$5:$F$"&amp;$C$8))
+SUMIF(INDIRECT("'Output 6'!$H$5:$H$"&amp;$C$9),Analysis!$Q37,INDIRECT("'Output 6'!$F$5:$F$"&amp;$C$9))
+SUMIF(INDIRECT("'Output 7'!$H$5:$H$"&amp;$C$10),Analysis!$Q37,INDIRECT("'Output 7'!$F$5:$F$"&amp;$C$10))
+SUMIF(INDIRECT("'Output 8'!$H$5:$H$"&amp;$C$11),Analysis!$Q37,INDIRECT("'Output 8'!$F$5:$F$"&amp;$C$11))
+SUMIF(INDIRECT("'Output 9'!$H$5:$H$"&amp;$C$12),Analysis!$Q37,INDIRECT("'Output 9'!$F$5:$F$"&amp;$C$12))</f>
        <v>0</v>
      </c>
      <c r="AE37">
        <f t="shared" ca="1" si="13"/>
        <v>0</v>
      </c>
      <c r="AF37">
        <f ca="1">SUMIF(INDIRECT("'Output 1'!$H$4:$H$"&amp;$C$4),Analysis!Q37,INDIRECT("'Output 1'!$w$4:$w$"&amp;$C$4))
+SUMIF(INDIRECT("'Output 2'!$H$4:$H$"&amp;$C$5),Analysis!Q37,INDIRECT("'Output 2'!$w$4:$w$"&amp;$C$5))
+SUMIF(INDIRECT("'Output 3'!$H$4:$H$"&amp;$C$6),Analysis!Q37,INDIRECT("'Output 3'!$w$4:$w$"&amp;$C$6))
+SUMIF(INDIRECT("'Output 4'!$H$4:$H$"&amp;$C$7),Analysis!Q37,INDIRECT("'Output 4'!$w$4:$w$"&amp;$C$7))
+SUMIF(INDIRECT("'Output 5'!$H$4:$H$"&amp;$C$8),Analysis!Q37,INDIRECT("'Output 5'!$w$4:$w$"&amp;$C$8))
+SUMIF(INDIRECT("'Output 6'!$H$4:$H$"&amp;$C$9),Analysis!Q37,INDIRECT("'Output 6'!$w$4:$w$"&amp;$C$9))
+SUMIF(INDIRECT("'Output 7'!$H$4:$H$"&amp;$C$10),Analysis!Q37,INDIRECT("'Output 7'!$w$4:$w$"&amp;$C$10))
+SUMIF(INDIRECT("'Output 8'!$H$4:$H$"&amp;$C$11),Analysis!Q37,INDIRECT("'Output 8'!$w$4:$w$"&amp;$C$11))
+SUMIF(INDIRECT("'Output 9'!$H$4:$H$"&amp;$C$12),Analysis!Q37,INDIRECT("'Output 9'!$w$4:$w$"&amp;$C$12))</f>
        <v>0</v>
      </c>
      <c r="AG37">
        <f>SUMIF('Unplanned Outputs'!$E$4:$E$500,Analysis!Q37,'Unplanned Outputs'!$T$4:$T$500)</f>
        <v>0</v>
      </c>
    </row>
    <row r="38" spans="6:33">
      <c r="M38" s="4" t="e">
        <f>(#REF!)/#REF!</f>
        <v>#REF!</v>
      </c>
      <c r="N38" s="4" t="e">
        <f>(#REF!)/#REF!</f>
        <v>#REF!</v>
      </c>
      <c r="O38" s="34" t="e">
        <f>L32+N38</f>
        <v>#REF!</v>
      </c>
      <c r="Q38" s="31" t="s">
        <v>310</v>
      </c>
      <c r="R38" s="5">
        <f ca="1">SUMIF(INDIRECT("'Output 1'!$H$4:$H$"&amp;$C$4),Analysis!Q38,INDIRECT("'Output 1'!$m$4:$m$"&amp;$C$4))
+SUMIF(INDIRECT("'Output 2'!$H$4:$H$"&amp;$C$5),Analysis!Q38,INDIRECT("'Output 2'!$m$4:$m$"&amp;$C$5))
+SUMIF(INDIRECT("'Output 3'!$H$4:$H$"&amp;$C$6),Analysis!Q38,INDIRECT("'Output 3'!$m$4:$m$"&amp;$C$6))
+SUMIF(INDIRECT("'Output 4'!$H$4:$H$"&amp;$C$7),Analysis!Q38,INDIRECT("'Output 4'!$m$4:$m$"&amp;$C$7))
+SUMIF(INDIRECT("'Output 5'!$H$4:$H$"&amp;$C$8),Analysis!Q38,INDIRECT("'Output 5'!$m$4:$m$"&amp;$C$8))
+SUMIF(INDIRECT("'Output 6'!$H$4:$H$"&amp;$C$9),Analysis!Q38,INDIRECT("'Output 6'!$m$4:$m$"&amp;$C$9))
+SUMIF(INDIRECT("'Output 7'!$H$4:$H$"&amp;$C$10),Analysis!Q38,INDIRECT("'Output 7'!$m$4:$m$"&amp;$C$10))
+SUMIF(INDIRECT("'Output 8'!$H$4:$H$"&amp;$C$11),Analysis!Q38,INDIRECT("'Output 8'!$m$4:$m$"&amp;$C$11))
+SUMIF(INDIRECT("'Output 9'!$H$4:$H$"&amp;$C$12),Analysis!Q38,INDIRECT("'Output 9'!$m$4:$m$"&amp;$C$12))</f>
        <v>0</v>
      </c>
      <c r="S38" s="5">
        <f ca="1">SUMIF(INDIRECT("'Output 1'!$H$4:$H$"&amp;$C$4),Analysis!Q38,INDIRECT("'Output 1'!$Q$4:$Q$"&amp;$C$4))
+SUMIF(INDIRECT("'Output 2'!$H$4:$H$"&amp;$C$5),Analysis!Q38,INDIRECT("'Output 2'!$Q$4:$Q$"&amp;$C$5))
+SUMIF(INDIRECT("'Output 3'!$H$4:$H$"&amp;$C$6),Analysis!Q38,INDIRECT("'Output 3'!$Q$4:$Q$"&amp;$C$6))
+SUMIF(INDIRECT("'Output 4'!$H$4:$H$"&amp;$C$7),Analysis!Q38,INDIRECT("'Output 4'!$Q$4:$Q$"&amp;$C$7))
+SUMIF(INDIRECT("'Output 5'!$H$4:$H$"&amp;$C$8),Analysis!Q38,INDIRECT("'Output 5'!$Q$4:$Q$"&amp;$C$8))
+SUMIF(INDIRECT("'Output 6'!$H$4:$H$"&amp;$C$9),Analysis!Q38,INDIRECT("'Output 6'!$Q$4:$Q$"&amp;$C$9))
+SUMIF(INDIRECT("'Output 7'!$H$4:$H$"&amp;$C$10),Analysis!Q38,INDIRECT("'Output 7'!$Q$4:$Q$"&amp;$C$10))
+SUMIF(INDIRECT("'Output 8'!$H$4:$H$"&amp;$C$11),Analysis!Q38,INDIRECT("'Output 8'!$Q$4:$Q$"&amp;$C$11))
+SUMIF(INDIRECT("'Output 9'!$H$4:$H$"&amp;$C$12),Analysis!Q38,INDIRECT("'Output 9'!$Q$4:$Q$"&amp;$C$12))</f>
        <v>0</v>
      </c>
      <c r="T38" s="5">
        <f ca="1">SUMIF(INDIRECT("'Output 1'!$H$4:$H$"&amp;$C$4),Analysis!Q38,INDIRECT("'Output 1'!$U$4:$U$"&amp;$C$4))
+SUMIF(INDIRECT("'Output 2'!$H$4:$H$"&amp;$C$5),Analysis!Q38,INDIRECT("'Output 2'!$U$4:$U$"&amp;$C$5))
+SUMIF(INDIRECT("'Output 3'!$H$4:$H$"&amp;$C$6),Analysis!Q38,INDIRECT("'Output 3'!$U$4:$U$"&amp;$C$6))
+SUMIF(INDIRECT("'Output 4'!$H$4:$H$"&amp;$C$7),Analysis!Q38,INDIRECT("'Output 4'!$U$4:$U$"&amp;$C$7))
+SUMIF(INDIRECT("'Output 5'!$H$4:$H$"&amp;$C$8),Analysis!Q38,INDIRECT("'Output 5'!$U$4:$U$"&amp;$C$8))
+SUMIF(INDIRECT("'Output 6'!$H$4:$H$"&amp;$C$9),Analysis!Q38,INDIRECT("'Output 6'!$U$4:$U$"&amp;$C$9))
+SUMIF(INDIRECT("'Output 7'!$H$4:$H$"&amp;$C$10),Analysis!Q38,INDIRECT("'Output 7'!$U$4:$U$"&amp;$C$10))
+SUMIF(INDIRECT("'Output 8'!$H$4:$H$"&amp;$C$11),Analysis!Q38,INDIRECT("'Output 8'!$U$4:$U$"&amp;$C$11))
+SUMIF(INDIRECT("'Output 9'!$H$4:$H$"&amp;$C$12),Analysis!Q38,INDIRECT("'Output 9'!$U$4:$U$"&amp;$C$12))</f>
        <v>0</v>
      </c>
      <c r="U38" s="31"/>
      <c r="V38" s="5">
        <f>SUMIF('Unplanned Outputs'!$E$4:$E$500,Analysis!Q38,'Unplanned Outputs'!$J$4:$J$500)</f>
        <v>0</v>
      </c>
      <c r="W38" s="5">
        <f>SUMIF('Unplanned Outputs'!$E$4:$E$500,Analysis!$Q38,'Unplanned Outputs'!$N$4:$N$500)</f>
        <v>0</v>
      </c>
      <c r="X38" s="5">
        <f>SUMIF('Unplanned Outputs'!$E$4:$E$500,Analysis!$Q38,'Unplanned Outputs'!$R$4:$R$500)</f>
        <v>0</v>
      </c>
      <c r="Y38" s="15"/>
      <c r="Z38" s="37">
        <f t="shared" ca="1" si="10"/>
        <v>0</v>
      </c>
      <c r="AA38" s="37">
        <f t="shared" si="11"/>
        <v>0</v>
      </c>
      <c r="AB38" s="53">
        <f t="shared" ca="1" si="12"/>
        <v>0</v>
      </c>
      <c r="AC38" s="64">
        <f ca="1">SUMIF(INDIRECT("'Output 1'!$H$5:$H$"&amp;$C$4),Analysis!$Q38,INDIRECT("'Output 1'!$F$5:$F$"&amp;$C$4))
+SUMIF(INDIRECT("'Output 2'!$H$5:$H$"&amp;$C$5),Analysis!$Q38,INDIRECT("'Output 2'!$F$5:$F$"&amp;$C$5))
+SUMIF(INDIRECT("'Output 3'!$H$5:$H$"&amp;$C$6),Analysis!$Q38,INDIRECT("'Output 3'!$F$5:$F$"&amp;$C$6))
+SUMIF(INDIRECT("'Output 4'!$H$5:$H$"&amp;$C$7),Analysis!$Q38,INDIRECT("'Output 4'!$F$5:$F$"&amp;$C$7))
+SUMIF(INDIRECT("'Output 5'!$H$5:$H$"&amp;$C$8),Analysis!$Q38,INDIRECT("'Output 5'!$F$5:$F$"&amp;$C$8))
+SUMIF(INDIRECT("'Output 6'!$H$5:$H$"&amp;$C$9),Analysis!$Q38,INDIRECT("'Output 6'!$F$5:$F$"&amp;$C$9))
+SUMIF(INDIRECT("'Output 7'!$H$5:$H$"&amp;$C$10),Analysis!$Q38,INDIRECT("'Output 7'!$F$5:$F$"&amp;$C$10))
+SUMIF(INDIRECT("'Output 8'!$H$5:$H$"&amp;$C$11),Analysis!$Q38,INDIRECT("'Output 8'!$F$5:$F$"&amp;$C$11))
+SUMIF(INDIRECT("'Output 9'!$H$5:$H$"&amp;$C$12),Analysis!$Q38,INDIRECT("'Output 9'!$F$5:$F$"&amp;$C$12))</f>
        <v>0</v>
      </c>
      <c r="AE38">
        <f t="shared" ca="1" si="13"/>
        <v>0</v>
      </c>
      <c r="AF38">
        <f ca="1">SUMIF(INDIRECT("'Output 1'!$H$4:$H$"&amp;$C$4),Analysis!Q38,INDIRECT("'Output 1'!$w$4:$w$"&amp;$C$4))
+SUMIF(INDIRECT("'Output 2'!$H$4:$H$"&amp;$C$5),Analysis!Q38,INDIRECT("'Output 2'!$w$4:$w$"&amp;$C$5))
+SUMIF(INDIRECT("'Output 3'!$H$4:$H$"&amp;$C$6),Analysis!Q38,INDIRECT("'Output 3'!$w$4:$w$"&amp;$C$6))
+SUMIF(INDIRECT("'Output 4'!$H$4:$H$"&amp;$C$7),Analysis!Q38,INDIRECT("'Output 4'!$w$4:$w$"&amp;$C$7))
+SUMIF(INDIRECT("'Output 5'!$H$4:$H$"&amp;$C$8),Analysis!Q38,INDIRECT("'Output 5'!$w$4:$w$"&amp;$C$8))
+SUMIF(INDIRECT("'Output 6'!$H$4:$H$"&amp;$C$9),Analysis!Q38,INDIRECT("'Output 6'!$w$4:$w$"&amp;$C$9))
+SUMIF(INDIRECT("'Output 7'!$H$4:$H$"&amp;$C$10),Analysis!Q38,INDIRECT("'Output 7'!$w$4:$w$"&amp;$C$10))
+SUMIF(INDIRECT("'Output 8'!$H$4:$H$"&amp;$C$11),Analysis!Q38,INDIRECT("'Output 8'!$w$4:$w$"&amp;$C$11))
+SUMIF(INDIRECT("'Output 9'!$H$4:$H$"&amp;$C$12),Analysis!Q38,INDIRECT("'Output 9'!$w$4:$w$"&amp;$C$12))</f>
        <v>0</v>
      </c>
      <c r="AG38">
        <f>SUMIF('Unplanned Outputs'!$E$4:$E$500,Analysis!Q38,'Unplanned Outputs'!$T$4:$T$500)</f>
        <v>0</v>
      </c>
    </row>
    <row r="39" spans="6:33">
      <c r="M39" s="4" t="e">
        <f>(#REF!)/#REF!</f>
        <v>#REF!</v>
      </c>
      <c r="N39" s="4" t="e">
        <f>(#REF!)/#REF!</f>
        <v>#REF!</v>
      </c>
      <c r="O39" s="34" t="e">
        <f>L33+N39</f>
        <v>#REF!</v>
      </c>
      <c r="Q39" s="31">
        <v>3.2</v>
      </c>
      <c r="R39" s="5">
        <f ca="1">SUMIF(INDIRECT("'Output 1'!$H$4:$H$"&amp;$C$4),Analysis!Q39,INDIRECT("'Output 1'!$m$4:$m$"&amp;$C$4))
+SUMIF(INDIRECT("'Output 2'!$H$4:$H$"&amp;$C$5),Analysis!Q39,INDIRECT("'Output 2'!$m$4:$m$"&amp;$C$5))
+SUMIF(INDIRECT("'Output 3'!$H$4:$H$"&amp;$C$6),Analysis!Q39,INDIRECT("'Output 3'!$m$4:$m$"&amp;$C$6))
+SUMIF(INDIRECT("'Output 4'!$H$4:$H$"&amp;$C$7),Analysis!Q39,INDIRECT("'Output 4'!$m$4:$m$"&amp;$C$7))
+SUMIF(INDIRECT("'Output 5'!$H$4:$H$"&amp;$C$8),Analysis!Q39,INDIRECT("'Output 5'!$m$4:$m$"&amp;$C$8))
+SUMIF(INDIRECT("'Output 6'!$H$4:$H$"&amp;$C$9),Analysis!Q39,INDIRECT("'Output 6'!$m$4:$m$"&amp;$C$9))
+SUMIF(INDIRECT("'Output 7'!$H$4:$H$"&amp;$C$10),Analysis!Q39,INDIRECT("'Output 7'!$m$4:$m$"&amp;$C$10))
+SUMIF(INDIRECT("'Output 8'!$H$4:$H$"&amp;$C$11),Analysis!Q39,INDIRECT("'Output 8'!$m$4:$m$"&amp;$C$11))
+SUMIF(INDIRECT("'Output 9'!$H$4:$H$"&amp;$C$12),Analysis!Q39,INDIRECT("'Output 9'!$m$4:$m$"&amp;$C$12))</f>
        <v>0</v>
      </c>
      <c r="S39" s="5">
        <f ca="1">SUMIF(INDIRECT("'Output 1'!$H$4:$H$"&amp;$C$4),Analysis!Q39,INDIRECT("'Output 1'!$Q$4:$Q$"&amp;$C$4))
+SUMIF(INDIRECT("'Output 2'!$H$4:$H$"&amp;$C$5),Analysis!Q39,INDIRECT("'Output 2'!$Q$4:$Q$"&amp;$C$5))
+SUMIF(INDIRECT("'Output 3'!$H$4:$H$"&amp;$C$6),Analysis!Q39,INDIRECT("'Output 3'!$Q$4:$Q$"&amp;$C$6))
+SUMIF(INDIRECT("'Output 4'!$H$4:$H$"&amp;$C$7),Analysis!Q39,INDIRECT("'Output 4'!$Q$4:$Q$"&amp;$C$7))
+SUMIF(INDIRECT("'Output 5'!$H$4:$H$"&amp;$C$8),Analysis!Q39,INDIRECT("'Output 5'!$Q$4:$Q$"&amp;$C$8))
+SUMIF(INDIRECT("'Output 6'!$H$4:$H$"&amp;$C$9),Analysis!Q39,INDIRECT("'Output 6'!$Q$4:$Q$"&amp;$C$9))
+SUMIF(INDIRECT("'Output 7'!$H$4:$H$"&amp;$C$10),Analysis!Q39,INDIRECT("'Output 7'!$Q$4:$Q$"&amp;$C$10))
+SUMIF(INDIRECT("'Output 8'!$H$4:$H$"&amp;$C$11),Analysis!Q39,INDIRECT("'Output 8'!$Q$4:$Q$"&amp;$C$11))
+SUMIF(INDIRECT("'Output 9'!$H$4:$H$"&amp;$C$12),Analysis!Q39,INDIRECT("'Output 9'!$Q$4:$Q$"&amp;$C$12))</f>
        <v>0</v>
      </c>
      <c r="T39" s="5">
        <f ca="1">SUMIF(INDIRECT("'Output 1'!$H$4:$H$"&amp;$C$4),Analysis!Q39,INDIRECT("'Output 1'!$U$4:$U$"&amp;$C$4))
+SUMIF(INDIRECT("'Output 2'!$H$4:$H$"&amp;$C$5),Analysis!Q39,INDIRECT("'Output 2'!$U$4:$U$"&amp;$C$5))
+SUMIF(INDIRECT("'Output 3'!$H$4:$H$"&amp;$C$6),Analysis!Q39,INDIRECT("'Output 3'!$U$4:$U$"&amp;$C$6))
+SUMIF(INDIRECT("'Output 4'!$H$4:$H$"&amp;$C$7),Analysis!Q39,INDIRECT("'Output 4'!$U$4:$U$"&amp;$C$7))
+SUMIF(INDIRECT("'Output 5'!$H$4:$H$"&amp;$C$8),Analysis!Q39,INDIRECT("'Output 5'!$U$4:$U$"&amp;$C$8))
+SUMIF(INDIRECT("'Output 6'!$H$4:$H$"&amp;$C$9),Analysis!Q39,INDIRECT("'Output 6'!$U$4:$U$"&amp;$C$9))
+SUMIF(INDIRECT("'Output 7'!$H$4:$H$"&amp;$C$10),Analysis!Q39,INDIRECT("'Output 7'!$U$4:$U$"&amp;$C$10))
+SUMIF(INDIRECT("'Output 8'!$H$4:$H$"&amp;$C$11),Analysis!Q39,INDIRECT("'Output 8'!$U$4:$U$"&amp;$C$11))
+SUMIF(INDIRECT("'Output 9'!$H$4:$H$"&amp;$C$12),Analysis!Q39,INDIRECT("'Output 9'!$U$4:$U$"&amp;$C$12))</f>
        <v>0</v>
      </c>
      <c r="U39" s="31"/>
      <c r="V39" s="5">
        <f>SUMIF('Unplanned Outputs'!$E$4:$E$500,Analysis!Q39,'Unplanned Outputs'!$J$4:$J$500)</f>
        <v>0</v>
      </c>
      <c r="W39" s="5">
        <f>SUMIF('Unplanned Outputs'!$E$4:$E$500,Analysis!$Q39,'Unplanned Outputs'!$N$4:$N$500)</f>
        <v>0</v>
      </c>
      <c r="X39" s="5">
        <f>SUMIF('Unplanned Outputs'!$E$4:$E$500,Analysis!$Q39,'Unplanned Outputs'!$R$4:$R$500)</f>
        <v>0</v>
      </c>
      <c r="Y39" s="15"/>
      <c r="Z39" s="37">
        <f t="shared" ca="1" si="10"/>
        <v>0</v>
      </c>
      <c r="AA39" s="37">
        <f t="shared" si="11"/>
        <v>0</v>
      </c>
      <c r="AB39" s="53">
        <f t="shared" ca="1" si="12"/>
        <v>0</v>
      </c>
      <c r="AC39" s="64">
        <f ca="1">SUMIF(INDIRECT("'Output 1'!$H$5:$H$"&amp;$C$4),Analysis!$Q39,INDIRECT("'Output 1'!$F$5:$F$"&amp;$C$4))
+SUMIF(INDIRECT("'Output 2'!$H$5:$H$"&amp;$C$5),Analysis!$Q39,INDIRECT("'Output 2'!$F$5:$F$"&amp;$C$5))
+SUMIF(INDIRECT("'Output 3'!$H$5:$H$"&amp;$C$6),Analysis!$Q39,INDIRECT("'Output 3'!$F$5:$F$"&amp;$C$6))
+SUMIF(INDIRECT("'Output 4'!$H$5:$H$"&amp;$C$7),Analysis!$Q39,INDIRECT("'Output 4'!$F$5:$F$"&amp;$C$7))
+SUMIF(INDIRECT("'Output 5'!$H$5:$H$"&amp;$C$8),Analysis!$Q39,INDIRECT("'Output 5'!$F$5:$F$"&amp;$C$8))
+SUMIF(INDIRECT("'Output 6'!$H$5:$H$"&amp;$C$9),Analysis!$Q39,INDIRECT("'Output 6'!$F$5:$F$"&amp;$C$9))
+SUMIF(INDIRECT("'Output 7'!$H$5:$H$"&amp;$C$10),Analysis!$Q39,INDIRECT("'Output 7'!$F$5:$F$"&amp;$C$10))
+SUMIF(INDIRECT("'Output 8'!$H$5:$H$"&amp;$C$11),Analysis!$Q39,INDIRECT("'Output 8'!$F$5:$F$"&amp;$C$11))
+SUMIF(INDIRECT("'Output 9'!$H$5:$H$"&amp;$C$12),Analysis!$Q39,INDIRECT("'Output 9'!$F$5:$F$"&amp;$C$12))</f>
        <v>0</v>
      </c>
      <c r="AE39">
        <f t="shared" ca="1" si="13"/>
        <v>0</v>
      </c>
      <c r="AF39">
        <f ca="1">SUMIF(INDIRECT("'Output 1'!$H$4:$H$"&amp;$C$4),Analysis!Q39,INDIRECT("'Output 1'!$w$4:$w$"&amp;$C$4))
+SUMIF(INDIRECT("'Output 2'!$H$4:$H$"&amp;$C$5),Analysis!Q39,INDIRECT("'Output 2'!$w$4:$w$"&amp;$C$5))
+SUMIF(INDIRECT("'Output 3'!$H$4:$H$"&amp;$C$6),Analysis!Q39,INDIRECT("'Output 3'!$w$4:$w$"&amp;$C$6))
+SUMIF(INDIRECT("'Output 4'!$H$4:$H$"&amp;$C$7),Analysis!Q39,INDIRECT("'Output 4'!$w$4:$w$"&amp;$C$7))
+SUMIF(INDIRECT("'Output 5'!$H$4:$H$"&amp;$C$8),Analysis!Q39,INDIRECT("'Output 5'!$w$4:$w$"&amp;$C$8))
+SUMIF(INDIRECT("'Output 6'!$H$4:$H$"&amp;$C$9),Analysis!Q39,INDIRECT("'Output 6'!$w$4:$w$"&amp;$C$9))
+SUMIF(INDIRECT("'Output 7'!$H$4:$H$"&amp;$C$10),Analysis!Q39,INDIRECT("'Output 7'!$w$4:$w$"&amp;$C$10))
+SUMIF(INDIRECT("'Output 8'!$H$4:$H$"&amp;$C$11),Analysis!Q39,INDIRECT("'Output 8'!$w$4:$w$"&amp;$C$11))
+SUMIF(INDIRECT("'Output 9'!$H$4:$H$"&amp;$C$12),Analysis!Q39,INDIRECT("'Output 9'!$w$4:$w$"&amp;$C$12))</f>
        <v>0</v>
      </c>
      <c r="AG39">
        <f>SUMIF('Unplanned Outputs'!$E$4:$E$500,Analysis!Q39,'Unplanned Outputs'!$T$4:$T$500)</f>
        <v>0</v>
      </c>
    </row>
    <row r="40" spans="6:33">
      <c r="M40" s="4" t="e">
        <f>(#REF!)/#REF!</f>
        <v>#REF!</v>
      </c>
      <c r="N40" s="4" t="e">
        <f>(#REF!)/#REF!</f>
        <v>#REF!</v>
      </c>
      <c r="O40" s="34" t="e">
        <f>L34+N40</f>
        <v>#REF!</v>
      </c>
      <c r="Q40" s="31" t="s">
        <v>311</v>
      </c>
      <c r="R40" s="5">
        <f ca="1">SUMIF(INDIRECT("'Output 1'!$H$4:$H$"&amp;$C$4),Analysis!Q40,INDIRECT("'Output 1'!$m$4:$m$"&amp;$C$4))
+SUMIF(INDIRECT("'Output 2'!$H$4:$H$"&amp;$C$5),Analysis!Q40,INDIRECT("'Output 2'!$m$4:$m$"&amp;$C$5))
+SUMIF(INDIRECT("'Output 3'!$H$4:$H$"&amp;$C$6),Analysis!Q40,INDIRECT("'Output 3'!$m$4:$m$"&amp;$C$6))
+SUMIF(INDIRECT("'Output 4'!$H$4:$H$"&amp;$C$7),Analysis!Q40,INDIRECT("'Output 4'!$m$4:$m$"&amp;$C$7))
+SUMIF(INDIRECT("'Output 5'!$H$4:$H$"&amp;$C$8),Analysis!Q40,INDIRECT("'Output 5'!$m$4:$m$"&amp;$C$8))
+SUMIF(INDIRECT("'Output 6'!$H$4:$H$"&amp;$C$9),Analysis!Q40,INDIRECT("'Output 6'!$m$4:$m$"&amp;$C$9))
+SUMIF(INDIRECT("'Output 7'!$H$4:$H$"&amp;$C$10),Analysis!Q40,INDIRECT("'Output 7'!$m$4:$m$"&amp;$C$10))
+SUMIF(INDIRECT("'Output 8'!$H$4:$H$"&amp;$C$11),Analysis!Q40,INDIRECT("'Output 8'!$m$4:$m$"&amp;$C$11))
+SUMIF(INDIRECT("'Output 9'!$H$4:$H$"&amp;$C$12),Analysis!Q40,INDIRECT("'Output 9'!$m$4:$m$"&amp;$C$12))</f>
        <v>0</v>
      </c>
      <c r="S40" s="5">
        <f ca="1">SUMIF(INDIRECT("'Output 1'!$H$4:$H$"&amp;$C$4),Analysis!Q40,INDIRECT("'Output 1'!$Q$4:$Q$"&amp;$C$4))
+SUMIF(INDIRECT("'Output 2'!$H$4:$H$"&amp;$C$5),Analysis!Q40,INDIRECT("'Output 2'!$Q$4:$Q$"&amp;$C$5))
+SUMIF(INDIRECT("'Output 3'!$H$4:$H$"&amp;$C$6),Analysis!Q40,INDIRECT("'Output 3'!$Q$4:$Q$"&amp;$C$6))
+SUMIF(INDIRECT("'Output 4'!$H$4:$H$"&amp;$C$7),Analysis!Q40,INDIRECT("'Output 4'!$Q$4:$Q$"&amp;$C$7))
+SUMIF(INDIRECT("'Output 5'!$H$4:$H$"&amp;$C$8),Analysis!Q40,INDIRECT("'Output 5'!$Q$4:$Q$"&amp;$C$8))
+SUMIF(INDIRECT("'Output 6'!$H$4:$H$"&amp;$C$9),Analysis!Q40,INDIRECT("'Output 6'!$Q$4:$Q$"&amp;$C$9))
+SUMIF(INDIRECT("'Output 7'!$H$4:$H$"&amp;$C$10),Analysis!Q40,INDIRECT("'Output 7'!$Q$4:$Q$"&amp;$C$10))
+SUMIF(INDIRECT("'Output 8'!$H$4:$H$"&amp;$C$11),Analysis!Q40,INDIRECT("'Output 8'!$Q$4:$Q$"&amp;$C$11))
+SUMIF(INDIRECT("'Output 9'!$H$4:$H$"&amp;$C$12),Analysis!Q40,INDIRECT("'Output 9'!$Q$4:$Q$"&amp;$C$12))</f>
        <v>0</v>
      </c>
      <c r="T40" s="5">
        <f ca="1">SUMIF(INDIRECT("'Output 1'!$H$4:$H$"&amp;$C$4),Analysis!Q40,INDIRECT("'Output 1'!$U$4:$U$"&amp;$C$4))
+SUMIF(INDIRECT("'Output 2'!$H$4:$H$"&amp;$C$5),Analysis!Q40,INDIRECT("'Output 2'!$U$4:$U$"&amp;$C$5))
+SUMIF(INDIRECT("'Output 3'!$H$4:$H$"&amp;$C$6),Analysis!Q40,INDIRECT("'Output 3'!$U$4:$U$"&amp;$C$6))
+SUMIF(INDIRECT("'Output 4'!$H$4:$H$"&amp;$C$7),Analysis!Q40,INDIRECT("'Output 4'!$U$4:$U$"&amp;$C$7))
+SUMIF(INDIRECT("'Output 5'!$H$4:$H$"&amp;$C$8),Analysis!Q40,INDIRECT("'Output 5'!$U$4:$U$"&amp;$C$8))
+SUMIF(INDIRECT("'Output 6'!$H$4:$H$"&amp;$C$9),Analysis!Q40,INDIRECT("'Output 6'!$U$4:$U$"&amp;$C$9))
+SUMIF(INDIRECT("'Output 7'!$H$4:$H$"&amp;$C$10),Analysis!Q40,INDIRECT("'Output 7'!$U$4:$U$"&amp;$C$10))
+SUMIF(INDIRECT("'Output 8'!$H$4:$H$"&amp;$C$11),Analysis!Q40,INDIRECT("'Output 8'!$U$4:$U$"&amp;$C$11))
+SUMIF(INDIRECT("'Output 9'!$H$4:$H$"&amp;$C$12),Analysis!Q40,INDIRECT("'Output 9'!$U$4:$U$"&amp;$C$12))</f>
        <v>0</v>
      </c>
      <c r="U40" s="31"/>
      <c r="V40" s="5">
        <f>SUMIF('Unplanned Outputs'!$E$4:$E$500,Analysis!Q40,'Unplanned Outputs'!$J$4:$J$500)</f>
        <v>0</v>
      </c>
      <c r="W40" s="5">
        <f>SUMIF('Unplanned Outputs'!$E$4:$E$500,Analysis!$Q40,'Unplanned Outputs'!$N$4:$N$500)</f>
        <v>0</v>
      </c>
      <c r="X40" s="5">
        <f>SUMIF('Unplanned Outputs'!$E$4:$E$500,Analysis!$Q40,'Unplanned Outputs'!$R$4:$R$500)</f>
        <v>0</v>
      </c>
      <c r="Y40" s="15"/>
      <c r="Z40" s="37">
        <f t="shared" ca="1" si="10"/>
        <v>0</v>
      </c>
      <c r="AA40" s="37">
        <f t="shared" si="11"/>
        <v>0</v>
      </c>
      <c r="AB40" s="53">
        <f t="shared" ca="1" si="12"/>
        <v>0</v>
      </c>
      <c r="AC40" s="64">
        <f ca="1">SUMIF(INDIRECT("'Output 1'!$H$5:$H$"&amp;$C$4),Analysis!$Q40,INDIRECT("'Output 1'!$F$5:$F$"&amp;$C$4))
+SUMIF(INDIRECT("'Output 2'!$H$5:$H$"&amp;$C$5),Analysis!$Q40,INDIRECT("'Output 2'!$F$5:$F$"&amp;$C$5))
+SUMIF(INDIRECT("'Output 3'!$H$5:$H$"&amp;$C$6),Analysis!$Q40,INDIRECT("'Output 3'!$F$5:$F$"&amp;$C$6))
+SUMIF(INDIRECT("'Output 4'!$H$5:$H$"&amp;$C$7),Analysis!$Q40,INDIRECT("'Output 4'!$F$5:$F$"&amp;$C$7))
+SUMIF(INDIRECT("'Output 5'!$H$5:$H$"&amp;$C$8),Analysis!$Q40,INDIRECT("'Output 5'!$F$5:$F$"&amp;$C$8))
+SUMIF(INDIRECT("'Output 6'!$H$5:$H$"&amp;$C$9),Analysis!$Q40,INDIRECT("'Output 6'!$F$5:$F$"&amp;$C$9))
+SUMIF(INDIRECT("'Output 7'!$H$5:$H$"&amp;$C$10),Analysis!$Q40,INDIRECT("'Output 7'!$F$5:$F$"&amp;$C$10))
+SUMIF(INDIRECT("'Output 8'!$H$5:$H$"&amp;$C$11),Analysis!$Q40,INDIRECT("'Output 8'!$F$5:$F$"&amp;$C$11))
+SUMIF(INDIRECT("'Output 9'!$H$5:$H$"&amp;$C$12),Analysis!$Q40,INDIRECT("'Output 9'!$F$5:$F$"&amp;$C$12))</f>
        <v>0</v>
      </c>
      <c r="AE40">
        <f t="shared" ca="1" si="13"/>
        <v>0</v>
      </c>
      <c r="AF40">
        <f ca="1">SUMIF(INDIRECT("'Output 1'!$H$4:$H$"&amp;$C$4),Analysis!Q40,INDIRECT("'Output 1'!$w$4:$w$"&amp;$C$4))
+SUMIF(INDIRECT("'Output 2'!$H$4:$H$"&amp;$C$5),Analysis!Q40,INDIRECT("'Output 2'!$w$4:$w$"&amp;$C$5))
+SUMIF(INDIRECT("'Output 3'!$H$4:$H$"&amp;$C$6),Analysis!Q40,INDIRECT("'Output 3'!$w$4:$w$"&amp;$C$6))
+SUMIF(INDIRECT("'Output 4'!$H$4:$H$"&amp;$C$7),Analysis!Q40,INDIRECT("'Output 4'!$w$4:$w$"&amp;$C$7))
+SUMIF(INDIRECT("'Output 5'!$H$4:$H$"&amp;$C$8),Analysis!Q40,INDIRECT("'Output 5'!$w$4:$w$"&amp;$C$8))
+SUMIF(INDIRECT("'Output 6'!$H$4:$H$"&amp;$C$9),Analysis!Q40,INDIRECT("'Output 6'!$w$4:$w$"&amp;$C$9))
+SUMIF(INDIRECT("'Output 7'!$H$4:$H$"&amp;$C$10),Analysis!Q40,INDIRECT("'Output 7'!$w$4:$w$"&amp;$C$10))
+SUMIF(INDIRECT("'Output 8'!$H$4:$H$"&amp;$C$11),Analysis!Q40,INDIRECT("'Output 8'!$w$4:$w$"&amp;$C$11))
+SUMIF(INDIRECT("'Output 9'!$H$4:$H$"&amp;$C$12),Analysis!Q40,INDIRECT("'Output 9'!$w$4:$w$"&amp;$C$12))</f>
        <v>0</v>
      </c>
      <c r="AG40">
        <f>SUMIF('Unplanned Outputs'!$E$4:$E$500,Analysis!Q40,'Unplanned Outputs'!$T$4:$T$500)</f>
        <v>0</v>
      </c>
    </row>
    <row r="41" spans="6:33">
      <c r="Q41" s="31" t="s">
        <v>312</v>
      </c>
      <c r="R41" s="5">
        <f ca="1">SUMIF(INDIRECT("'Output 1'!$H$4:$H$"&amp;$C$4),Analysis!Q41,INDIRECT("'Output 1'!$m$4:$m$"&amp;$C$4))
+SUMIF(INDIRECT("'Output 2'!$H$4:$H$"&amp;$C$5),Analysis!Q41,INDIRECT("'Output 2'!$m$4:$m$"&amp;$C$5))
+SUMIF(INDIRECT("'Output 3'!$H$4:$H$"&amp;$C$6),Analysis!Q41,INDIRECT("'Output 3'!$m$4:$m$"&amp;$C$6))
+SUMIF(INDIRECT("'Output 4'!$H$4:$H$"&amp;$C$7),Analysis!Q41,INDIRECT("'Output 4'!$m$4:$m$"&amp;$C$7))
+SUMIF(INDIRECT("'Output 5'!$H$4:$H$"&amp;$C$8),Analysis!Q41,INDIRECT("'Output 5'!$m$4:$m$"&amp;$C$8))
+SUMIF(INDIRECT("'Output 6'!$H$4:$H$"&amp;$C$9),Analysis!Q41,INDIRECT("'Output 6'!$m$4:$m$"&amp;$C$9))
+SUMIF(INDIRECT("'Output 7'!$H$4:$H$"&amp;$C$10),Analysis!Q41,INDIRECT("'Output 7'!$m$4:$m$"&amp;$C$10))
+SUMIF(INDIRECT("'Output 8'!$H$4:$H$"&amp;$C$11),Analysis!Q41,INDIRECT("'Output 8'!$m$4:$m$"&amp;$C$11))
+SUMIF(INDIRECT("'Output 9'!$H$4:$H$"&amp;$C$12),Analysis!Q41,INDIRECT("'Output 9'!$m$4:$m$"&amp;$C$12))</f>
        <v>0</v>
      </c>
      <c r="S41" s="5">
        <f ca="1">SUMIF(INDIRECT("'Output 1'!$H$4:$H$"&amp;$C$4),Analysis!Q41,INDIRECT("'Output 1'!$Q$4:$Q$"&amp;$C$4))
+SUMIF(INDIRECT("'Output 2'!$H$4:$H$"&amp;$C$5),Analysis!Q41,INDIRECT("'Output 2'!$Q$4:$Q$"&amp;$C$5))
+SUMIF(INDIRECT("'Output 3'!$H$4:$H$"&amp;$C$6),Analysis!Q41,INDIRECT("'Output 3'!$Q$4:$Q$"&amp;$C$6))
+SUMIF(INDIRECT("'Output 4'!$H$4:$H$"&amp;$C$7),Analysis!Q41,INDIRECT("'Output 4'!$Q$4:$Q$"&amp;$C$7))
+SUMIF(INDIRECT("'Output 5'!$H$4:$H$"&amp;$C$8),Analysis!Q41,INDIRECT("'Output 5'!$Q$4:$Q$"&amp;$C$8))
+SUMIF(INDIRECT("'Output 6'!$H$4:$H$"&amp;$C$9),Analysis!Q41,INDIRECT("'Output 6'!$Q$4:$Q$"&amp;$C$9))
+SUMIF(INDIRECT("'Output 7'!$H$4:$H$"&amp;$C$10),Analysis!Q41,INDIRECT("'Output 7'!$Q$4:$Q$"&amp;$C$10))
+SUMIF(INDIRECT("'Output 8'!$H$4:$H$"&amp;$C$11),Analysis!Q41,INDIRECT("'Output 8'!$Q$4:$Q$"&amp;$C$11))
+SUMIF(INDIRECT("'Output 9'!$H$4:$H$"&amp;$C$12),Analysis!Q41,INDIRECT("'Output 9'!$Q$4:$Q$"&amp;$C$12))</f>
        <v>0</v>
      </c>
      <c r="T41" s="5">
        <f ca="1">SUMIF(INDIRECT("'Output 1'!$H$4:$H$"&amp;$C$4),Analysis!Q41,INDIRECT("'Output 1'!$U$4:$U$"&amp;$C$4))
+SUMIF(INDIRECT("'Output 2'!$H$4:$H$"&amp;$C$5),Analysis!Q41,INDIRECT("'Output 2'!$U$4:$U$"&amp;$C$5))
+SUMIF(INDIRECT("'Output 3'!$H$4:$H$"&amp;$C$6),Analysis!Q41,INDIRECT("'Output 3'!$U$4:$U$"&amp;$C$6))
+SUMIF(INDIRECT("'Output 4'!$H$4:$H$"&amp;$C$7),Analysis!Q41,INDIRECT("'Output 4'!$U$4:$U$"&amp;$C$7))
+SUMIF(INDIRECT("'Output 5'!$H$4:$H$"&amp;$C$8),Analysis!Q41,INDIRECT("'Output 5'!$U$4:$U$"&amp;$C$8))
+SUMIF(INDIRECT("'Output 6'!$H$4:$H$"&amp;$C$9),Analysis!Q41,INDIRECT("'Output 6'!$U$4:$U$"&amp;$C$9))
+SUMIF(INDIRECT("'Output 7'!$H$4:$H$"&amp;$C$10),Analysis!Q41,INDIRECT("'Output 7'!$U$4:$U$"&amp;$C$10))
+SUMIF(INDIRECT("'Output 8'!$H$4:$H$"&amp;$C$11),Analysis!Q41,INDIRECT("'Output 8'!$U$4:$U$"&amp;$C$11))
+SUMIF(INDIRECT("'Output 9'!$H$4:$H$"&amp;$C$12),Analysis!Q41,INDIRECT("'Output 9'!$U$4:$U$"&amp;$C$12))</f>
        <v>0</v>
      </c>
      <c r="U41" s="31"/>
      <c r="V41" s="5">
        <f>SUMIF('Unplanned Outputs'!$E$4:$E$500,Analysis!Q41,'Unplanned Outputs'!$J$4:$J$500)</f>
        <v>0</v>
      </c>
      <c r="W41" s="5">
        <f>SUMIF('Unplanned Outputs'!$E$4:$E$500,Analysis!$Q41,'Unplanned Outputs'!$N$4:$N$500)</f>
        <v>0</v>
      </c>
      <c r="X41" s="5">
        <f>SUMIF('Unplanned Outputs'!$E$4:$E$500,Analysis!$Q41,'Unplanned Outputs'!$R$4:$R$500)</f>
        <v>0</v>
      </c>
      <c r="Y41" s="15"/>
      <c r="Z41" s="37">
        <f t="shared" ca="1" si="10"/>
        <v>0</v>
      </c>
      <c r="AA41" s="37">
        <f t="shared" si="11"/>
        <v>0</v>
      </c>
      <c r="AB41" s="53">
        <f t="shared" ca="1" si="12"/>
        <v>0</v>
      </c>
      <c r="AC41" s="64">
        <f ca="1">SUMIF(INDIRECT("'Output 1'!$H$5:$H$"&amp;$C$4),Analysis!$Q41,INDIRECT("'Output 1'!$F$5:$F$"&amp;$C$4))
+SUMIF(INDIRECT("'Output 2'!$H$5:$H$"&amp;$C$5),Analysis!$Q41,INDIRECT("'Output 2'!$F$5:$F$"&amp;$C$5))
+SUMIF(INDIRECT("'Output 3'!$H$5:$H$"&amp;$C$6),Analysis!$Q41,INDIRECT("'Output 3'!$F$5:$F$"&amp;$C$6))
+SUMIF(INDIRECT("'Output 4'!$H$5:$H$"&amp;$C$7),Analysis!$Q41,INDIRECT("'Output 4'!$F$5:$F$"&amp;$C$7))
+SUMIF(INDIRECT("'Output 5'!$H$5:$H$"&amp;$C$8),Analysis!$Q41,INDIRECT("'Output 5'!$F$5:$F$"&amp;$C$8))
+SUMIF(INDIRECT("'Output 6'!$H$5:$H$"&amp;$C$9),Analysis!$Q41,INDIRECT("'Output 6'!$F$5:$F$"&amp;$C$9))
+SUMIF(INDIRECT("'Output 7'!$H$5:$H$"&amp;$C$10),Analysis!$Q41,INDIRECT("'Output 7'!$F$5:$F$"&amp;$C$10))
+SUMIF(INDIRECT("'Output 8'!$H$5:$H$"&amp;$C$11),Analysis!$Q41,INDIRECT("'Output 8'!$F$5:$F$"&amp;$C$11))
+SUMIF(INDIRECT("'Output 9'!$H$5:$H$"&amp;$C$12),Analysis!$Q41,INDIRECT("'Output 9'!$F$5:$F$"&amp;$C$12))</f>
        <v>0</v>
      </c>
      <c r="AE41">
        <f t="shared" ca="1" si="13"/>
        <v>0</v>
      </c>
      <c r="AF41">
        <f ca="1">SUMIF(INDIRECT("'Output 1'!$H$4:$H$"&amp;$C$4),Analysis!Q41,INDIRECT("'Output 1'!$w$4:$w$"&amp;$C$4))
+SUMIF(INDIRECT("'Output 2'!$H$4:$H$"&amp;$C$5),Analysis!Q41,INDIRECT("'Output 2'!$w$4:$w$"&amp;$C$5))
+SUMIF(INDIRECT("'Output 3'!$H$4:$H$"&amp;$C$6),Analysis!Q41,INDIRECT("'Output 3'!$w$4:$w$"&amp;$C$6))
+SUMIF(INDIRECT("'Output 4'!$H$4:$H$"&amp;$C$7),Analysis!Q41,INDIRECT("'Output 4'!$w$4:$w$"&amp;$C$7))
+SUMIF(INDIRECT("'Output 5'!$H$4:$H$"&amp;$C$8),Analysis!Q41,INDIRECT("'Output 5'!$w$4:$w$"&amp;$C$8))
+SUMIF(INDIRECT("'Output 6'!$H$4:$H$"&amp;$C$9),Analysis!Q41,INDIRECT("'Output 6'!$w$4:$w$"&amp;$C$9))
+SUMIF(INDIRECT("'Output 7'!$H$4:$H$"&amp;$C$10),Analysis!Q41,INDIRECT("'Output 7'!$w$4:$w$"&amp;$C$10))
+SUMIF(INDIRECT("'Output 8'!$H$4:$H$"&amp;$C$11),Analysis!Q41,INDIRECT("'Output 8'!$w$4:$w$"&amp;$C$11))
+SUMIF(INDIRECT("'Output 9'!$H$4:$H$"&amp;$C$12),Analysis!Q41,INDIRECT("'Output 9'!$w$4:$w$"&amp;$C$12))</f>
        <v>0</v>
      </c>
      <c r="AG41">
        <f>SUMIF('Unplanned Outputs'!$E$4:$E$500,Analysis!Q41,'Unplanned Outputs'!$T$4:$T$500)</f>
        <v>0</v>
      </c>
    </row>
    <row r="42" spans="6:33">
      <c r="Q42" s="31" t="s">
        <v>313</v>
      </c>
      <c r="R42" s="5">
        <f ca="1">SUMIF(INDIRECT("'Output 1'!$H$4:$H$"&amp;$C$4),Analysis!Q42,INDIRECT("'Output 1'!$m$4:$m$"&amp;$C$4))
+SUMIF(INDIRECT("'Output 2'!$H$4:$H$"&amp;$C$5),Analysis!Q42,INDIRECT("'Output 2'!$m$4:$m$"&amp;$C$5))
+SUMIF(INDIRECT("'Output 3'!$H$4:$H$"&amp;$C$6),Analysis!Q42,INDIRECT("'Output 3'!$m$4:$m$"&amp;$C$6))
+SUMIF(INDIRECT("'Output 4'!$H$4:$H$"&amp;$C$7),Analysis!Q42,INDIRECT("'Output 4'!$m$4:$m$"&amp;$C$7))
+SUMIF(INDIRECT("'Output 5'!$H$4:$H$"&amp;$C$8),Analysis!Q42,INDIRECT("'Output 5'!$m$4:$m$"&amp;$C$8))
+SUMIF(INDIRECT("'Output 6'!$H$4:$H$"&amp;$C$9),Analysis!Q42,INDIRECT("'Output 6'!$m$4:$m$"&amp;$C$9))
+SUMIF(INDIRECT("'Output 7'!$H$4:$H$"&amp;$C$10),Analysis!Q42,INDIRECT("'Output 7'!$m$4:$m$"&amp;$C$10))
+SUMIF(INDIRECT("'Output 8'!$H$4:$H$"&amp;$C$11),Analysis!Q42,INDIRECT("'Output 8'!$m$4:$m$"&amp;$C$11))
+SUMIF(INDIRECT("'Output 9'!$H$4:$H$"&amp;$C$12),Analysis!Q42,INDIRECT("'Output 9'!$m$4:$m$"&amp;$C$12))</f>
        <v>0</v>
      </c>
      <c r="S42" s="5">
        <f ca="1">SUMIF(INDIRECT("'Output 1'!$H$4:$H$"&amp;$C$4),Analysis!Q42,INDIRECT("'Output 1'!$Q$4:$Q$"&amp;$C$4))
+SUMIF(INDIRECT("'Output 2'!$H$4:$H$"&amp;$C$5),Analysis!Q42,INDIRECT("'Output 2'!$Q$4:$Q$"&amp;$C$5))
+SUMIF(INDIRECT("'Output 3'!$H$4:$H$"&amp;$C$6),Analysis!Q42,INDIRECT("'Output 3'!$Q$4:$Q$"&amp;$C$6))
+SUMIF(INDIRECT("'Output 4'!$H$4:$H$"&amp;$C$7),Analysis!Q42,INDIRECT("'Output 4'!$Q$4:$Q$"&amp;$C$7))
+SUMIF(INDIRECT("'Output 5'!$H$4:$H$"&amp;$C$8),Analysis!Q42,INDIRECT("'Output 5'!$Q$4:$Q$"&amp;$C$8))
+SUMIF(INDIRECT("'Output 6'!$H$4:$H$"&amp;$C$9),Analysis!Q42,INDIRECT("'Output 6'!$Q$4:$Q$"&amp;$C$9))
+SUMIF(INDIRECT("'Output 7'!$H$4:$H$"&amp;$C$10),Analysis!Q42,INDIRECT("'Output 7'!$Q$4:$Q$"&amp;$C$10))
+SUMIF(INDIRECT("'Output 8'!$H$4:$H$"&amp;$C$11),Analysis!Q42,INDIRECT("'Output 8'!$Q$4:$Q$"&amp;$C$11))
+SUMIF(INDIRECT("'Output 9'!$H$4:$H$"&amp;$C$12),Analysis!Q42,INDIRECT("'Output 9'!$Q$4:$Q$"&amp;$C$12))</f>
        <v>0</v>
      </c>
      <c r="T42" s="5">
        <f ca="1">SUMIF(INDIRECT("'Output 1'!$H$4:$H$"&amp;$C$4),Analysis!Q42,INDIRECT("'Output 1'!$U$4:$U$"&amp;$C$4))
+SUMIF(INDIRECT("'Output 2'!$H$4:$H$"&amp;$C$5),Analysis!Q42,INDIRECT("'Output 2'!$U$4:$U$"&amp;$C$5))
+SUMIF(INDIRECT("'Output 3'!$H$4:$H$"&amp;$C$6),Analysis!Q42,INDIRECT("'Output 3'!$U$4:$U$"&amp;$C$6))
+SUMIF(INDIRECT("'Output 4'!$H$4:$H$"&amp;$C$7),Analysis!Q42,INDIRECT("'Output 4'!$U$4:$U$"&amp;$C$7))
+SUMIF(INDIRECT("'Output 5'!$H$4:$H$"&amp;$C$8),Analysis!Q42,INDIRECT("'Output 5'!$U$4:$U$"&amp;$C$8))
+SUMIF(INDIRECT("'Output 6'!$H$4:$H$"&amp;$C$9),Analysis!Q42,INDIRECT("'Output 6'!$U$4:$U$"&amp;$C$9))
+SUMIF(INDIRECT("'Output 7'!$H$4:$H$"&amp;$C$10),Analysis!Q42,INDIRECT("'Output 7'!$U$4:$U$"&amp;$C$10))
+SUMIF(INDIRECT("'Output 8'!$H$4:$H$"&amp;$C$11),Analysis!Q42,INDIRECT("'Output 8'!$U$4:$U$"&amp;$C$11))
+SUMIF(INDIRECT("'Output 9'!$H$4:$H$"&amp;$C$12),Analysis!Q42,INDIRECT("'Output 9'!$U$4:$U$"&amp;$C$12))</f>
        <v>0</v>
      </c>
      <c r="U42" s="31"/>
      <c r="V42" s="5">
        <f>SUMIF('Unplanned Outputs'!$E$4:$E$500,Analysis!Q42,'Unplanned Outputs'!$J$4:$J$500)</f>
        <v>0</v>
      </c>
      <c r="W42" s="5">
        <f>SUMIF('Unplanned Outputs'!$E$4:$E$500,Analysis!$Q42,'Unplanned Outputs'!$N$4:$N$500)</f>
        <v>0</v>
      </c>
      <c r="X42" s="5">
        <f>SUMIF('Unplanned Outputs'!$E$4:$E$500,Analysis!$Q42,'Unplanned Outputs'!$R$4:$R$500)</f>
        <v>0</v>
      </c>
      <c r="Y42" s="15"/>
      <c r="Z42" s="37">
        <f t="shared" ca="1" si="10"/>
        <v>0</v>
      </c>
      <c r="AA42" s="37">
        <f t="shared" si="11"/>
        <v>0</v>
      </c>
      <c r="AB42" s="53">
        <f t="shared" ca="1" si="12"/>
        <v>0</v>
      </c>
      <c r="AC42" s="64">
        <f ca="1">SUMIF(INDIRECT("'Output 1'!$H$5:$H$"&amp;$C$4),Analysis!$Q42,INDIRECT("'Output 1'!$F$5:$F$"&amp;$C$4))
+SUMIF(INDIRECT("'Output 2'!$H$5:$H$"&amp;$C$5),Analysis!$Q42,INDIRECT("'Output 2'!$F$5:$F$"&amp;$C$5))
+SUMIF(INDIRECT("'Output 3'!$H$5:$H$"&amp;$C$6),Analysis!$Q42,INDIRECT("'Output 3'!$F$5:$F$"&amp;$C$6))
+SUMIF(INDIRECT("'Output 4'!$H$5:$H$"&amp;$C$7),Analysis!$Q42,INDIRECT("'Output 4'!$F$5:$F$"&amp;$C$7))
+SUMIF(INDIRECT("'Output 5'!$H$5:$H$"&amp;$C$8),Analysis!$Q42,INDIRECT("'Output 5'!$F$5:$F$"&amp;$C$8))
+SUMIF(INDIRECT("'Output 6'!$H$5:$H$"&amp;$C$9),Analysis!$Q42,INDIRECT("'Output 6'!$F$5:$F$"&amp;$C$9))
+SUMIF(INDIRECT("'Output 7'!$H$5:$H$"&amp;$C$10),Analysis!$Q42,INDIRECT("'Output 7'!$F$5:$F$"&amp;$C$10))
+SUMIF(INDIRECT("'Output 8'!$H$5:$H$"&amp;$C$11),Analysis!$Q42,INDIRECT("'Output 8'!$F$5:$F$"&amp;$C$11))
+SUMIF(INDIRECT("'Output 9'!$H$5:$H$"&amp;$C$12),Analysis!$Q42,INDIRECT("'Output 9'!$F$5:$F$"&amp;$C$12))</f>
        <v>0</v>
      </c>
      <c r="AE42">
        <f t="shared" ca="1" si="13"/>
        <v>0</v>
      </c>
      <c r="AF42">
        <f ca="1">SUMIF(INDIRECT("'Output 1'!$H$4:$H$"&amp;$C$4),Analysis!Q42,INDIRECT("'Output 1'!$w$4:$w$"&amp;$C$4))
+SUMIF(INDIRECT("'Output 2'!$H$4:$H$"&amp;$C$5),Analysis!Q42,INDIRECT("'Output 2'!$w$4:$w$"&amp;$C$5))
+SUMIF(INDIRECT("'Output 3'!$H$4:$H$"&amp;$C$6),Analysis!Q42,INDIRECT("'Output 3'!$w$4:$w$"&amp;$C$6))
+SUMIF(INDIRECT("'Output 4'!$H$4:$H$"&amp;$C$7),Analysis!Q42,INDIRECT("'Output 4'!$w$4:$w$"&amp;$C$7))
+SUMIF(INDIRECT("'Output 5'!$H$4:$H$"&amp;$C$8),Analysis!Q42,INDIRECT("'Output 5'!$w$4:$w$"&amp;$C$8))
+SUMIF(INDIRECT("'Output 6'!$H$4:$H$"&amp;$C$9),Analysis!Q42,INDIRECT("'Output 6'!$w$4:$w$"&amp;$C$9))
+SUMIF(INDIRECT("'Output 7'!$H$4:$H$"&amp;$C$10),Analysis!Q42,INDIRECT("'Output 7'!$w$4:$w$"&amp;$C$10))
+SUMIF(INDIRECT("'Output 8'!$H$4:$H$"&amp;$C$11),Analysis!Q42,INDIRECT("'Output 8'!$w$4:$w$"&amp;$C$11))
+SUMIF(INDIRECT("'Output 9'!$H$4:$H$"&amp;$C$12),Analysis!Q42,INDIRECT("'Output 9'!$w$4:$w$"&amp;$C$12))</f>
        <v>0</v>
      </c>
      <c r="AG42">
        <f>SUMIF('Unplanned Outputs'!$E$4:$E$500,Analysis!Q42,'Unplanned Outputs'!$T$4:$T$500)</f>
        <v>0</v>
      </c>
    </row>
    <row r="43" spans="6:33">
      <c r="Q43" s="31" t="s">
        <v>314</v>
      </c>
      <c r="R43" s="5">
        <f ca="1">SUMIF(INDIRECT("'Output 1'!$H$4:$H$"&amp;$C$4),Analysis!Q43,INDIRECT("'Output 1'!$m$4:$m$"&amp;$C$4))
+SUMIF(INDIRECT("'Output 2'!$H$4:$H$"&amp;$C$5),Analysis!Q43,INDIRECT("'Output 2'!$m$4:$m$"&amp;$C$5))
+SUMIF(INDIRECT("'Output 3'!$H$4:$H$"&amp;$C$6),Analysis!Q43,INDIRECT("'Output 3'!$m$4:$m$"&amp;$C$6))
+SUMIF(INDIRECT("'Output 4'!$H$4:$H$"&amp;$C$7),Analysis!Q43,INDIRECT("'Output 4'!$m$4:$m$"&amp;$C$7))
+SUMIF(INDIRECT("'Output 5'!$H$4:$H$"&amp;$C$8),Analysis!Q43,INDIRECT("'Output 5'!$m$4:$m$"&amp;$C$8))
+SUMIF(INDIRECT("'Output 6'!$H$4:$H$"&amp;$C$9),Analysis!Q43,INDIRECT("'Output 6'!$m$4:$m$"&amp;$C$9))
+SUMIF(INDIRECT("'Output 7'!$H$4:$H$"&amp;$C$10),Analysis!Q43,INDIRECT("'Output 7'!$m$4:$m$"&amp;$C$10))
+SUMIF(INDIRECT("'Output 8'!$H$4:$H$"&amp;$C$11),Analysis!Q43,INDIRECT("'Output 8'!$m$4:$m$"&amp;$C$11))
+SUMIF(INDIRECT("'Output 9'!$H$4:$H$"&amp;$C$12),Analysis!Q43,INDIRECT("'Output 9'!$m$4:$m$"&amp;$C$12))</f>
        <v>0</v>
      </c>
      <c r="S43" s="5">
        <f ca="1">SUMIF(INDIRECT("'Output 1'!$H$4:$H$"&amp;$C$4),Analysis!Q43,INDIRECT("'Output 1'!$Q$4:$Q$"&amp;$C$4))
+SUMIF(INDIRECT("'Output 2'!$H$4:$H$"&amp;$C$5),Analysis!Q43,INDIRECT("'Output 2'!$Q$4:$Q$"&amp;$C$5))
+SUMIF(INDIRECT("'Output 3'!$H$4:$H$"&amp;$C$6),Analysis!Q43,INDIRECT("'Output 3'!$Q$4:$Q$"&amp;$C$6))
+SUMIF(INDIRECT("'Output 4'!$H$4:$H$"&amp;$C$7),Analysis!Q43,INDIRECT("'Output 4'!$Q$4:$Q$"&amp;$C$7))
+SUMIF(INDIRECT("'Output 5'!$H$4:$H$"&amp;$C$8),Analysis!Q43,INDIRECT("'Output 5'!$Q$4:$Q$"&amp;$C$8))
+SUMIF(INDIRECT("'Output 6'!$H$4:$H$"&amp;$C$9),Analysis!Q43,INDIRECT("'Output 6'!$Q$4:$Q$"&amp;$C$9))
+SUMIF(INDIRECT("'Output 7'!$H$4:$H$"&amp;$C$10),Analysis!Q43,INDIRECT("'Output 7'!$Q$4:$Q$"&amp;$C$10))
+SUMIF(INDIRECT("'Output 8'!$H$4:$H$"&amp;$C$11),Analysis!Q43,INDIRECT("'Output 8'!$Q$4:$Q$"&amp;$C$11))
+SUMIF(INDIRECT("'Output 9'!$H$4:$H$"&amp;$C$12),Analysis!Q43,INDIRECT("'Output 9'!$Q$4:$Q$"&amp;$C$12))</f>
        <v>0</v>
      </c>
      <c r="T43" s="5">
        <f ca="1">SUMIF(INDIRECT("'Output 1'!$H$4:$H$"&amp;$C$4),Analysis!Q43,INDIRECT("'Output 1'!$U$4:$U$"&amp;$C$4))
+SUMIF(INDIRECT("'Output 2'!$H$4:$H$"&amp;$C$5),Analysis!Q43,INDIRECT("'Output 2'!$U$4:$U$"&amp;$C$5))
+SUMIF(INDIRECT("'Output 3'!$H$4:$H$"&amp;$C$6),Analysis!Q43,INDIRECT("'Output 3'!$U$4:$U$"&amp;$C$6))
+SUMIF(INDIRECT("'Output 4'!$H$4:$H$"&amp;$C$7),Analysis!Q43,INDIRECT("'Output 4'!$U$4:$U$"&amp;$C$7))
+SUMIF(INDIRECT("'Output 5'!$H$4:$H$"&amp;$C$8),Analysis!Q43,INDIRECT("'Output 5'!$U$4:$U$"&amp;$C$8))
+SUMIF(INDIRECT("'Output 6'!$H$4:$H$"&amp;$C$9),Analysis!Q43,INDIRECT("'Output 6'!$U$4:$U$"&amp;$C$9))
+SUMIF(INDIRECT("'Output 7'!$H$4:$H$"&amp;$C$10),Analysis!Q43,INDIRECT("'Output 7'!$U$4:$U$"&amp;$C$10))
+SUMIF(INDIRECT("'Output 8'!$H$4:$H$"&amp;$C$11),Analysis!Q43,INDIRECT("'Output 8'!$U$4:$U$"&amp;$C$11))
+SUMIF(INDIRECT("'Output 9'!$H$4:$H$"&amp;$C$12),Analysis!Q43,INDIRECT("'Output 9'!$U$4:$U$"&amp;$C$12))</f>
        <v>0</v>
      </c>
      <c r="U43" s="31"/>
      <c r="V43" s="5">
        <f>SUMIF('Unplanned Outputs'!$E$4:$E$500,Analysis!Q43,'Unplanned Outputs'!$J$4:$J$500)</f>
        <v>0</v>
      </c>
      <c r="W43" s="5">
        <f>SUMIF('Unplanned Outputs'!$E$4:$E$500,Analysis!$Q43,'Unplanned Outputs'!$N$4:$N$500)</f>
        <v>0</v>
      </c>
      <c r="X43" s="5">
        <f>SUMIF('Unplanned Outputs'!$E$4:$E$500,Analysis!$Q43,'Unplanned Outputs'!$R$4:$R$500)</f>
        <v>0</v>
      </c>
      <c r="Y43" s="15"/>
      <c r="Z43" s="37">
        <f t="shared" ca="1" si="10"/>
        <v>0</v>
      </c>
      <c r="AA43" s="37">
        <f t="shared" si="11"/>
        <v>0</v>
      </c>
      <c r="AB43" s="53">
        <f t="shared" ca="1" si="12"/>
        <v>0</v>
      </c>
      <c r="AC43" s="64">
        <f ca="1">SUMIF(INDIRECT("'Output 1'!$H$5:$H$"&amp;$C$4),Analysis!$Q43,INDIRECT("'Output 1'!$F$5:$F$"&amp;$C$4))
+SUMIF(INDIRECT("'Output 2'!$H$5:$H$"&amp;$C$5),Analysis!$Q43,INDIRECT("'Output 2'!$F$5:$F$"&amp;$C$5))
+SUMIF(INDIRECT("'Output 3'!$H$5:$H$"&amp;$C$6),Analysis!$Q43,INDIRECT("'Output 3'!$F$5:$F$"&amp;$C$6))
+SUMIF(INDIRECT("'Output 4'!$H$5:$H$"&amp;$C$7),Analysis!$Q43,INDIRECT("'Output 4'!$F$5:$F$"&amp;$C$7))
+SUMIF(INDIRECT("'Output 5'!$H$5:$H$"&amp;$C$8),Analysis!$Q43,INDIRECT("'Output 5'!$F$5:$F$"&amp;$C$8))
+SUMIF(INDIRECT("'Output 6'!$H$5:$H$"&amp;$C$9),Analysis!$Q43,INDIRECT("'Output 6'!$F$5:$F$"&amp;$C$9))
+SUMIF(INDIRECT("'Output 7'!$H$5:$H$"&amp;$C$10),Analysis!$Q43,INDIRECT("'Output 7'!$F$5:$F$"&amp;$C$10))
+SUMIF(INDIRECT("'Output 8'!$H$5:$H$"&amp;$C$11),Analysis!$Q43,INDIRECT("'Output 8'!$F$5:$F$"&amp;$C$11))
+SUMIF(INDIRECT("'Output 9'!$H$5:$H$"&amp;$C$12),Analysis!$Q43,INDIRECT("'Output 9'!$F$5:$F$"&amp;$C$12))</f>
        <v>0</v>
      </c>
      <c r="AE43">
        <f t="shared" ca="1" si="13"/>
        <v>0</v>
      </c>
      <c r="AF43">
        <f ca="1">SUMIF(INDIRECT("'Output 1'!$H$4:$H$"&amp;$C$4),Analysis!Q43,INDIRECT("'Output 1'!$w$4:$w$"&amp;$C$4))
+SUMIF(INDIRECT("'Output 2'!$H$4:$H$"&amp;$C$5),Analysis!Q43,INDIRECT("'Output 2'!$w$4:$w$"&amp;$C$5))
+SUMIF(INDIRECT("'Output 3'!$H$4:$H$"&amp;$C$6),Analysis!Q43,INDIRECT("'Output 3'!$w$4:$w$"&amp;$C$6))
+SUMIF(INDIRECT("'Output 4'!$H$4:$H$"&amp;$C$7),Analysis!Q43,INDIRECT("'Output 4'!$w$4:$w$"&amp;$C$7))
+SUMIF(INDIRECT("'Output 5'!$H$4:$H$"&amp;$C$8),Analysis!Q43,INDIRECT("'Output 5'!$w$4:$w$"&amp;$C$8))
+SUMIF(INDIRECT("'Output 6'!$H$4:$H$"&amp;$C$9),Analysis!Q43,INDIRECT("'Output 6'!$w$4:$w$"&amp;$C$9))
+SUMIF(INDIRECT("'Output 7'!$H$4:$H$"&amp;$C$10),Analysis!Q43,INDIRECT("'Output 7'!$w$4:$w$"&amp;$C$10))
+SUMIF(INDIRECT("'Output 8'!$H$4:$H$"&amp;$C$11),Analysis!Q43,INDIRECT("'Output 8'!$w$4:$w$"&amp;$C$11))
+SUMIF(INDIRECT("'Output 9'!$H$4:$H$"&amp;$C$12),Analysis!Q43,INDIRECT("'Output 9'!$w$4:$w$"&amp;$C$12))</f>
        <v>0</v>
      </c>
      <c r="AG43">
        <f>SUMIF('Unplanned Outputs'!$E$4:$E$500,Analysis!Q43,'Unplanned Outputs'!$T$4:$T$500)</f>
        <v>0</v>
      </c>
    </row>
    <row r="44" spans="6:33">
      <c r="Q44" s="31">
        <v>3.3</v>
      </c>
      <c r="R44" s="5">
        <f ca="1">SUMIF(INDIRECT("'Output 1'!$H$4:$H$"&amp;$C$4),Analysis!Q44,INDIRECT("'Output 1'!$m$4:$m$"&amp;$C$4))
+SUMIF(INDIRECT("'Output 2'!$H$4:$H$"&amp;$C$5),Analysis!Q44,INDIRECT("'Output 2'!$m$4:$m$"&amp;$C$5))
+SUMIF(INDIRECT("'Output 3'!$H$4:$H$"&amp;$C$6),Analysis!Q44,INDIRECT("'Output 3'!$m$4:$m$"&amp;$C$6))
+SUMIF(INDIRECT("'Output 4'!$H$4:$H$"&amp;$C$7),Analysis!Q44,INDIRECT("'Output 4'!$m$4:$m$"&amp;$C$7))
+SUMIF(INDIRECT("'Output 5'!$H$4:$H$"&amp;$C$8),Analysis!Q44,INDIRECT("'Output 5'!$m$4:$m$"&amp;$C$8))
+SUMIF(INDIRECT("'Output 6'!$H$4:$H$"&amp;$C$9),Analysis!Q44,INDIRECT("'Output 6'!$m$4:$m$"&amp;$C$9))
+SUMIF(INDIRECT("'Output 7'!$H$4:$H$"&amp;$C$10),Analysis!Q44,INDIRECT("'Output 7'!$m$4:$m$"&amp;$C$10))
+SUMIF(INDIRECT("'Output 8'!$H$4:$H$"&amp;$C$11),Analysis!Q44,INDIRECT("'Output 8'!$m$4:$m$"&amp;$C$11))
+SUMIF(INDIRECT("'Output 9'!$H$4:$H$"&amp;$C$12),Analysis!Q44,INDIRECT("'Output 9'!$m$4:$m$"&amp;$C$12))</f>
        <v>0</v>
      </c>
      <c r="S44" s="5">
        <f ca="1">SUMIF(INDIRECT("'Output 1'!$H$4:$H$"&amp;$C$4),Analysis!Q44,INDIRECT("'Output 1'!$Q$4:$Q$"&amp;$C$4))
+SUMIF(INDIRECT("'Output 2'!$H$4:$H$"&amp;$C$5),Analysis!Q44,INDIRECT("'Output 2'!$Q$4:$Q$"&amp;$C$5))
+SUMIF(INDIRECT("'Output 3'!$H$4:$H$"&amp;$C$6),Analysis!Q44,INDIRECT("'Output 3'!$Q$4:$Q$"&amp;$C$6))
+SUMIF(INDIRECT("'Output 4'!$H$4:$H$"&amp;$C$7),Analysis!Q44,INDIRECT("'Output 4'!$Q$4:$Q$"&amp;$C$7))
+SUMIF(INDIRECT("'Output 5'!$H$4:$H$"&amp;$C$8),Analysis!Q44,INDIRECT("'Output 5'!$Q$4:$Q$"&amp;$C$8))
+SUMIF(INDIRECT("'Output 6'!$H$4:$H$"&amp;$C$9),Analysis!Q44,INDIRECT("'Output 6'!$Q$4:$Q$"&amp;$C$9))
+SUMIF(INDIRECT("'Output 7'!$H$4:$H$"&amp;$C$10),Analysis!Q44,INDIRECT("'Output 7'!$Q$4:$Q$"&amp;$C$10))
+SUMIF(INDIRECT("'Output 8'!$H$4:$H$"&amp;$C$11),Analysis!Q44,INDIRECT("'Output 8'!$Q$4:$Q$"&amp;$C$11))
+SUMIF(INDIRECT("'Output 9'!$H$4:$H$"&amp;$C$12),Analysis!Q44,INDIRECT("'Output 9'!$Q$4:$Q$"&amp;$C$12))</f>
        <v>0</v>
      </c>
      <c r="T44" s="5">
        <f ca="1">SUMIF(INDIRECT("'Output 1'!$H$4:$H$"&amp;$C$4),Analysis!Q44,INDIRECT("'Output 1'!$U$4:$U$"&amp;$C$4))
+SUMIF(INDIRECT("'Output 2'!$H$4:$H$"&amp;$C$5),Analysis!Q44,INDIRECT("'Output 2'!$U$4:$U$"&amp;$C$5))
+SUMIF(INDIRECT("'Output 3'!$H$4:$H$"&amp;$C$6),Analysis!Q44,INDIRECT("'Output 3'!$U$4:$U$"&amp;$C$6))
+SUMIF(INDIRECT("'Output 4'!$H$4:$H$"&amp;$C$7),Analysis!Q44,INDIRECT("'Output 4'!$U$4:$U$"&amp;$C$7))
+SUMIF(INDIRECT("'Output 5'!$H$4:$H$"&amp;$C$8),Analysis!Q44,INDIRECT("'Output 5'!$U$4:$U$"&amp;$C$8))
+SUMIF(INDIRECT("'Output 6'!$H$4:$H$"&amp;$C$9),Analysis!Q44,INDIRECT("'Output 6'!$U$4:$U$"&amp;$C$9))
+SUMIF(INDIRECT("'Output 7'!$H$4:$H$"&amp;$C$10),Analysis!Q44,INDIRECT("'Output 7'!$U$4:$U$"&amp;$C$10))
+SUMIF(INDIRECT("'Output 8'!$H$4:$H$"&amp;$C$11),Analysis!Q44,INDIRECT("'Output 8'!$U$4:$U$"&amp;$C$11))
+SUMIF(INDIRECT("'Output 9'!$H$4:$H$"&amp;$C$12),Analysis!Q44,INDIRECT("'Output 9'!$U$4:$U$"&amp;$C$12))</f>
        <v>0</v>
      </c>
      <c r="U44" s="31"/>
      <c r="V44" s="5">
        <f>SUMIF('Unplanned Outputs'!$E$4:$E$500,Analysis!Q44,'Unplanned Outputs'!$J$4:$J$500)</f>
        <v>0</v>
      </c>
      <c r="W44" s="5">
        <f>SUMIF('Unplanned Outputs'!$E$4:$E$500,Analysis!$Q44,'Unplanned Outputs'!$N$4:$N$500)</f>
        <v>0</v>
      </c>
      <c r="X44" s="5">
        <f>SUMIF('Unplanned Outputs'!$E$4:$E$500,Analysis!$Q44,'Unplanned Outputs'!$R$4:$R$500)</f>
        <v>0</v>
      </c>
      <c r="Y44" s="15"/>
      <c r="Z44" s="37">
        <f t="shared" ca="1" si="10"/>
        <v>0</v>
      </c>
      <c r="AA44" s="37">
        <f t="shared" si="11"/>
        <v>0</v>
      </c>
      <c r="AB44" s="53">
        <f t="shared" ca="1" si="12"/>
        <v>0</v>
      </c>
      <c r="AC44" s="64">
        <f ca="1">SUMIF(INDIRECT("'Output 1'!$H$5:$H$"&amp;$C$4),Analysis!$Q44,INDIRECT("'Output 1'!$F$5:$F$"&amp;$C$4))
+SUMIF(INDIRECT("'Output 2'!$H$5:$H$"&amp;$C$5),Analysis!$Q44,INDIRECT("'Output 2'!$F$5:$F$"&amp;$C$5))
+SUMIF(INDIRECT("'Output 3'!$H$5:$H$"&amp;$C$6),Analysis!$Q44,INDIRECT("'Output 3'!$F$5:$F$"&amp;$C$6))
+SUMIF(INDIRECT("'Output 4'!$H$5:$H$"&amp;$C$7),Analysis!$Q44,INDIRECT("'Output 4'!$F$5:$F$"&amp;$C$7))
+SUMIF(INDIRECT("'Output 5'!$H$5:$H$"&amp;$C$8),Analysis!$Q44,INDIRECT("'Output 5'!$F$5:$F$"&amp;$C$8))
+SUMIF(INDIRECT("'Output 6'!$H$5:$H$"&amp;$C$9),Analysis!$Q44,INDIRECT("'Output 6'!$F$5:$F$"&amp;$C$9))
+SUMIF(INDIRECT("'Output 7'!$H$5:$H$"&amp;$C$10),Analysis!$Q44,INDIRECT("'Output 7'!$F$5:$F$"&amp;$C$10))
+SUMIF(INDIRECT("'Output 8'!$H$5:$H$"&amp;$C$11),Analysis!$Q44,INDIRECT("'Output 8'!$F$5:$F$"&amp;$C$11))
+SUMIF(INDIRECT("'Output 9'!$H$5:$H$"&amp;$C$12),Analysis!$Q44,INDIRECT("'Output 9'!$F$5:$F$"&amp;$C$12))</f>
        <v>0</v>
      </c>
      <c r="AE44">
        <f t="shared" ca="1" si="13"/>
        <v>0</v>
      </c>
      <c r="AF44">
        <f ca="1">SUMIF(INDIRECT("'Output 1'!$H$4:$H$"&amp;$C$4),Analysis!Q44,INDIRECT("'Output 1'!$w$4:$w$"&amp;$C$4))
+SUMIF(INDIRECT("'Output 2'!$H$4:$H$"&amp;$C$5),Analysis!Q44,INDIRECT("'Output 2'!$w$4:$w$"&amp;$C$5))
+SUMIF(INDIRECT("'Output 3'!$H$4:$H$"&amp;$C$6),Analysis!Q44,INDIRECT("'Output 3'!$w$4:$w$"&amp;$C$6))
+SUMIF(INDIRECT("'Output 4'!$H$4:$H$"&amp;$C$7),Analysis!Q44,INDIRECT("'Output 4'!$w$4:$w$"&amp;$C$7))
+SUMIF(INDIRECT("'Output 5'!$H$4:$H$"&amp;$C$8),Analysis!Q44,INDIRECT("'Output 5'!$w$4:$w$"&amp;$C$8))
+SUMIF(INDIRECT("'Output 6'!$H$4:$H$"&amp;$C$9),Analysis!Q44,INDIRECT("'Output 6'!$w$4:$w$"&amp;$C$9))
+SUMIF(INDIRECT("'Output 7'!$H$4:$H$"&amp;$C$10),Analysis!Q44,INDIRECT("'Output 7'!$w$4:$w$"&amp;$C$10))
+SUMIF(INDIRECT("'Output 8'!$H$4:$H$"&amp;$C$11),Analysis!Q44,INDIRECT("'Output 8'!$w$4:$w$"&amp;$C$11))
+SUMIF(INDIRECT("'Output 9'!$H$4:$H$"&amp;$C$12),Analysis!Q44,INDIRECT("'Output 9'!$w$4:$w$"&amp;$C$12))</f>
        <v>0</v>
      </c>
      <c r="AG44">
        <f>SUMIF('Unplanned Outputs'!$E$4:$E$500,Analysis!Q44,'Unplanned Outputs'!$T$4:$T$500)</f>
        <v>0</v>
      </c>
    </row>
    <row r="45" spans="6:33">
      <c r="Q45" s="31" t="s">
        <v>315</v>
      </c>
      <c r="R45" s="5">
        <f ca="1">SUMIF(INDIRECT("'Output 1'!$H$4:$H$"&amp;$C$4),Analysis!Q45,INDIRECT("'Output 1'!$m$4:$m$"&amp;$C$4))
+SUMIF(INDIRECT("'Output 2'!$H$4:$H$"&amp;$C$5),Analysis!Q45,INDIRECT("'Output 2'!$m$4:$m$"&amp;$C$5))
+SUMIF(INDIRECT("'Output 3'!$H$4:$H$"&amp;$C$6),Analysis!Q45,INDIRECT("'Output 3'!$m$4:$m$"&amp;$C$6))
+SUMIF(INDIRECT("'Output 4'!$H$4:$H$"&amp;$C$7),Analysis!Q45,INDIRECT("'Output 4'!$m$4:$m$"&amp;$C$7))
+SUMIF(INDIRECT("'Output 5'!$H$4:$H$"&amp;$C$8),Analysis!Q45,INDIRECT("'Output 5'!$m$4:$m$"&amp;$C$8))
+SUMIF(INDIRECT("'Output 6'!$H$4:$H$"&amp;$C$9),Analysis!Q45,INDIRECT("'Output 6'!$m$4:$m$"&amp;$C$9))
+SUMIF(INDIRECT("'Output 7'!$H$4:$H$"&amp;$C$10),Analysis!Q45,INDIRECT("'Output 7'!$m$4:$m$"&amp;$C$10))
+SUMIF(INDIRECT("'Output 8'!$H$4:$H$"&amp;$C$11),Analysis!Q45,INDIRECT("'Output 8'!$m$4:$m$"&amp;$C$11))
+SUMIF(INDIRECT("'Output 9'!$H$4:$H$"&amp;$C$12),Analysis!Q45,INDIRECT("'Output 9'!$m$4:$m$"&amp;$C$12))</f>
        <v>0</v>
      </c>
      <c r="S45" s="5">
        <f ca="1">SUMIF(INDIRECT("'Output 1'!$H$4:$H$"&amp;$C$4),Analysis!Q45,INDIRECT("'Output 1'!$Q$4:$Q$"&amp;$C$4))
+SUMIF(INDIRECT("'Output 2'!$H$4:$H$"&amp;$C$5),Analysis!Q45,INDIRECT("'Output 2'!$Q$4:$Q$"&amp;$C$5))
+SUMIF(INDIRECT("'Output 3'!$H$4:$H$"&amp;$C$6),Analysis!Q45,INDIRECT("'Output 3'!$Q$4:$Q$"&amp;$C$6))
+SUMIF(INDIRECT("'Output 4'!$H$4:$H$"&amp;$C$7),Analysis!Q45,INDIRECT("'Output 4'!$Q$4:$Q$"&amp;$C$7))
+SUMIF(INDIRECT("'Output 5'!$H$4:$H$"&amp;$C$8),Analysis!Q45,INDIRECT("'Output 5'!$Q$4:$Q$"&amp;$C$8))
+SUMIF(INDIRECT("'Output 6'!$H$4:$H$"&amp;$C$9),Analysis!Q45,INDIRECT("'Output 6'!$Q$4:$Q$"&amp;$C$9))
+SUMIF(INDIRECT("'Output 7'!$H$4:$H$"&amp;$C$10),Analysis!Q45,INDIRECT("'Output 7'!$Q$4:$Q$"&amp;$C$10))
+SUMIF(INDIRECT("'Output 8'!$H$4:$H$"&amp;$C$11),Analysis!Q45,INDIRECT("'Output 8'!$Q$4:$Q$"&amp;$C$11))
+SUMIF(INDIRECT("'Output 9'!$H$4:$H$"&amp;$C$12),Analysis!Q45,INDIRECT("'Output 9'!$Q$4:$Q$"&amp;$C$12))</f>
        <v>0</v>
      </c>
      <c r="T45" s="5">
        <f ca="1">SUMIF(INDIRECT("'Output 1'!$H$4:$H$"&amp;$C$4),Analysis!Q45,INDIRECT("'Output 1'!$U$4:$U$"&amp;$C$4))
+SUMIF(INDIRECT("'Output 2'!$H$4:$H$"&amp;$C$5),Analysis!Q45,INDIRECT("'Output 2'!$U$4:$U$"&amp;$C$5))
+SUMIF(INDIRECT("'Output 3'!$H$4:$H$"&amp;$C$6),Analysis!Q45,INDIRECT("'Output 3'!$U$4:$U$"&amp;$C$6))
+SUMIF(INDIRECT("'Output 4'!$H$4:$H$"&amp;$C$7),Analysis!Q45,INDIRECT("'Output 4'!$U$4:$U$"&amp;$C$7))
+SUMIF(INDIRECT("'Output 5'!$H$4:$H$"&amp;$C$8),Analysis!Q45,INDIRECT("'Output 5'!$U$4:$U$"&amp;$C$8))
+SUMIF(INDIRECT("'Output 6'!$H$4:$H$"&amp;$C$9),Analysis!Q45,INDIRECT("'Output 6'!$U$4:$U$"&amp;$C$9))
+SUMIF(INDIRECT("'Output 7'!$H$4:$H$"&amp;$C$10),Analysis!Q45,INDIRECT("'Output 7'!$U$4:$U$"&amp;$C$10))
+SUMIF(INDIRECT("'Output 8'!$H$4:$H$"&amp;$C$11),Analysis!Q45,INDIRECT("'Output 8'!$U$4:$U$"&amp;$C$11))
+SUMIF(INDIRECT("'Output 9'!$H$4:$H$"&amp;$C$12),Analysis!Q45,INDIRECT("'Output 9'!$U$4:$U$"&amp;$C$12))</f>
        <v>0</v>
      </c>
      <c r="U45" s="31"/>
      <c r="V45" s="5">
        <f>SUMIF('Unplanned Outputs'!$E$4:$E$500,Analysis!Q45,'Unplanned Outputs'!$J$4:$J$500)</f>
        <v>0</v>
      </c>
      <c r="W45" s="5">
        <f>SUMIF('Unplanned Outputs'!$E$4:$E$500,Analysis!$Q45,'Unplanned Outputs'!$N$4:$N$500)</f>
        <v>0</v>
      </c>
      <c r="X45" s="5">
        <f>SUMIF('Unplanned Outputs'!$E$4:$E$500,Analysis!$Q45,'Unplanned Outputs'!$R$4:$R$500)</f>
        <v>0</v>
      </c>
      <c r="Y45" s="15"/>
      <c r="Z45" s="37">
        <f t="shared" ca="1" si="10"/>
        <v>0</v>
      </c>
      <c r="AA45" s="37">
        <f t="shared" si="11"/>
        <v>0</v>
      </c>
      <c r="AB45" s="53">
        <f t="shared" ca="1" si="12"/>
        <v>0</v>
      </c>
      <c r="AC45" s="64">
        <f ca="1">SUMIF(INDIRECT("'Output 1'!$H$5:$H$"&amp;$C$4),Analysis!$Q45,INDIRECT("'Output 1'!$F$5:$F$"&amp;$C$4))
+SUMIF(INDIRECT("'Output 2'!$H$5:$H$"&amp;$C$5),Analysis!$Q45,INDIRECT("'Output 2'!$F$5:$F$"&amp;$C$5))
+SUMIF(INDIRECT("'Output 3'!$H$5:$H$"&amp;$C$6),Analysis!$Q45,INDIRECT("'Output 3'!$F$5:$F$"&amp;$C$6))
+SUMIF(INDIRECT("'Output 4'!$H$5:$H$"&amp;$C$7),Analysis!$Q45,INDIRECT("'Output 4'!$F$5:$F$"&amp;$C$7))
+SUMIF(INDIRECT("'Output 5'!$H$5:$H$"&amp;$C$8),Analysis!$Q45,INDIRECT("'Output 5'!$F$5:$F$"&amp;$C$8))
+SUMIF(INDIRECT("'Output 6'!$H$5:$H$"&amp;$C$9),Analysis!$Q45,INDIRECT("'Output 6'!$F$5:$F$"&amp;$C$9))
+SUMIF(INDIRECT("'Output 7'!$H$5:$H$"&amp;$C$10),Analysis!$Q45,INDIRECT("'Output 7'!$F$5:$F$"&amp;$C$10))
+SUMIF(INDIRECT("'Output 8'!$H$5:$H$"&amp;$C$11),Analysis!$Q45,INDIRECT("'Output 8'!$F$5:$F$"&amp;$C$11))
+SUMIF(INDIRECT("'Output 9'!$H$5:$H$"&amp;$C$12),Analysis!$Q45,INDIRECT("'Output 9'!$F$5:$F$"&amp;$C$12))</f>
        <v>0</v>
      </c>
      <c r="AE45">
        <f t="shared" ca="1" si="13"/>
        <v>0</v>
      </c>
      <c r="AF45">
        <f ca="1">SUMIF(INDIRECT("'Output 1'!$H$4:$H$"&amp;$C$4),Analysis!Q45,INDIRECT("'Output 1'!$w$4:$w$"&amp;$C$4))
+SUMIF(INDIRECT("'Output 2'!$H$4:$H$"&amp;$C$5),Analysis!Q45,INDIRECT("'Output 2'!$w$4:$w$"&amp;$C$5))
+SUMIF(INDIRECT("'Output 3'!$H$4:$H$"&amp;$C$6),Analysis!Q45,INDIRECT("'Output 3'!$w$4:$w$"&amp;$C$6))
+SUMIF(INDIRECT("'Output 4'!$H$4:$H$"&amp;$C$7),Analysis!Q45,INDIRECT("'Output 4'!$w$4:$w$"&amp;$C$7))
+SUMIF(INDIRECT("'Output 5'!$H$4:$H$"&amp;$C$8),Analysis!Q45,INDIRECT("'Output 5'!$w$4:$w$"&amp;$C$8))
+SUMIF(INDIRECT("'Output 6'!$H$4:$H$"&amp;$C$9),Analysis!Q45,INDIRECT("'Output 6'!$w$4:$w$"&amp;$C$9))
+SUMIF(INDIRECT("'Output 7'!$H$4:$H$"&amp;$C$10),Analysis!Q45,INDIRECT("'Output 7'!$w$4:$w$"&amp;$C$10))
+SUMIF(INDIRECT("'Output 8'!$H$4:$H$"&amp;$C$11),Analysis!Q45,INDIRECT("'Output 8'!$w$4:$w$"&amp;$C$11))
+SUMIF(INDIRECT("'Output 9'!$H$4:$H$"&amp;$C$12),Analysis!Q45,INDIRECT("'Output 9'!$w$4:$w$"&amp;$C$12))</f>
        <v>0</v>
      </c>
      <c r="AG45">
        <f>SUMIF('Unplanned Outputs'!$E$4:$E$500,Analysis!Q45,'Unplanned Outputs'!$T$4:$T$500)</f>
        <v>0</v>
      </c>
    </row>
    <row r="46" spans="6:33">
      <c r="Q46" s="31" t="s">
        <v>316</v>
      </c>
      <c r="R46" s="5">
        <f ca="1">SUMIF(INDIRECT("'Output 1'!$H$4:$H$"&amp;$C$4),Analysis!Q46,INDIRECT("'Output 1'!$m$4:$m$"&amp;$C$4))
+SUMIF(INDIRECT("'Output 2'!$H$4:$H$"&amp;$C$5),Analysis!Q46,INDIRECT("'Output 2'!$m$4:$m$"&amp;$C$5))
+SUMIF(INDIRECT("'Output 3'!$H$4:$H$"&amp;$C$6),Analysis!Q46,INDIRECT("'Output 3'!$m$4:$m$"&amp;$C$6))
+SUMIF(INDIRECT("'Output 4'!$H$4:$H$"&amp;$C$7),Analysis!Q46,INDIRECT("'Output 4'!$m$4:$m$"&amp;$C$7))
+SUMIF(INDIRECT("'Output 5'!$H$4:$H$"&amp;$C$8),Analysis!Q46,INDIRECT("'Output 5'!$m$4:$m$"&amp;$C$8))
+SUMIF(INDIRECT("'Output 6'!$H$4:$H$"&amp;$C$9),Analysis!Q46,INDIRECT("'Output 6'!$m$4:$m$"&amp;$C$9))
+SUMIF(INDIRECT("'Output 7'!$H$4:$H$"&amp;$C$10),Analysis!Q46,INDIRECT("'Output 7'!$m$4:$m$"&amp;$C$10))
+SUMIF(INDIRECT("'Output 8'!$H$4:$H$"&amp;$C$11),Analysis!Q46,INDIRECT("'Output 8'!$m$4:$m$"&amp;$C$11))
+SUMIF(INDIRECT("'Output 9'!$H$4:$H$"&amp;$C$12),Analysis!Q46,INDIRECT("'Output 9'!$m$4:$m$"&amp;$C$12))</f>
        <v>0</v>
      </c>
      <c r="S46" s="5">
        <f ca="1">SUMIF(INDIRECT("'Output 1'!$H$4:$H$"&amp;$C$4),Analysis!Q46,INDIRECT("'Output 1'!$Q$4:$Q$"&amp;$C$4))
+SUMIF(INDIRECT("'Output 2'!$H$4:$H$"&amp;$C$5),Analysis!Q46,INDIRECT("'Output 2'!$Q$4:$Q$"&amp;$C$5))
+SUMIF(INDIRECT("'Output 3'!$H$4:$H$"&amp;$C$6),Analysis!Q46,INDIRECT("'Output 3'!$Q$4:$Q$"&amp;$C$6))
+SUMIF(INDIRECT("'Output 4'!$H$4:$H$"&amp;$C$7),Analysis!Q46,INDIRECT("'Output 4'!$Q$4:$Q$"&amp;$C$7))
+SUMIF(INDIRECT("'Output 5'!$H$4:$H$"&amp;$C$8),Analysis!Q46,INDIRECT("'Output 5'!$Q$4:$Q$"&amp;$C$8))
+SUMIF(INDIRECT("'Output 6'!$H$4:$H$"&amp;$C$9),Analysis!Q46,INDIRECT("'Output 6'!$Q$4:$Q$"&amp;$C$9))
+SUMIF(INDIRECT("'Output 7'!$H$4:$H$"&amp;$C$10),Analysis!Q46,INDIRECT("'Output 7'!$Q$4:$Q$"&amp;$C$10))
+SUMIF(INDIRECT("'Output 8'!$H$4:$H$"&amp;$C$11),Analysis!Q46,INDIRECT("'Output 8'!$Q$4:$Q$"&amp;$C$11))
+SUMIF(INDIRECT("'Output 9'!$H$4:$H$"&amp;$C$12),Analysis!Q46,INDIRECT("'Output 9'!$Q$4:$Q$"&amp;$C$12))</f>
        <v>0</v>
      </c>
      <c r="T46" s="5">
        <f ca="1">SUMIF(INDIRECT("'Output 1'!$H$4:$H$"&amp;$C$4),Analysis!Q46,INDIRECT("'Output 1'!$U$4:$U$"&amp;$C$4))
+SUMIF(INDIRECT("'Output 2'!$H$4:$H$"&amp;$C$5),Analysis!Q46,INDIRECT("'Output 2'!$U$4:$U$"&amp;$C$5))
+SUMIF(INDIRECT("'Output 3'!$H$4:$H$"&amp;$C$6),Analysis!Q46,INDIRECT("'Output 3'!$U$4:$U$"&amp;$C$6))
+SUMIF(INDIRECT("'Output 4'!$H$4:$H$"&amp;$C$7),Analysis!Q46,INDIRECT("'Output 4'!$U$4:$U$"&amp;$C$7))
+SUMIF(INDIRECT("'Output 5'!$H$4:$H$"&amp;$C$8),Analysis!Q46,INDIRECT("'Output 5'!$U$4:$U$"&amp;$C$8))
+SUMIF(INDIRECT("'Output 6'!$H$4:$H$"&amp;$C$9),Analysis!Q46,INDIRECT("'Output 6'!$U$4:$U$"&amp;$C$9))
+SUMIF(INDIRECT("'Output 7'!$H$4:$H$"&amp;$C$10),Analysis!Q46,INDIRECT("'Output 7'!$U$4:$U$"&amp;$C$10))
+SUMIF(INDIRECT("'Output 8'!$H$4:$H$"&amp;$C$11),Analysis!Q46,INDIRECT("'Output 8'!$U$4:$U$"&amp;$C$11))
+SUMIF(INDIRECT("'Output 9'!$H$4:$H$"&amp;$C$12),Analysis!Q46,INDIRECT("'Output 9'!$U$4:$U$"&amp;$C$12))</f>
        <v>0</v>
      </c>
      <c r="U46" s="31"/>
      <c r="V46" s="5">
        <f>SUMIF('Unplanned Outputs'!$E$4:$E$500,Analysis!Q46,'Unplanned Outputs'!$J$4:$J$500)</f>
        <v>0</v>
      </c>
      <c r="W46" s="5">
        <f>SUMIF('Unplanned Outputs'!$E$4:$E$500,Analysis!$Q46,'Unplanned Outputs'!$N$4:$N$500)</f>
        <v>0</v>
      </c>
      <c r="X46" s="5">
        <f>SUMIF('Unplanned Outputs'!$E$4:$E$500,Analysis!$Q46,'Unplanned Outputs'!$R$4:$R$500)</f>
        <v>0</v>
      </c>
      <c r="Y46" s="15"/>
      <c r="Z46" s="37">
        <f t="shared" ca="1" si="10"/>
        <v>0</v>
      </c>
      <c r="AA46" s="37">
        <f t="shared" si="11"/>
        <v>0</v>
      </c>
      <c r="AB46" s="53">
        <f t="shared" ca="1" si="12"/>
        <v>0</v>
      </c>
      <c r="AC46" s="64">
        <f ca="1">SUMIF(INDIRECT("'Output 1'!$H$5:$H$"&amp;$C$4),Analysis!$Q46,INDIRECT("'Output 1'!$F$5:$F$"&amp;$C$4))
+SUMIF(INDIRECT("'Output 2'!$H$5:$H$"&amp;$C$5),Analysis!$Q46,INDIRECT("'Output 2'!$F$5:$F$"&amp;$C$5))
+SUMIF(INDIRECT("'Output 3'!$H$5:$H$"&amp;$C$6),Analysis!$Q46,INDIRECT("'Output 3'!$F$5:$F$"&amp;$C$6))
+SUMIF(INDIRECT("'Output 4'!$H$5:$H$"&amp;$C$7),Analysis!$Q46,INDIRECT("'Output 4'!$F$5:$F$"&amp;$C$7))
+SUMIF(INDIRECT("'Output 5'!$H$5:$H$"&amp;$C$8),Analysis!$Q46,INDIRECT("'Output 5'!$F$5:$F$"&amp;$C$8))
+SUMIF(INDIRECT("'Output 6'!$H$5:$H$"&amp;$C$9),Analysis!$Q46,INDIRECT("'Output 6'!$F$5:$F$"&amp;$C$9))
+SUMIF(INDIRECT("'Output 7'!$H$5:$H$"&amp;$C$10),Analysis!$Q46,INDIRECT("'Output 7'!$F$5:$F$"&amp;$C$10))
+SUMIF(INDIRECT("'Output 8'!$H$5:$H$"&amp;$C$11),Analysis!$Q46,INDIRECT("'Output 8'!$F$5:$F$"&amp;$C$11))
+SUMIF(INDIRECT("'Output 9'!$H$5:$H$"&amp;$C$12),Analysis!$Q46,INDIRECT("'Output 9'!$F$5:$F$"&amp;$C$12))</f>
        <v>0</v>
      </c>
      <c r="AE46">
        <f t="shared" ca="1" si="13"/>
        <v>0</v>
      </c>
      <c r="AF46">
        <f ca="1">SUMIF(INDIRECT("'Output 1'!$H$4:$H$"&amp;$C$4),Analysis!Q46,INDIRECT("'Output 1'!$w$4:$w$"&amp;$C$4))
+SUMIF(INDIRECT("'Output 2'!$H$4:$H$"&amp;$C$5),Analysis!Q46,INDIRECT("'Output 2'!$w$4:$w$"&amp;$C$5))
+SUMIF(INDIRECT("'Output 3'!$H$4:$H$"&amp;$C$6),Analysis!Q46,INDIRECT("'Output 3'!$w$4:$w$"&amp;$C$6))
+SUMIF(INDIRECT("'Output 4'!$H$4:$H$"&amp;$C$7),Analysis!Q46,INDIRECT("'Output 4'!$w$4:$w$"&amp;$C$7))
+SUMIF(INDIRECT("'Output 5'!$H$4:$H$"&amp;$C$8),Analysis!Q46,INDIRECT("'Output 5'!$w$4:$w$"&amp;$C$8))
+SUMIF(INDIRECT("'Output 6'!$H$4:$H$"&amp;$C$9),Analysis!Q46,INDIRECT("'Output 6'!$w$4:$w$"&amp;$C$9))
+SUMIF(INDIRECT("'Output 7'!$H$4:$H$"&amp;$C$10),Analysis!Q46,INDIRECT("'Output 7'!$w$4:$w$"&amp;$C$10))
+SUMIF(INDIRECT("'Output 8'!$H$4:$H$"&amp;$C$11),Analysis!Q46,INDIRECT("'Output 8'!$w$4:$w$"&amp;$C$11))
+SUMIF(INDIRECT("'Output 9'!$H$4:$H$"&amp;$C$12),Analysis!Q46,INDIRECT("'Output 9'!$w$4:$w$"&amp;$C$12))</f>
        <v>0</v>
      </c>
      <c r="AG46">
        <f>SUMIF('Unplanned Outputs'!$E$4:$E$500,Analysis!Q46,'Unplanned Outputs'!$T$4:$T$500)</f>
        <v>0</v>
      </c>
    </row>
    <row r="47" spans="6:33">
      <c r="Q47" s="31" t="s">
        <v>317</v>
      </c>
      <c r="R47" s="5">
        <f ca="1">SUMIF(INDIRECT("'Output 1'!$H$4:$H$"&amp;$C$4),Analysis!Q47,INDIRECT("'Output 1'!$m$4:$m$"&amp;$C$4))
+SUMIF(INDIRECT("'Output 2'!$H$4:$H$"&amp;$C$5),Analysis!Q47,INDIRECT("'Output 2'!$m$4:$m$"&amp;$C$5))
+SUMIF(INDIRECT("'Output 3'!$H$4:$H$"&amp;$C$6),Analysis!Q47,INDIRECT("'Output 3'!$m$4:$m$"&amp;$C$6))
+SUMIF(INDIRECT("'Output 4'!$H$4:$H$"&amp;$C$7),Analysis!Q47,INDIRECT("'Output 4'!$m$4:$m$"&amp;$C$7))
+SUMIF(INDIRECT("'Output 5'!$H$4:$H$"&amp;$C$8),Analysis!Q47,INDIRECT("'Output 5'!$m$4:$m$"&amp;$C$8))
+SUMIF(INDIRECT("'Output 6'!$H$4:$H$"&amp;$C$9),Analysis!Q47,INDIRECT("'Output 6'!$m$4:$m$"&amp;$C$9))
+SUMIF(INDIRECT("'Output 7'!$H$4:$H$"&amp;$C$10),Analysis!Q47,INDIRECT("'Output 7'!$m$4:$m$"&amp;$C$10))
+SUMIF(INDIRECT("'Output 8'!$H$4:$H$"&amp;$C$11),Analysis!Q47,INDIRECT("'Output 8'!$m$4:$m$"&amp;$C$11))
+SUMIF(INDIRECT("'Output 9'!$H$4:$H$"&amp;$C$12),Analysis!Q47,INDIRECT("'Output 9'!$m$4:$m$"&amp;$C$12))</f>
        <v>0</v>
      </c>
      <c r="S47" s="5">
        <f ca="1">SUMIF(INDIRECT("'Output 1'!$H$4:$H$"&amp;$C$4),Analysis!Q47,INDIRECT("'Output 1'!$Q$4:$Q$"&amp;$C$4))
+SUMIF(INDIRECT("'Output 2'!$H$4:$H$"&amp;$C$5),Analysis!Q47,INDIRECT("'Output 2'!$Q$4:$Q$"&amp;$C$5))
+SUMIF(INDIRECT("'Output 3'!$H$4:$H$"&amp;$C$6),Analysis!Q47,INDIRECT("'Output 3'!$Q$4:$Q$"&amp;$C$6))
+SUMIF(INDIRECT("'Output 4'!$H$4:$H$"&amp;$C$7),Analysis!Q47,INDIRECT("'Output 4'!$Q$4:$Q$"&amp;$C$7))
+SUMIF(INDIRECT("'Output 5'!$H$4:$H$"&amp;$C$8),Analysis!Q47,INDIRECT("'Output 5'!$Q$4:$Q$"&amp;$C$8))
+SUMIF(INDIRECT("'Output 6'!$H$4:$H$"&amp;$C$9),Analysis!Q47,INDIRECT("'Output 6'!$Q$4:$Q$"&amp;$C$9))
+SUMIF(INDIRECT("'Output 7'!$H$4:$H$"&amp;$C$10),Analysis!Q47,INDIRECT("'Output 7'!$Q$4:$Q$"&amp;$C$10))
+SUMIF(INDIRECT("'Output 8'!$H$4:$H$"&amp;$C$11),Analysis!Q47,INDIRECT("'Output 8'!$Q$4:$Q$"&amp;$C$11))
+SUMIF(INDIRECT("'Output 9'!$H$4:$H$"&amp;$C$12),Analysis!Q47,INDIRECT("'Output 9'!$Q$4:$Q$"&amp;$C$12))</f>
        <v>0</v>
      </c>
      <c r="T47" s="5">
        <f ca="1">SUMIF(INDIRECT("'Output 1'!$H$4:$H$"&amp;$C$4),Analysis!Q47,INDIRECT("'Output 1'!$U$4:$U$"&amp;$C$4))
+SUMIF(INDIRECT("'Output 2'!$H$4:$H$"&amp;$C$5),Analysis!Q47,INDIRECT("'Output 2'!$U$4:$U$"&amp;$C$5))
+SUMIF(INDIRECT("'Output 3'!$H$4:$H$"&amp;$C$6),Analysis!Q47,INDIRECT("'Output 3'!$U$4:$U$"&amp;$C$6))
+SUMIF(INDIRECT("'Output 4'!$H$4:$H$"&amp;$C$7),Analysis!Q47,INDIRECT("'Output 4'!$U$4:$U$"&amp;$C$7))
+SUMIF(INDIRECT("'Output 5'!$H$4:$H$"&amp;$C$8),Analysis!Q47,INDIRECT("'Output 5'!$U$4:$U$"&amp;$C$8))
+SUMIF(INDIRECT("'Output 6'!$H$4:$H$"&amp;$C$9),Analysis!Q47,INDIRECT("'Output 6'!$U$4:$U$"&amp;$C$9))
+SUMIF(INDIRECT("'Output 7'!$H$4:$H$"&amp;$C$10),Analysis!Q47,INDIRECT("'Output 7'!$U$4:$U$"&amp;$C$10))
+SUMIF(INDIRECT("'Output 8'!$H$4:$H$"&amp;$C$11),Analysis!Q47,INDIRECT("'Output 8'!$U$4:$U$"&amp;$C$11))
+SUMIF(INDIRECT("'Output 9'!$H$4:$H$"&amp;$C$12),Analysis!Q47,INDIRECT("'Output 9'!$U$4:$U$"&amp;$C$12))</f>
        <v>0</v>
      </c>
      <c r="U47" s="31"/>
      <c r="V47" s="5">
        <f>SUMIF('Unplanned Outputs'!$E$4:$E$500,Analysis!Q47,'Unplanned Outputs'!$J$4:$J$500)</f>
        <v>0</v>
      </c>
      <c r="W47" s="5">
        <f>SUMIF('Unplanned Outputs'!$E$4:$E$500,Analysis!$Q47,'Unplanned Outputs'!$N$4:$N$500)</f>
        <v>0</v>
      </c>
      <c r="X47" s="5">
        <f>SUMIF('Unplanned Outputs'!$E$4:$E$500,Analysis!$Q47,'Unplanned Outputs'!$R$4:$R$500)</f>
        <v>0</v>
      </c>
      <c r="Y47" s="15"/>
      <c r="Z47" s="37">
        <f t="shared" ca="1" si="10"/>
        <v>0</v>
      </c>
      <c r="AA47" s="37">
        <f t="shared" si="11"/>
        <v>0</v>
      </c>
      <c r="AB47" s="53">
        <f t="shared" ca="1" si="12"/>
        <v>0</v>
      </c>
      <c r="AC47" s="64">
        <f ca="1">SUMIF(INDIRECT("'Output 1'!$H$5:$H$"&amp;$C$4),Analysis!$Q47,INDIRECT("'Output 1'!$F$5:$F$"&amp;$C$4))
+SUMIF(INDIRECT("'Output 2'!$H$5:$H$"&amp;$C$5),Analysis!$Q47,INDIRECT("'Output 2'!$F$5:$F$"&amp;$C$5))
+SUMIF(INDIRECT("'Output 3'!$H$5:$H$"&amp;$C$6),Analysis!$Q47,INDIRECT("'Output 3'!$F$5:$F$"&amp;$C$6))
+SUMIF(INDIRECT("'Output 4'!$H$5:$H$"&amp;$C$7),Analysis!$Q47,INDIRECT("'Output 4'!$F$5:$F$"&amp;$C$7))
+SUMIF(INDIRECT("'Output 5'!$H$5:$H$"&amp;$C$8),Analysis!$Q47,INDIRECT("'Output 5'!$F$5:$F$"&amp;$C$8))
+SUMIF(INDIRECT("'Output 6'!$H$5:$H$"&amp;$C$9),Analysis!$Q47,INDIRECT("'Output 6'!$F$5:$F$"&amp;$C$9))
+SUMIF(INDIRECT("'Output 7'!$H$5:$H$"&amp;$C$10),Analysis!$Q47,INDIRECT("'Output 7'!$F$5:$F$"&amp;$C$10))
+SUMIF(INDIRECT("'Output 8'!$H$5:$H$"&amp;$C$11),Analysis!$Q47,INDIRECT("'Output 8'!$F$5:$F$"&amp;$C$11))
+SUMIF(INDIRECT("'Output 9'!$H$5:$H$"&amp;$C$12),Analysis!$Q47,INDIRECT("'Output 9'!$F$5:$F$"&amp;$C$12))</f>
        <v>0</v>
      </c>
      <c r="AE47">
        <f t="shared" ca="1" si="13"/>
        <v>0</v>
      </c>
      <c r="AF47">
        <f ca="1">SUMIF(INDIRECT("'Output 1'!$H$4:$H$"&amp;$C$4),Analysis!Q47,INDIRECT("'Output 1'!$w$4:$w$"&amp;$C$4))
+SUMIF(INDIRECT("'Output 2'!$H$4:$H$"&amp;$C$5),Analysis!Q47,INDIRECT("'Output 2'!$w$4:$w$"&amp;$C$5))
+SUMIF(INDIRECT("'Output 3'!$H$4:$H$"&amp;$C$6),Analysis!Q47,INDIRECT("'Output 3'!$w$4:$w$"&amp;$C$6))
+SUMIF(INDIRECT("'Output 4'!$H$4:$H$"&amp;$C$7),Analysis!Q47,INDIRECT("'Output 4'!$w$4:$w$"&amp;$C$7))
+SUMIF(INDIRECT("'Output 5'!$H$4:$H$"&amp;$C$8),Analysis!Q47,INDIRECT("'Output 5'!$w$4:$w$"&amp;$C$8))
+SUMIF(INDIRECT("'Output 6'!$H$4:$H$"&amp;$C$9),Analysis!Q47,INDIRECT("'Output 6'!$w$4:$w$"&amp;$C$9))
+SUMIF(INDIRECT("'Output 7'!$H$4:$H$"&amp;$C$10),Analysis!Q47,INDIRECT("'Output 7'!$w$4:$w$"&amp;$C$10))
+SUMIF(INDIRECT("'Output 8'!$H$4:$H$"&amp;$C$11),Analysis!Q47,INDIRECT("'Output 8'!$w$4:$w$"&amp;$C$11))
+SUMIF(INDIRECT("'Output 9'!$H$4:$H$"&amp;$C$12),Analysis!Q47,INDIRECT("'Output 9'!$w$4:$w$"&amp;$C$12))</f>
        <v>0</v>
      </c>
      <c r="AG47">
        <f>SUMIF('Unplanned Outputs'!$E$4:$E$500,Analysis!Q47,'Unplanned Outputs'!$T$4:$T$500)</f>
        <v>0</v>
      </c>
    </row>
    <row r="48" spans="6:33">
      <c r="Q48" s="31">
        <v>3.4</v>
      </c>
      <c r="R48" s="5">
        <f ca="1">SUMIF(INDIRECT("'Output 1'!$H$4:$H$"&amp;$C$4),Analysis!Q48,INDIRECT("'Output 1'!$m$4:$m$"&amp;$C$4))
+SUMIF(INDIRECT("'Output 2'!$H$4:$H$"&amp;$C$5),Analysis!Q48,INDIRECT("'Output 2'!$m$4:$m$"&amp;$C$5))
+SUMIF(INDIRECT("'Output 3'!$H$4:$H$"&amp;$C$6),Analysis!Q48,INDIRECT("'Output 3'!$m$4:$m$"&amp;$C$6))
+SUMIF(INDIRECT("'Output 4'!$H$4:$H$"&amp;$C$7),Analysis!Q48,INDIRECT("'Output 4'!$m$4:$m$"&amp;$C$7))
+SUMIF(INDIRECT("'Output 5'!$H$4:$H$"&amp;$C$8),Analysis!Q48,INDIRECT("'Output 5'!$m$4:$m$"&amp;$C$8))
+SUMIF(INDIRECT("'Output 6'!$H$4:$H$"&amp;$C$9),Analysis!Q48,INDIRECT("'Output 6'!$m$4:$m$"&amp;$C$9))
+SUMIF(INDIRECT("'Output 7'!$H$4:$H$"&amp;$C$10),Analysis!Q48,INDIRECT("'Output 7'!$m$4:$m$"&amp;$C$10))
+SUMIF(INDIRECT("'Output 8'!$H$4:$H$"&amp;$C$11),Analysis!Q48,INDIRECT("'Output 8'!$m$4:$m$"&amp;$C$11))
+SUMIF(INDIRECT("'Output 9'!$H$4:$H$"&amp;$C$12),Analysis!Q48,INDIRECT("'Output 9'!$m$4:$m$"&amp;$C$12))</f>
        <v>0</v>
      </c>
      <c r="S48" s="5">
        <f ca="1">SUMIF(INDIRECT("'Output 1'!$H$4:$H$"&amp;$C$4),Analysis!Q48,INDIRECT("'Output 1'!$Q$4:$Q$"&amp;$C$4))
+SUMIF(INDIRECT("'Output 2'!$H$4:$H$"&amp;$C$5),Analysis!Q48,INDIRECT("'Output 2'!$Q$4:$Q$"&amp;$C$5))
+SUMIF(INDIRECT("'Output 3'!$H$4:$H$"&amp;$C$6),Analysis!Q48,INDIRECT("'Output 3'!$Q$4:$Q$"&amp;$C$6))
+SUMIF(INDIRECT("'Output 4'!$H$4:$H$"&amp;$C$7),Analysis!Q48,INDIRECT("'Output 4'!$Q$4:$Q$"&amp;$C$7))
+SUMIF(INDIRECT("'Output 5'!$H$4:$H$"&amp;$C$8),Analysis!Q48,INDIRECT("'Output 5'!$Q$4:$Q$"&amp;$C$8))
+SUMIF(INDIRECT("'Output 6'!$H$4:$H$"&amp;$C$9),Analysis!Q48,INDIRECT("'Output 6'!$Q$4:$Q$"&amp;$C$9))
+SUMIF(INDIRECT("'Output 7'!$H$4:$H$"&amp;$C$10),Analysis!Q48,INDIRECT("'Output 7'!$Q$4:$Q$"&amp;$C$10))
+SUMIF(INDIRECT("'Output 8'!$H$4:$H$"&amp;$C$11),Analysis!Q48,INDIRECT("'Output 8'!$Q$4:$Q$"&amp;$C$11))
+SUMIF(INDIRECT("'Output 9'!$H$4:$H$"&amp;$C$12),Analysis!Q48,INDIRECT("'Output 9'!$Q$4:$Q$"&amp;$C$12))</f>
        <v>0</v>
      </c>
      <c r="T48" s="5">
        <f ca="1">SUMIF(INDIRECT("'Output 1'!$H$4:$H$"&amp;$C$4),Analysis!Q48,INDIRECT("'Output 1'!$U$4:$U$"&amp;$C$4))
+SUMIF(INDIRECT("'Output 2'!$H$4:$H$"&amp;$C$5),Analysis!Q48,INDIRECT("'Output 2'!$U$4:$U$"&amp;$C$5))
+SUMIF(INDIRECT("'Output 3'!$H$4:$H$"&amp;$C$6),Analysis!Q48,INDIRECT("'Output 3'!$U$4:$U$"&amp;$C$6))
+SUMIF(INDIRECT("'Output 4'!$H$4:$H$"&amp;$C$7),Analysis!Q48,INDIRECT("'Output 4'!$U$4:$U$"&amp;$C$7))
+SUMIF(INDIRECT("'Output 5'!$H$4:$H$"&amp;$C$8),Analysis!Q48,INDIRECT("'Output 5'!$U$4:$U$"&amp;$C$8))
+SUMIF(INDIRECT("'Output 6'!$H$4:$H$"&amp;$C$9),Analysis!Q48,INDIRECT("'Output 6'!$U$4:$U$"&amp;$C$9))
+SUMIF(INDIRECT("'Output 7'!$H$4:$H$"&amp;$C$10),Analysis!Q48,INDIRECT("'Output 7'!$U$4:$U$"&amp;$C$10))
+SUMIF(INDIRECT("'Output 8'!$H$4:$H$"&amp;$C$11),Analysis!Q48,INDIRECT("'Output 8'!$U$4:$U$"&amp;$C$11))
+SUMIF(INDIRECT("'Output 9'!$H$4:$H$"&amp;$C$12),Analysis!Q48,INDIRECT("'Output 9'!$U$4:$U$"&amp;$C$12))</f>
        <v>0</v>
      </c>
      <c r="U48" s="31"/>
      <c r="V48" s="5">
        <f>SUMIF('Unplanned Outputs'!$E$4:$E$500,Analysis!Q48,'Unplanned Outputs'!$J$4:$J$500)</f>
        <v>0</v>
      </c>
      <c r="W48" s="5">
        <f>SUMIF('Unplanned Outputs'!$E$4:$E$500,Analysis!$Q48,'Unplanned Outputs'!$N$4:$N$500)</f>
        <v>0</v>
      </c>
      <c r="X48" s="5">
        <f>SUMIF('Unplanned Outputs'!$E$4:$E$500,Analysis!$Q48,'Unplanned Outputs'!$R$4:$R$500)</f>
        <v>0</v>
      </c>
      <c r="Y48" s="15"/>
      <c r="Z48" s="37">
        <f t="shared" ca="1" si="10"/>
        <v>0</v>
      </c>
      <c r="AA48" s="37">
        <f t="shared" si="11"/>
        <v>0</v>
      </c>
      <c r="AB48" s="53">
        <f t="shared" ca="1" si="12"/>
        <v>0</v>
      </c>
      <c r="AC48" s="64">
        <f ca="1">SUMIF(INDIRECT("'Output 1'!$H$5:$H$"&amp;$C$4),Analysis!$Q48,INDIRECT("'Output 1'!$F$5:$F$"&amp;$C$4))
+SUMIF(INDIRECT("'Output 2'!$H$5:$H$"&amp;$C$5),Analysis!$Q48,INDIRECT("'Output 2'!$F$5:$F$"&amp;$C$5))
+SUMIF(INDIRECT("'Output 3'!$H$5:$H$"&amp;$C$6),Analysis!$Q48,INDIRECT("'Output 3'!$F$5:$F$"&amp;$C$6))
+SUMIF(INDIRECT("'Output 4'!$H$5:$H$"&amp;$C$7),Analysis!$Q48,INDIRECT("'Output 4'!$F$5:$F$"&amp;$C$7))
+SUMIF(INDIRECT("'Output 5'!$H$5:$H$"&amp;$C$8),Analysis!$Q48,INDIRECT("'Output 5'!$F$5:$F$"&amp;$C$8))
+SUMIF(INDIRECT("'Output 6'!$H$5:$H$"&amp;$C$9),Analysis!$Q48,INDIRECT("'Output 6'!$F$5:$F$"&amp;$C$9))
+SUMIF(INDIRECT("'Output 7'!$H$5:$H$"&amp;$C$10),Analysis!$Q48,INDIRECT("'Output 7'!$F$5:$F$"&amp;$C$10))
+SUMIF(INDIRECT("'Output 8'!$H$5:$H$"&amp;$C$11),Analysis!$Q48,INDIRECT("'Output 8'!$F$5:$F$"&amp;$C$11))
+SUMIF(INDIRECT("'Output 9'!$H$5:$H$"&amp;$C$12),Analysis!$Q48,INDIRECT("'Output 9'!$F$5:$F$"&amp;$C$12))</f>
        <v>0</v>
      </c>
      <c r="AE48">
        <f t="shared" ca="1" si="13"/>
        <v>0</v>
      </c>
      <c r="AF48">
        <f ca="1">SUMIF(INDIRECT("'Output 1'!$H$4:$H$"&amp;$C$4),Analysis!Q48,INDIRECT("'Output 1'!$w$4:$w$"&amp;$C$4))
+SUMIF(INDIRECT("'Output 2'!$H$4:$H$"&amp;$C$5),Analysis!Q48,INDIRECT("'Output 2'!$w$4:$w$"&amp;$C$5))
+SUMIF(INDIRECT("'Output 3'!$H$4:$H$"&amp;$C$6),Analysis!Q48,INDIRECT("'Output 3'!$w$4:$w$"&amp;$C$6))
+SUMIF(INDIRECT("'Output 4'!$H$4:$H$"&amp;$C$7),Analysis!Q48,INDIRECT("'Output 4'!$w$4:$w$"&amp;$C$7))
+SUMIF(INDIRECT("'Output 5'!$H$4:$H$"&amp;$C$8),Analysis!Q48,INDIRECT("'Output 5'!$w$4:$w$"&amp;$C$8))
+SUMIF(INDIRECT("'Output 6'!$H$4:$H$"&amp;$C$9),Analysis!Q48,INDIRECT("'Output 6'!$w$4:$w$"&amp;$C$9))
+SUMIF(INDIRECT("'Output 7'!$H$4:$H$"&amp;$C$10),Analysis!Q48,INDIRECT("'Output 7'!$w$4:$w$"&amp;$C$10))
+SUMIF(INDIRECT("'Output 8'!$H$4:$H$"&amp;$C$11),Analysis!Q48,INDIRECT("'Output 8'!$w$4:$w$"&amp;$C$11))
+SUMIF(INDIRECT("'Output 9'!$H$4:$H$"&amp;$C$12),Analysis!Q48,INDIRECT("'Output 9'!$w$4:$w$"&amp;$C$12))</f>
        <v>0</v>
      </c>
      <c r="AG48">
        <f>SUMIF('Unplanned Outputs'!$E$4:$E$500,Analysis!Q48,'Unplanned Outputs'!$T$4:$T$500)</f>
        <v>0</v>
      </c>
    </row>
    <row r="49" spans="17:33">
      <c r="Q49" s="31" t="s">
        <v>318</v>
      </c>
      <c r="R49" s="5">
        <f ca="1">SUMIF(INDIRECT("'Output 1'!$H$4:$H$"&amp;$C$4),Analysis!Q49,INDIRECT("'Output 1'!$m$4:$m$"&amp;$C$4))
+SUMIF(INDIRECT("'Output 2'!$H$4:$H$"&amp;$C$5),Analysis!Q49,INDIRECT("'Output 2'!$m$4:$m$"&amp;$C$5))
+SUMIF(INDIRECT("'Output 3'!$H$4:$H$"&amp;$C$6),Analysis!Q49,INDIRECT("'Output 3'!$m$4:$m$"&amp;$C$6))
+SUMIF(INDIRECT("'Output 4'!$H$4:$H$"&amp;$C$7),Analysis!Q49,INDIRECT("'Output 4'!$m$4:$m$"&amp;$C$7))
+SUMIF(INDIRECT("'Output 5'!$H$4:$H$"&amp;$C$8),Analysis!Q49,INDIRECT("'Output 5'!$m$4:$m$"&amp;$C$8))
+SUMIF(INDIRECT("'Output 6'!$H$4:$H$"&amp;$C$9),Analysis!Q49,INDIRECT("'Output 6'!$m$4:$m$"&amp;$C$9))
+SUMIF(INDIRECT("'Output 7'!$H$4:$H$"&amp;$C$10),Analysis!Q49,INDIRECT("'Output 7'!$m$4:$m$"&amp;$C$10))
+SUMIF(INDIRECT("'Output 8'!$H$4:$H$"&amp;$C$11),Analysis!Q49,INDIRECT("'Output 8'!$m$4:$m$"&amp;$C$11))
+SUMIF(INDIRECT("'Output 9'!$H$4:$H$"&amp;$C$12),Analysis!Q49,INDIRECT("'Output 9'!$m$4:$m$"&amp;$C$12))</f>
        <v>0</v>
      </c>
      <c r="S49" s="5">
        <f ca="1">SUMIF(INDIRECT("'Output 1'!$H$4:$H$"&amp;$C$4),Analysis!Q49,INDIRECT("'Output 1'!$Q$4:$Q$"&amp;$C$4))
+SUMIF(INDIRECT("'Output 2'!$H$4:$H$"&amp;$C$5),Analysis!Q49,INDIRECT("'Output 2'!$Q$4:$Q$"&amp;$C$5))
+SUMIF(INDIRECT("'Output 3'!$H$4:$H$"&amp;$C$6),Analysis!Q49,INDIRECT("'Output 3'!$Q$4:$Q$"&amp;$C$6))
+SUMIF(INDIRECT("'Output 4'!$H$4:$H$"&amp;$C$7),Analysis!Q49,INDIRECT("'Output 4'!$Q$4:$Q$"&amp;$C$7))
+SUMIF(INDIRECT("'Output 5'!$H$4:$H$"&amp;$C$8),Analysis!Q49,INDIRECT("'Output 5'!$Q$4:$Q$"&amp;$C$8))
+SUMIF(INDIRECT("'Output 6'!$H$4:$H$"&amp;$C$9),Analysis!Q49,INDIRECT("'Output 6'!$Q$4:$Q$"&amp;$C$9))
+SUMIF(INDIRECT("'Output 7'!$H$4:$H$"&amp;$C$10),Analysis!Q49,INDIRECT("'Output 7'!$Q$4:$Q$"&amp;$C$10))
+SUMIF(INDIRECT("'Output 8'!$H$4:$H$"&amp;$C$11),Analysis!Q49,INDIRECT("'Output 8'!$Q$4:$Q$"&amp;$C$11))
+SUMIF(INDIRECT("'Output 9'!$H$4:$H$"&amp;$C$12),Analysis!Q49,INDIRECT("'Output 9'!$Q$4:$Q$"&amp;$C$12))</f>
        <v>0</v>
      </c>
      <c r="T49" s="5">
        <f ca="1">SUMIF(INDIRECT("'Output 1'!$H$4:$H$"&amp;$C$4),Analysis!Q49,INDIRECT("'Output 1'!$U$4:$U$"&amp;$C$4))
+SUMIF(INDIRECT("'Output 2'!$H$4:$H$"&amp;$C$5),Analysis!Q49,INDIRECT("'Output 2'!$U$4:$U$"&amp;$C$5))
+SUMIF(INDIRECT("'Output 3'!$H$4:$H$"&amp;$C$6),Analysis!Q49,INDIRECT("'Output 3'!$U$4:$U$"&amp;$C$6))
+SUMIF(INDIRECT("'Output 4'!$H$4:$H$"&amp;$C$7),Analysis!Q49,INDIRECT("'Output 4'!$U$4:$U$"&amp;$C$7))
+SUMIF(INDIRECT("'Output 5'!$H$4:$H$"&amp;$C$8),Analysis!Q49,INDIRECT("'Output 5'!$U$4:$U$"&amp;$C$8))
+SUMIF(INDIRECT("'Output 6'!$H$4:$H$"&amp;$C$9),Analysis!Q49,INDIRECT("'Output 6'!$U$4:$U$"&amp;$C$9))
+SUMIF(INDIRECT("'Output 7'!$H$4:$H$"&amp;$C$10),Analysis!Q49,INDIRECT("'Output 7'!$U$4:$U$"&amp;$C$10))
+SUMIF(INDIRECT("'Output 8'!$H$4:$H$"&amp;$C$11),Analysis!Q49,INDIRECT("'Output 8'!$U$4:$U$"&amp;$C$11))
+SUMIF(INDIRECT("'Output 9'!$H$4:$H$"&amp;$C$12),Analysis!Q49,INDIRECT("'Output 9'!$U$4:$U$"&amp;$C$12))</f>
        <v>0</v>
      </c>
      <c r="U49" s="31"/>
      <c r="V49" s="5">
        <f>SUMIF('Unplanned Outputs'!$E$4:$E$500,Analysis!Q49,'Unplanned Outputs'!$J$4:$J$500)</f>
        <v>0</v>
      </c>
      <c r="W49" s="5">
        <f>SUMIF('Unplanned Outputs'!$E$4:$E$500,Analysis!$Q49,'Unplanned Outputs'!$N$4:$N$500)</f>
        <v>0</v>
      </c>
      <c r="X49" s="5">
        <f>SUMIF('Unplanned Outputs'!$E$4:$E$500,Analysis!$Q49,'Unplanned Outputs'!$R$4:$R$500)</f>
        <v>0</v>
      </c>
      <c r="Y49" s="15"/>
      <c r="Z49" s="37">
        <f t="shared" ca="1" si="10"/>
        <v>0</v>
      </c>
      <c r="AA49" s="37">
        <f t="shared" si="11"/>
        <v>0</v>
      </c>
      <c r="AB49" s="53">
        <f t="shared" ca="1" si="12"/>
        <v>0</v>
      </c>
      <c r="AC49" s="64">
        <f ca="1">SUMIF(INDIRECT("'Output 1'!$H$5:$H$"&amp;$C$4),Analysis!$Q49,INDIRECT("'Output 1'!$F$5:$F$"&amp;$C$4))
+SUMIF(INDIRECT("'Output 2'!$H$5:$H$"&amp;$C$5),Analysis!$Q49,INDIRECT("'Output 2'!$F$5:$F$"&amp;$C$5))
+SUMIF(INDIRECT("'Output 3'!$H$5:$H$"&amp;$C$6),Analysis!$Q49,INDIRECT("'Output 3'!$F$5:$F$"&amp;$C$6))
+SUMIF(INDIRECT("'Output 4'!$H$5:$H$"&amp;$C$7),Analysis!$Q49,INDIRECT("'Output 4'!$F$5:$F$"&amp;$C$7))
+SUMIF(INDIRECT("'Output 5'!$H$5:$H$"&amp;$C$8),Analysis!$Q49,INDIRECT("'Output 5'!$F$5:$F$"&amp;$C$8))
+SUMIF(INDIRECT("'Output 6'!$H$5:$H$"&amp;$C$9),Analysis!$Q49,INDIRECT("'Output 6'!$F$5:$F$"&amp;$C$9))
+SUMIF(INDIRECT("'Output 7'!$H$5:$H$"&amp;$C$10),Analysis!$Q49,INDIRECT("'Output 7'!$F$5:$F$"&amp;$C$10))
+SUMIF(INDIRECT("'Output 8'!$H$5:$H$"&amp;$C$11),Analysis!$Q49,INDIRECT("'Output 8'!$F$5:$F$"&amp;$C$11))
+SUMIF(INDIRECT("'Output 9'!$H$5:$H$"&amp;$C$12),Analysis!$Q49,INDIRECT("'Output 9'!$F$5:$F$"&amp;$C$12))</f>
        <v>0</v>
      </c>
      <c r="AE49">
        <f t="shared" ca="1" si="13"/>
        <v>0</v>
      </c>
      <c r="AF49">
        <f ca="1">SUMIF(INDIRECT("'Output 1'!$H$4:$H$"&amp;$C$4),Analysis!Q49,INDIRECT("'Output 1'!$w$4:$w$"&amp;$C$4))
+SUMIF(INDIRECT("'Output 2'!$H$4:$H$"&amp;$C$5),Analysis!Q49,INDIRECT("'Output 2'!$w$4:$w$"&amp;$C$5))
+SUMIF(INDIRECT("'Output 3'!$H$4:$H$"&amp;$C$6),Analysis!Q49,INDIRECT("'Output 3'!$w$4:$w$"&amp;$C$6))
+SUMIF(INDIRECT("'Output 4'!$H$4:$H$"&amp;$C$7),Analysis!Q49,INDIRECT("'Output 4'!$w$4:$w$"&amp;$C$7))
+SUMIF(INDIRECT("'Output 5'!$H$4:$H$"&amp;$C$8),Analysis!Q49,INDIRECT("'Output 5'!$w$4:$w$"&amp;$C$8))
+SUMIF(INDIRECT("'Output 6'!$H$4:$H$"&amp;$C$9),Analysis!Q49,INDIRECT("'Output 6'!$w$4:$w$"&amp;$C$9))
+SUMIF(INDIRECT("'Output 7'!$H$4:$H$"&amp;$C$10),Analysis!Q49,INDIRECT("'Output 7'!$w$4:$w$"&amp;$C$10))
+SUMIF(INDIRECT("'Output 8'!$H$4:$H$"&amp;$C$11),Analysis!Q49,INDIRECT("'Output 8'!$w$4:$w$"&amp;$C$11))
+SUMIF(INDIRECT("'Output 9'!$H$4:$H$"&amp;$C$12),Analysis!Q49,INDIRECT("'Output 9'!$w$4:$w$"&amp;$C$12))</f>
        <v>0</v>
      </c>
      <c r="AG49">
        <f>SUMIF('Unplanned Outputs'!$E$4:$E$500,Analysis!Q49,'Unplanned Outputs'!$T$4:$T$500)</f>
        <v>0</v>
      </c>
    </row>
    <row r="50" spans="17:33">
      <c r="Q50" s="31" t="s">
        <v>319</v>
      </c>
      <c r="R50" s="5">
        <f ca="1">SUMIF(INDIRECT("'Output 1'!$H$4:$H$"&amp;$C$4),Analysis!Q50,INDIRECT("'Output 1'!$m$4:$m$"&amp;$C$4))
+SUMIF(INDIRECT("'Output 2'!$H$4:$H$"&amp;$C$5),Analysis!Q50,INDIRECT("'Output 2'!$m$4:$m$"&amp;$C$5))
+SUMIF(INDIRECT("'Output 3'!$H$4:$H$"&amp;$C$6),Analysis!Q50,INDIRECT("'Output 3'!$m$4:$m$"&amp;$C$6))
+SUMIF(INDIRECT("'Output 4'!$H$4:$H$"&amp;$C$7),Analysis!Q50,INDIRECT("'Output 4'!$m$4:$m$"&amp;$C$7))
+SUMIF(INDIRECT("'Output 5'!$H$4:$H$"&amp;$C$8),Analysis!Q50,INDIRECT("'Output 5'!$m$4:$m$"&amp;$C$8))
+SUMIF(INDIRECT("'Output 6'!$H$4:$H$"&amp;$C$9),Analysis!Q50,INDIRECT("'Output 6'!$m$4:$m$"&amp;$C$9))
+SUMIF(INDIRECT("'Output 7'!$H$4:$H$"&amp;$C$10),Analysis!Q50,INDIRECT("'Output 7'!$m$4:$m$"&amp;$C$10))
+SUMIF(INDIRECT("'Output 8'!$H$4:$H$"&amp;$C$11),Analysis!Q50,INDIRECT("'Output 8'!$m$4:$m$"&amp;$C$11))
+SUMIF(INDIRECT("'Output 9'!$H$4:$H$"&amp;$C$12),Analysis!Q50,INDIRECT("'Output 9'!$m$4:$m$"&amp;$C$12))</f>
        <v>0</v>
      </c>
      <c r="S50" s="5">
        <f ca="1">SUMIF(INDIRECT("'Output 1'!$H$4:$H$"&amp;$C$4),Analysis!Q50,INDIRECT("'Output 1'!$Q$4:$Q$"&amp;$C$4))
+SUMIF(INDIRECT("'Output 2'!$H$4:$H$"&amp;$C$5),Analysis!Q50,INDIRECT("'Output 2'!$Q$4:$Q$"&amp;$C$5))
+SUMIF(INDIRECT("'Output 3'!$H$4:$H$"&amp;$C$6),Analysis!Q50,INDIRECT("'Output 3'!$Q$4:$Q$"&amp;$C$6))
+SUMIF(INDIRECT("'Output 4'!$H$4:$H$"&amp;$C$7),Analysis!Q50,INDIRECT("'Output 4'!$Q$4:$Q$"&amp;$C$7))
+SUMIF(INDIRECT("'Output 5'!$H$4:$H$"&amp;$C$8),Analysis!Q50,INDIRECT("'Output 5'!$Q$4:$Q$"&amp;$C$8))
+SUMIF(INDIRECT("'Output 6'!$H$4:$H$"&amp;$C$9),Analysis!Q50,INDIRECT("'Output 6'!$Q$4:$Q$"&amp;$C$9))
+SUMIF(INDIRECT("'Output 7'!$H$4:$H$"&amp;$C$10),Analysis!Q50,INDIRECT("'Output 7'!$Q$4:$Q$"&amp;$C$10))
+SUMIF(INDIRECT("'Output 8'!$H$4:$H$"&amp;$C$11),Analysis!Q50,INDIRECT("'Output 8'!$Q$4:$Q$"&amp;$C$11))
+SUMIF(INDIRECT("'Output 9'!$H$4:$H$"&amp;$C$12),Analysis!Q50,INDIRECT("'Output 9'!$Q$4:$Q$"&amp;$C$12))</f>
        <v>0</v>
      </c>
      <c r="T50" s="5">
        <f ca="1">SUMIF(INDIRECT("'Output 1'!$H$4:$H$"&amp;$C$4),Analysis!Q50,INDIRECT("'Output 1'!$U$4:$U$"&amp;$C$4))
+SUMIF(INDIRECT("'Output 2'!$H$4:$H$"&amp;$C$5),Analysis!Q50,INDIRECT("'Output 2'!$U$4:$U$"&amp;$C$5))
+SUMIF(INDIRECT("'Output 3'!$H$4:$H$"&amp;$C$6),Analysis!Q50,INDIRECT("'Output 3'!$U$4:$U$"&amp;$C$6))
+SUMIF(INDIRECT("'Output 4'!$H$4:$H$"&amp;$C$7),Analysis!Q50,INDIRECT("'Output 4'!$U$4:$U$"&amp;$C$7))
+SUMIF(INDIRECT("'Output 5'!$H$4:$H$"&amp;$C$8),Analysis!Q50,INDIRECT("'Output 5'!$U$4:$U$"&amp;$C$8))
+SUMIF(INDIRECT("'Output 6'!$H$4:$H$"&amp;$C$9),Analysis!Q50,INDIRECT("'Output 6'!$U$4:$U$"&amp;$C$9))
+SUMIF(INDIRECT("'Output 7'!$H$4:$H$"&amp;$C$10),Analysis!Q50,INDIRECT("'Output 7'!$U$4:$U$"&amp;$C$10))
+SUMIF(INDIRECT("'Output 8'!$H$4:$H$"&amp;$C$11),Analysis!Q50,INDIRECT("'Output 8'!$U$4:$U$"&amp;$C$11))
+SUMIF(INDIRECT("'Output 9'!$H$4:$H$"&amp;$C$12),Analysis!Q50,INDIRECT("'Output 9'!$U$4:$U$"&amp;$C$12))</f>
        <v>0</v>
      </c>
      <c r="U50" s="31"/>
      <c r="V50" s="5">
        <f>SUMIF('Unplanned Outputs'!$E$4:$E$500,Analysis!Q50,'Unplanned Outputs'!$J$4:$J$500)</f>
        <v>0</v>
      </c>
      <c r="W50" s="5">
        <f>SUMIF('Unplanned Outputs'!$E$4:$E$500,Analysis!$Q50,'Unplanned Outputs'!$N$4:$N$500)</f>
        <v>0</v>
      </c>
      <c r="X50" s="5">
        <f>SUMIF('Unplanned Outputs'!$E$4:$E$500,Analysis!$Q50,'Unplanned Outputs'!$R$4:$R$500)</f>
        <v>0</v>
      </c>
      <c r="Y50" s="15"/>
      <c r="Z50" s="37">
        <f t="shared" ca="1" si="10"/>
        <v>0</v>
      </c>
      <c r="AA50" s="37">
        <f t="shared" si="11"/>
        <v>0</v>
      </c>
      <c r="AB50" s="53">
        <f t="shared" ca="1" si="12"/>
        <v>0</v>
      </c>
      <c r="AC50" s="64">
        <f ca="1">SUMIF(INDIRECT("'Output 1'!$H$5:$H$"&amp;$C$4),Analysis!$Q50,INDIRECT("'Output 1'!$F$5:$F$"&amp;$C$4))
+SUMIF(INDIRECT("'Output 2'!$H$5:$H$"&amp;$C$5),Analysis!$Q50,INDIRECT("'Output 2'!$F$5:$F$"&amp;$C$5))
+SUMIF(INDIRECT("'Output 3'!$H$5:$H$"&amp;$C$6),Analysis!$Q50,INDIRECT("'Output 3'!$F$5:$F$"&amp;$C$6))
+SUMIF(INDIRECT("'Output 4'!$H$5:$H$"&amp;$C$7),Analysis!$Q50,INDIRECT("'Output 4'!$F$5:$F$"&amp;$C$7))
+SUMIF(INDIRECT("'Output 5'!$H$5:$H$"&amp;$C$8),Analysis!$Q50,INDIRECT("'Output 5'!$F$5:$F$"&amp;$C$8))
+SUMIF(INDIRECT("'Output 6'!$H$5:$H$"&amp;$C$9),Analysis!$Q50,INDIRECT("'Output 6'!$F$5:$F$"&amp;$C$9))
+SUMIF(INDIRECT("'Output 7'!$H$5:$H$"&amp;$C$10),Analysis!$Q50,INDIRECT("'Output 7'!$F$5:$F$"&amp;$C$10))
+SUMIF(INDIRECT("'Output 8'!$H$5:$H$"&amp;$C$11),Analysis!$Q50,INDIRECT("'Output 8'!$F$5:$F$"&amp;$C$11))
+SUMIF(INDIRECT("'Output 9'!$H$5:$H$"&amp;$C$12),Analysis!$Q50,INDIRECT("'Output 9'!$F$5:$F$"&amp;$C$12))</f>
        <v>0</v>
      </c>
      <c r="AE50">
        <f t="shared" ca="1" si="13"/>
        <v>0</v>
      </c>
      <c r="AF50">
        <f ca="1">SUMIF(INDIRECT("'Output 1'!$H$4:$H$"&amp;$C$4),Analysis!Q50,INDIRECT("'Output 1'!$w$4:$w$"&amp;$C$4))
+SUMIF(INDIRECT("'Output 2'!$H$4:$H$"&amp;$C$5),Analysis!Q50,INDIRECT("'Output 2'!$w$4:$w$"&amp;$C$5))
+SUMIF(INDIRECT("'Output 3'!$H$4:$H$"&amp;$C$6),Analysis!Q50,INDIRECT("'Output 3'!$w$4:$w$"&amp;$C$6))
+SUMIF(INDIRECT("'Output 4'!$H$4:$H$"&amp;$C$7),Analysis!Q50,INDIRECT("'Output 4'!$w$4:$w$"&amp;$C$7))
+SUMIF(INDIRECT("'Output 5'!$H$4:$H$"&amp;$C$8),Analysis!Q50,INDIRECT("'Output 5'!$w$4:$w$"&amp;$C$8))
+SUMIF(INDIRECT("'Output 6'!$H$4:$H$"&amp;$C$9),Analysis!Q50,INDIRECT("'Output 6'!$w$4:$w$"&amp;$C$9))
+SUMIF(INDIRECT("'Output 7'!$H$4:$H$"&amp;$C$10),Analysis!Q50,INDIRECT("'Output 7'!$w$4:$w$"&amp;$C$10))
+SUMIF(INDIRECT("'Output 8'!$H$4:$H$"&amp;$C$11),Analysis!Q50,INDIRECT("'Output 8'!$w$4:$w$"&amp;$C$11))
+SUMIF(INDIRECT("'Output 9'!$H$4:$H$"&amp;$C$12),Analysis!Q50,INDIRECT("'Output 9'!$w$4:$w$"&amp;$C$12))</f>
        <v>0</v>
      </c>
      <c r="AG50">
        <f>SUMIF('Unplanned Outputs'!$E$4:$E$500,Analysis!Q50,'Unplanned Outputs'!$T$4:$T$500)</f>
        <v>0</v>
      </c>
    </row>
    <row r="51" spans="17:33">
      <c r="Q51" s="31" t="s">
        <v>320</v>
      </c>
      <c r="R51" s="5">
        <f ca="1">SUMIF(INDIRECT("'Output 1'!$H$4:$H$"&amp;$C$4),Analysis!Q51,INDIRECT("'Output 1'!$m$4:$m$"&amp;$C$4))
+SUMIF(INDIRECT("'Output 2'!$H$4:$H$"&amp;$C$5),Analysis!Q51,INDIRECT("'Output 2'!$m$4:$m$"&amp;$C$5))
+SUMIF(INDIRECT("'Output 3'!$H$4:$H$"&amp;$C$6),Analysis!Q51,INDIRECT("'Output 3'!$m$4:$m$"&amp;$C$6))
+SUMIF(INDIRECT("'Output 4'!$H$4:$H$"&amp;$C$7),Analysis!Q51,INDIRECT("'Output 4'!$m$4:$m$"&amp;$C$7))
+SUMIF(INDIRECT("'Output 5'!$H$4:$H$"&amp;$C$8),Analysis!Q51,INDIRECT("'Output 5'!$m$4:$m$"&amp;$C$8))
+SUMIF(INDIRECT("'Output 6'!$H$4:$H$"&amp;$C$9),Analysis!Q51,INDIRECT("'Output 6'!$m$4:$m$"&amp;$C$9))
+SUMIF(INDIRECT("'Output 7'!$H$4:$H$"&amp;$C$10),Analysis!Q51,INDIRECT("'Output 7'!$m$4:$m$"&amp;$C$10))
+SUMIF(INDIRECT("'Output 8'!$H$4:$H$"&amp;$C$11),Analysis!Q51,INDIRECT("'Output 8'!$m$4:$m$"&amp;$C$11))
+SUMIF(INDIRECT("'Output 9'!$H$4:$H$"&amp;$C$12),Analysis!Q51,INDIRECT("'Output 9'!$m$4:$m$"&amp;$C$12))</f>
        <v>0</v>
      </c>
      <c r="S51" s="5">
        <f ca="1">SUMIF(INDIRECT("'Output 1'!$H$4:$H$"&amp;$C$4),Analysis!Q51,INDIRECT("'Output 1'!$Q$4:$Q$"&amp;$C$4))
+SUMIF(INDIRECT("'Output 2'!$H$4:$H$"&amp;$C$5),Analysis!Q51,INDIRECT("'Output 2'!$Q$4:$Q$"&amp;$C$5))
+SUMIF(INDIRECT("'Output 3'!$H$4:$H$"&amp;$C$6),Analysis!Q51,INDIRECT("'Output 3'!$Q$4:$Q$"&amp;$C$6))
+SUMIF(INDIRECT("'Output 4'!$H$4:$H$"&amp;$C$7),Analysis!Q51,INDIRECT("'Output 4'!$Q$4:$Q$"&amp;$C$7))
+SUMIF(INDIRECT("'Output 5'!$H$4:$H$"&amp;$C$8),Analysis!Q51,INDIRECT("'Output 5'!$Q$4:$Q$"&amp;$C$8))
+SUMIF(INDIRECT("'Output 6'!$H$4:$H$"&amp;$C$9),Analysis!Q51,INDIRECT("'Output 6'!$Q$4:$Q$"&amp;$C$9))
+SUMIF(INDIRECT("'Output 7'!$H$4:$H$"&amp;$C$10),Analysis!Q51,INDIRECT("'Output 7'!$Q$4:$Q$"&amp;$C$10))
+SUMIF(INDIRECT("'Output 8'!$H$4:$H$"&amp;$C$11),Analysis!Q51,INDIRECT("'Output 8'!$Q$4:$Q$"&amp;$C$11))
+SUMIF(INDIRECT("'Output 9'!$H$4:$H$"&amp;$C$12),Analysis!Q51,INDIRECT("'Output 9'!$Q$4:$Q$"&amp;$C$12))</f>
        <v>0</v>
      </c>
      <c r="T51" s="5">
        <f ca="1">SUMIF(INDIRECT("'Output 1'!$H$4:$H$"&amp;$C$4),Analysis!Q51,INDIRECT("'Output 1'!$U$4:$U$"&amp;$C$4))
+SUMIF(INDIRECT("'Output 2'!$H$4:$H$"&amp;$C$5),Analysis!Q51,INDIRECT("'Output 2'!$U$4:$U$"&amp;$C$5))
+SUMIF(INDIRECT("'Output 3'!$H$4:$H$"&amp;$C$6),Analysis!Q51,INDIRECT("'Output 3'!$U$4:$U$"&amp;$C$6))
+SUMIF(INDIRECT("'Output 4'!$H$4:$H$"&amp;$C$7),Analysis!Q51,INDIRECT("'Output 4'!$U$4:$U$"&amp;$C$7))
+SUMIF(INDIRECT("'Output 5'!$H$4:$H$"&amp;$C$8),Analysis!Q51,INDIRECT("'Output 5'!$U$4:$U$"&amp;$C$8))
+SUMIF(INDIRECT("'Output 6'!$H$4:$H$"&amp;$C$9),Analysis!Q51,INDIRECT("'Output 6'!$U$4:$U$"&amp;$C$9))
+SUMIF(INDIRECT("'Output 7'!$H$4:$H$"&amp;$C$10),Analysis!Q51,INDIRECT("'Output 7'!$U$4:$U$"&amp;$C$10))
+SUMIF(INDIRECT("'Output 8'!$H$4:$H$"&amp;$C$11),Analysis!Q51,INDIRECT("'Output 8'!$U$4:$U$"&amp;$C$11))
+SUMIF(INDIRECT("'Output 9'!$H$4:$H$"&amp;$C$12),Analysis!Q51,INDIRECT("'Output 9'!$U$4:$U$"&amp;$C$12))</f>
        <v>0</v>
      </c>
      <c r="U51" s="31"/>
      <c r="V51" s="5">
        <f>SUMIF('Unplanned Outputs'!$E$4:$E$500,Analysis!Q51,'Unplanned Outputs'!$J$4:$J$500)</f>
        <v>0</v>
      </c>
      <c r="W51" s="5">
        <f>SUMIF('Unplanned Outputs'!$E$4:$E$500,Analysis!$Q51,'Unplanned Outputs'!$N$4:$N$500)</f>
        <v>0</v>
      </c>
      <c r="X51" s="5">
        <f>SUMIF('Unplanned Outputs'!$E$4:$E$500,Analysis!$Q51,'Unplanned Outputs'!$R$4:$R$500)</f>
        <v>0</v>
      </c>
      <c r="Y51" s="15"/>
      <c r="Z51" s="37">
        <f t="shared" ca="1" si="10"/>
        <v>0</v>
      </c>
      <c r="AA51" s="37">
        <f t="shared" si="11"/>
        <v>0</v>
      </c>
      <c r="AB51" s="53">
        <f t="shared" ca="1" si="12"/>
        <v>0</v>
      </c>
      <c r="AC51" s="64">
        <f ca="1">SUMIF(INDIRECT("'Output 1'!$H$5:$H$"&amp;$C$4),Analysis!$Q51,INDIRECT("'Output 1'!$F$5:$F$"&amp;$C$4))
+SUMIF(INDIRECT("'Output 2'!$H$5:$H$"&amp;$C$5),Analysis!$Q51,INDIRECT("'Output 2'!$F$5:$F$"&amp;$C$5))
+SUMIF(INDIRECT("'Output 3'!$H$5:$H$"&amp;$C$6),Analysis!$Q51,INDIRECT("'Output 3'!$F$5:$F$"&amp;$C$6))
+SUMIF(INDIRECT("'Output 4'!$H$5:$H$"&amp;$C$7),Analysis!$Q51,INDIRECT("'Output 4'!$F$5:$F$"&amp;$C$7))
+SUMIF(INDIRECT("'Output 5'!$H$5:$H$"&amp;$C$8),Analysis!$Q51,INDIRECT("'Output 5'!$F$5:$F$"&amp;$C$8))
+SUMIF(INDIRECT("'Output 6'!$H$5:$H$"&amp;$C$9),Analysis!$Q51,INDIRECT("'Output 6'!$F$5:$F$"&amp;$C$9))
+SUMIF(INDIRECT("'Output 7'!$H$5:$H$"&amp;$C$10),Analysis!$Q51,INDIRECT("'Output 7'!$F$5:$F$"&amp;$C$10))
+SUMIF(INDIRECT("'Output 8'!$H$5:$H$"&amp;$C$11),Analysis!$Q51,INDIRECT("'Output 8'!$F$5:$F$"&amp;$C$11))
+SUMIF(INDIRECT("'Output 9'!$H$5:$H$"&amp;$C$12),Analysis!$Q51,INDIRECT("'Output 9'!$F$5:$F$"&amp;$C$12))</f>
        <v>0</v>
      </c>
      <c r="AE51">
        <f t="shared" ca="1" si="13"/>
        <v>0</v>
      </c>
      <c r="AF51">
        <f ca="1">SUMIF(INDIRECT("'Output 1'!$H$4:$H$"&amp;$C$4),Analysis!Q51,INDIRECT("'Output 1'!$w$4:$w$"&amp;$C$4))
+SUMIF(INDIRECT("'Output 2'!$H$4:$H$"&amp;$C$5),Analysis!Q51,INDIRECT("'Output 2'!$w$4:$w$"&amp;$C$5))
+SUMIF(INDIRECT("'Output 3'!$H$4:$H$"&amp;$C$6),Analysis!Q51,INDIRECT("'Output 3'!$w$4:$w$"&amp;$C$6))
+SUMIF(INDIRECT("'Output 4'!$H$4:$H$"&amp;$C$7),Analysis!Q51,INDIRECT("'Output 4'!$w$4:$w$"&amp;$C$7))
+SUMIF(INDIRECT("'Output 5'!$H$4:$H$"&amp;$C$8),Analysis!Q51,INDIRECT("'Output 5'!$w$4:$w$"&amp;$C$8))
+SUMIF(INDIRECT("'Output 6'!$H$4:$H$"&amp;$C$9),Analysis!Q51,INDIRECT("'Output 6'!$w$4:$w$"&amp;$C$9))
+SUMIF(INDIRECT("'Output 7'!$H$4:$H$"&amp;$C$10),Analysis!Q51,INDIRECT("'Output 7'!$w$4:$w$"&amp;$C$10))
+SUMIF(INDIRECT("'Output 8'!$H$4:$H$"&amp;$C$11),Analysis!Q51,INDIRECT("'Output 8'!$w$4:$w$"&amp;$C$11))
+SUMIF(INDIRECT("'Output 9'!$H$4:$H$"&amp;$C$12),Analysis!Q51,INDIRECT("'Output 9'!$w$4:$w$"&amp;$C$12))</f>
        <v>0</v>
      </c>
      <c r="AG51">
        <f>SUMIF('Unplanned Outputs'!$E$4:$E$500,Analysis!Q51,'Unplanned Outputs'!$T$4:$T$500)</f>
        <v>0</v>
      </c>
    </row>
    <row r="52" spans="17:33">
      <c r="Q52" s="31">
        <v>4.0999999999999996</v>
      </c>
      <c r="R52" s="5">
        <f ca="1">SUMIF(INDIRECT("'Output 1'!$H$4:$H$"&amp;$C$4),Analysis!Q52,INDIRECT("'Output 1'!$m$4:$m$"&amp;$C$4))
+SUMIF(INDIRECT("'Output 2'!$H$4:$H$"&amp;$C$5),Analysis!Q52,INDIRECT("'Output 2'!$m$4:$m$"&amp;$C$5))
+SUMIF(INDIRECT("'Output 3'!$H$4:$H$"&amp;$C$6),Analysis!Q52,INDIRECT("'Output 3'!$m$4:$m$"&amp;$C$6))
+SUMIF(INDIRECT("'Output 4'!$H$4:$H$"&amp;$C$7),Analysis!Q52,INDIRECT("'Output 4'!$m$4:$m$"&amp;$C$7))
+SUMIF(INDIRECT("'Output 5'!$H$4:$H$"&amp;$C$8),Analysis!Q52,INDIRECT("'Output 5'!$m$4:$m$"&amp;$C$8))
+SUMIF(INDIRECT("'Output 6'!$H$4:$H$"&amp;$C$9),Analysis!Q52,INDIRECT("'Output 6'!$m$4:$m$"&amp;$C$9))
+SUMIF(INDIRECT("'Output 7'!$H$4:$H$"&amp;$C$10),Analysis!Q52,INDIRECT("'Output 7'!$m$4:$m$"&amp;$C$10))
+SUMIF(INDIRECT("'Output 8'!$H$4:$H$"&amp;$C$11),Analysis!Q52,INDIRECT("'Output 8'!$m$4:$m$"&amp;$C$11))
+SUMIF(INDIRECT("'Output 9'!$H$4:$H$"&amp;$C$12),Analysis!Q52,INDIRECT("'Output 9'!$m$4:$m$"&amp;$C$12))</f>
        <v>0</v>
      </c>
      <c r="S52" s="5">
        <f ca="1">SUMIF(INDIRECT("'Output 1'!$H$4:$H$"&amp;$C$4),Analysis!Q52,INDIRECT("'Output 1'!$Q$4:$Q$"&amp;$C$4))
+SUMIF(INDIRECT("'Output 2'!$H$4:$H$"&amp;$C$5),Analysis!Q52,INDIRECT("'Output 2'!$Q$4:$Q$"&amp;$C$5))
+SUMIF(INDIRECT("'Output 3'!$H$4:$H$"&amp;$C$6),Analysis!Q52,INDIRECT("'Output 3'!$Q$4:$Q$"&amp;$C$6))
+SUMIF(INDIRECT("'Output 4'!$H$4:$H$"&amp;$C$7),Analysis!Q52,INDIRECT("'Output 4'!$Q$4:$Q$"&amp;$C$7))
+SUMIF(INDIRECT("'Output 5'!$H$4:$H$"&amp;$C$8),Analysis!Q52,INDIRECT("'Output 5'!$Q$4:$Q$"&amp;$C$8))
+SUMIF(INDIRECT("'Output 6'!$H$4:$H$"&amp;$C$9),Analysis!Q52,INDIRECT("'Output 6'!$Q$4:$Q$"&amp;$C$9))
+SUMIF(INDIRECT("'Output 7'!$H$4:$H$"&amp;$C$10),Analysis!Q52,INDIRECT("'Output 7'!$Q$4:$Q$"&amp;$C$10))
+SUMIF(INDIRECT("'Output 8'!$H$4:$H$"&amp;$C$11),Analysis!Q52,INDIRECT("'Output 8'!$Q$4:$Q$"&amp;$C$11))
+SUMIF(INDIRECT("'Output 9'!$H$4:$H$"&amp;$C$12),Analysis!Q52,INDIRECT("'Output 9'!$Q$4:$Q$"&amp;$C$12))</f>
        <v>0</v>
      </c>
      <c r="T52" s="5">
        <f ca="1">SUMIF(INDIRECT("'Output 1'!$H$4:$H$"&amp;$C$4),Analysis!Q52,INDIRECT("'Output 1'!$U$4:$U$"&amp;$C$4))
+SUMIF(INDIRECT("'Output 2'!$H$4:$H$"&amp;$C$5),Analysis!Q52,INDIRECT("'Output 2'!$U$4:$U$"&amp;$C$5))
+SUMIF(INDIRECT("'Output 3'!$H$4:$H$"&amp;$C$6),Analysis!Q52,INDIRECT("'Output 3'!$U$4:$U$"&amp;$C$6))
+SUMIF(INDIRECT("'Output 4'!$H$4:$H$"&amp;$C$7),Analysis!Q52,INDIRECT("'Output 4'!$U$4:$U$"&amp;$C$7))
+SUMIF(INDIRECT("'Output 5'!$H$4:$H$"&amp;$C$8),Analysis!Q52,INDIRECT("'Output 5'!$U$4:$U$"&amp;$C$8))
+SUMIF(INDIRECT("'Output 6'!$H$4:$H$"&amp;$C$9),Analysis!Q52,INDIRECT("'Output 6'!$U$4:$U$"&amp;$C$9))
+SUMIF(INDIRECT("'Output 7'!$H$4:$H$"&amp;$C$10),Analysis!Q52,INDIRECT("'Output 7'!$U$4:$U$"&amp;$C$10))
+SUMIF(INDIRECT("'Output 8'!$H$4:$H$"&amp;$C$11),Analysis!Q52,INDIRECT("'Output 8'!$U$4:$U$"&amp;$C$11))
+SUMIF(INDIRECT("'Output 9'!$H$4:$H$"&amp;$C$12),Analysis!Q52,INDIRECT("'Output 9'!$U$4:$U$"&amp;$C$12))</f>
        <v>0</v>
      </c>
      <c r="U52" s="31"/>
      <c r="V52" s="5">
        <f>SUMIF('Unplanned Outputs'!$E$4:$E$500,Analysis!Q52,'Unplanned Outputs'!$J$4:$J$500)</f>
        <v>0</v>
      </c>
      <c r="W52" s="5">
        <f>SUMIF('Unplanned Outputs'!$E$4:$E$500,Analysis!$Q52,'Unplanned Outputs'!$N$4:$N$500)</f>
        <v>0</v>
      </c>
      <c r="X52" s="5">
        <f>SUMIF('Unplanned Outputs'!$E$4:$E$500,Analysis!$Q52,'Unplanned Outputs'!$R$4:$R$500)</f>
        <v>0</v>
      </c>
      <c r="Y52" s="15"/>
      <c r="Z52" s="37">
        <f t="shared" ca="1" si="10"/>
        <v>0</v>
      </c>
      <c r="AA52" s="37">
        <f t="shared" si="11"/>
        <v>0</v>
      </c>
      <c r="AB52" s="53">
        <f t="shared" ca="1" si="12"/>
        <v>0</v>
      </c>
      <c r="AC52" s="64">
        <f ca="1">SUMIF(INDIRECT("'Output 1'!$H$5:$H$"&amp;$C$4),Analysis!$Q52,INDIRECT("'Output 1'!$F$5:$F$"&amp;$C$4))
+SUMIF(INDIRECT("'Output 2'!$H$5:$H$"&amp;$C$5),Analysis!$Q52,INDIRECT("'Output 2'!$F$5:$F$"&amp;$C$5))
+SUMIF(INDIRECT("'Output 3'!$H$5:$H$"&amp;$C$6),Analysis!$Q52,INDIRECT("'Output 3'!$F$5:$F$"&amp;$C$6))
+SUMIF(INDIRECT("'Output 4'!$H$5:$H$"&amp;$C$7),Analysis!$Q52,INDIRECT("'Output 4'!$F$5:$F$"&amp;$C$7))
+SUMIF(INDIRECT("'Output 5'!$H$5:$H$"&amp;$C$8),Analysis!$Q52,INDIRECT("'Output 5'!$F$5:$F$"&amp;$C$8))
+SUMIF(INDIRECT("'Output 6'!$H$5:$H$"&amp;$C$9),Analysis!$Q52,INDIRECT("'Output 6'!$F$5:$F$"&amp;$C$9))
+SUMIF(INDIRECT("'Output 7'!$H$5:$H$"&amp;$C$10),Analysis!$Q52,INDIRECT("'Output 7'!$F$5:$F$"&amp;$C$10))
+SUMIF(INDIRECT("'Output 8'!$H$5:$H$"&amp;$C$11),Analysis!$Q52,INDIRECT("'Output 8'!$F$5:$F$"&amp;$C$11))
+SUMIF(INDIRECT("'Output 9'!$H$5:$H$"&amp;$C$12),Analysis!$Q52,INDIRECT("'Output 9'!$F$5:$F$"&amp;$C$12))</f>
        <v>0</v>
      </c>
      <c r="AE52">
        <f t="shared" ca="1" si="13"/>
        <v>0</v>
      </c>
      <c r="AF52">
        <f ca="1">SUMIF(INDIRECT("'Output 1'!$H$4:$H$"&amp;$C$4),Analysis!Q52,INDIRECT("'Output 1'!$w$4:$w$"&amp;$C$4))
+SUMIF(INDIRECT("'Output 2'!$H$4:$H$"&amp;$C$5),Analysis!Q52,INDIRECT("'Output 2'!$w$4:$w$"&amp;$C$5))
+SUMIF(INDIRECT("'Output 3'!$H$4:$H$"&amp;$C$6),Analysis!Q52,INDIRECT("'Output 3'!$w$4:$w$"&amp;$C$6))
+SUMIF(INDIRECT("'Output 4'!$H$4:$H$"&amp;$C$7),Analysis!Q52,INDIRECT("'Output 4'!$w$4:$w$"&amp;$C$7))
+SUMIF(INDIRECT("'Output 5'!$H$4:$H$"&amp;$C$8),Analysis!Q52,INDIRECT("'Output 5'!$w$4:$w$"&amp;$C$8))
+SUMIF(INDIRECT("'Output 6'!$H$4:$H$"&amp;$C$9),Analysis!Q52,INDIRECT("'Output 6'!$w$4:$w$"&amp;$C$9))
+SUMIF(INDIRECT("'Output 7'!$H$4:$H$"&amp;$C$10),Analysis!Q52,INDIRECT("'Output 7'!$w$4:$w$"&amp;$C$10))
+SUMIF(INDIRECT("'Output 8'!$H$4:$H$"&amp;$C$11),Analysis!Q52,INDIRECT("'Output 8'!$w$4:$w$"&amp;$C$11))
+SUMIF(INDIRECT("'Output 9'!$H$4:$H$"&amp;$C$12),Analysis!Q52,INDIRECT("'Output 9'!$w$4:$w$"&amp;$C$12))</f>
        <v>0</v>
      </c>
      <c r="AG52">
        <f>SUMIF('Unplanned Outputs'!$E$4:$E$500,Analysis!Q52,'Unplanned Outputs'!$T$4:$T$500)</f>
        <v>0</v>
      </c>
    </row>
    <row r="53" spans="17:33">
      <c r="Q53" s="31" t="s">
        <v>321</v>
      </c>
      <c r="R53" s="5">
        <f ca="1">SUMIF(INDIRECT("'Output 1'!$H$4:$H$"&amp;$C$4),Analysis!Q53,INDIRECT("'Output 1'!$m$4:$m$"&amp;$C$4))
+SUMIF(INDIRECT("'Output 2'!$H$4:$H$"&amp;$C$5),Analysis!Q53,INDIRECT("'Output 2'!$m$4:$m$"&amp;$C$5))
+SUMIF(INDIRECT("'Output 3'!$H$4:$H$"&amp;$C$6),Analysis!Q53,INDIRECT("'Output 3'!$m$4:$m$"&amp;$C$6))
+SUMIF(INDIRECT("'Output 4'!$H$4:$H$"&amp;$C$7),Analysis!Q53,INDIRECT("'Output 4'!$m$4:$m$"&amp;$C$7))
+SUMIF(INDIRECT("'Output 5'!$H$4:$H$"&amp;$C$8),Analysis!Q53,INDIRECT("'Output 5'!$m$4:$m$"&amp;$C$8))
+SUMIF(INDIRECT("'Output 6'!$H$4:$H$"&amp;$C$9),Analysis!Q53,INDIRECT("'Output 6'!$m$4:$m$"&amp;$C$9))
+SUMIF(INDIRECT("'Output 7'!$H$4:$H$"&amp;$C$10),Analysis!Q53,INDIRECT("'Output 7'!$m$4:$m$"&amp;$C$10))
+SUMIF(INDIRECT("'Output 8'!$H$4:$H$"&amp;$C$11),Analysis!Q53,INDIRECT("'Output 8'!$m$4:$m$"&amp;$C$11))
+SUMIF(INDIRECT("'Output 9'!$H$4:$H$"&amp;$C$12),Analysis!Q53,INDIRECT("'Output 9'!$m$4:$m$"&amp;$C$12))</f>
        <v>0</v>
      </c>
      <c r="S53" s="5">
        <f ca="1">SUMIF(INDIRECT("'Output 1'!$H$4:$H$"&amp;$C$4),Analysis!Q53,INDIRECT("'Output 1'!$Q$4:$Q$"&amp;$C$4))
+SUMIF(INDIRECT("'Output 2'!$H$4:$H$"&amp;$C$5),Analysis!Q53,INDIRECT("'Output 2'!$Q$4:$Q$"&amp;$C$5))
+SUMIF(INDIRECT("'Output 3'!$H$4:$H$"&amp;$C$6),Analysis!Q53,INDIRECT("'Output 3'!$Q$4:$Q$"&amp;$C$6))
+SUMIF(INDIRECT("'Output 4'!$H$4:$H$"&amp;$C$7),Analysis!Q53,INDIRECT("'Output 4'!$Q$4:$Q$"&amp;$C$7))
+SUMIF(INDIRECT("'Output 5'!$H$4:$H$"&amp;$C$8),Analysis!Q53,INDIRECT("'Output 5'!$Q$4:$Q$"&amp;$C$8))
+SUMIF(INDIRECT("'Output 6'!$H$4:$H$"&amp;$C$9),Analysis!Q53,INDIRECT("'Output 6'!$Q$4:$Q$"&amp;$C$9))
+SUMIF(INDIRECT("'Output 7'!$H$4:$H$"&amp;$C$10),Analysis!Q53,INDIRECT("'Output 7'!$Q$4:$Q$"&amp;$C$10))
+SUMIF(INDIRECT("'Output 8'!$H$4:$H$"&amp;$C$11),Analysis!Q53,INDIRECT("'Output 8'!$Q$4:$Q$"&amp;$C$11))
+SUMIF(INDIRECT("'Output 9'!$H$4:$H$"&amp;$C$12),Analysis!Q53,INDIRECT("'Output 9'!$Q$4:$Q$"&amp;$C$12))</f>
        <v>0</v>
      </c>
      <c r="T53" s="5">
        <f ca="1">SUMIF(INDIRECT("'Output 1'!$H$4:$H$"&amp;$C$4),Analysis!Q53,INDIRECT("'Output 1'!$U$4:$U$"&amp;$C$4))
+SUMIF(INDIRECT("'Output 2'!$H$4:$H$"&amp;$C$5),Analysis!Q53,INDIRECT("'Output 2'!$U$4:$U$"&amp;$C$5))
+SUMIF(INDIRECT("'Output 3'!$H$4:$H$"&amp;$C$6),Analysis!Q53,INDIRECT("'Output 3'!$U$4:$U$"&amp;$C$6))
+SUMIF(INDIRECT("'Output 4'!$H$4:$H$"&amp;$C$7),Analysis!Q53,INDIRECT("'Output 4'!$U$4:$U$"&amp;$C$7))
+SUMIF(INDIRECT("'Output 5'!$H$4:$H$"&amp;$C$8),Analysis!Q53,INDIRECT("'Output 5'!$U$4:$U$"&amp;$C$8))
+SUMIF(INDIRECT("'Output 6'!$H$4:$H$"&amp;$C$9),Analysis!Q53,INDIRECT("'Output 6'!$U$4:$U$"&amp;$C$9))
+SUMIF(INDIRECT("'Output 7'!$H$4:$H$"&amp;$C$10),Analysis!Q53,INDIRECT("'Output 7'!$U$4:$U$"&amp;$C$10))
+SUMIF(INDIRECT("'Output 8'!$H$4:$H$"&amp;$C$11),Analysis!Q53,INDIRECT("'Output 8'!$U$4:$U$"&amp;$C$11))
+SUMIF(INDIRECT("'Output 9'!$H$4:$H$"&amp;$C$12),Analysis!Q53,INDIRECT("'Output 9'!$U$4:$U$"&amp;$C$12))</f>
        <v>0</v>
      </c>
      <c r="U53" s="31"/>
      <c r="V53" s="5">
        <f>SUMIF('Unplanned Outputs'!$E$4:$E$500,Analysis!Q53,'Unplanned Outputs'!$J$4:$J$500)</f>
        <v>0</v>
      </c>
      <c r="W53" s="5">
        <f>SUMIF('Unplanned Outputs'!$E$4:$E$500,Analysis!$Q53,'Unplanned Outputs'!$N$4:$N$500)</f>
        <v>0</v>
      </c>
      <c r="X53" s="5">
        <f>SUMIF('Unplanned Outputs'!$E$4:$E$500,Analysis!$Q53,'Unplanned Outputs'!$R$4:$R$500)</f>
        <v>0</v>
      </c>
      <c r="Y53" s="15"/>
      <c r="Z53" s="37">
        <f t="shared" ca="1" si="10"/>
        <v>0</v>
      </c>
      <c r="AA53" s="37">
        <f t="shared" si="11"/>
        <v>0</v>
      </c>
      <c r="AB53" s="53">
        <f t="shared" ca="1" si="12"/>
        <v>0</v>
      </c>
      <c r="AC53" s="64">
        <f ca="1">SUMIF(INDIRECT("'Output 1'!$H$5:$H$"&amp;$C$4),Analysis!$Q53,INDIRECT("'Output 1'!$F$5:$F$"&amp;$C$4))
+SUMIF(INDIRECT("'Output 2'!$H$5:$H$"&amp;$C$5),Analysis!$Q53,INDIRECT("'Output 2'!$F$5:$F$"&amp;$C$5))
+SUMIF(INDIRECT("'Output 3'!$H$5:$H$"&amp;$C$6),Analysis!$Q53,INDIRECT("'Output 3'!$F$5:$F$"&amp;$C$6))
+SUMIF(INDIRECT("'Output 4'!$H$5:$H$"&amp;$C$7),Analysis!$Q53,INDIRECT("'Output 4'!$F$5:$F$"&amp;$C$7))
+SUMIF(INDIRECT("'Output 5'!$H$5:$H$"&amp;$C$8),Analysis!$Q53,INDIRECT("'Output 5'!$F$5:$F$"&amp;$C$8))
+SUMIF(INDIRECT("'Output 6'!$H$5:$H$"&amp;$C$9),Analysis!$Q53,INDIRECT("'Output 6'!$F$5:$F$"&amp;$C$9))
+SUMIF(INDIRECT("'Output 7'!$H$5:$H$"&amp;$C$10),Analysis!$Q53,INDIRECT("'Output 7'!$F$5:$F$"&amp;$C$10))
+SUMIF(INDIRECT("'Output 8'!$H$5:$H$"&amp;$C$11),Analysis!$Q53,INDIRECT("'Output 8'!$F$5:$F$"&amp;$C$11))
+SUMIF(INDIRECT("'Output 9'!$H$5:$H$"&amp;$C$12),Analysis!$Q53,INDIRECT("'Output 9'!$F$5:$F$"&amp;$C$12))</f>
        <v>0</v>
      </c>
      <c r="AE53">
        <f t="shared" ca="1" si="13"/>
        <v>0</v>
      </c>
      <c r="AF53">
        <f ca="1">SUMIF(INDIRECT("'Output 1'!$H$4:$H$"&amp;$C$4),Analysis!Q53,INDIRECT("'Output 1'!$w$4:$w$"&amp;$C$4))
+SUMIF(INDIRECT("'Output 2'!$H$4:$H$"&amp;$C$5),Analysis!Q53,INDIRECT("'Output 2'!$w$4:$w$"&amp;$C$5))
+SUMIF(INDIRECT("'Output 3'!$H$4:$H$"&amp;$C$6),Analysis!Q53,INDIRECT("'Output 3'!$w$4:$w$"&amp;$C$6))
+SUMIF(INDIRECT("'Output 4'!$H$4:$H$"&amp;$C$7),Analysis!Q53,INDIRECT("'Output 4'!$w$4:$w$"&amp;$C$7))
+SUMIF(INDIRECT("'Output 5'!$H$4:$H$"&amp;$C$8),Analysis!Q53,INDIRECT("'Output 5'!$w$4:$w$"&amp;$C$8))
+SUMIF(INDIRECT("'Output 6'!$H$4:$H$"&amp;$C$9),Analysis!Q53,INDIRECT("'Output 6'!$w$4:$w$"&amp;$C$9))
+SUMIF(INDIRECT("'Output 7'!$H$4:$H$"&amp;$C$10),Analysis!Q53,INDIRECT("'Output 7'!$w$4:$w$"&amp;$C$10))
+SUMIF(INDIRECT("'Output 8'!$H$4:$H$"&amp;$C$11),Analysis!Q53,INDIRECT("'Output 8'!$w$4:$w$"&amp;$C$11))
+SUMIF(INDIRECT("'Output 9'!$H$4:$H$"&amp;$C$12),Analysis!Q53,INDIRECT("'Output 9'!$w$4:$w$"&amp;$C$12))</f>
        <v>0</v>
      </c>
      <c r="AG53">
        <f>SUMIF('Unplanned Outputs'!$E$4:$E$500,Analysis!Q53,'Unplanned Outputs'!$T$4:$T$500)</f>
        <v>0</v>
      </c>
    </row>
    <row r="54" spans="17:33">
      <c r="Q54" s="31" t="s">
        <v>244</v>
      </c>
      <c r="R54" s="5">
        <f ca="1">SUMIF(INDIRECT("'Output 1'!$H$4:$H$"&amp;$C$4),Analysis!Q54,INDIRECT("'Output 1'!$m$4:$m$"&amp;$C$4))
+SUMIF(INDIRECT("'Output 2'!$H$4:$H$"&amp;$C$5),Analysis!Q54,INDIRECT("'Output 2'!$m$4:$m$"&amp;$C$5))
+SUMIF(INDIRECT("'Output 3'!$H$4:$H$"&amp;$C$6),Analysis!Q54,INDIRECT("'Output 3'!$m$4:$m$"&amp;$C$6))
+SUMIF(INDIRECT("'Output 4'!$H$4:$H$"&amp;$C$7),Analysis!Q54,INDIRECT("'Output 4'!$m$4:$m$"&amp;$C$7))
+SUMIF(INDIRECT("'Output 5'!$H$4:$H$"&amp;$C$8),Analysis!Q54,INDIRECT("'Output 5'!$m$4:$m$"&amp;$C$8))
+SUMIF(INDIRECT("'Output 6'!$H$4:$H$"&amp;$C$9),Analysis!Q54,INDIRECT("'Output 6'!$m$4:$m$"&amp;$C$9))
+SUMIF(INDIRECT("'Output 7'!$H$4:$H$"&amp;$C$10),Analysis!Q54,INDIRECT("'Output 7'!$m$4:$m$"&amp;$C$10))
+SUMIF(INDIRECT("'Output 8'!$H$4:$H$"&amp;$C$11),Analysis!Q54,INDIRECT("'Output 8'!$m$4:$m$"&amp;$C$11))
+SUMIF(INDIRECT("'Output 9'!$H$4:$H$"&amp;$C$12),Analysis!Q54,INDIRECT("'Output 9'!$m$4:$m$"&amp;$C$12))</f>
        <v>0</v>
      </c>
      <c r="S54" s="5">
        <f ca="1">SUMIF(INDIRECT("'Output 1'!$H$4:$H$"&amp;$C$4),Analysis!Q54,INDIRECT("'Output 1'!$Q$4:$Q$"&amp;$C$4))
+SUMIF(INDIRECT("'Output 2'!$H$4:$H$"&amp;$C$5),Analysis!Q54,INDIRECT("'Output 2'!$Q$4:$Q$"&amp;$C$5))
+SUMIF(INDIRECT("'Output 3'!$H$4:$H$"&amp;$C$6),Analysis!Q54,INDIRECT("'Output 3'!$Q$4:$Q$"&amp;$C$6))
+SUMIF(INDIRECT("'Output 4'!$H$4:$H$"&amp;$C$7),Analysis!Q54,INDIRECT("'Output 4'!$Q$4:$Q$"&amp;$C$7))
+SUMIF(INDIRECT("'Output 5'!$H$4:$H$"&amp;$C$8),Analysis!Q54,INDIRECT("'Output 5'!$Q$4:$Q$"&amp;$C$8))
+SUMIF(INDIRECT("'Output 6'!$H$4:$H$"&amp;$C$9),Analysis!Q54,INDIRECT("'Output 6'!$Q$4:$Q$"&amp;$C$9))
+SUMIF(INDIRECT("'Output 7'!$H$4:$H$"&amp;$C$10),Analysis!Q54,INDIRECT("'Output 7'!$Q$4:$Q$"&amp;$C$10))
+SUMIF(INDIRECT("'Output 8'!$H$4:$H$"&amp;$C$11),Analysis!Q54,INDIRECT("'Output 8'!$Q$4:$Q$"&amp;$C$11))
+SUMIF(INDIRECT("'Output 9'!$H$4:$H$"&amp;$C$12),Analysis!Q54,INDIRECT("'Output 9'!$Q$4:$Q$"&amp;$C$12))</f>
        <v>0</v>
      </c>
      <c r="T54" s="5">
        <f ca="1">SUMIF(INDIRECT("'Output 1'!$H$4:$H$"&amp;$C$4),Analysis!Q54,INDIRECT("'Output 1'!$U$4:$U$"&amp;$C$4))
+SUMIF(INDIRECT("'Output 2'!$H$4:$H$"&amp;$C$5),Analysis!Q54,INDIRECT("'Output 2'!$U$4:$U$"&amp;$C$5))
+SUMIF(INDIRECT("'Output 3'!$H$4:$H$"&amp;$C$6),Analysis!Q54,INDIRECT("'Output 3'!$U$4:$U$"&amp;$C$6))
+SUMIF(INDIRECT("'Output 4'!$H$4:$H$"&amp;$C$7),Analysis!Q54,INDIRECT("'Output 4'!$U$4:$U$"&amp;$C$7))
+SUMIF(INDIRECT("'Output 5'!$H$4:$H$"&amp;$C$8),Analysis!Q54,INDIRECT("'Output 5'!$U$4:$U$"&amp;$C$8))
+SUMIF(INDIRECT("'Output 6'!$H$4:$H$"&amp;$C$9),Analysis!Q54,INDIRECT("'Output 6'!$U$4:$U$"&amp;$C$9))
+SUMIF(INDIRECT("'Output 7'!$H$4:$H$"&amp;$C$10),Analysis!Q54,INDIRECT("'Output 7'!$U$4:$U$"&amp;$C$10))
+SUMIF(INDIRECT("'Output 8'!$H$4:$H$"&amp;$C$11),Analysis!Q54,INDIRECT("'Output 8'!$U$4:$U$"&amp;$C$11))
+SUMIF(INDIRECT("'Output 9'!$H$4:$H$"&amp;$C$12),Analysis!Q54,INDIRECT("'Output 9'!$U$4:$U$"&amp;$C$12))</f>
        <v>0</v>
      </c>
      <c r="U54" s="31"/>
      <c r="V54" s="5">
        <f>SUMIF('Unplanned Outputs'!$E$4:$E$500,Analysis!Q54,'Unplanned Outputs'!$J$4:$J$500)</f>
        <v>1</v>
      </c>
      <c r="W54" s="5">
        <f>SUMIF('Unplanned Outputs'!$E$4:$E$500,Analysis!$Q54,'Unplanned Outputs'!$N$4:$N$500)</f>
        <v>0</v>
      </c>
      <c r="X54" s="5">
        <f>SUMIF('Unplanned Outputs'!$E$4:$E$500,Analysis!$Q54,'Unplanned Outputs'!$R$4:$R$500)</f>
        <v>0</v>
      </c>
      <c r="Y54" s="15"/>
      <c r="Z54" s="37">
        <f t="shared" ca="1" si="10"/>
        <v>0</v>
      </c>
      <c r="AA54" s="37">
        <f t="shared" si="11"/>
        <v>1</v>
      </c>
      <c r="AB54" s="53">
        <f t="shared" ca="1" si="12"/>
        <v>1</v>
      </c>
      <c r="AC54" s="64">
        <f ca="1">SUMIF(INDIRECT("'Output 1'!$H$5:$H$"&amp;$C$4),Analysis!$Q54,INDIRECT("'Output 1'!$F$5:$F$"&amp;$C$4))
+SUMIF(INDIRECT("'Output 2'!$H$5:$H$"&amp;$C$5),Analysis!$Q54,INDIRECT("'Output 2'!$F$5:$F$"&amp;$C$5))
+SUMIF(INDIRECT("'Output 3'!$H$5:$H$"&amp;$C$6),Analysis!$Q54,INDIRECT("'Output 3'!$F$5:$F$"&amp;$C$6))
+SUMIF(INDIRECT("'Output 4'!$H$5:$H$"&amp;$C$7),Analysis!$Q54,INDIRECT("'Output 4'!$F$5:$F$"&amp;$C$7))
+SUMIF(INDIRECT("'Output 5'!$H$5:$H$"&amp;$C$8),Analysis!$Q54,INDIRECT("'Output 5'!$F$5:$F$"&amp;$C$8))
+SUMIF(INDIRECT("'Output 6'!$H$5:$H$"&amp;$C$9),Analysis!$Q54,INDIRECT("'Output 6'!$F$5:$F$"&amp;$C$9))
+SUMIF(INDIRECT("'Output 7'!$H$5:$H$"&amp;$C$10),Analysis!$Q54,INDIRECT("'Output 7'!$F$5:$F$"&amp;$C$10))
+SUMIF(INDIRECT("'Output 8'!$H$5:$H$"&amp;$C$11),Analysis!$Q54,INDIRECT("'Output 8'!$F$5:$F$"&amp;$C$11))
+SUMIF(INDIRECT("'Output 9'!$H$5:$H$"&amp;$C$12),Analysis!$Q54,INDIRECT("'Output 9'!$F$5:$F$"&amp;$C$12))</f>
        <v>0</v>
      </c>
      <c r="AE54">
        <f t="shared" ca="1" si="13"/>
        <v>0</v>
      </c>
      <c r="AF54">
        <f ca="1">SUMIF(INDIRECT("'Output 1'!$H$4:$H$"&amp;$C$4),Analysis!Q54,INDIRECT("'Output 1'!$w$4:$w$"&amp;$C$4))
+SUMIF(INDIRECT("'Output 2'!$H$4:$H$"&amp;$C$5),Analysis!Q54,INDIRECT("'Output 2'!$w$4:$w$"&amp;$C$5))
+SUMIF(INDIRECT("'Output 3'!$H$4:$H$"&amp;$C$6),Analysis!Q54,INDIRECT("'Output 3'!$w$4:$w$"&amp;$C$6))
+SUMIF(INDIRECT("'Output 4'!$H$4:$H$"&amp;$C$7),Analysis!Q54,INDIRECT("'Output 4'!$w$4:$w$"&amp;$C$7))
+SUMIF(INDIRECT("'Output 5'!$H$4:$H$"&amp;$C$8),Analysis!Q54,INDIRECT("'Output 5'!$w$4:$w$"&amp;$C$8))
+SUMIF(INDIRECT("'Output 6'!$H$4:$H$"&amp;$C$9),Analysis!Q54,INDIRECT("'Output 6'!$w$4:$w$"&amp;$C$9))
+SUMIF(INDIRECT("'Output 7'!$H$4:$H$"&amp;$C$10),Analysis!Q54,INDIRECT("'Output 7'!$w$4:$w$"&amp;$C$10))
+SUMIF(INDIRECT("'Output 8'!$H$4:$H$"&amp;$C$11),Analysis!Q54,INDIRECT("'Output 8'!$w$4:$w$"&amp;$C$11))
+SUMIF(INDIRECT("'Output 9'!$H$4:$H$"&amp;$C$12),Analysis!Q54,INDIRECT("'Output 9'!$w$4:$w$"&amp;$C$12))</f>
        <v>0</v>
      </c>
      <c r="AG54">
        <f>SUMIF('Unplanned Outputs'!$E$4:$E$500,Analysis!Q54,'Unplanned Outputs'!$T$4:$T$500)</f>
        <v>0</v>
      </c>
    </row>
    <row r="55" spans="17:33">
      <c r="Q55" s="31">
        <v>4.2</v>
      </c>
      <c r="R55" s="5">
        <f ca="1">SUMIF(INDIRECT("'Output 1'!$H$4:$H$"&amp;$C$4),Analysis!Q55,INDIRECT("'Output 1'!$m$4:$m$"&amp;$C$4))
+SUMIF(INDIRECT("'Output 2'!$H$4:$H$"&amp;$C$5),Analysis!Q55,INDIRECT("'Output 2'!$m$4:$m$"&amp;$C$5))
+SUMIF(INDIRECT("'Output 3'!$H$4:$H$"&amp;$C$6),Analysis!Q55,INDIRECT("'Output 3'!$m$4:$m$"&amp;$C$6))
+SUMIF(INDIRECT("'Output 4'!$H$4:$H$"&amp;$C$7),Analysis!Q55,INDIRECT("'Output 4'!$m$4:$m$"&amp;$C$7))
+SUMIF(INDIRECT("'Output 5'!$H$4:$H$"&amp;$C$8),Analysis!Q55,INDIRECT("'Output 5'!$m$4:$m$"&amp;$C$8))
+SUMIF(INDIRECT("'Output 6'!$H$4:$H$"&amp;$C$9),Analysis!Q55,INDIRECT("'Output 6'!$m$4:$m$"&amp;$C$9))
+SUMIF(INDIRECT("'Output 7'!$H$4:$H$"&amp;$C$10),Analysis!Q55,INDIRECT("'Output 7'!$m$4:$m$"&amp;$C$10))
+SUMIF(INDIRECT("'Output 8'!$H$4:$H$"&amp;$C$11),Analysis!Q55,INDIRECT("'Output 8'!$m$4:$m$"&amp;$C$11))
+SUMIF(INDIRECT("'Output 9'!$H$4:$H$"&amp;$C$12),Analysis!Q55,INDIRECT("'Output 9'!$m$4:$m$"&amp;$C$12))</f>
        <v>0</v>
      </c>
      <c r="S55" s="5">
        <f ca="1">SUMIF(INDIRECT("'Output 1'!$H$4:$H$"&amp;$C$4),Analysis!Q55,INDIRECT("'Output 1'!$Q$4:$Q$"&amp;$C$4))
+SUMIF(INDIRECT("'Output 2'!$H$4:$H$"&amp;$C$5),Analysis!Q55,INDIRECT("'Output 2'!$Q$4:$Q$"&amp;$C$5))
+SUMIF(INDIRECT("'Output 3'!$H$4:$H$"&amp;$C$6),Analysis!Q55,INDIRECT("'Output 3'!$Q$4:$Q$"&amp;$C$6))
+SUMIF(INDIRECT("'Output 4'!$H$4:$H$"&amp;$C$7),Analysis!Q55,INDIRECT("'Output 4'!$Q$4:$Q$"&amp;$C$7))
+SUMIF(INDIRECT("'Output 5'!$H$4:$H$"&amp;$C$8),Analysis!Q55,INDIRECT("'Output 5'!$Q$4:$Q$"&amp;$C$8))
+SUMIF(INDIRECT("'Output 6'!$H$4:$H$"&amp;$C$9),Analysis!Q55,INDIRECT("'Output 6'!$Q$4:$Q$"&amp;$C$9))
+SUMIF(INDIRECT("'Output 7'!$H$4:$H$"&amp;$C$10),Analysis!Q55,INDIRECT("'Output 7'!$Q$4:$Q$"&amp;$C$10))
+SUMIF(INDIRECT("'Output 8'!$H$4:$H$"&amp;$C$11),Analysis!Q55,INDIRECT("'Output 8'!$Q$4:$Q$"&amp;$C$11))
+SUMIF(INDIRECT("'Output 9'!$H$4:$H$"&amp;$C$12),Analysis!Q55,INDIRECT("'Output 9'!$Q$4:$Q$"&amp;$C$12))</f>
        <v>0</v>
      </c>
      <c r="T55" s="5">
        <f ca="1">SUMIF(INDIRECT("'Output 1'!$H$4:$H$"&amp;$C$4),Analysis!Q55,INDIRECT("'Output 1'!$U$4:$U$"&amp;$C$4))
+SUMIF(INDIRECT("'Output 2'!$H$4:$H$"&amp;$C$5),Analysis!Q55,INDIRECT("'Output 2'!$U$4:$U$"&amp;$C$5))
+SUMIF(INDIRECT("'Output 3'!$H$4:$H$"&amp;$C$6),Analysis!Q55,INDIRECT("'Output 3'!$U$4:$U$"&amp;$C$6))
+SUMIF(INDIRECT("'Output 4'!$H$4:$H$"&amp;$C$7),Analysis!Q55,INDIRECT("'Output 4'!$U$4:$U$"&amp;$C$7))
+SUMIF(INDIRECT("'Output 5'!$H$4:$H$"&amp;$C$8),Analysis!Q55,INDIRECT("'Output 5'!$U$4:$U$"&amp;$C$8))
+SUMIF(INDIRECT("'Output 6'!$H$4:$H$"&amp;$C$9),Analysis!Q55,INDIRECT("'Output 6'!$U$4:$U$"&amp;$C$9))
+SUMIF(INDIRECT("'Output 7'!$H$4:$H$"&amp;$C$10),Analysis!Q55,INDIRECT("'Output 7'!$U$4:$U$"&amp;$C$10))
+SUMIF(INDIRECT("'Output 8'!$H$4:$H$"&amp;$C$11),Analysis!Q55,INDIRECT("'Output 8'!$U$4:$U$"&amp;$C$11))
+SUMIF(INDIRECT("'Output 9'!$H$4:$H$"&amp;$C$12),Analysis!Q55,INDIRECT("'Output 9'!$U$4:$U$"&amp;$C$12))</f>
        <v>0</v>
      </c>
      <c r="U55" s="31"/>
      <c r="V55" s="5">
        <f>SUMIF('Unplanned Outputs'!$E$4:$E$500,Analysis!Q55,'Unplanned Outputs'!$J$4:$J$500)</f>
        <v>0</v>
      </c>
      <c r="W55" s="5">
        <f>SUMIF('Unplanned Outputs'!$E$4:$E$500,Analysis!$Q55,'Unplanned Outputs'!$N$4:$N$500)</f>
        <v>0</v>
      </c>
      <c r="X55" s="5">
        <f>SUMIF('Unplanned Outputs'!$E$4:$E$500,Analysis!$Q55,'Unplanned Outputs'!$R$4:$R$500)</f>
        <v>0</v>
      </c>
      <c r="Y55" s="15"/>
      <c r="Z55" s="37">
        <f t="shared" ca="1" si="10"/>
        <v>0</v>
      </c>
      <c r="AA55" s="37">
        <f t="shared" si="11"/>
        <v>0</v>
      </c>
      <c r="AB55" s="53">
        <f t="shared" ca="1" si="12"/>
        <v>0</v>
      </c>
      <c r="AC55" s="64">
        <f ca="1">SUMIF(INDIRECT("'Output 1'!$H$5:$H$"&amp;$C$4),Analysis!$Q55,INDIRECT("'Output 1'!$F$5:$F$"&amp;$C$4))
+SUMIF(INDIRECT("'Output 2'!$H$5:$H$"&amp;$C$5),Analysis!$Q55,INDIRECT("'Output 2'!$F$5:$F$"&amp;$C$5))
+SUMIF(INDIRECT("'Output 3'!$H$5:$H$"&amp;$C$6),Analysis!$Q55,INDIRECT("'Output 3'!$F$5:$F$"&amp;$C$6))
+SUMIF(INDIRECT("'Output 4'!$H$5:$H$"&amp;$C$7),Analysis!$Q55,INDIRECT("'Output 4'!$F$5:$F$"&amp;$C$7))
+SUMIF(INDIRECT("'Output 5'!$H$5:$H$"&amp;$C$8),Analysis!$Q55,INDIRECT("'Output 5'!$F$5:$F$"&amp;$C$8))
+SUMIF(INDIRECT("'Output 6'!$H$5:$H$"&amp;$C$9),Analysis!$Q55,INDIRECT("'Output 6'!$F$5:$F$"&amp;$C$9))
+SUMIF(INDIRECT("'Output 7'!$H$5:$H$"&amp;$C$10),Analysis!$Q55,INDIRECT("'Output 7'!$F$5:$F$"&amp;$C$10))
+SUMIF(INDIRECT("'Output 8'!$H$5:$H$"&amp;$C$11),Analysis!$Q55,INDIRECT("'Output 8'!$F$5:$F$"&amp;$C$11))
+SUMIF(INDIRECT("'Output 9'!$H$5:$H$"&amp;$C$12),Analysis!$Q55,INDIRECT("'Output 9'!$F$5:$F$"&amp;$C$12))</f>
        <v>0</v>
      </c>
      <c r="AE55">
        <f t="shared" ca="1" si="13"/>
        <v>0</v>
      </c>
      <c r="AF55">
        <f ca="1">SUMIF(INDIRECT("'Output 1'!$H$4:$H$"&amp;$C$4),Analysis!Q55,INDIRECT("'Output 1'!$w$4:$w$"&amp;$C$4))
+SUMIF(INDIRECT("'Output 2'!$H$4:$H$"&amp;$C$5),Analysis!Q55,INDIRECT("'Output 2'!$w$4:$w$"&amp;$C$5))
+SUMIF(INDIRECT("'Output 3'!$H$4:$H$"&amp;$C$6),Analysis!Q55,INDIRECT("'Output 3'!$w$4:$w$"&amp;$C$6))
+SUMIF(INDIRECT("'Output 4'!$H$4:$H$"&amp;$C$7),Analysis!Q55,INDIRECT("'Output 4'!$w$4:$w$"&amp;$C$7))
+SUMIF(INDIRECT("'Output 5'!$H$4:$H$"&amp;$C$8),Analysis!Q55,INDIRECT("'Output 5'!$w$4:$w$"&amp;$C$8))
+SUMIF(INDIRECT("'Output 6'!$H$4:$H$"&amp;$C$9),Analysis!Q55,INDIRECT("'Output 6'!$w$4:$w$"&amp;$C$9))
+SUMIF(INDIRECT("'Output 7'!$H$4:$H$"&amp;$C$10),Analysis!Q55,INDIRECT("'Output 7'!$w$4:$w$"&amp;$C$10))
+SUMIF(INDIRECT("'Output 8'!$H$4:$H$"&amp;$C$11),Analysis!Q55,INDIRECT("'Output 8'!$w$4:$w$"&amp;$C$11))
+SUMIF(INDIRECT("'Output 9'!$H$4:$H$"&amp;$C$12),Analysis!Q55,INDIRECT("'Output 9'!$w$4:$w$"&amp;$C$12))</f>
        <v>0</v>
      </c>
      <c r="AG55">
        <f>SUMIF('Unplanned Outputs'!$E$4:$E$500,Analysis!Q55,'Unplanned Outputs'!$T$4:$T$500)</f>
        <v>0</v>
      </c>
    </row>
    <row r="56" spans="17:33">
      <c r="Q56" s="31" t="s">
        <v>138</v>
      </c>
      <c r="R56" s="5">
        <f ca="1">SUMIF(INDIRECT("'Output 1'!$H$4:$H$"&amp;$C$4),Analysis!Q56,INDIRECT("'Output 1'!$m$4:$m$"&amp;$C$4))
+SUMIF(INDIRECT("'Output 2'!$H$4:$H$"&amp;$C$5),Analysis!Q56,INDIRECT("'Output 2'!$m$4:$m$"&amp;$C$5))
+SUMIF(INDIRECT("'Output 3'!$H$4:$H$"&amp;$C$6),Analysis!Q56,INDIRECT("'Output 3'!$m$4:$m$"&amp;$C$6))
+SUMIF(INDIRECT("'Output 4'!$H$4:$H$"&amp;$C$7),Analysis!Q56,INDIRECT("'Output 4'!$m$4:$m$"&amp;$C$7))
+SUMIF(INDIRECT("'Output 5'!$H$4:$H$"&amp;$C$8),Analysis!Q56,INDIRECT("'Output 5'!$m$4:$m$"&amp;$C$8))
+SUMIF(INDIRECT("'Output 6'!$H$4:$H$"&amp;$C$9),Analysis!Q56,INDIRECT("'Output 6'!$m$4:$m$"&amp;$C$9))
+SUMIF(INDIRECT("'Output 7'!$H$4:$H$"&amp;$C$10),Analysis!Q56,INDIRECT("'Output 7'!$m$4:$m$"&amp;$C$10))
+SUMIF(INDIRECT("'Output 8'!$H$4:$H$"&amp;$C$11),Analysis!Q56,INDIRECT("'Output 8'!$m$4:$m$"&amp;$C$11))
+SUMIF(INDIRECT("'Output 9'!$H$4:$H$"&amp;$C$12),Analysis!Q56,INDIRECT("'Output 9'!$m$4:$m$"&amp;$C$12))</f>
        <v>0</v>
      </c>
      <c r="S56" s="5">
        <f ca="1">SUMIF(INDIRECT("'Output 1'!$H$4:$H$"&amp;$C$4),Analysis!Q56,INDIRECT("'Output 1'!$Q$4:$Q$"&amp;$C$4))
+SUMIF(INDIRECT("'Output 2'!$H$4:$H$"&amp;$C$5),Analysis!Q56,INDIRECT("'Output 2'!$Q$4:$Q$"&amp;$C$5))
+SUMIF(INDIRECT("'Output 3'!$H$4:$H$"&amp;$C$6),Analysis!Q56,INDIRECT("'Output 3'!$Q$4:$Q$"&amp;$C$6))
+SUMIF(INDIRECT("'Output 4'!$H$4:$H$"&amp;$C$7),Analysis!Q56,INDIRECT("'Output 4'!$Q$4:$Q$"&amp;$C$7))
+SUMIF(INDIRECT("'Output 5'!$H$4:$H$"&amp;$C$8),Analysis!Q56,INDIRECT("'Output 5'!$Q$4:$Q$"&amp;$C$8))
+SUMIF(INDIRECT("'Output 6'!$H$4:$H$"&amp;$C$9),Analysis!Q56,INDIRECT("'Output 6'!$Q$4:$Q$"&amp;$C$9))
+SUMIF(INDIRECT("'Output 7'!$H$4:$H$"&amp;$C$10),Analysis!Q56,INDIRECT("'Output 7'!$Q$4:$Q$"&amp;$C$10))
+SUMIF(INDIRECT("'Output 8'!$H$4:$H$"&amp;$C$11),Analysis!Q56,INDIRECT("'Output 8'!$Q$4:$Q$"&amp;$C$11))
+SUMIF(INDIRECT("'Output 9'!$H$4:$H$"&amp;$C$12),Analysis!Q56,INDIRECT("'Output 9'!$Q$4:$Q$"&amp;$C$12))</f>
        <v>304000</v>
      </c>
      <c r="T56" s="5">
        <f ca="1">SUMIF(INDIRECT("'Output 1'!$H$4:$H$"&amp;$C$4),Analysis!Q56,INDIRECT("'Output 1'!$U$4:$U$"&amp;$C$4))
+SUMIF(INDIRECT("'Output 2'!$H$4:$H$"&amp;$C$5),Analysis!Q56,INDIRECT("'Output 2'!$U$4:$U$"&amp;$C$5))
+SUMIF(INDIRECT("'Output 3'!$H$4:$H$"&amp;$C$6),Analysis!Q56,INDIRECT("'Output 3'!$U$4:$U$"&amp;$C$6))
+SUMIF(INDIRECT("'Output 4'!$H$4:$H$"&amp;$C$7),Analysis!Q56,INDIRECT("'Output 4'!$U$4:$U$"&amp;$C$7))
+SUMIF(INDIRECT("'Output 5'!$H$4:$H$"&amp;$C$8),Analysis!Q56,INDIRECT("'Output 5'!$U$4:$U$"&amp;$C$8))
+SUMIF(INDIRECT("'Output 6'!$H$4:$H$"&amp;$C$9),Analysis!Q56,INDIRECT("'Output 6'!$U$4:$U$"&amp;$C$9))
+SUMIF(INDIRECT("'Output 7'!$H$4:$H$"&amp;$C$10),Analysis!Q56,INDIRECT("'Output 7'!$U$4:$U$"&amp;$C$10))
+SUMIF(INDIRECT("'Output 8'!$H$4:$H$"&amp;$C$11),Analysis!Q56,INDIRECT("'Output 8'!$U$4:$U$"&amp;$C$11))
+SUMIF(INDIRECT("'Output 9'!$H$4:$H$"&amp;$C$12),Analysis!Q56,INDIRECT("'Output 9'!$U$4:$U$"&amp;$C$12))</f>
        <v>5670</v>
      </c>
      <c r="U56" s="31"/>
      <c r="V56" s="5">
        <f>SUMIF('Unplanned Outputs'!$E$4:$E$500,Analysis!Q56,'Unplanned Outputs'!$J$4:$J$500)</f>
        <v>0</v>
      </c>
      <c r="W56" s="5">
        <f>SUMIF('Unplanned Outputs'!$E$4:$E$500,Analysis!$Q56,'Unplanned Outputs'!$N$4:$N$500)</f>
        <v>0</v>
      </c>
      <c r="X56" s="5">
        <f>SUMIF('Unplanned Outputs'!$E$4:$E$500,Analysis!$Q56,'Unplanned Outputs'!$R$4:$R$500)</f>
        <v>40</v>
      </c>
      <c r="Y56" s="15"/>
      <c r="Z56" s="37">
        <f t="shared" ca="1" si="10"/>
        <v>309670</v>
      </c>
      <c r="AA56" s="37">
        <f t="shared" si="11"/>
        <v>40</v>
      </c>
      <c r="AB56" s="53">
        <f t="shared" ca="1" si="12"/>
        <v>309710</v>
      </c>
      <c r="AC56" s="64">
        <f ca="1">SUMIF(INDIRECT("'Output 1'!$H$5:$H$"&amp;$C$4),Analysis!$Q56,INDIRECT("'Output 1'!$F$5:$F$"&amp;$C$4))
+SUMIF(INDIRECT("'Output 2'!$H$5:$H$"&amp;$C$5),Analysis!$Q56,INDIRECT("'Output 2'!$F$5:$F$"&amp;$C$5))
+SUMIF(INDIRECT("'Output 3'!$H$5:$H$"&amp;$C$6),Analysis!$Q56,INDIRECT("'Output 3'!$F$5:$F$"&amp;$C$6))
+SUMIF(INDIRECT("'Output 4'!$H$5:$H$"&amp;$C$7),Analysis!$Q56,INDIRECT("'Output 4'!$F$5:$F$"&amp;$C$7))
+SUMIF(INDIRECT("'Output 5'!$H$5:$H$"&amp;$C$8),Analysis!$Q56,INDIRECT("'Output 5'!$F$5:$F$"&amp;$C$8))
+SUMIF(INDIRECT("'Output 6'!$H$5:$H$"&amp;$C$9),Analysis!$Q56,INDIRECT("'Output 6'!$F$5:$F$"&amp;$C$9))
+SUMIF(INDIRECT("'Output 7'!$H$5:$H$"&amp;$C$10),Analysis!$Q56,INDIRECT("'Output 7'!$F$5:$F$"&amp;$C$10))
+SUMIF(INDIRECT("'Output 8'!$H$5:$H$"&amp;$C$11),Analysis!$Q56,INDIRECT("'Output 8'!$F$5:$F$"&amp;$C$11))
+SUMIF(INDIRECT("'Output 9'!$H$5:$H$"&amp;$C$12),Analysis!$Q56,INDIRECT("'Output 9'!$F$5:$F$"&amp;$C$12))</f>
        <v>2000</v>
      </c>
      <c r="AE56">
        <f t="shared" ca="1" si="13"/>
        <v>309670</v>
      </c>
      <c r="AF56">
        <f ca="1">SUMIF(INDIRECT("'Output 1'!$H$4:$H$"&amp;$C$4),Analysis!Q56,INDIRECT("'Output 1'!$w$4:$w$"&amp;$C$4))
+SUMIF(INDIRECT("'Output 2'!$H$4:$H$"&amp;$C$5),Analysis!Q56,INDIRECT("'Output 2'!$w$4:$w$"&amp;$C$5))
+SUMIF(INDIRECT("'Output 3'!$H$4:$H$"&amp;$C$6),Analysis!Q56,INDIRECT("'Output 3'!$w$4:$w$"&amp;$C$6))
+SUMIF(INDIRECT("'Output 4'!$H$4:$H$"&amp;$C$7),Analysis!Q56,INDIRECT("'Output 4'!$w$4:$w$"&amp;$C$7))
+SUMIF(INDIRECT("'Output 5'!$H$4:$H$"&amp;$C$8),Analysis!Q56,INDIRECT("'Output 5'!$w$4:$w$"&amp;$C$8))
+SUMIF(INDIRECT("'Output 6'!$H$4:$H$"&amp;$C$9),Analysis!Q56,INDIRECT("'Output 6'!$w$4:$w$"&amp;$C$9))
+SUMIF(INDIRECT("'Output 7'!$H$4:$H$"&amp;$C$10),Analysis!Q56,INDIRECT("'Output 7'!$w$4:$w$"&amp;$C$10))
+SUMIF(INDIRECT("'Output 8'!$H$4:$H$"&amp;$C$11),Analysis!Q56,INDIRECT("'Output 8'!$w$4:$w$"&amp;$C$11))
+SUMIF(INDIRECT("'Output 9'!$H$4:$H$"&amp;$C$12),Analysis!Q56,INDIRECT("'Output 9'!$w$4:$w$"&amp;$C$12))</f>
        <v>309670</v>
      </c>
      <c r="AG56">
        <f>SUMIF('Unplanned Outputs'!$E$4:$E$500,Analysis!Q56,'Unplanned Outputs'!$T$4:$T$500)</f>
        <v>0</v>
      </c>
    </row>
    <row r="57" spans="17:33">
      <c r="Q57" s="31" t="s">
        <v>132</v>
      </c>
      <c r="R57" s="5">
        <f ca="1">SUMIF(INDIRECT("'Output 1'!$H$4:$H$"&amp;$C$4),Analysis!Q57,INDIRECT("'Output 1'!$m$4:$m$"&amp;$C$4))
+SUMIF(INDIRECT("'Output 2'!$H$4:$H$"&amp;$C$5),Analysis!Q57,INDIRECT("'Output 2'!$m$4:$m$"&amp;$C$5))
+SUMIF(INDIRECT("'Output 3'!$H$4:$H$"&amp;$C$6),Analysis!Q57,INDIRECT("'Output 3'!$m$4:$m$"&amp;$C$6))
+SUMIF(INDIRECT("'Output 4'!$H$4:$H$"&amp;$C$7),Analysis!Q57,INDIRECT("'Output 4'!$m$4:$m$"&amp;$C$7))
+SUMIF(INDIRECT("'Output 5'!$H$4:$H$"&amp;$C$8),Analysis!Q57,INDIRECT("'Output 5'!$m$4:$m$"&amp;$C$8))
+SUMIF(INDIRECT("'Output 6'!$H$4:$H$"&amp;$C$9),Analysis!Q57,INDIRECT("'Output 6'!$m$4:$m$"&amp;$C$9))
+SUMIF(INDIRECT("'Output 7'!$H$4:$H$"&amp;$C$10),Analysis!Q57,INDIRECT("'Output 7'!$m$4:$m$"&amp;$C$10))
+SUMIF(INDIRECT("'Output 8'!$H$4:$H$"&amp;$C$11),Analysis!Q57,INDIRECT("'Output 8'!$m$4:$m$"&amp;$C$11))
+SUMIF(INDIRECT("'Output 9'!$H$4:$H$"&amp;$C$12),Analysis!Q57,INDIRECT("'Output 9'!$m$4:$m$"&amp;$C$12))</f>
        <v>0</v>
      </c>
      <c r="S57" s="5">
        <f ca="1">SUMIF(INDIRECT("'Output 1'!$H$4:$H$"&amp;$C$4),Analysis!Q57,INDIRECT("'Output 1'!$Q$4:$Q$"&amp;$C$4))
+SUMIF(INDIRECT("'Output 2'!$H$4:$H$"&amp;$C$5),Analysis!Q57,INDIRECT("'Output 2'!$Q$4:$Q$"&amp;$C$5))
+SUMIF(INDIRECT("'Output 3'!$H$4:$H$"&amp;$C$6),Analysis!Q57,INDIRECT("'Output 3'!$Q$4:$Q$"&amp;$C$6))
+SUMIF(INDIRECT("'Output 4'!$H$4:$H$"&amp;$C$7),Analysis!Q57,INDIRECT("'Output 4'!$Q$4:$Q$"&amp;$C$7))
+SUMIF(INDIRECT("'Output 5'!$H$4:$H$"&amp;$C$8),Analysis!Q57,INDIRECT("'Output 5'!$Q$4:$Q$"&amp;$C$8))
+SUMIF(INDIRECT("'Output 6'!$H$4:$H$"&amp;$C$9),Analysis!Q57,INDIRECT("'Output 6'!$Q$4:$Q$"&amp;$C$9))
+SUMIF(INDIRECT("'Output 7'!$H$4:$H$"&amp;$C$10),Analysis!Q57,INDIRECT("'Output 7'!$Q$4:$Q$"&amp;$C$10))
+SUMIF(INDIRECT("'Output 8'!$H$4:$H$"&amp;$C$11),Analysis!Q57,INDIRECT("'Output 8'!$Q$4:$Q$"&amp;$C$11))
+SUMIF(INDIRECT("'Output 9'!$H$4:$H$"&amp;$C$12),Analysis!Q57,INDIRECT("'Output 9'!$Q$4:$Q$"&amp;$C$12))</f>
        <v>2</v>
      </c>
      <c r="T57" s="5">
        <f ca="1">SUMIF(INDIRECT("'Output 1'!$H$4:$H$"&amp;$C$4),Analysis!Q57,INDIRECT("'Output 1'!$U$4:$U$"&amp;$C$4))
+SUMIF(INDIRECT("'Output 2'!$H$4:$H$"&amp;$C$5),Analysis!Q57,INDIRECT("'Output 2'!$U$4:$U$"&amp;$C$5))
+SUMIF(INDIRECT("'Output 3'!$H$4:$H$"&amp;$C$6),Analysis!Q57,INDIRECT("'Output 3'!$U$4:$U$"&amp;$C$6))
+SUMIF(INDIRECT("'Output 4'!$H$4:$H$"&amp;$C$7),Analysis!Q57,INDIRECT("'Output 4'!$U$4:$U$"&amp;$C$7))
+SUMIF(INDIRECT("'Output 5'!$H$4:$H$"&amp;$C$8),Analysis!Q57,INDIRECT("'Output 5'!$U$4:$U$"&amp;$C$8))
+SUMIF(INDIRECT("'Output 6'!$H$4:$H$"&amp;$C$9),Analysis!Q57,INDIRECT("'Output 6'!$U$4:$U$"&amp;$C$9))
+SUMIF(INDIRECT("'Output 7'!$H$4:$H$"&amp;$C$10),Analysis!Q57,INDIRECT("'Output 7'!$U$4:$U$"&amp;$C$10))
+SUMIF(INDIRECT("'Output 8'!$H$4:$H$"&amp;$C$11),Analysis!Q57,INDIRECT("'Output 8'!$U$4:$U$"&amp;$C$11))
+SUMIF(INDIRECT("'Output 9'!$H$4:$H$"&amp;$C$12),Analysis!Q57,INDIRECT("'Output 9'!$U$4:$U$"&amp;$C$12))</f>
        <v>4</v>
      </c>
      <c r="U57" s="31"/>
      <c r="V57" s="5">
        <f>SUMIF('Unplanned Outputs'!$E$4:$E$500,Analysis!Q57,'Unplanned Outputs'!$J$4:$J$500)</f>
        <v>0</v>
      </c>
      <c r="W57" s="5">
        <f>SUMIF('Unplanned Outputs'!$E$4:$E$500,Analysis!$Q57,'Unplanned Outputs'!$N$4:$N$500)</f>
        <v>0</v>
      </c>
      <c r="X57" s="5">
        <f>SUMIF('Unplanned Outputs'!$E$4:$E$500,Analysis!$Q57,'Unplanned Outputs'!$R$4:$R$500)</f>
        <v>0</v>
      </c>
      <c r="Y57" s="15"/>
      <c r="Z57" s="37">
        <f t="shared" ca="1" si="10"/>
        <v>6</v>
      </c>
      <c r="AA57" s="37">
        <f t="shared" si="11"/>
        <v>0</v>
      </c>
      <c r="AB57" s="53">
        <f t="shared" ca="1" si="12"/>
        <v>6</v>
      </c>
      <c r="AC57" s="64">
        <f ca="1">SUMIF(INDIRECT("'Output 1'!$H$5:$H$"&amp;$C$4),Analysis!$Q57,INDIRECT("'Output 1'!$F$5:$F$"&amp;$C$4))
+SUMIF(INDIRECT("'Output 2'!$H$5:$H$"&amp;$C$5),Analysis!$Q57,INDIRECT("'Output 2'!$F$5:$F$"&amp;$C$5))
+SUMIF(INDIRECT("'Output 3'!$H$5:$H$"&amp;$C$6),Analysis!$Q57,INDIRECT("'Output 3'!$F$5:$F$"&amp;$C$6))
+SUMIF(INDIRECT("'Output 4'!$H$5:$H$"&amp;$C$7),Analysis!$Q57,INDIRECT("'Output 4'!$F$5:$F$"&amp;$C$7))
+SUMIF(INDIRECT("'Output 5'!$H$5:$H$"&amp;$C$8),Analysis!$Q57,INDIRECT("'Output 5'!$F$5:$F$"&amp;$C$8))
+SUMIF(INDIRECT("'Output 6'!$H$5:$H$"&amp;$C$9),Analysis!$Q57,INDIRECT("'Output 6'!$F$5:$F$"&amp;$C$9))
+SUMIF(INDIRECT("'Output 7'!$H$5:$H$"&amp;$C$10),Analysis!$Q57,INDIRECT("'Output 7'!$F$5:$F$"&amp;$C$10))
+SUMIF(INDIRECT("'Output 8'!$H$5:$H$"&amp;$C$11),Analysis!$Q57,INDIRECT("'Output 8'!$F$5:$F$"&amp;$C$11))
+SUMIF(INDIRECT("'Output 9'!$H$5:$H$"&amp;$C$12),Analysis!$Q57,INDIRECT("'Output 9'!$F$5:$F$"&amp;$C$12))</f>
        <v>0</v>
      </c>
      <c r="AE57">
        <f t="shared" ca="1" si="13"/>
        <v>6</v>
      </c>
      <c r="AF57">
        <f ca="1">SUMIF(INDIRECT("'Output 1'!$H$4:$H$"&amp;$C$4),Analysis!Q57,INDIRECT("'Output 1'!$w$4:$w$"&amp;$C$4))
+SUMIF(INDIRECT("'Output 2'!$H$4:$H$"&amp;$C$5),Analysis!Q57,INDIRECT("'Output 2'!$w$4:$w$"&amp;$C$5))
+SUMIF(INDIRECT("'Output 3'!$H$4:$H$"&amp;$C$6),Analysis!Q57,INDIRECT("'Output 3'!$w$4:$w$"&amp;$C$6))
+SUMIF(INDIRECT("'Output 4'!$H$4:$H$"&amp;$C$7),Analysis!Q57,INDIRECT("'Output 4'!$w$4:$w$"&amp;$C$7))
+SUMIF(INDIRECT("'Output 5'!$H$4:$H$"&amp;$C$8),Analysis!Q57,INDIRECT("'Output 5'!$w$4:$w$"&amp;$C$8))
+SUMIF(INDIRECT("'Output 6'!$H$4:$H$"&amp;$C$9),Analysis!Q57,INDIRECT("'Output 6'!$w$4:$w$"&amp;$C$9))
+SUMIF(INDIRECT("'Output 7'!$H$4:$H$"&amp;$C$10),Analysis!Q57,INDIRECT("'Output 7'!$w$4:$w$"&amp;$C$10))
+SUMIF(INDIRECT("'Output 8'!$H$4:$H$"&amp;$C$11),Analysis!Q57,INDIRECT("'Output 8'!$w$4:$w$"&amp;$C$11))
+SUMIF(INDIRECT("'Output 9'!$H$4:$H$"&amp;$C$12),Analysis!Q57,INDIRECT("'Output 9'!$w$4:$w$"&amp;$C$12))</f>
        <v>6</v>
      </c>
      <c r="AG57">
        <f>SUMIF('Unplanned Outputs'!$E$4:$E$500,Analysis!Q57,'Unplanned Outputs'!$T$4:$T$500)</f>
        <v>0</v>
      </c>
    </row>
    <row r="58" spans="17:33">
      <c r="Q58" s="31" t="s">
        <v>322</v>
      </c>
      <c r="R58" s="5">
        <f ca="1">SUMIF(INDIRECT("'Output 1'!$H$4:$H$"&amp;$C$4),Analysis!Q58,INDIRECT("'Output 1'!$m$4:$m$"&amp;$C$4))
+SUMIF(INDIRECT("'Output 2'!$H$4:$H$"&amp;$C$5),Analysis!Q58,INDIRECT("'Output 2'!$m$4:$m$"&amp;$C$5))
+SUMIF(INDIRECT("'Output 3'!$H$4:$H$"&amp;$C$6),Analysis!Q58,INDIRECT("'Output 3'!$m$4:$m$"&amp;$C$6))
+SUMIF(INDIRECT("'Output 4'!$H$4:$H$"&amp;$C$7),Analysis!Q58,INDIRECT("'Output 4'!$m$4:$m$"&amp;$C$7))
+SUMIF(INDIRECT("'Output 5'!$H$4:$H$"&amp;$C$8),Analysis!Q58,INDIRECT("'Output 5'!$m$4:$m$"&amp;$C$8))
+SUMIF(INDIRECT("'Output 6'!$H$4:$H$"&amp;$C$9),Analysis!Q58,INDIRECT("'Output 6'!$m$4:$m$"&amp;$C$9))
+SUMIF(INDIRECT("'Output 7'!$H$4:$H$"&amp;$C$10),Analysis!Q58,INDIRECT("'Output 7'!$m$4:$m$"&amp;$C$10))
+SUMIF(INDIRECT("'Output 8'!$H$4:$H$"&amp;$C$11),Analysis!Q58,INDIRECT("'Output 8'!$m$4:$m$"&amp;$C$11))
+SUMIF(INDIRECT("'Output 9'!$H$4:$H$"&amp;$C$12),Analysis!Q58,INDIRECT("'Output 9'!$m$4:$m$"&amp;$C$12))</f>
        <v>0</v>
      </c>
      <c r="S58" s="5">
        <f ca="1">SUMIF(INDIRECT("'Output 1'!$H$4:$H$"&amp;$C$4),Analysis!Q58,INDIRECT("'Output 1'!$Q$4:$Q$"&amp;$C$4))
+SUMIF(INDIRECT("'Output 2'!$H$4:$H$"&amp;$C$5),Analysis!Q58,INDIRECT("'Output 2'!$Q$4:$Q$"&amp;$C$5))
+SUMIF(INDIRECT("'Output 3'!$H$4:$H$"&amp;$C$6),Analysis!Q58,INDIRECT("'Output 3'!$Q$4:$Q$"&amp;$C$6))
+SUMIF(INDIRECT("'Output 4'!$H$4:$H$"&amp;$C$7),Analysis!Q58,INDIRECT("'Output 4'!$Q$4:$Q$"&amp;$C$7))
+SUMIF(INDIRECT("'Output 5'!$H$4:$H$"&amp;$C$8),Analysis!Q58,INDIRECT("'Output 5'!$Q$4:$Q$"&amp;$C$8))
+SUMIF(INDIRECT("'Output 6'!$H$4:$H$"&amp;$C$9),Analysis!Q58,INDIRECT("'Output 6'!$Q$4:$Q$"&amp;$C$9))
+SUMIF(INDIRECT("'Output 7'!$H$4:$H$"&amp;$C$10),Analysis!Q58,INDIRECT("'Output 7'!$Q$4:$Q$"&amp;$C$10))
+SUMIF(INDIRECT("'Output 8'!$H$4:$H$"&amp;$C$11),Analysis!Q58,INDIRECT("'Output 8'!$Q$4:$Q$"&amp;$C$11))
+SUMIF(INDIRECT("'Output 9'!$H$4:$H$"&amp;$C$12),Analysis!Q58,INDIRECT("'Output 9'!$Q$4:$Q$"&amp;$C$12))</f>
        <v>0</v>
      </c>
      <c r="T58" s="5">
        <f ca="1">SUMIF(INDIRECT("'Output 1'!$H$4:$H$"&amp;$C$4),Analysis!Q58,INDIRECT("'Output 1'!$U$4:$U$"&amp;$C$4))
+SUMIF(INDIRECT("'Output 2'!$H$4:$H$"&amp;$C$5),Analysis!Q58,INDIRECT("'Output 2'!$U$4:$U$"&amp;$C$5))
+SUMIF(INDIRECT("'Output 3'!$H$4:$H$"&amp;$C$6),Analysis!Q58,INDIRECT("'Output 3'!$U$4:$U$"&amp;$C$6))
+SUMIF(INDIRECT("'Output 4'!$H$4:$H$"&amp;$C$7),Analysis!Q58,INDIRECT("'Output 4'!$U$4:$U$"&amp;$C$7))
+SUMIF(INDIRECT("'Output 5'!$H$4:$H$"&amp;$C$8),Analysis!Q58,INDIRECT("'Output 5'!$U$4:$U$"&amp;$C$8))
+SUMIF(INDIRECT("'Output 6'!$H$4:$H$"&amp;$C$9),Analysis!Q58,INDIRECT("'Output 6'!$U$4:$U$"&amp;$C$9))
+SUMIF(INDIRECT("'Output 7'!$H$4:$H$"&amp;$C$10),Analysis!Q58,INDIRECT("'Output 7'!$U$4:$U$"&amp;$C$10))
+SUMIF(INDIRECT("'Output 8'!$H$4:$H$"&amp;$C$11),Analysis!Q58,INDIRECT("'Output 8'!$U$4:$U$"&amp;$C$11))
+SUMIF(INDIRECT("'Output 9'!$H$4:$H$"&amp;$C$12),Analysis!Q58,INDIRECT("'Output 9'!$U$4:$U$"&amp;$C$12))</f>
        <v>0</v>
      </c>
      <c r="U58" s="31"/>
      <c r="V58" s="5">
        <f>SUMIF('Unplanned Outputs'!$E$4:$E$500,Analysis!Q58,'Unplanned Outputs'!$J$4:$J$500)</f>
        <v>0</v>
      </c>
      <c r="W58" s="5">
        <f>SUMIF('Unplanned Outputs'!$E$4:$E$500,Analysis!$Q58,'Unplanned Outputs'!$N$4:$N$500)</f>
        <v>0</v>
      </c>
      <c r="X58" s="5">
        <f>SUMIF('Unplanned Outputs'!$E$4:$E$500,Analysis!$Q58,'Unplanned Outputs'!$R$4:$R$500)</f>
        <v>0</v>
      </c>
      <c r="Y58" s="15"/>
      <c r="Z58" s="37">
        <f t="shared" ca="1" si="10"/>
        <v>0</v>
      </c>
      <c r="AA58" s="37">
        <f t="shared" si="11"/>
        <v>0</v>
      </c>
      <c r="AB58" s="53">
        <f t="shared" ca="1" si="12"/>
        <v>0</v>
      </c>
      <c r="AC58" s="64">
        <f ca="1">SUMIF(INDIRECT("'Output 1'!$H$5:$H$"&amp;$C$4),Analysis!$Q58,INDIRECT("'Output 1'!$F$5:$F$"&amp;$C$4))
+SUMIF(INDIRECT("'Output 2'!$H$5:$H$"&amp;$C$5),Analysis!$Q58,INDIRECT("'Output 2'!$F$5:$F$"&amp;$C$5))
+SUMIF(INDIRECT("'Output 3'!$H$5:$H$"&amp;$C$6),Analysis!$Q58,INDIRECT("'Output 3'!$F$5:$F$"&amp;$C$6))
+SUMIF(INDIRECT("'Output 4'!$H$5:$H$"&amp;$C$7),Analysis!$Q58,INDIRECT("'Output 4'!$F$5:$F$"&amp;$C$7))
+SUMIF(INDIRECT("'Output 5'!$H$5:$H$"&amp;$C$8),Analysis!$Q58,INDIRECT("'Output 5'!$F$5:$F$"&amp;$C$8))
+SUMIF(INDIRECT("'Output 6'!$H$5:$H$"&amp;$C$9),Analysis!$Q58,INDIRECT("'Output 6'!$F$5:$F$"&amp;$C$9))
+SUMIF(INDIRECT("'Output 7'!$H$5:$H$"&amp;$C$10),Analysis!$Q58,INDIRECT("'Output 7'!$F$5:$F$"&amp;$C$10))
+SUMIF(INDIRECT("'Output 8'!$H$5:$H$"&amp;$C$11),Analysis!$Q58,INDIRECT("'Output 8'!$F$5:$F$"&amp;$C$11))
+SUMIF(INDIRECT("'Output 9'!$H$5:$H$"&amp;$C$12),Analysis!$Q58,INDIRECT("'Output 9'!$F$5:$F$"&amp;$C$12))</f>
        <v>0</v>
      </c>
      <c r="AE58">
        <f t="shared" ca="1" si="13"/>
        <v>0</v>
      </c>
      <c r="AF58">
        <f ca="1">SUMIF(INDIRECT("'Output 1'!$H$4:$H$"&amp;$C$4),Analysis!Q58,INDIRECT("'Output 1'!$w$4:$w$"&amp;$C$4))
+SUMIF(INDIRECT("'Output 2'!$H$4:$H$"&amp;$C$5),Analysis!Q58,INDIRECT("'Output 2'!$w$4:$w$"&amp;$C$5))
+SUMIF(INDIRECT("'Output 3'!$H$4:$H$"&amp;$C$6),Analysis!Q58,INDIRECT("'Output 3'!$w$4:$w$"&amp;$C$6))
+SUMIF(INDIRECT("'Output 4'!$H$4:$H$"&amp;$C$7),Analysis!Q58,INDIRECT("'Output 4'!$w$4:$w$"&amp;$C$7))
+SUMIF(INDIRECT("'Output 5'!$H$4:$H$"&amp;$C$8),Analysis!Q58,INDIRECT("'Output 5'!$w$4:$w$"&amp;$C$8))
+SUMIF(INDIRECT("'Output 6'!$H$4:$H$"&amp;$C$9),Analysis!Q58,INDIRECT("'Output 6'!$w$4:$w$"&amp;$C$9))
+SUMIF(INDIRECT("'Output 7'!$H$4:$H$"&amp;$C$10),Analysis!Q58,INDIRECT("'Output 7'!$w$4:$w$"&amp;$C$10))
+SUMIF(INDIRECT("'Output 8'!$H$4:$H$"&amp;$C$11),Analysis!Q58,INDIRECT("'Output 8'!$w$4:$w$"&amp;$C$11))
+SUMIF(INDIRECT("'Output 9'!$H$4:$H$"&amp;$C$12),Analysis!Q58,INDIRECT("'Output 9'!$w$4:$w$"&amp;$C$12))</f>
        <v>0</v>
      </c>
      <c r="AG58">
        <f>SUMIF('Unplanned Outputs'!$E$4:$E$500,Analysis!Q58,'Unplanned Outputs'!$T$4:$T$500)</f>
        <v>0</v>
      </c>
    </row>
    <row r="59" spans="17:33">
      <c r="Q59" s="31">
        <v>4.3</v>
      </c>
      <c r="R59" s="5">
        <f ca="1">SUMIF(INDIRECT("'Output 1'!$H$4:$H$"&amp;$C$4),Analysis!Q59,INDIRECT("'Output 1'!$m$4:$m$"&amp;$C$4))
+SUMIF(INDIRECT("'Output 2'!$H$4:$H$"&amp;$C$5),Analysis!Q59,INDIRECT("'Output 2'!$m$4:$m$"&amp;$C$5))
+SUMIF(INDIRECT("'Output 3'!$H$4:$H$"&amp;$C$6),Analysis!Q59,INDIRECT("'Output 3'!$m$4:$m$"&amp;$C$6))
+SUMIF(INDIRECT("'Output 4'!$H$4:$H$"&amp;$C$7),Analysis!Q59,INDIRECT("'Output 4'!$m$4:$m$"&amp;$C$7))
+SUMIF(INDIRECT("'Output 5'!$H$4:$H$"&amp;$C$8),Analysis!Q59,INDIRECT("'Output 5'!$m$4:$m$"&amp;$C$8))
+SUMIF(INDIRECT("'Output 6'!$H$4:$H$"&amp;$C$9),Analysis!Q59,INDIRECT("'Output 6'!$m$4:$m$"&amp;$C$9))
+SUMIF(INDIRECT("'Output 7'!$H$4:$H$"&amp;$C$10),Analysis!Q59,INDIRECT("'Output 7'!$m$4:$m$"&amp;$C$10))
+SUMIF(INDIRECT("'Output 8'!$H$4:$H$"&amp;$C$11),Analysis!Q59,INDIRECT("'Output 8'!$m$4:$m$"&amp;$C$11))
+SUMIF(INDIRECT("'Output 9'!$H$4:$H$"&amp;$C$12),Analysis!Q59,INDIRECT("'Output 9'!$m$4:$m$"&amp;$C$12))</f>
        <v>0</v>
      </c>
      <c r="S59" s="5">
        <f ca="1">SUMIF(INDIRECT("'Output 1'!$H$4:$H$"&amp;$C$4),Analysis!Q59,INDIRECT("'Output 1'!$Q$4:$Q$"&amp;$C$4))
+SUMIF(INDIRECT("'Output 2'!$H$4:$H$"&amp;$C$5),Analysis!Q59,INDIRECT("'Output 2'!$Q$4:$Q$"&amp;$C$5))
+SUMIF(INDIRECT("'Output 3'!$H$4:$H$"&amp;$C$6),Analysis!Q59,INDIRECT("'Output 3'!$Q$4:$Q$"&amp;$C$6))
+SUMIF(INDIRECT("'Output 4'!$H$4:$H$"&amp;$C$7),Analysis!Q59,INDIRECT("'Output 4'!$Q$4:$Q$"&amp;$C$7))
+SUMIF(INDIRECT("'Output 5'!$H$4:$H$"&amp;$C$8),Analysis!Q59,INDIRECT("'Output 5'!$Q$4:$Q$"&amp;$C$8))
+SUMIF(INDIRECT("'Output 6'!$H$4:$H$"&amp;$C$9),Analysis!Q59,INDIRECT("'Output 6'!$Q$4:$Q$"&amp;$C$9))
+SUMIF(INDIRECT("'Output 7'!$H$4:$H$"&amp;$C$10),Analysis!Q59,INDIRECT("'Output 7'!$Q$4:$Q$"&amp;$C$10))
+SUMIF(INDIRECT("'Output 8'!$H$4:$H$"&amp;$C$11),Analysis!Q59,INDIRECT("'Output 8'!$Q$4:$Q$"&amp;$C$11))
+SUMIF(INDIRECT("'Output 9'!$H$4:$H$"&amp;$C$12),Analysis!Q59,INDIRECT("'Output 9'!$Q$4:$Q$"&amp;$C$12))</f>
        <v>0</v>
      </c>
      <c r="T59" s="5">
        <f ca="1">SUMIF(INDIRECT("'Output 1'!$H$4:$H$"&amp;$C$4),Analysis!Q59,INDIRECT("'Output 1'!$U$4:$U$"&amp;$C$4))
+SUMIF(INDIRECT("'Output 2'!$H$4:$H$"&amp;$C$5),Analysis!Q59,INDIRECT("'Output 2'!$U$4:$U$"&amp;$C$5))
+SUMIF(INDIRECT("'Output 3'!$H$4:$H$"&amp;$C$6),Analysis!Q59,INDIRECT("'Output 3'!$U$4:$U$"&amp;$C$6))
+SUMIF(INDIRECT("'Output 4'!$H$4:$H$"&amp;$C$7),Analysis!Q59,INDIRECT("'Output 4'!$U$4:$U$"&amp;$C$7))
+SUMIF(INDIRECT("'Output 5'!$H$4:$H$"&amp;$C$8),Analysis!Q59,INDIRECT("'Output 5'!$U$4:$U$"&amp;$C$8))
+SUMIF(INDIRECT("'Output 6'!$H$4:$H$"&amp;$C$9),Analysis!Q59,INDIRECT("'Output 6'!$U$4:$U$"&amp;$C$9))
+SUMIF(INDIRECT("'Output 7'!$H$4:$H$"&amp;$C$10),Analysis!Q59,INDIRECT("'Output 7'!$U$4:$U$"&amp;$C$10))
+SUMIF(INDIRECT("'Output 8'!$H$4:$H$"&amp;$C$11),Analysis!Q59,INDIRECT("'Output 8'!$U$4:$U$"&amp;$C$11))
+SUMIF(INDIRECT("'Output 9'!$H$4:$H$"&amp;$C$12),Analysis!Q59,INDIRECT("'Output 9'!$U$4:$U$"&amp;$C$12))</f>
        <v>0</v>
      </c>
      <c r="U59" s="31"/>
      <c r="V59" s="5">
        <f>SUMIF('Unplanned Outputs'!$E$4:$E$500,Analysis!Q59,'Unplanned Outputs'!$J$4:$J$500)</f>
        <v>0</v>
      </c>
      <c r="W59" s="5">
        <f>SUMIF('Unplanned Outputs'!$E$4:$E$500,Analysis!$Q59,'Unplanned Outputs'!$N$4:$N$500)</f>
        <v>0</v>
      </c>
      <c r="X59" s="5">
        <f>SUMIF('Unplanned Outputs'!$E$4:$E$500,Analysis!$Q59,'Unplanned Outputs'!$R$4:$R$500)</f>
        <v>0</v>
      </c>
      <c r="Y59" s="15"/>
      <c r="Z59" s="37">
        <f t="shared" ca="1" si="10"/>
        <v>0</v>
      </c>
      <c r="AA59" s="37">
        <f t="shared" si="11"/>
        <v>0</v>
      </c>
      <c r="AB59" s="53">
        <f t="shared" ca="1" si="12"/>
        <v>0</v>
      </c>
      <c r="AC59" s="64">
        <f ca="1">SUMIF(INDIRECT("'Output 1'!$H$5:$H$"&amp;$C$4),Analysis!$Q59,INDIRECT("'Output 1'!$F$5:$F$"&amp;$C$4))
+SUMIF(INDIRECT("'Output 2'!$H$5:$H$"&amp;$C$5),Analysis!$Q59,INDIRECT("'Output 2'!$F$5:$F$"&amp;$C$5))
+SUMIF(INDIRECT("'Output 3'!$H$5:$H$"&amp;$C$6),Analysis!$Q59,INDIRECT("'Output 3'!$F$5:$F$"&amp;$C$6))
+SUMIF(INDIRECT("'Output 4'!$H$5:$H$"&amp;$C$7),Analysis!$Q59,INDIRECT("'Output 4'!$F$5:$F$"&amp;$C$7))
+SUMIF(INDIRECT("'Output 5'!$H$5:$H$"&amp;$C$8),Analysis!$Q59,INDIRECT("'Output 5'!$F$5:$F$"&amp;$C$8))
+SUMIF(INDIRECT("'Output 6'!$H$5:$H$"&amp;$C$9),Analysis!$Q59,INDIRECT("'Output 6'!$F$5:$F$"&amp;$C$9))
+SUMIF(INDIRECT("'Output 7'!$H$5:$H$"&amp;$C$10),Analysis!$Q59,INDIRECT("'Output 7'!$F$5:$F$"&amp;$C$10))
+SUMIF(INDIRECT("'Output 8'!$H$5:$H$"&amp;$C$11),Analysis!$Q59,INDIRECT("'Output 8'!$F$5:$F$"&amp;$C$11))
+SUMIF(INDIRECT("'Output 9'!$H$5:$H$"&amp;$C$12),Analysis!$Q59,INDIRECT("'Output 9'!$F$5:$F$"&amp;$C$12))</f>
        <v>0</v>
      </c>
      <c r="AE59">
        <f t="shared" ca="1" si="13"/>
        <v>0</v>
      </c>
      <c r="AF59">
        <f ca="1">SUMIF(INDIRECT("'Output 1'!$H$4:$H$"&amp;$C$4),Analysis!Q59,INDIRECT("'Output 1'!$w$4:$w$"&amp;$C$4))
+SUMIF(INDIRECT("'Output 2'!$H$4:$H$"&amp;$C$5),Analysis!Q59,INDIRECT("'Output 2'!$w$4:$w$"&amp;$C$5))
+SUMIF(INDIRECT("'Output 3'!$H$4:$H$"&amp;$C$6),Analysis!Q59,INDIRECT("'Output 3'!$w$4:$w$"&amp;$C$6))
+SUMIF(INDIRECT("'Output 4'!$H$4:$H$"&amp;$C$7),Analysis!Q59,INDIRECT("'Output 4'!$w$4:$w$"&amp;$C$7))
+SUMIF(INDIRECT("'Output 5'!$H$4:$H$"&amp;$C$8),Analysis!Q59,INDIRECT("'Output 5'!$w$4:$w$"&amp;$C$8))
+SUMIF(INDIRECT("'Output 6'!$H$4:$H$"&amp;$C$9),Analysis!Q59,INDIRECT("'Output 6'!$w$4:$w$"&amp;$C$9))
+SUMIF(INDIRECT("'Output 7'!$H$4:$H$"&amp;$C$10),Analysis!Q59,INDIRECT("'Output 7'!$w$4:$w$"&amp;$C$10))
+SUMIF(INDIRECT("'Output 8'!$H$4:$H$"&amp;$C$11),Analysis!Q59,INDIRECT("'Output 8'!$w$4:$w$"&amp;$C$11))
+SUMIF(INDIRECT("'Output 9'!$H$4:$H$"&amp;$C$12),Analysis!Q59,INDIRECT("'Output 9'!$w$4:$w$"&amp;$C$12))</f>
        <v>0</v>
      </c>
      <c r="AG59">
        <f>SUMIF('Unplanned Outputs'!$E$4:$E$500,Analysis!Q59,'Unplanned Outputs'!$T$4:$T$500)</f>
        <v>0</v>
      </c>
    </row>
    <row r="60" spans="17:33">
      <c r="Q60" s="31" t="s">
        <v>323</v>
      </c>
      <c r="R60" s="5">
        <f ca="1">SUMIF(INDIRECT("'Output 1'!$H$4:$H$"&amp;$C$4),Analysis!Q60,INDIRECT("'Output 1'!$m$4:$m$"&amp;$C$4))
+SUMIF(INDIRECT("'Output 2'!$H$4:$H$"&amp;$C$5),Analysis!Q60,INDIRECT("'Output 2'!$m$4:$m$"&amp;$C$5))
+SUMIF(INDIRECT("'Output 3'!$H$4:$H$"&amp;$C$6),Analysis!Q60,INDIRECT("'Output 3'!$m$4:$m$"&amp;$C$6))
+SUMIF(INDIRECT("'Output 4'!$H$4:$H$"&amp;$C$7),Analysis!Q60,INDIRECT("'Output 4'!$m$4:$m$"&amp;$C$7))
+SUMIF(INDIRECT("'Output 5'!$H$4:$H$"&amp;$C$8),Analysis!Q60,INDIRECT("'Output 5'!$m$4:$m$"&amp;$C$8))
+SUMIF(INDIRECT("'Output 6'!$H$4:$H$"&amp;$C$9),Analysis!Q60,INDIRECT("'Output 6'!$m$4:$m$"&amp;$C$9))
+SUMIF(INDIRECT("'Output 7'!$H$4:$H$"&amp;$C$10),Analysis!Q60,INDIRECT("'Output 7'!$m$4:$m$"&amp;$C$10))
+SUMIF(INDIRECT("'Output 8'!$H$4:$H$"&amp;$C$11),Analysis!Q60,INDIRECT("'Output 8'!$m$4:$m$"&amp;$C$11))
+SUMIF(INDIRECT("'Output 9'!$H$4:$H$"&amp;$C$12),Analysis!Q60,INDIRECT("'Output 9'!$m$4:$m$"&amp;$C$12))</f>
        <v>0</v>
      </c>
      <c r="S60" s="5">
        <f ca="1">SUMIF(INDIRECT("'Output 1'!$H$4:$H$"&amp;$C$4),Analysis!Q60,INDIRECT("'Output 1'!$Q$4:$Q$"&amp;$C$4))
+SUMIF(INDIRECT("'Output 2'!$H$4:$H$"&amp;$C$5),Analysis!Q60,INDIRECT("'Output 2'!$Q$4:$Q$"&amp;$C$5))
+SUMIF(INDIRECT("'Output 3'!$H$4:$H$"&amp;$C$6),Analysis!Q60,INDIRECT("'Output 3'!$Q$4:$Q$"&amp;$C$6))
+SUMIF(INDIRECT("'Output 4'!$H$4:$H$"&amp;$C$7),Analysis!Q60,INDIRECT("'Output 4'!$Q$4:$Q$"&amp;$C$7))
+SUMIF(INDIRECT("'Output 5'!$H$4:$H$"&amp;$C$8),Analysis!Q60,INDIRECT("'Output 5'!$Q$4:$Q$"&amp;$C$8))
+SUMIF(INDIRECT("'Output 6'!$H$4:$H$"&amp;$C$9),Analysis!Q60,INDIRECT("'Output 6'!$Q$4:$Q$"&amp;$C$9))
+SUMIF(INDIRECT("'Output 7'!$H$4:$H$"&amp;$C$10),Analysis!Q60,INDIRECT("'Output 7'!$Q$4:$Q$"&amp;$C$10))
+SUMIF(INDIRECT("'Output 8'!$H$4:$H$"&amp;$C$11),Analysis!Q60,INDIRECT("'Output 8'!$Q$4:$Q$"&amp;$C$11))
+SUMIF(INDIRECT("'Output 9'!$H$4:$H$"&amp;$C$12),Analysis!Q60,INDIRECT("'Output 9'!$Q$4:$Q$"&amp;$C$12))</f>
        <v>0</v>
      </c>
      <c r="T60" s="5">
        <f ca="1">SUMIF(INDIRECT("'Output 1'!$H$4:$H$"&amp;$C$4),Analysis!Q60,INDIRECT("'Output 1'!$U$4:$U$"&amp;$C$4))
+SUMIF(INDIRECT("'Output 2'!$H$4:$H$"&amp;$C$5),Analysis!Q60,INDIRECT("'Output 2'!$U$4:$U$"&amp;$C$5))
+SUMIF(INDIRECT("'Output 3'!$H$4:$H$"&amp;$C$6),Analysis!Q60,INDIRECT("'Output 3'!$U$4:$U$"&amp;$C$6))
+SUMIF(INDIRECT("'Output 4'!$H$4:$H$"&amp;$C$7),Analysis!Q60,INDIRECT("'Output 4'!$U$4:$U$"&amp;$C$7))
+SUMIF(INDIRECT("'Output 5'!$H$4:$H$"&amp;$C$8),Analysis!Q60,INDIRECT("'Output 5'!$U$4:$U$"&amp;$C$8))
+SUMIF(INDIRECT("'Output 6'!$H$4:$H$"&amp;$C$9),Analysis!Q60,INDIRECT("'Output 6'!$U$4:$U$"&amp;$C$9))
+SUMIF(INDIRECT("'Output 7'!$H$4:$H$"&amp;$C$10),Analysis!Q60,INDIRECT("'Output 7'!$U$4:$U$"&amp;$C$10))
+SUMIF(INDIRECT("'Output 8'!$H$4:$H$"&amp;$C$11),Analysis!Q60,INDIRECT("'Output 8'!$U$4:$U$"&amp;$C$11))
+SUMIF(INDIRECT("'Output 9'!$H$4:$H$"&amp;$C$12),Analysis!Q60,INDIRECT("'Output 9'!$U$4:$U$"&amp;$C$12))</f>
        <v>0</v>
      </c>
      <c r="U60" s="31"/>
      <c r="V60" s="5">
        <f>SUMIF('Unplanned Outputs'!$E$4:$E$500,Analysis!Q60,'Unplanned Outputs'!$J$4:$J$500)</f>
        <v>0</v>
      </c>
      <c r="W60" s="5">
        <f>SUMIF('Unplanned Outputs'!$E$4:$E$500,Analysis!$Q60,'Unplanned Outputs'!$N$4:$N$500)</f>
        <v>0</v>
      </c>
      <c r="X60" s="5">
        <f>SUMIF('Unplanned Outputs'!$E$4:$E$500,Analysis!$Q60,'Unplanned Outputs'!$R$4:$R$500)</f>
        <v>0</v>
      </c>
      <c r="Y60" s="15"/>
      <c r="Z60" s="37">
        <f t="shared" ca="1" si="10"/>
        <v>0</v>
      </c>
      <c r="AA60" s="37">
        <f t="shared" si="11"/>
        <v>0</v>
      </c>
      <c r="AB60" s="53">
        <f t="shared" ca="1" si="12"/>
        <v>0</v>
      </c>
      <c r="AC60" s="64">
        <f ca="1">SUMIF(INDIRECT("'Output 1'!$H$5:$H$"&amp;$C$4),Analysis!$Q60,INDIRECT("'Output 1'!$F$5:$F$"&amp;$C$4))
+SUMIF(INDIRECT("'Output 2'!$H$5:$H$"&amp;$C$5),Analysis!$Q60,INDIRECT("'Output 2'!$F$5:$F$"&amp;$C$5))
+SUMIF(INDIRECT("'Output 3'!$H$5:$H$"&amp;$C$6),Analysis!$Q60,INDIRECT("'Output 3'!$F$5:$F$"&amp;$C$6))
+SUMIF(INDIRECT("'Output 4'!$H$5:$H$"&amp;$C$7),Analysis!$Q60,INDIRECT("'Output 4'!$F$5:$F$"&amp;$C$7))
+SUMIF(INDIRECT("'Output 5'!$H$5:$H$"&amp;$C$8),Analysis!$Q60,INDIRECT("'Output 5'!$F$5:$F$"&amp;$C$8))
+SUMIF(INDIRECT("'Output 6'!$H$5:$H$"&amp;$C$9),Analysis!$Q60,INDIRECT("'Output 6'!$F$5:$F$"&amp;$C$9))
+SUMIF(INDIRECT("'Output 7'!$H$5:$H$"&amp;$C$10),Analysis!$Q60,INDIRECT("'Output 7'!$F$5:$F$"&amp;$C$10))
+SUMIF(INDIRECT("'Output 8'!$H$5:$H$"&amp;$C$11),Analysis!$Q60,INDIRECT("'Output 8'!$F$5:$F$"&amp;$C$11))
+SUMIF(INDIRECT("'Output 9'!$H$5:$H$"&amp;$C$12),Analysis!$Q60,INDIRECT("'Output 9'!$F$5:$F$"&amp;$C$12))</f>
        <v>0</v>
      </c>
      <c r="AE60">
        <f t="shared" ca="1" si="13"/>
        <v>0</v>
      </c>
      <c r="AF60">
        <f ca="1">SUMIF(INDIRECT("'Output 1'!$H$4:$H$"&amp;$C$4),Analysis!Q60,INDIRECT("'Output 1'!$w$4:$w$"&amp;$C$4))
+SUMIF(INDIRECT("'Output 2'!$H$4:$H$"&amp;$C$5),Analysis!Q60,INDIRECT("'Output 2'!$w$4:$w$"&amp;$C$5))
+SUMIF(INDIRECT("'Output 3'!$H$4:$H$"&amp;$C$6),Analysis!Q60,INDIRECT("'Output 3'!$w$4:$w$"&amp;$C$6))
+SUMIF(INDIRECT("'Output 4'!$H$4:$H$"&amp;$C$7),Analysis!Q60,INDIRECT("'Output 4'!$w$4:$w$"&amp;$C$7))
+SUMIF(INDIRECT("'Output 5'!$H$4:$H$"&amp;$C$8),Analysis!Q60,INDIRECT("'Output 5'!$w$4:$w$"&amp;$C$8))
+SUMIF(INDIRECT("'Output 6'!$H$4:$H$"&amp;$C$9),Analysis!Q60,INDIRECT("'Output 6'!$w$4:$w$"&amp;$C$9))
+SUMIF(INDIRECT("'Output 7'!$H$4:$H$"&amp;$C$10),Analysis!Q60,INDIRECT("'Output 7'!$w$4:$w$"&amp;$C$10))
+SUMIF(INDIRECT("'Output 8'!$H$4:$H$"&amp;$C$11),Analysis!Q60,INDIRECT("'Output 8'!$w$4:$w$"&amp;$C$11))
+SUMIF(INDIRECT("'Output 9'!$H$4:$H$"&amp;$C$12),Analysis!Q60,INDIRECT("'Output 9'!$w$4:$w$"&amp;$C$12))</f>
        <v>0</v>
      </c>
      <c r="AG60">
        <f>SUMIF('Unplanned Outputs'!$E$4:$E$500,Analysis!Q60,'Unplanned Outputs'!$T$4:$T$500)</f>
        <v>0</v>
      </c>
    </row>
    <row r="61" spans="17:33">
      <c r="Q61" s="31">
        <v>5.0999999999999996</v>
      </c>
      <c r="R61" s="5">
        <f ca="1">SUMIF(INDIRECT("'Output 1'!$H$4:$H$"&amp;$C$4),Analysis!Q61,INDIRECT("'Output 1'!$m$4:$m$"&amp;$C$4))
+SUMIF(INDIRECT("'Output 2'!$H$4:$H$"&amp;$C$5),Analysis!Q61,INDIRECT("'Output 2'!$m$4:$m$"&amp;$C$5))
+SUMIF(INDIRECT("'Output 3'!$H$4:$H$"&amp;$C$6),Analysis!Q61,INDIRECT("'Output 3'!$m$4:$m$"&amp;$C$6))
+SUMIF(INDIRECT("'Output 4'!$H$4:$H$"&amp;$C$7),Analysis!Q61,INDIRECT("'Output 4'!$m$4:$m$"&amp;$C$7))
+SUMIF(INDIRECT("'Output 5'!$H$4:$H$"&amp;$C$8),Analysis!Q61,INDIRECT("'Output 5'!$m$4:$m$"&amp;$C$8))
+SUMIF(INDIRECT("'Output 6'!$H$4:$H$"&amp;$C$9),Analysis!Q61,INDIRECT("'Output 6'!$m$4:$m$"&amp;$C$9))
+SUMIF(INDIRECT("'Output 7'!$H$4:$H$"&amp;$C$10),Analysis!Q61,INDIRECT("'Output 7'!$m$4:$m$"&amp;$C$10))
+SUMIF(INDIRECT("'Output 8'!$H$4:$H$"&amp;$C$11),Analysis!Q61,INDIRECT("'Output 8'!$m$4:$m$"&amp;$C$11))
+SUMIF(INDIRECT("'Output 9'!$H$4:$H$"&amp;$C$12),Analysis!Q61,INDIRECT("'Output 9'!$m$4:$m$"&amp;$C$12))</f>
        <v>0</v>
      </c>
      <c r="S61" s="5">
        <f ca="1">SUMIF(INDIRECT("'Output 1'!$H$4:$H$"&amp;$C$4),Analysis!Q61,INDIRECT("'Output 1'!$Q$4:$Q$"&amp;$C$4))
+SUMIF(INDIRECT("'Output 2'!$H$4:$H$"&amp;$C$5),Analysis!Q61,INDIRECT("'Output 2'!$Q$4:$Q$"&amp;$C$5))
+SUMIF(INDIRECT("'Output 3'!$H$4:$H$"&amp;$C$6),Analysis!Q61,INDIRECT("'Output 3'!$Q$4:$Q$"&amp;$C$6))
+SUMIF(INDIRECT("'Output 4'!$H$4:$H$"&amp;$C$7),Analysis!Q61,INDIRECT("'Output 4'!$Q$4:$Q$"&amp;$C$7))
+SUMIF(INDIRECT("'Output 5'!$H$4:$H$"&amp;$C$8),Analysis!Q61,INDIRECT("'Output 5'!$Q$4:$Q$"&amp;$C$8))
+SUMIF(INDIRECT("'Output 6'!$H$4:$H$"&amp;$C$9),Analysis!Q61,INDIRECT("'Output 6'!$Q$4:$Q$"&amp;$C$9))
+SUMIF(INDIRECT("'Output 7'!$H$4:$H$"&amp;$C$10),Analysis!Q61,INDIRECT("'Output 7'!$Q$4:$Q$"&amp;$C$10))
+SUMIF(INDIRECT("'Output 8'!$H$4:$H$"&amp;$C$11),Analysis!Q61,INDIRECT("'Output 8'!$Q$4:$Q$"&amp;$C$11))
+SUMIF(INDIRECT("'Output 9'!$H$4:$H$"&amp;$C$12),Analysis!Q61,INDIRECT("'Output 9'!$Q$4:$Q$"&amp;$C$12))</f>
        <v>0</v>
      </c>
      <c r="T61" s="5">
        <f ca="1">SUMIF(INDIRECT("'Output 1'!$H$4:$H$"&amp;$C$4),Analysis!Q61,INDIRECT("'Output 1'!$U$4:$U$"&amp;$C$4))
+SUMIF(INDIRECT("'Output 2'!$H$4:$H$"&amp;$C$5),Analysis!Q61,INDIRECT("'Output 2'!$U$4:$U$"&amp;$C$5))
+SUMIF(INDIRECT("'Output 3'!$H$4:$H$"&amp;$C$6),Analysis!Q61,INDIRECT("'Output 3'!$U$4:$U$"&amp;$C$6))
+SUMIF(INDIRECT("'Output 4'!$H$4:$H$"&amp;$C$7),Analysis!Q61,INDIRECT("'Output 4'!$U$4:$U$"&amp;$C$7))
+SUMIF(INDIRECT("'Output 5'!$H$4:$H$"&amp;$C$8),Analysis!Q61,INDIRECT("'Output 5'!$U$4:$U$"&amp;$C$8))
+SUMIF(INDIRECT("'Output 6'!$H$4:$H$"&amp;$C$9),Analysis!Q61,INDIRECT("'Output 6'!$U$4:$U$"&amp;$C$9))
+SUMIF(INDIRECT("'Output 7'!$H$4:$H$"&amp;$C$10),Analysis!Q61,INDIRECT("'Output 7'!$U$4:$U$"&amp;$C$10))
+SUMIF(INDIRECT("'Output 8'!$H$4:$H$"&amp;$C$11),Analysis!Q61,INDIRECT("'Output 8'!$U$4:$U$"&amp;$C$11))
+SUMIF(INDIRECT("'Output 9'!$H$4:$H$"&amp;$C$12),Analysis!Q61,INDIRECT("'Output 9'!$U$4:$U$"&amp;$C$12))</f>
        <v>0</v>
      </c>
      <c r="U61" s="31"/>
      <c r="V61" s="5">
        <f>SUMIF('Unplanned Outputs'!$E$4:$E$500,Analysis!Q61,'Unplanned Outputs'!$J$4:$J$500)</f>
        <v>0</v>
      </c>
      <c r="W61" s="5">
        <f>SUMIF('Unplanned Outputs'!$E$4:$E$500,Analysis!$Q61,'Unplanned Outputs'!$N$4:$N$500)</f>
        <v>0</v>
      </c>
      <c r="X61" s="5">
        <f>SUMIF('Unplanned Outputs'!$E$4:$E$500,Analysis!$Q61,'Unplanned Outputs'!$R$4:$R$500)</f>
        <v>0</v>
      </c>
      <c r="Y61" s="15"/>
      <c r="Z61" s="37">
        <f t="shared" ca="1" si="10"/>
        <v>0</v>
      </c>
      <c r="AA61" s="37">
        <f t="shared" si="11"/>
        <v>0</v>
      </c>
      <c r="AB61" s="53">
        <f t="shared" ca="1" si="12"/>
        <v>0</v>
      </c>
      <c r="AC61" s="64">
        <f ca="1">SUMIF(INDIRECT("'Output 1'!$H$5:$H$"&amp;$C$4),Analysis!$Q61,INDIRECT("'Output 1'!$F$5:$F$"&amp;$C$4))
+SUMIF(INDIRECT("'Output 2'!$H$5:$H$"&amp;$C$5),Analysis!$Q61,INDIRECT("'Output 2'!$F$5:$F$"&amp;$C$5))
+SUMIF(INDIRECT("'Output 3'!$H$5:$H$"&amp;$C$6),Analysis!$Q61,INDIRECT("'Output 3'!$F$5:$F$"&amp;$C$6))
+SUMIF(INDIRECT("'Output 4'!$H$5:$H$"&amp;$C$7),Analysis!$Q61,INDIRECT("'Output 4'!$F$5:$F$"&amp;$C$7))
+SUMIF(INDIRECT("'Output 5'!$H$5:$H$"&amp;$C$8),Analysis!$Q61,INDIRECT("'Output 5'!$F$5:$F$"&amp;$C$8))
+SUMIF(INDIRECT("'Output 6'!$H$5:$H$"&amp;$C$9),Analysis!$Q61,INDIRECT("'Output 6'!$F$5:$F$"&amp;$C$9))
+SUMIF(INDIRECT("'Output 7'!$H$5:$H$"&amp;$C$10),Analysis!$Q61,INDIRECT("'Output 7'!$F$5:$F$"&amp;$C$10))
+SUMIF(INDIRECT("'Output 8'!$H$5:$H$"&amp;$C$11),Analysis!$Q61,INDIRECT("'Output 8'!$F$5:$F$"&amp;$C$11))
+SUMIF(INDIRECT("'Output 9'!$H$5:$H$"&amp;$C$12),Analysis!$Q61,INDIRECT("'Output 9'!$F$5:$F$"&amp;$C$12))</f>
        <v>0</v>
      </c>
      <c r="AE61">
        <f t="shared" ca="1" si="13"/>
        <v>0</v>
      </c>
      <c r="AF61">
        <f ca="1">SUMIF(INDIRECT("'Output 1'!$H$4:$H$"&amp;$C$4),Analysis!Q61,INDIRECT("'Output 1'!$w$4:$w$"&amp;$C$4))
+SUMIF(INDIRECT("'Output 2'!$H$4:$H$"&amp;$C$5),Analysis!Q61,INDIRECT("'Output 2'!$w$4:$w$"&amp;$C$5))
+SUMIF(INDIRECT("'Output 3'!$H$4:$H$"&amp;$C$6),Analysis!Q61,INDIRECT("'Output 3'!$w$4:$w$"&amp;$C$6))
+SUMIF(INDIRECT("'Output 4'!$H$4:$H$"&amp;$C$7),Analysis!Q61,INDIRECT("'Output 4'!$w$4:$w$"&amp;$C$7))
+SUMIF(INDIRECT("'Output 5'!$H$4:$H$"&amp;$C$8),Analysis!Q61,INDIRECT("'Output 5'!$w$4:$w$"&amp;$C$8))
+SUMIF(INDIRECT("'Output 6'!$H$4:$H$"&amp;$C$9),Analysis!Q61,INDIRECT("'Output 6'!$w$4:$w$"&amp;$C$9))
+SUMIF(INDIRECT("'Output 7'!$H$4:$H$"&amp;$C$10),Analysis!Q61,INDIRECT("'Output 7'!$w$4:$w$"&amp;$C$10))
+SUMIF(INDIRECT("'Output 8'!$H$4:$H$"&amp;$C$11),Analysis!Q61,INDIRECT("'Output 8'!$w$4:$w$"&amp;$C$11))
+SUMIF(INDIRECT("'Output 9'!$H$4:$H$"&amp;$C$12),Analysis!Q61,INDIRECT("'Output 9'!$w$4:$w$"&amp;$C$12))</f>
        <v>0</v>
      </c>
      <c r="AG61">
        <f>SUMIF('Unplanned Outputs'!$E$4:$E$500,Analysis!Q61,'Unplanned Outputs'!$T$4:$T$500)</f>
        <v>0</v>
      </c>
    </row>
    <row r="62" spans="17:33">
      <c r="Q62" s="31" t="s">
        <v>324</v>
      </c>
      <c r="R62" s="5">
        <f ca="1">SUMIF(INDIRECT("'Output 1'!$H$4:$H$"&amp;$C$4),Analysis!Q62,INDIRECT("'Output 1'!$m$4:$m$"&amp;$C$4))
+SUMIF(INDIRECT("'Output 2'!$H$4:$H$"&amp;$C$5),Analysis!Q62,INDIRECT("'Output 2'!$m$4:$m$"&amp;$C$5))
+SUMIF(INDIRECT("'Output 3'!$H$4:$H$"&amp;$C$6),Analysis!Q62,INDIRECT("'Output 3'!$m$4:$m$"&amp;$C$6))
+SUMIF(INDIRECT("'Output 4'!$H$4:$H$"&amp;$C$7),Analysis!Q62,INDIRECT("'Output 4'!$m$4:$m$"&amp;$C$7))
+SUMIF(INDIRECT("'Output 5'!$H$4:$H$"&amp;$C$8),Analysis!Q62,INDIRECT("'Output 5'!$m$4:$m$"&amp;$C$8))
+SUMIF(INDIRECT("'Output 6'!$H$4:$H$"&amp;$C$9),Analysis!Q62,INDIRECT("'Output 6'!$m$4:$m$"&amp;$C$9))
+SUMIF(INDIRECT("'Output 7'!$H$4:$H$"&amp;$C$10),Analysis!Q62,INDIRECT("'Output 7'!$m$4:$m$"&amp;$C$10))
+SUMIF(INDIRECT("'Output 8'!$H$4:$H$"&amp;$C$11),Analysis!Q62,INDIRECT("'Output 8'!$m$4:$m$"&amp;$C$11))
+SUMIF(INDIRECT("'Output 9'!$H$4:$H$"&amp;$C$12),Analysis!Q62,INDIRECT("'Output 9'!$m$4:$m$"&amp;$C$12))</f>
        <v>0</v>
      </c>
      <c r="S62" s="5">
        <f ca="1">SUMIF(INDIRECT("'Output 1'!$H$4:$H$"&amp;$C$4),Analysis!Q62,INDIRECT("'Output 1'!$Q$4:$Q$"&amp;$C$4))
+SUMIF(INDIRECT("'Output 2'!$H$4:$H$"&amp;$C$5),Analysis!Q62,INDIRECT("'Output 2'!$Q$4:$Q$"&amp;$C$5))
+SUMIF(INDIRECT("'Output 3'!$H$4:$H$"&amp;$C$6),Analysis!Q62,INDIRECT("'Output 3'!$Q$4:$Q$"&amp;$C$6))
+SUMIF(INDIRECT("'Output 4'!$H$4:$H$"&amp;$C$7),Analysis!Q62,INDIRECT("'Output 4'!$Q$4:$Q$"&amp;$C$7))
+SUMIF(INDIRECT("'Output 5'!$H$4:$H$"&amp;$C$8),Analysis!Q62,INDIRECT("'Output 5'!$Q$4:$Q$"&amp;$C$8))
+SUMIF(INDIRECT("'Output 6'!$H$4:$H$"&amp;$C$9),Analysis!Q62,INDIRECT("'Output 6'!$Q$4:$Q$"&amp;$C$9))
+SUMIF(INDIRECT("'Output 7'!$H$4:$H$"&amp;$C$10),Analysis!Q62,INDIRECT("'Output 7'!$Q$4:$Q$"&amp;$C$10))
+SUMIF(INDIRECT("'Output 8'!$H$4:$H$"&amp;$C$11),Analysis!Q62,INDIRECT("'Output 8'!$Q$4:$Q$"&amp;$C$11))
+SUMIF(INDIRECT("'Output 9'!$H$4:$H$"&amp;$C$12),Analysis!Q62,INDIRECT("'Output 9'!$Q$4:$Q$"&amp;$C$12))</f>
        <v>0</v>
      </c>
      <c r="T62" s="5">
        <f ca="1">SUMIF(INDIRECT("'Output 1'!$H$4:$H$"&amp;$C$4),Analysis!Q62,INDIRECT("'Output 1'!$U$4:$U$"&amp;$C$4))
+SUMIF(INDIRECT("'Output 2'!$H$4:$H$"&amp;$C$5),Analysis!Q62,INDIRECT("'Output 2'!$U$4:$U$"&amp;$C$5))
+SUMIF(INDIRECT("'Output 3'!$H$4:$H$"&amp;$C$6),Analysis!Q62,INDIRECT("'Output 3'!$U$4:$U$"&amp;$C$6))
+SUMIF(INDIRECT("'Output 4'!$H$4:$H$"&amp;$C$7),Analysis!Q62,INDIRECT("'Output 4'!$U$4:$U$"&amp;$C$7))
+SUMIF(INDIRECT("'Output 5'!$H$4:$H$"&amp;$C$8),Analysis!Q62,INDIRECT("'Output 5'!$U$4:$U$"&amp;$C$8))
+SUMIF(INDIRECT("'Output 6'!$H$4:$H$"&amp;$C$9),Analysis!Q62,INDIRECT("'Output 6'!$U$4:$U$"&amp;$C$9))
+SUMIF(INDIRECT("'Output 7'!$H$4:$H$"&amp;$C$10),Analysis!Q62,INDIRECT("'Output 7'!$U$4:$U$"&amp;$C$10))
+SUMIF(INDIRECT("'Output 8'!$H$4:$H$"&amp;$C$11),Analysis!Q62,INDIRECT("'Output 8'!$U$4:$U$"&amp;$C$11))
+SUMIF(INDIRECT("'Output 9'!$H$4:$H$"&amp;$C$12),Analysis!Q62,INDIRECT("'Output 9'!$U$4:$U$"&amp;$C$12))</f>
        <v>0</v>
      </c>
      <c r="U62" s="31"/>
      <c r="V62" s="5">
        <f>SUMIF('Unplanned Outputs'!$E$4:$E$500,Analysis!Q62,'Unplanned Outputs'!$J$4:$J$500)</f>
        <v>0</v>
      </c>
      <c r="W62" s="5">
        <f>SUMIF('Unplanned Outputs'!$E$4:$E$500,Analysis!$Q62,'Unplanned Outputs'!$N$4:$N$500)</f>
        <v>0</v>
      </c>
      <c r="X62" s="5">
        <f>SUMIF('Unplanned Outputs'!$E$4:$E$500,Analysis!$Q62,'Unplanned Outputs'!$R$4:$R$500)</f>
        <v>0</v>
      </c>
      <c r="Y62" s="15"/>
      <c r="Z62" s="37">
        <f t="shared" ca="1" si="10"/>
        <v>0</v>
      </c>
      <c r="AA62" s="37">
        <f t="shared" si="11"/>
        <v>0</v>
      </c>
      <c r="AB62" s="53">
        <f t="shared" ca="1" si="12"/>
        <v>0</v>
      </c>
      <c r="AC62" s="64">
        <f ca="1">SUMIF(INDIRECT("'Output 1'!$H$5:$H$"&amp;$C$4),Analysis!$Q62,INDIRECT("'Output 1'!$F$5:$F$"&amp;$C$4))
+SUMIF(INDIRECT("'Output 2'!$H$5:$H$"&amp;$C$5),Analysis!$Q62,INDIRECT("'Output 2'!$F$5:$F$"&amp;$C$5))
+SUMIF(INDIRECT("'Output 3'!$H$5:$H$"&amp;$C$6),Analysis!$Q62,INDIRECT("'Output 3'!$F$5:$F$"&amp;$C$6))
+SUMIF(INDIRECT("'Output 4'!$H$5:$H$"&amp;$C$7),Analysis!$Q62,INDIRECT("'Output 4'!$F$5:$F$"&amp;$C$7))
+SUMIF(INDIRECT("'Output 5'!$H$5:$H$"&amp;$C$8),Analysis!$Q62,INDIRECT("'Output 5'!$F$5:$F$"&amp;$C$8))
+SUMIF(INDIRECT("'Output 6'!$H$5:$H$"&amp;$C$9),Analysis!$Q62,INDIRECT("'Output 6'!$F$5:$F$"&amp;$C$9))
+SUMIF(INDIRECT("'Output 7'!$H$5:$H$"&amp;$C$10),Analysis!$Q62,INDIRECT("'Output 7'!$F$5:$F$"&amp;$C$10))
+SUMIF(INDIRECT("'Output 8'!$H$5:$H$"&amp;$C$11),Analysis!$Q62,INDIRECT("'Output 8'!$F$5:$F$"&amp;$C$11))
+SUMIF(INDIRECT("'Output 9'!$H$5:$H$"&amp;$C$12),Analysis!$Q62,INDIRECT("'Output 9'!$F$5:$F$"&amp;$C$12))</f>
        <v>0</v>
      </c>
      <c r="AE62">
        <f t="shared" ca="1" si="13"/>
        <v>0</v>
      </c>
      <c r="AF62">
        <f ca="1">SUMIF(INDIRECT("'Output 1'!$H$4:$H$"&amp;$C$4),Analysis!Q62,INDIRECT("'Output 1'!$w$4:$w$"&amp;$C$4))
+SUMIF(INDIRECT("'Output 2'!$H$4:$H$"&amp;$C$5),Analysis!Q62,INDIRECT("'Output 2'!$w$4:$w$"&amp;$C$5))
+SUMIF(INDIRECT("'Output 3'!$H$4:$H$"&amp;$C$6),Analysis!Q62,INDIRECT("'Output 3'!$w$4:$w$"&amp;$C$6))
+SUMIF(INDIRECT("'Output 4'!$H$4:$H$"&amp;$C$7),Analysis!Q62,INDIRECT("'Output 4'!$w$4:$w$"&amp;$C$7))
+SUMIF(INDIRECT("'Output 5'!$H$4:$H$"&amp;$C$8),Analysis!Q62,INDIRECT("'Output 5'!$w$4:$w$"&amp;$C$8))
+SUMIF(INDIRECT("'Output 6'!$H$4:$H$"&amp;$C$9),Analysis!Q62,INDIRECT("'Output 6'!$w$4:$w$"&amp;$C$9))
+SUMIF(INDIRECT("'Output 7'!$H$4:$H$"&amp;$C$10),Analysis!Q62,INDIRECT("'Output 7'!$w$4:$w$"&amp;$C$10))
+SUMIF(INDIRECT("'Output 8'!$H$4:$H$"&amp;$C$11),Analysis!Q62,INDIRECT("'Output 8'!$w$4:$w$"&amp;$C$11))
+SUMIF(INDIRECT("'Output 9'!$H$4:$H$"&amp;$C$12),Analysis!Q62,INDIRECT("'Output 9'!$w$4:$w$"&amp;$C$12))</f>
        <v>0</v>
      </c>
      <c r="AG62">
        <f>SUMIF('Unplanned Outputs'!$E$4:$E$500,Analysis!Q62,'Unplanned Outputs'!$T$4:$T$500)</f>
        <v>0</v>
      </c>
    </row>
    <row r="63" spans="17:33">
      <c r="Q63" s="31" t="s">
        <v>325</v>
      </c>
      <c r="R63" s="5">
        <f ca="1">SUMIF(INDIRECT("'Output 1'!$H$4:$H$"&amp;$C$4),Analysis!Q63,INDIRECT("'Output 1'!$m$4:$m$"&amp;$C$4))
+SUMIF(INDIRECT("'Output 2'!$H$4:$H$"&amp;$C$5),Analysis!Q63,INDIRECT("'Output 2'!$m$4:$m$"&amp;$C$5))
+SUMIF(INDIRECT("'Output 3'!$H$4:$H$"&amp;$C$6),Analysis!Q63,INDIRECT("'Output 3'!$m$4:$m$"&amp;$C$6))
+SUMIF(INDIRECT("'Output 4'!$H$4:$H$"&amp;$C$7),Analysis!Q63,INDIRECT("'Output 4'!$m$4:$m$"&amp;$C$7))
+SUMIF(INDIRECT("'Output 5'!$H$4:$H$"&amp;$C$8),Analysis!Q63,INDIRECT("'Output 5'!$m$4:$m$"&amp;$C$8))
+SUMIF(INDIRECT("'Output 6'!$H$4:$H$"&amp;$C$9),Analysis!Q63,INDIRECT("'Output 6'!$m$4:$m$"&amp;$C$9))
+SUMIF(INDIRECT("'Output 7'!$H$4:$H$"&amp;$C$10),Analysis!Q63,INDIRECT("'Output 7'!$m$4:$m$"&amp;$C$10))
+SUMIF(INDIRECT("'Output 8'!$H$4:$H$"&amp;$C$11),Analysis!Q63,INDIRECT("'Output 8'!$m$4:$m$"&amp;$C$11))
+SUMIF(INDIRECT("'Output 9'!$H$4:$H$"&amp;$C$12),Analysis!Q63,INDIRECT("'Output 9'!$m$4:$m$"&amp;$C$12))</f>
        <v>0</v>
      </c>
      <c r="S63" s="5">
        <f ca="1">SUMIF(INDIRECT("'Output 1'!$H$4:$H$"&amp;$C$4),Analysis!Q63,INDIRECT("'Output 1'!$Q$4:$Q$"&amp;$C$4))
+SUMIF(INDIRECT("'Output 2'!$H$4:$H$"&amp;$C$5),Analysis!Q63,INDIRECT("'Output 2'!$Q$4:$Q$"&amp;$C$5))
+SUMIF(INDIRECT("'Output 3'!$H$4:$H$"&amp;$C$6),Analysis!Q63,INDIRECT("'Output 3'!$Q$4:$Q$"&amp;$C$6))
+SUMIF(INDIRECT("'Output 4'!$H$4:$H$"&amp;$C$7),Analysis!Q63,INDIRECT("'Output 4'!$Q$4:$Q$"&amp;$C$7))
+SUMIF(INDIRECT("'Output 5'!$H$4:$H$"&amp;$C$8),Analysis!Q63,INDIRECT("'Output 5'!$Q$4:$Q$"&amp;$C$8))
+SUMIF(INDIRECT("'Output 6'!$H$4:$H$"&amp;$C$9),Analysis!Q63,INDIRECT("'Output 6'!$Q$4:$Q$"&amp;$C$9))
+SUMIF(INDIRECT("'Output 7'!$H$4:$H$"&amp;$C$10),Analysis!Q63,INDIRECT("'Output 7'!$Q$4:$Q$"&amp;$C$10))
+SUMIF(INDIRECT("'Output 8'!$H$4:$H$"&amp;$C$11),Analysis!Q63,INDIRECT("'Output 8'!$Q$4:$Q$"&amp;$C$11))
+SUMIF(INDIRECT("'Output 9'!$H$4:$H$"&amp;$C$12),Analysis!Q63,INDIRECT("'Output 9'!$Q$4:$Q$"&amp;$C$12))</f>
        <v>0</v>
      </c>
      <c r="T63" s="5">
        <f ca="1">SUMIF(INDIRECT("'Output 1'!$H$4:$H$"&amp;$C$4),Analysis!Q63,INDIRECT("'Output 1'!$U$4:$U$"&amp;$C$4))
+SUMIF(INDIRECT("'Output 2'!$H$4:$H$"&amp;$C$5),Analysis!Q63,INDIRECT("'Output 2'!$U$4:$U$"&amp;$C$5))
+SUMIF(INDIRECT("'Output 3'!$H$4:$H$"&amp;$C$6),Analysis!Q63,INDIRECT("'Output 3'!$U$4:$U$"&amp;$C$6))
+SUMIF(INDIRECT("'Output 4'!$H$4:$H$"&amp;$C$7),Analysis!Q63,INDIRECT("'Output 4'!$U$4:$U$"&amp;$C$7))
+SUMIF(INDIRECT("'Output 5'!$H$4:$H$"&amp;$C$8),Analysis!Q63,INDIRECT("'Output 5'!$U$4:$U$"&amp;$C$8))
+SUMIF(INDIRECT("'Output 6'!$H$4:$H$"&amp;$C$9),Analysis!Q63,INDIRECT("'Output 6'!$U$4:$U$"&amp;$C$9))
+SUMIF(INDIRECT("'Output 7'!$H$4:$H$"&amp;$C$10),Analysis!Q63,INDIRECT("'Output 7'!$U$4:$U$"&amp;$C$10))
+SUMIF(INDIRECT("'Output 8'!$H$4:$H$"&amp;$C$11),Analysis!Q63,INDIRECT("'Output 8'!$U$4:$U$"&amp;$C$11))
+SUMIF(INDIRECT("'Output 9'!$H$4:$H$"&amp;$C$12),Analysis!Q63,INDIRECT("'Output 9'!$U$4:$U$"&amp;$C$12))</f>
        <v>0</v>
      </c>
      <c r="U63" s="31"/>
      <c r="V63" s="5">
        <f>SUMIF('Unplanned Outputs'!$E$4:$E$500,Analysis!Q63,'Unplanned Outputs'!$J$4:$J$500)</f>
        <v>0</v>
      </c>
      <c r="W63" s="5">
        <f>SUMIF('Unplanned Outputs'!$E$4:$E$500,Analysis!$Q63,'Unplanned Outputs'!$N$4:$N$500)</f>
        <v>0</v>
      </c>
      <c r="X63" s="5">
        <f>SUMIF('Unplanned Outputs'!$E$4:$E$500,Analysis!$Q63,'Unplanned Outputs'!$R$4:$R$500)</f>
        <v>0</v>
      </c>
      <c r="Y63" s="15"/>
      <c r="Z63" s="37">
        <f t="shared" ca="1" si="10"/>
        <v>0</v>
      </c>
      <c r="AA63" s="37">
        <f t="shared" si="11"/>
        <v>0</v>
      </c>
      <c r="AB63" s="53">
        <f t="shared" ca="1" si="12"/>
        <v>0</v>
      </c>
      <c r="AC63" s="64">
        <f ca="1">SUMIF(INDIRECT("'Output 1'!$H$5:$H$"&amp;$C$4),Analysis!$Q63,INDIRECT("'Output 1'!$F$5:$F$"&amp;$C$4))
+SUMIF(INDIRECT("'Output 2'!$H$5:$H$"&amp;$C$5),Analysis!$Q63,INDIRECT("'Output 2'!$F$5:$F$"&amp;$C$5))
+SUMIF(INDIRECT("'Output 3'!$H$5:$H$"&amp;$C$6),Analysis!$Q63,INDIRECT("'Output 3'!$F$5:$F$"&amp;$C$6))
+SUMIF(INDIRECT("'Output 4'!$H$5:$H$"&amp;$C$7),Analysis!$Q63,INDIRECT("'Output 4'!$F$5:$F$"&amp;$C$7))
+SUMIF(INDIRECT("'Output 5'!$H$5:$H$"&amp;$C$8),Analysis!$Q63,INDIRECT("'Output 5'!$F$5:$F$"&amp;$C$8))
+SUMIF(INDIRECT("'Output 6'!$H$5:$H$"&amp;$C$9),Analysis!$Q63,INDIRECT("'Output 6'!$F$5:$F$"&amp;$C$9))
+SUMIF(INDIRECT("'Output 7'!$H$5:$H$"&amp;$C$10),Analysis!$Q63,INDIRECT("'Output 7'!$F$5:$F$"&amp;$C$10))
+SUMIF(INDIRECT("'Output 8'!$H$5:$H$"&amp;$C$11),Analysis!$Q63,INDIRECT("'Output 8'!$F$5:$F$"&amp;$C$11))
+SUMIF(INDIRECT("'Output 9'!$H$5:$H$"&amp;$C$12),Analysis!$Q63,INDIRECT("'Output 9'!$F$5:$F$"&amp;$C$12))</f>
        <v>0</v>
      </c>
      <c r="AE63">
        <f t="shared" ca="1" si="13"/>
        <v>0</v>
      </c>
      <c r="AF63">
        <f ca="1">SUMIF(INDIRECT("'Output 1'!$H$4:$H$"&amp;$C$4),Analysis!Q63,INDIRECT("'Output 1'!$w$4:$w$"&amp;$C$4))
+SUMIF(INDIRECT("'Output 2'!$H$4:$H$"&amp;$C$5),Analysis!Q63,INDIRECT("'Output 2'!$w$4:$w$"&amp;$C$5))
+SUMIF(INDIRECT("'Output 3'!$H$4:$H$"&amp;$C$6),Analysis!Q63,INDIRECT("'Output 3'!$w$4:$w$"&amp;$C$6))
+SUMIF(INDIRECT("'Output 4'!$H$4:$H$"&amp;$C$7),Analysis!Q63,INDIRECT("'Output 4'!$w$4:$w$"&amp;$C$7))
+SUMIF(INDIRECT("'Output 5'!$H$4:$H$"&amp;$C$8),Analysis!Q63,INDIRECT("'Output 5'!$w$4:$w$"&amp;$C$8))
+SUMIF(INDIRECT("'Output 6'!$H$4:$H$"&amp;$C$9),Analysis!Q63,INDIRECT("'Output 6'!$w$4:$w$"&amp;$C$9))
+SUMIF(INDIRECT("'Output 7'!$H$4:$H$"&amp;$C$10),Analysis!Q63,INDIRECT("'Output 7'!$w$4:$w$"&amp;$C$10))
+SUMIF(INDIRECT("'Output 8'!$H$4:$H$"&amp;$C$11),Analysis!Q63,INDIRECT("'Output 8'!$w$4:$w$"&amp;$C$11))
+SUMIF(INDIRECT("'Output 9'!$H$4:$H$"&amp;$C$12),Analysis!Q63,INDIRECT("'Output 9'!$w$4:$w$"&amp;$C$12))</f>
        <v>0</v>
      </c>
      <c r="AG63">
        <f>SUMIF('Unplanned Outputs'!$E$4:$E$500,Analysis!Q63,'Unplanned Outputs'!$T$4:$T$500)</f>
        <v>0</v>
      </c>
    </row>
    <row r="64" spans="17:33">
      <c r="Q64" s="31" t="s">
        <v>326</v>
      </c>
      <c r="R64" s="5">
        <f ca="1">SUMIF(INDIRECT("'Output 1'!$H$4:$H$"&amp;$C$4),Analysis!Q64,INDIRECT("'Output 1'!$m$4:$m$"&amp;$C$4))
+SUMIF(INDIRECT("'Output 2'!$H$4:$H$"&amp;$C$5),Analysis!Q64,INDIRECT("'Output 2'!$m$4:$m$"&amp;$C$5))
+SUMIF(INDIRECT("'Output 3'!$H$4:$H$"&amp;$C$6),Analysis!Q64,INDIRECT("'Output 3'!$m$4:$m$"&amp;$C$6))
+SUMIF(INDIRECT("'Output 4'!$H$4:$H$"&amp;$C$7),Analysis!Q64,INDIRECT("'Output 4'!$m$4:$m$"&amp;$C$7))
+SUMIF(INDIRECT("'Output 5'!$H$4:$H$"&amp;$C$8),Analysis!Q64,INDIRECT("'Output 5'!$m$4:$m$"&amp;$C$8))
+SUMIF(INDIRECT("'Output 6'!$H$4:$H$"&amp;$C$9),Analysis!Q64,INDIRECT("'Output 6'!$m$4:$m$"&amp;$C$9))
+SUMIF(INDIRECT("'Output 7'!$H$4:$H$"&amp;$C$10),Analysis!Q64,INDIRECT("'Output 7'!$m$4:$m$"&amp;$C$10))
+SUMIF(INDIRECT("'Output 8'!$H$4:$H$"&amp;$C$11),Analysis!Q64,INDIRECT("'Output 8'!$m$4:$m$"&amp;$C$11))
+SUMIF(INDIRECT("'Output 9'!$H$4:$H$"&amp;$C$12),Analysis!Q64,INDIRECT("'Output 9'!$m$4:$m$"&amp;$C$12))</f>
        <v>0</v>
      </c>
      <c r="S64" s="5">
        <f ca="1">SUMIF(INDIRECT("'Output 1'!$H$4:$H$"&amp;$C$4),Analysis!Q64,INDIRECT("'Output 1'!$Q$4:$Q$"&amp;$C$4))
+SUMIF(INDIRECT("'Output 2'!$H$4:$H$"&amp;$C$5),Analysis!Q64,INDIRECT("'Output 2'!$Q$4:$Q$"&amp;$C$5))
+SUMIF(INDIRECT("'Output 3'!$H$4:$H$"&amp;$C$6),Analysis!Q64,INDIRECT("'Output 3'!$Q$4:$Q$"&amp;$C$6))
+SUMIF(INDIRECT("'Output 4'!$H$4:$H$"&amp;$C$7),Analysis!Q64,INDIRECT("'Output 4'!$Q$4:$Q$"&amp;$C$7))
+SUMIF(INDIRECT("'Output 5'!$H$4:$H$"&amp;$C$8),Analysis!Q64,INDIRECT("'Output 5'!$Q$4:$Q$"&amp;$C$8))
+SUMIF(INDIRECT("'Output 6'!$H$4:$H$"&amp;$C$9),Analysis!Q64,INDIRECT("'Output 6'!$Q$4:$Q$"&amp;$C$9))
+SUMIF(INDIRECT("'Output 7'!$H$4:$H$"&amp;$C$10),Analysis!Q64,INDIRECT("'Output 7'!$Q$4:$Q$"&amp;$C$10))
+SUMIF(INDIRECT("'Output 8'!$H$4:$H$"&amp;$C$11),Analysis!Q64,INDIRECT("'Output 8'!$Q$4:$Q$"&amp;$C$11))
+SUMIF(INDIRECT("'Output 9'!$H$4:$H$"&amp;$C$12),Analysis!Q64,INDIRECT("'Output 9'!$Q$4:$Q$"&amp;$C$12))</f>
        <v>0</v>
      </c>
      <c r="T64" s="5">
        <f ca="1">SUMIF(INDIRECT("'Output 1'!$H$4:$H$"&amp;$C$4),Analysis!Q64,INDIRECT("'Output 1'!$U$4:$U$"&amp;$C$4))
+SUMIF(INDIRECT("'Output 2'!$H$4:$H$"&amp;$C$5),Analysis!Q64,INDIRECT("'Output 2'!$U$4:$U$"&amp;$C$5))
+SUMIF(INDIRECT("'Output 3'!$H$4:$H$"&amp;$C$6),Analysis!Q64,INDIRECT("'Output 3'!$U$4:$U$"&amp;$C$6))
+SUMIF(INDIRECT("'Output 4'!$H$4:$H$"&amp;$C$7),Analysis!Q64,INDIRECT("'Output 4'!$U$4:$U$"&amp;$C$7))
+SUMIF(INDIRECT("'Output 5'!$H$4:$H$"&amp;$C$8),Analysis!Q64,INDIRECT("'Output 5'!$U$4:$U$"&amp;$C$8))
+SUMIF(INDIRECT("'Output 6'!$H$4:$H$"&amp;$C$9),Analysis!Q64,INDIRECT("'Output 6'!$U$4:$U$"&amp;$C$9))
+SUMIF(INDIRECT("'Output 7'!$H$4:$H$"&amp;$C$10),Analysis!Q64,INDIRECT("'Output 7'!$U$4:$U$"&amp;$C$10))
+SUMIF(INDIRECT("'Output 8'!$H$4:$H$"&amp;$C$11),Analysis!Q64,INDIRECT("'Output 8'!$U$4:$U$"&amp;$C$11))
+SUMIF(INDIRECT("'Output 9'!$H$4:$H$"&amp;$C$12),Analysis!Q64,INDIRECT("'Output 9'!$U$4:$U$"&amp;$C$12))</f>
        <v>0</v>
      </c>
      <c r="U64" s="31"/>
      <c r="V64" s="5">
        <f>SUMIF('Unplanned Outputs'!$E$4:$E$500,Analysis!Q64,'Unplanned Outputs'!$J$4:$J$500)</f>
        <v>0</v>
      </c>
      <c r="W64" s="5">
        <f>SUMIF('Unplanned Outputs'!$E$4:$E$500,Analysis!$Q64,'Unplanned Outputs'!$N$4:$N$500)</f>
        <v>0</v>
      </c>
      <c r="X64" s="5">
        <f>SUMIF('Unplanned Outputs'!$E$4:$E$500,Analysis!$Q64,'Unplanned Outputs'!$R$4:$R$500)</f>
        <v>0</v>
      </c>
      <c r="Y64" s="15"/>
      <c r="Z64" s="37">
        <f t="shared" ca="1" si="10"/>
        <v>0</v>
      </c>
      <c r="AA64" s="37">
        <f t="shared" si="11"/>
        <v>0</v>
      </c>
      <c r="AB64" s="53">
        <f t="shared" ca="1" si="12"/>
        <v>0</v>
      </c>
      <c r="AC64" s="64">
        <f ca="1">SUMIF(INDIRECT("'Output 1'!$H$5:$H$"&amp;$C$4),Analysis!$Q64,INDIRECT("'Output 1'!$F$5:$F$"&amp;$C$4))
+SUMIF(INDIRECT("'Output 2'!$H$5:$H$"&amp;$C$5),Analysis!$Q64,INDIRECT("'Output 2'!$F$5:$F$"&amp;$C$5))
+SUMIF(INDIRECT("'Output 3'!$H$5:$H$"&amp;$C$6),Analysis!$Q64,INDIRECT("'Output 3'!$F$5:$F$"&amp;$C$6))
+SUMIF(INDIRECT("'Output 4'!$H$5:$H$"&amp;$C$7),Analysis!$Q64,INDIRECT("'Output 4'!$F$5:$F$"&amp;$C$7))
+SUMIF(INDIRECT("'Output 5'!$H$5:$H$"&amp;$C$8),Analysis!$Q64,INDIRECT("'Output 5'!$F$5:$F$"&amp;$C$8))
+SUMIF(INDIRECT("'Output 6'!$H$5:$H$"&amp;$C$9),Analysis!$Q64,INDIRECT("'Output 6'!$F$5:$F$"&amp;$C$9))
+SUMIF(INDIRECT("'Output 7'!$H$5:$H$"&amp;$C$10),Analysis!$Q64,INDIRECT("'Output 7'!$F$5:$F$"&amp;$C$10))
+SUMIF(INDIRECT("'Output 8'!$H$5:$H$"&amp;$C$11),Analysis!$Q64,INDIRECT("'Output 8'!$F$5:$F$"&amp;$C$11))
+SUMIF(INDIRECT("'Output 9'!$H$5:$H$"&amp;$C$12),Analysis!$Q64,INDIRECT("'Output 9'!$F$5:$F$"&amp;$C$12))</f>
        <v>0</v>
      </c>
      <c r="AE64">
        <f t="shared" ca="1" si="13"/>
        <v>0</v>
      </c>
      <c r="AF64">
        <f ca="1">SUMIF(INDIRECT("'Output 1'!$H$4:$H$"&amp;$C$4),Analysis!Q64,INDIRECT("'Output 1'!$w$4:$w$"&amp;$C$4))
+SUMIF(INDIRECT("'Output 2'!$H$4:$H$"&amp;$C$5),Analysis!Q64,INDIRECT("'Output 2'!$w$4:$w$"&amp;$C$5))
+SUMIF(INDIRECT("'Output 3'!$H$4:$H$"&amp;$C$6),Analysis!Q64,INDIRECT("'Output 3'!$w$4:$w$"&amp;$C$6))
+SUMIF(INDIRECT("'Output 4'!$H$4:$H$"&amp;$C$7),Analysis!Q64,INDIRECT("'Output 4'!$w$4:$w$"&amp;$C$7))
+SUMIF(INDIRECT("'Output 5'!$H$4:$H$"&amp;$C$8),Analysis!Q64,INDIRECT("'Output 5'!$w$4:$w$"&amp;$C$8))
+SUMIF(INDIRECT("'Output 6'!$H$4:$H$"&amp;$C$9),Analysis!Q64,INDIRECT("'Output 6'!$w$4:$w$"&amp;$C$9))
+SUMIF(INDIRECT("'Output 7'!$H$4:$H$"&amp;$C$10),Analysis!Q64,INDIRECT("'Output 7'!$w$4:$w$"&amp;$C$10))
+SUMIF(INDIRECT("'Output 8'!$H$4:$H$"&amp;$C$11),Analysis!Q64,INDIRECT("'Output 8'!$w$4:$w$"&amp;$C$11))
+SUMIF(INDIRECT("'Output 9'!$H$4:$H$"&amp;$C$12),Analysis!Q64,INDIRECT("'Output 9'!$w$4:$w$"&amp;$C$12))</f>
        <v>0</v>
      </c>
      <c r="AG64">
        <f>SUMIF('Unplanned Outputs'!$E$4:$E$500,Analysis!Q64,'Unplanned Outputs'!$T$4:$T$500)</f>
        <v>0</v>
      </c>
    </row>
    <row r="65" spans="17:33">
      <c r="Q65" s="31">
        <v>5.2</v>
      </c>
      <c r="R65" s="5">
        <f ca="1">SUMIF(INDIRECT("'Output 1'!$H$4:$H$"&amp;$C$4),Analysis!Q65,INDIRECT("'Output 1'!$m$4:$m$"&amp;$C$4))
+SUMIF(INDIRECT("'Output 2'!$H$4:$H$"&amp;$C$5),Analysis!Q65,INDIRECT("'Output 2'!$m$4:$m$"&amp;$C$5))
+SUMIF(INDIRECT("'Output 3'!$H$4:$H$"&amp;$C$6),Analysis!Q65,INDIRECT("'Output 3'!$m$4:$m$"&amp;$C$6))
+SUMIF(INDIRECT("'Output 4'!$H$4:$H$"&amp;$C$7),Analysis!Q65,INDIRECT("'Output 4'!$m$4:$m$"&amp;$C$7))
+SUMIF(INDIRECT("'Output 5'!$H$4:$H$"&amp;$C$8),Analysis!Q65,INDIRECT("'Output 5'!$m$4:$m$"&amp;$C$8))
+SUMIF(INDIRECT("'Output 6'!$H$4:$H$"&amp;$C$9),Analysis!Q65,INDIRECT("'Output 6'!$m$4:$m$"&amp;$C$9))
+SUMIF(INDIRECT("'Output 7'!$H$4:$H$"&amp;$C$10),Analysis!Q65,INDIRECT("'Output 7'!$m$4:$m$"&amp;$C$10))
+SUMIF(INDIRECT("'Output 8'!$H$4:$H$"&amp;$C$11),Analysis!Q65,INDIRECT("'Output 8'!$m$4:$m$"&amp;$C$11))
+SUMIF(INDIRECT("'Output 9'!$H$4:$H$"&amp;$C$12),Analysis!Q65,INDIRECT("'Output 9'!$m$4:$m$"&amp;$C$12))</f>
        <v>0</v>
      </c>
      <c r="S65" s="5">
        <f ca="1">SUMIF(INDIRECT("'Output 1'!$H$4:$H$"&amp;$C$4),Analysis!Q65,INDIRECT("'Output 1'!$Q$4:$Q$"&amp;$C$4))
+SUMIF(INDIRECT("'Output 2'!$H$4:$H$"&amp;$C$5),Analysis!Q65,INDIRECT("'Output 2'!$Q$4:$Q$"&amp;$C$5))
+SUMIF(INDIRECT("'Output 3'!$H$4:$H$"&amp;$C$6),Analysis!Q65,INDIRECT("'Output 3'!$Q$4:$Q$"&amp;$C$6))
+SUMIF(INDIRECT("'Output 4'!$H$4:$H$"&amp;$C$7),Analysis!Q65,INDIRECT("'Output 4'!$Q$4:$Q$"&amp;$C$7))
+SUMIF(INDIRECT("'Output 5'!$H$4:$H$"&amp;$C$8),Analysis!Q65,INDIRECT("'Output 5'!$Q$4:$Q$"&amp;$C$8))
+SUMIF(INDIRECT("'Output 6'!$H$4:$H$"&amp;$C$9),Analysis!Q65,INDIRECT("'Output 6'!$Q$4:$Q$"&amp;$C$9))
+SUMIF(INDIRECT("'Output 7'!$H$4:$H$"&amp;$C$10),Analysis!Q65,INDIRECT("'Output 7'!$Q$4:$Q$"&amp;$C$10))
+SUMIF(INDIRECT("'Output 8'!$H$4:$H$"&amp;$C$11),Analysis!Q65,INDIRECT("'Output 8'!$Q$4:$Q$"&amp;$C$11))
+SUMIF(INDIRECT("'Output 9'!$H$4:$H$"&amp;$C$12),Analysis!Q65,INDIRECT("'Output 9'!$Q$4:$Q$"&amp;$C$12))</f>
        <v>0</v>
      </c>
      <c r="T65" s="5">
        <f ca="1">SUMIF(INDIRECT("'Output 1'!$H$4:$H$"&amp;$C$4),Analysis!Q65,INDIRECT("'Output 1'!$U$4:$U$"&amp;$C$4))
+SUMIF(INDIRECT("'Output 2'!$H$4:$H$"&amp;$C$5),Analysis!Q65,INDIRECT("'Output 2'!$U$4:$U$"&amp;$C$5))
+SUMIF(INDIRECT("'Output 3'!$H$4:$H$"&amp;$C$6),Analysis!Q65,INDIRECT("'Output 3'!$U$4:$U$"&amp;$C$6))
+SUMIF(INDIRECT("'Output 4'!$H$4:$H$"&amp;$C$7),Analysis!Q65,INDIRECT("'Output 4'!$U$4:$U$"&amp;$C$7))
+SUMIF(INDIRECT("'Output 5'!$H$4:$H$"&amp;$C$8),Analysis!Q65,INDIRECT("'Output 5'!$U$4:$U$"&amp;$C$8))
+SUMIF(INDIRECT("'Output 6'!$H$4:$H$"&amp;$C$9),Analysis!Q65,INDIRECT("'Output 6'!$U$4:$U$"&amp;$C$9))
+SUMIF(INDIRECT("'Output 7'!$H$4:$H$"&amp;$C$10),Analysis!Q65,INDIRECT("'Output 7'!$U$4:$U$"&amp;$C$10))
+SUMIF(INDIRECT("'Output 8'!$H$4:$H$"&amp;$C$11),Analysis!Q65,INDIRECT("'Output 8'!$U$4:$U$"&amp;$C$11))
+SUMIF(INDIRECT("'Output 9'!$H$4:$H$"&amp;$C$12),Analysis!Q65,INDIRECT("'Output 9'!$U$4:$U$"&amp;$C$12))</f>
        <v>0</v>
      </c>
      <c r="U65" s="31"/>
      <c r="V65" s="5">
        <f>SUMIF('Unplanned Outputs'!$E$4:$E$500,Analysis!Q65,'Unplanned Outputs'!$J$4:$J$500)</f>
        <v>0</v>
      </c>
      <c r="W65" s="5">
        <f>SUMIF('Unplanned Outputs'!$E$4:$E$500,Analysis!$Q65,'Unplanned Outputs'!$N$4:$N$500)</f>
        <v>0</v>
      </c>
      <c r="X65" s="5">
        <f>SUMIF('Unplanned Outputs'!$E$4:$E$500,Analysis!$Q65,'Unplanned Outputs'!$R$4:$R$500)</f>
        <v>0</v>
      </c>
      <c r="Y65" s="15"/>
      <c r="Z65" s="37">
        <f t="shared" ca="1" si="10"/>
        <v>0</v>
      </c>
      <c r="AA65" s="37">
        <f t="shared" si="11"/>
        <v>0</v>
      </c>
      <c r="AB65" s="53">
        <f t="shared" ca="1" si="12"/>
        <v>0</v>
      </c>
      <c r="AC65" s="64">
        <f ca="1">SUMIF(INDIRECT("'Output 1'!$H$5:$H$"&amp;$C$4),Analysis!$Q65,INDIRECT("'Output 1'!$F$5:$F$"&amp;$C$4))
+SUMIF(INDIRECT("'Output 2'!$H$5:$H$"&amp;$C$5),Analysis!$Q65,INDIRECT("'Output 2'!$F$5:$F$"&amp;$C$5))
+SUMIF(INDIRECT("'Output 3'!$H$5:$H$"&amp;$C$6),Analysis!$Q65,INDIRECT("'Output 3'!$F$5:$F$"&amp;$C$6))
+SUMIF(INDIRECT("'Output 4'!$H$5:$H$"&amp;$C$7),Analysis!$Q65,INDIRECT("'Output 4'!$F$5:$F$"&amp;$C$7))
+SUMIF(INDIRECT("'Output 5'!$H$5:$H$"&amp;$C$8),Analysis!$Q65,INDIRECT("'Output 5'!$F$5:$F$"&amp;$C$8))
+SUMIF(INDIRECT("'Output 6'!$H$5:$H$"&amp;$C$9),Analysis!$Q65,INDIRECT("'Output 6'!$F$5:$F$"&amp;$C$9))
+SUMIF(INDIRECT("'Output 7'!$H$5:$H$"&amp;$C$10),Analysis!$Q65,INDIRECT("'Output 7'!$F$5:$F$"&amp;$C$10))
+SUMIF(INDIRECT("'Output 8'!$H$5:$H$"&amp;$C$11),Analysis!$Q65,INDIRECT("'Output 8'!$F$5:$F$"&amp;$C$11))
+SUMIF(INDIRECT("'Output 9'!$H$5:$H$"&amp;$C$12),Analysis!$Q65,INDIRECT("'Output 9'!$F$5:$F$"&amp;$C$12))</f>
        <v>0</v>
      </c>
      <c r="AE65">
        <f t="shared" ca="1" si="13"/>
        <v>0</v>
      </c>
      <c r="AF65">
        <f ca="1">SUMIF(INDIRECT("'Output 1'!$H$4:$H$"&amp;$C$4),Analysis!Q65,INDIRECT("'Output 1'!$w$4:$w$"&amp;$C$4))
+SUMIF(INDIRECT("'Output 2'!$H$4:$H$"&amp;$C$5),Analysis!Q65,INDIRECT("'Output 2'!$w$4:$w$"&amp;$C$5))
+SUMIF(INDIRECT("'Output 3'!$H$4:$H$"&amp;$C$6),Analysis!Q65,INDIRECT("'Output 3'!$w$4:$w$"&amp;$C$6))
+SUMIF(INDIRECT("'Output 4'!$H$4:$H$"&amp;$C$7),Analysis!Q65,INDIRECT("'Output 4'!$w$4:$w$"&amp;$C$7))
+SUMIF(INDIRECT("'Output 5'!$H$4:$H$"&amp;$C$8),Analysis!Q65,INDIRECT("'Output 5'!$w$4:$w$"&amp;$C$8))
+SUMIF(INDIRECT("'Output 6'!$H$4:$H$"&amp;$C$9),Analysis!Q65,INDIRECT("'Output 6'!$w$4:$w$"&amp;$C$9))
+SUMIF(INDIRECT("'Output 7'!$H$4:$H$"&amp;$C$10),Analysis!Q65,INDIRECT("'Output 7'!$w$4:$w$"&amp;$C$10))
+SUMIF(INDIRECT("'Output 8'!$H$4:$H$"&amp;$C$11),Analysis!Q65,INDIRECT("'Output 8'!$w$4:$w$"&amp;$C$11))
+SUMIF(INDIRECT("'Output 9'!$H$4:$H$"&amp;$C$12),Analysis!Q65,INDIRECT("'Output 9'!$w$4:$w$"&amp;$C$12))</f>
        <v>0</v>
      </c>
      <c r="AG65">
        <f>SUMIF('Unplanned Outputs'!$E$4:$E$500,Analysis!Q65,'Unplanned Outputs'!$T$4:$T$500)</f>
        <v>0</v>
      </c>
    </row>
    <row r="66" spans="17:33">
      <c r="Q66" s="31" t="s">
        <v>327</v>
      </c>
      <c r="R66" s="5">
        <f ca="1">SUMIF(INDIRECT("'Output 1'!$H$4:$H$"&amp;$C$4),Analysis!Q66,INDIRECT("'Output 1'!$m$4:$m$"&amp;$C$4))
+SUMIF(INDIRECT("'Output 2'!$H$4:$H$"&amp;$C$5),Analysis!Q66,INDIRECT("'Output 2'!$m$4:$m$"&amp;$C$5))
+SUMIF(INDIRECT("'Output 3'!$H$4:$H$"&amp;$C$6),Analysis!Q66,INDIRECT("'Output 3'!$m$4:$m$"&amp;$C$6))
+SUMIF(INDIRECT("'Output 4'!$H$4:$H$"&amp;$C$7),Analysis!Q66,INDIRECT("'Output 4'!$m$4:$m$"&amp;$C$7))
+SUMIF(INDIRECT("'Output 5'!$H$4:$H$"&amp;$C$8),Analysis!Q66,INDIRECT("'Output 5'!$m$4:$m$"&amp;$C$8))
+SUMIF(INDIRECT("'Output 6'!$H$4:$H$"&amp;$C$9),Analysis!Q66,INDIRECT("'Output 6'!$m$4:$m$"&amp;$C$9))
+SUMIF(INDIRECT("'Output 7'!$H$4:$H$"&amp;$C$10),Analysis!Q66,INDIRECT("'Output 7'!$m$4:$m$"&amp;$C$10))
+SUMIF(INDIRECT("'Output 8'!$H$4:$H$"&amp;$C$11),Analysis!Q66,INDIRECT("'Output 8'!$m$4:$m$"&amp;$C$11))
+SUMIF(INDIRECT("'Output 9'!$H$4:$H$"&amp;$C$12),Analysis!Q66,INDIRECT("'Output 9'!$m$4:$m$"&amp;$C$12))</f>
        <v>0</v>
      </c>
      <c r="S66" s="5">
        <f ca="1">SUMIF(INDIRECT("'Output 1'!$H$4:$H$"&amp;$C$4),Analysis!Q66,INDIRECT("'Output 1'!$Q$4:$Q$"&amp;$C$4))
+SUMIF(INDIRECT("'Output 2'!$H$4:$H$"&amp;$C$5),Analysis!Q66,INDIRECT("'Output 2'!$Q$4:$Q$"&amp;$C$5))
+SUMIF(INDIRECT("'Output 3'!$H$4:$H$"&amp;$C$6),Analysis!Q66,INDIRECT("'Output 3'!$Q$4:$Q$"&amp;$C$6))
+SUMIF(INDIRECT("'Output 4'!$H$4:$H$"&amp;$C$7),Analysis!Q66,INDIRECT("'Output 4'!$Q$4:$Q$"&amp;$C$7))
+SUMIF(INDIRECT("'Output 5'!$H$4:$H$"&amp;$C$8),Analysis!Q66,INDIRECT("'Output 5'!$Q$4:$Q$"&amp;$C$8))
+SUMIF(INDIRECT("'Output 6'!$H$4:$H$"&amp;$C$9),Analysis!Q66,INDIRECT("'Output 6'!$Q$4:$Q$"&amp;$C$9))
+SUMIF(INDIRECT("'Output 7'!$H$4:$H$"&amp;$C$10),Analysis!Q66,INDIRECT("'Output 7'!$Q$4:$Q$"&amp;$C$10))
+SUMIF(INDIRECT("'Output 8'!$H$4:$H$"&amp;$C$11),Analysis!Q66,INDIRECT("'Output 8'!$Q$4:$Q$"&amp;$C$11))
+SUMIF(INDIRECT("'Output 9'!$H$4:$H$"&amp;$C$12),Analysis!Q66,INDIRECT("'Output 9'!$Q$4:$Q$"&amp;$C$12))</f>
        <v>0</v>
      </c>
      <c r="T66" s="5">
        <f ca="1">SUMIF(INDIRECT("'Output 1'!$H$4:$H$"&amp;$C$4),Analysis!Q66,INDIRECT("'Output 1'!$U$4:$U$"&amp;$C$4))
+SUMIF(INDIRECT("'Output 2'!$H$4:$H$"&amp;$C$5),Analysis!Q66,INDIRECT("'Output 2'!$U$4:$U$"&amp;$C$5))
+SUMIF(INDIRECT("'Output 3'!$H$4:$H$"&amp;$C$6),Analysis!Q66,INDIRECT("'Output 3'!$U$4:$U$"&amp;$C$6))
+SUMIF(INDIRECT("'Output 4'!$H$4:$H$"&amp;$C$7),Analysis!Q66,INDIRECT("'Output 4'!$U$4:$U$"&amp;$C$7))
+SUMIF(INDIRECT("'Output 5'!$H$4:$H$"&amp;$C$8),Analysis!Q66,INDIRECT("'Output 5'!$U$4:$U$"&amp;$C$8))
+SUMIF(INDIRECT("'Output 6'!$H$4:$H$"&amp;$C$9),Analysis!Q66,INDIRECT("'Output 6'!$U$4:$U$"&amp;$C$9))
+SUMIF(INDIRECT("'Output 7'!$H$4:$H$"&amp;$C$10),Analysis!Q66,INDIRECT("'Output 7'!$U$4:$U$"&amp;$C$10))
+SUMIF(INDIRECT("'Output 8'!$H$4:$H$"&amp;$C$11),Analysis!Q66,INDIRECT("'Output 8'!$U$4:$U$"&amp;$C$11))
+SUMIF(INDIRECT("'Output 9'!$H$4:$H$"&amp;$C$12),Analysis!Q66,INDIRECT("'Output 9'!$U$4:$U$"&amp;$C$12))</f>
        <v>0</v>
      </c>
      <c r="U66" s="31"/>
      <c r="V66" s="5">
        <f>SUMIF('Unplanned Outputs'!$E$4:$E$500,Analysis!Q66,'Unplanned Outputs'!$J$4:$J$500)</f>
        <v>0</v>
      </c>
      <c r="W66" s="5">
        <f>SUMIF('Unplanned Outputs'!$E$4:$E$500,Analysis!$Q66,'Unplanned Outputs'!$N$4:$N$500)</f>
        <v>0</v>
      </c>
      <c r="X66" s="5">
        <f>SUMIF('Unplanned Outputs'!$E$4:$E$500,Analysis!$Q66,'Unplanned Outputs'!$R$4:$R$500)</f>
        <v>0</v>
      </c>
      <c r="Y66" s="15"/>
      <c r="Z66" s="37">
        <f t="shared" ca="1" si="10"/>
        <v>0</v>
      </c>
      <c r="AA66" s="37">
        <f t="shared" si="11"/>
        <v>0</v>
      </c>
      <c r="AB66" s="53">
        <f t="shared" ca="1" si="12"/>
        <v>0</v>
      </c>
      <c r="AC66" s="64">
        <f ca="1">SUMIF(INDIRECT("'Output 1'!$H$5:$H$"&amp;$C$4),Analysis!$Q66,INDIRECT("'Output 1'!$F$5:$F$"&amp;$C$4))
+SUMIF(INDIRECT("'Output 2'!$H$5:$H$"&amp;$C$5),Analysis!$Q66,INDIRECT("'Output 2'!$F$5:$F$"&amp;$C$5))
+SUMIF(INDIRECT("'Output 3'!$H$5:$H$"&amp;$C$6),Analysis!$Q66,INDIRECT("'Output 3'!$F$5:$F$"&amp;$C$6))
+SUMIF(INDIRECT("'Output 4'!$H$5:$H$"&amp;$C$7),Analysis!$Q66,INDIRECT("'Output 4'!$F$5:$F$"&amp;$C$7))
+SUMIF(INDIRECT("'Output 5'!$H$5:$H$"&amp;$C$8),Analysis!$Q66,INDIRECT("'Output 5'!$F$5:$F$"&amp;$C$8))
+SUMIF(INDIRECT("'Output 6'!$H$5:$H$"&amp;$C$9),Analysis!$Q66,INDIRECT("'Output 6'!$F$5:$F$"&amp;$C$9))
+SUMIF(INDIRECT("'Output 7'!$H$5:$H$"&amp;$C$10),Analysis!$Q66,INDIRECT("'Output 7'!$F$5:$F$"&amp;$C$10))
+SUMIF(INDIRECT("'Output 8'!$H$5:$H$"&amp;$C$11),Analysis!$Q66,INDIRECT("'Output 8'!$F$5:$F$"&amp;$C$11))
+SUMIF(INDIRECT("'Output 9'!$H$5:$H$"&amp;$C$12),Analysis!$Q66,INDIRECT("'Output 9'!$F$5:$F$"&amp;$C$12))</f>
        <v>0</v>
      </c>
      <c r="AE66">
        <f t="shared" ca="1" si="13"/>
        <v>0</v>
      </c>
      <c r="AF66">
        <f ca="1">SUMIF(INDIRECT("'Output 1'!$H$4:$H$"&amp;$C$4),Analysis!Q66,INDIRECT("'Output 1'!$w$4:$w$"&amp;$C$4))
+SUMIF(INDIRECT("'Output 2'!$H$4:$H$"&amp;$C$5),Analysis!Q66,INDIRECT("'Output 2'!$w$4:$w$"&amp;$C$5))
+SUMIF(INDIRECT("'Output 3'!$H$4:$H$"&amp;$C$6),Analysis!Q66,INDIRECT("'Output 3'!$w$4:$w$"&amp;$C$6))
+SUMIF(INDIRECT("'Output 4'!$H$4:$H$"&amp;$C$7),Analysis!Q66,INDIRECT("'Output 4'!$w$4:$w$"&amp;$C$7))
+SUMIF(INDIRECT("'Output 5'!$H$4:$H$"&amp;$C$8),Analysis!Q66,INDIRECT("'Output 5'!$w$4:$w$"&amp;$C$8))
+SUMIF(INDIRECT("'Output 6'!$H$4:$H$"&amp;$C$9),Analysis!Q66,INDIRECT("'Output 6'!$w$4:$w$"&amp;$C$9))
+SUMIF(INDIRECT("'Output 7'!$H$4:$H$"&amp;$C$10),Analysis!Q66,INDIRECT("'Output 7'!$w$4:$w$"&amp;$C$10))
+SUMIF(INDIRECT("'Output 8'!$H$4:$H$"&amp;$C$11),Analysis!Q66,INDIRECT("'Output 8'!$w$4:$w$"&amp;$C$11))
+SUMIF(INDIRECT("'Output 9'!$H$4:$H$"&amp;$C$12),Analysis!Q66,INDIRECT("'Output 9'!$w$4:$w$"&amp;$C$12))</f>
        <v>0</v>
      </c>
      <c r="AG66">
        <f>SUMIF('Unplanned Outputs'!$E$4:$E$500,Analysis!Q66,'Unplanned Outputs'!$T$4:$T$500)</f>
        <v>0</v>
      </c>
    </row>
    <row r="67" spans="17:33">
      <c r="Q67" s="31" t="s">
        <v>328</v>
      </c>
      <c r="R67" s="5">
        <f ca="1">SUMIF(INDIRECT("'Output 1'!$H$4:$H$"&amp;$C$4),Analysis!Q67,INDIRECT("'Output 1'!$m$4:$m$"&amp;$C$4))
+SUMIF(INDIRECT("'Output 2'!$H$4:$H$"&amp;$C$5),Analysis!Q67,INDIRECT("'Output 2'!$m$4:$m$"&amp;$C$5))
+SUMIF(INDIRECT("'Output 3'!$H$4:$H$"&amp;$C$6),Analysis!Q67,INDIRECT("'Output 3'!$m$4:$m$"&amp;$C$6))
+SUMIF(INDIRECT("'Output 4'!$H$4:$H$"&amp;$C$7),Analysis!Q67,INDIRECT("'Output 4'!$m$4:$m$"&amp;$C$7))
+SUMIF(INDIRECT("'Output 5'!$H$4:$H$"&amp;$C$8),Analysis!Q67,INDIRECT("'Output 5'!$m$4:$m$"&amp;$C$8))
+SUMIF(INDIRECT("'Output 6'!$H$4:$H$"&amp;$C$9),Analysis!Q67,INDIRECT("'Output 6'!$m$4:$m$"&amp;$C$9))
+SUMIF(INDIRECT("'Output 7'!$H$4:$H$"&amp;$C$10),Analysis!Q67,INDIRECT("'Output 7'!$m$4:$m$"&amp;$C$10))
+SUMIF(INDIRECT("'Output 8'!$H$4:$H$"&amp;$C$11),Analysis!Q67,INDIRECT("'Output 8'!$m$4:$m$"&amp;$C$11))
+SUMIF(INDIRECT("'Output 9'!$H$4:$H$"&amp;$C$12),Analysis!Q67,INDIRECT("'Output 9'!$m$4:$m$"&amp;$C$12))</f>
        <v>0</v>
      </c>
      <c r="S67" s="5">
        <f ca="1">SUMIF(INDIRECT("'Output 1'!$H$4:$H$"&amp;$C$4),Analysis!Q67,INDIRECT("'Output 1'!$Q$4:$Q$"&amp;$C$4))
+SUMIF(INDIRECT("'Output 2'!$H$4:$H$"&amp;$C$5),Analysis!Q67,INDIRECT("'Output 2'!$Q$4:$Q$"&amp;$C$5))
+SUMIF(INDIRECT("'Output 3'!$H$4:$H$"&amp;$C$6),Analysis!Q67,INDIRECT("'Output 3'!$Q$4:$Q$"&amp;$C$6))
+SUMIF(INDIRECT("'Output 4'!$H$4:$H$"&amp;$C$7),Analysis!Q67,INDIRECT("'Output 4'!$Q$4:$Q$"&amp;$C$7))
+SUMIF(INDIRECT("'Output 5'!$H$4:$H$"&amp;$C$8),Analysis!Q67,INDIRECT("'Output 5'!$Q$4:$Q$"&amp;$C$8))
+SUMIF(INDIRECT("'Output 6'!$H$4:$H$"&amp;$C$9),Analysis!Q67,INDIRECT("'Output 6'!$Q$4:$Q$"&amp;$C$9))
+SUMIF(INDIRECT("'Output 7'!$H$4:$H$"&amp;$C$10),Analysis!Q67,INDIRECT("'Output 7'!$Q$4:$Q$"&amp;$C$10))
+SUMIF(INDIRECT("'Output 8'!$H$4:$H$"&amp;$C$11),Analysis!Q67,INDIRECT("'Output 8'!$Q$4:$Q$"&amp;$C$11))
+SUMIF(INDIRECT("'Output 9'!$H$4:$H$"&amp;$C$12),Analysis!Q67,INDIRECT("'Output 9'!$Q$4:$Q$"&amp;$C$12))</f>
        <v>0</v>
      </c>
      <c r="T67" s="5">
        <f ca="1">SUMIF(INDIRECT("'Output 1'!$H$4:$H$"&amp;$C$4),Analysis!Q67,INDIRECT("'Output 1'!$U$4:$U$"&amp;$C$4))
+SUMIF(INDIRECT("'Output 2'!$H$4:$H$"&amp;$C$5),Analysis!Q67,INDIRECT("'Output 2'!$U$4:$U$"&amp;$C$5))
+SUMIF(INDIRECT("'Output 3'!$H$4:$H$"&amp;$C$6),Analysis!Q67,INDIRECT("'Output 3'!$U$4:$U$"&amp;$C$6))
+SUMIF(INDIRECT("'Output 4'!$H$4:$H$"&amp;$C$7),Analysis!Q67,INDIRECT("'Output 4'!$U$4:$U$"&amp;$C$7))
+SUMIF(INDIRECT("'Output 5'!$H$4:$H$"&amp;$C$8),Analysis!Q67,INDIRECT("'Output 5'!$U$4:$U$"&amp;$C$8))
+SUMIF(INDIRECT("'Output 6'!$H$4:$H$"&amp;$C$9),Analysis!Q67,INDIRECT("'Output 6'!$U$4:$U$"&amp;$C$9))
+SUMIF(INDIRECT("'Output 7'!$H$4:$H$"&amp;$C$10),Analysis!Q67,INDIRECT("'Output 7'!$U$4:$U$"&amp;$C$10))
+SUMIF(INDIRECT("'Output 8'!$H$4:$H$"&amp;$C$11),Analysis!Q67,INDIRECT("'Output 8'!$U$4:$U$"&amp;$C$11))
+SUMIF(INDIRECT("'Output 9'!$H$4:$H$"&amp;$C$12),Analysis!Q67,INDIRECT("'Output 9'!$U$4:$U$"&amp;$C$12))</f>
        <v>0</v>
      </c>
      <c r="U67" s="31"/>
      <c r="V67" s="5">
        <f>SUMIF('Unplanned Outputs'!$E$4:$E$500,Analysis!Q67,'Unplanned Outputs'!$J$4:$J$500)</f>
        <v>0</v>
      </c>
      <c r="W67" s="5">
        <f>SUMIF('Unplanned Outputs'!$E$4:$E$500,Analysis!$Q67,'Unplanned Outputs'!$N$4:$N$500)</f>
        <v>0</v>
      </c>
      <c r="X67" s="5">
        <f>SUMIF('Unplanned Outputs'!$E$4:$E$500,Analysis!$Q67,'Unplanned Outputs'!$R$4:$R$500)</f>
        <v>0</v>
      </c>
      <c r="Y67" s="15"/>
      <c r="Z67" s="37">
        <f t="shared" ca="1" si="10"/>
        <v>0</v>
      </c>
      <c r="AA67" s="37">
        <f t="shared" si="11"/>
        <v>0</v>
      </c>
      <c r="AB67" s="53">
        <f t="shared" ca="1" si="12"/>
        <v>0</v>
      </c>
      <c r="AC67" s="64">
        <f ca="1">SUMIF(INDIRECT("'Output 1'!$H$5:$H$"&amp;$C$4),Analysis!$Q67,INDIRECT("'Output 1'!$F$5:$F$"&amp;$C$4))
+SUMIF(INDIRECT("'Output 2'!$H$5:$H$"&amp;$C$5),Analysis!$Q67,INDIRECT("'Output 2'!$F$5:$F$"&amp;$C$5))
+SUMIF(INDIRECT("'Output 3'!$H$5:$H$"&amp;$C$6),Analysis!$Q67,INDIRECT("'Output 3'!$F$5:$F$"&amp;$C$6))
+SUMIF(INDIRECT("'Output 4'!$H$5:$H$"&amp;$C$7),Analysis!$Q67,INDIRECT("'Output 4'!$F$5:$F$"&amp;$C$7))
+SUMIF(INDIRECT("'Output 5'!$H$5:$H$"&amp;$C$8),Analysis!$Q67,INDIRECT("'Output 5'!$F$5:$F$"&amp;$C$8))
+SUMIF(INDIRECT("'Output 6'!$H$5:$H$"&amp;$C$9),Analysis!$Q67,INDIRECT("'Output 6'!$F$5:$F$"&amp;$C$9))
+SUMIF(INDIRECT("'Output 7'!$H$5:$H$"&amp;$C$10),Analysis!$Q67,INDIRECT("'Output 7'!$F$5:$F$"&amp;$C$10))
+SUMIF(INDIRECT("'Output 8'!$H$5:$H$"&amp;$C$11),Analysis!$Q67,INDIRECT("'Output 8'!$F$5:$F$"&amp;$C$11))
+SUMIF(INDIRECT("'Output 9'!$H$5:$H$"&amp;$C$12),Analysis!$Q67,INDIRECT("'Output 9'!$F$5:$F$"&amp;$C$12))</f>
        <v>0</v>
      </c>
      <c r="AE67">
        <f t="shared" ca="1" si="13"/>
        <v>0</v>
      </c>
      <c r="AF67">
        <f ca="1">SUMIF(INDIRECT("'Output 1'!$H$4:$H$"&amp;$C$4),Analysis!Q67,INDIRECT("'Output 1'!$w$4:$w$"&amp;$C$4))
+SUMIF(INDIRECT("'Output 2'!$H$4:$H$"&amp;$C$5),Analysis!Q67,INDIRECT("'Output 2'!$w$4:$w$"&amp;$C$5))
+SUMIF(INDIRECT("'Output 3'!$H$4:$H$"&amp;$C$6),Analysis!Q67,INDIRECT("'Output 3'!$w$4:$w$"&amp;$C$6))
+SUMIF(INDIRECT("'Output 4'!$H$4:$H$"&amp;$C$7),Analysis!Q67,INDIRECT("'Output 4'!$w$4:$w$"&amp;$C$7))
+SUMIF(INDIRECT("'Output 5'!$H$4:$H$"&amp;$C$8),Analysis!Q67,INDIRECT("'Output 5'!$w$4:$w$"&amp;$C$8))
+SUMIF(INDIRECT("'Output 6'!$H$4:$H$"&amp;$C$9),Analysis!Q67,INDIRECT("'Output 6'!$w$4:$w$"&amp;$C$9))
+SUMIF(INDIRECT("'Output 7'!$H$4:$H$"&amp;$C$10),Analysis!Q67,INDIRECT("'Output 7'!$w$4:$w$"&amp;$C$10))
+SUMIF(INDIRECT("'Output 8'!$H$4:$H$"&amp;$C$11),Analysis!Q67,INDIRECT("'Output 8'!$w$4:$w$"&amp;$C$11))
+SUMIF(INDIRECT("'Output 9'!$H$4:$H$"&amp;$C$12),Analysis!Q67,INDIRECT("'Output 9'!$w$4:$w$"&amp;$C$12))</f>
        <v>0</v>
      </c>
      <c r="AG67">
        <f>SUMIF('Unplanned Outputs'!$E$4:$E$500,Analysis!Q67,'Unplanned Outputs'!$T$4:$T$500)</f>
        <v>0</v>
      </c>
    </row>
    <row r="68" spans="17:33">
      <c r="Q68" s="31">
        <v>5.3</v>
      </c>
      <c r="R68" s="5">
        <f ca="1">SUMIF(INDIRECT("'Output 1'!$H$4:$H$"&amp;$C$4),Analysis!Q68,INDIRECT("'Output 1'!$m$4:$m$"&amp;$C$4))
+SUMIF(INDIRECT("'Output 2'!$H$4:$H$"&amp;$C$5),Analysis!Q68,INDIRECT("'Output 2'!$m$4:$m$"&amp;$C$5))
+SUMIF(INDIRECT("'Output 3'!$H$4:$H$"&amp;$C$6),Analysis!Q68,INDIRECT("'Output 3'!$m$4:$m$"&amp;$C$6))
+SUMIF(INDIRECT("'Output 4'!$H$4:$H$"&amp;$C$7),Analysis!Q68,INDIRECT("'Output 4'!$m$4:$m$"&amp;$C$7))
+SUMIF(INDIRECT("'Output 5'!$H$4:$H$"&amp;$C$8),Analysis!Q68,INDIRECT("'Output 5'!$m$4:$m$"&amp;$C$8))
+SUMIF(INDIRECT("'Output 6'!$H$4:$H$"&amp;$C$9),Analysis!Q68,INDIRECT("'Output 6'!$m$4:$m$"&amp;$C$9))
+SUMIF(INDIRECT("'Output 7'!$H$4:$H$"&amp;$C$10),Analysis!Q68,INDIRECT("'Output 7'!$m$4:$m$"&amp;$C$10))
+SUMIF(INDIRECT("'Output 8'!$H$4:$H$"&amp;$C$11),Analysis!Q68,INDIRECT("'Output 8'!$m$4:$m$"&amp;$C$11))
+SUMIF(INDIRECT("'Output 9'!$H$4:$H$"&amp;$C$12),Analysis!Q68,INDIRECT("'Output 9'!$m$4:$m$"&amp;$C$12))</f>
        <v>0</v>
      </c>
      <c r="S68" s="5">
        <f ca="1">SUMIF(INDIRECT("'Output 1'!$H$4:$H$"&amp;$C$4),Analysis!Q68,INDIRECT("'Output 1'!$Q$4:$Q$"&amp;$C$4))
+SUMIF(INDIRECT("'Output 2'!$H$4:$H$"&amp;$C$5),Analysis!Q68,INDIRECT("'Output 2'!$Q$4:$Q$"&amp;$C$5))
+SUMIF(INDIRECT("'Output 3'!$H$4:$H$"&amp;$C$6),Analysis!Q68,INDIRECT("'Output 3'!$Q$4:$Q$"&amp;$C$6))
+SUMIF(INDIRECT("'Output 4'!$H$4:$H$"&amp;$C$7),Analysis!Q68,INDIRECT("'Output 4'!$Q$4:$Q$"&amp;$C$7))
+SUMIF(INDIRECT("'Output 5'!$H$4:$H$"&amp;$C$8),Analysis!Q68,INDIRECT("'Output 5'!$Q$4:$Q$"&amp;$C$8))
+SUMIF(INDIRECT("'Output 6'!$H$4:$H$"&amp;$C$9),Analysis!Q68,INDIRECT("'Output 6'!$Q$4:$Q$"&amp;$C$9))
+SUMIF(INDIRECT("'Output 7'!$H$4:$H$"&amp;$C$10),Analysis!Q68,INDIRECT("'Output 7'!$Q$4:$Q$"&amp;$C$10))
+SUMIF(INDIRECT("'Output 8'!$H$4:$H$"&amp;$C$11),Analysis!Q68,INDIRECT("'Output 8'!$Q$4:$Q$"&amp;$C$11))
+SUMIF(INDIRECT("'Output 9'!$H$4:$H$"&amp;$C$12),Analysis!Q68,INDIRECT("'Output 9'!$Q$4:$Q$"&amp;$C$12))</f>
        <v>0</v>
      </c>
      <c r="T68" s="5">
        <f ca="1">SUMIF(INDIRECT("'Output 1'!$H$4:$H$"&amp;$C$4),Analysis!Q68,INDIRECT("'Output 1'!$U$4:$U$"&amp;$C$4))
+SUMIF(INDIRECT("'Output 2'!$H$4:$H$"&amp;$C$5),Analysis!Q68,INDIRECT("'Output 2'!$U$4:$U$"&amp;$C$5))
+SUMIF(INDIRECT("'Output 3'!$H$4:$H$"&amp;$C$6),Analysis!Q68,INDIRECT("'Output 3'!$U$4:$U$"&amp;$C$6))
+SUMIF(INDIRECT("'Output 4'!$H$4:$H$"&amp;$C$7),Analysis!Q68,INDIRECT("'Output 4'!$U$4:$U$"&amp;$C$7))
+SUMIF(INDIRECT("'Output 5'!$H$4:$H$"&amp;$C$8),Analysis!Q68,INDIRECT("'Output 5'!$U$4:$U$"&amp;$C$8))
+SUMIF(INDIRECT("'Output 6'!$H$4:$H$"&amp;$C$9),Analysis!Q68,INDIRECT("'Output 6'!$U$4:$U$"&amp;$C$9))
+SUMIF(INDIRECT("'Output 7'!$H$4:$H$"&amp;$C$10),Analysis!Q68,INDIRECT("'Output 7'!$U$4:$U$"&amp;$C$10))
+SUMIF(INDIRECT("'Output 8'!$H$4:$H$"&amp;$C$11),Analysis!Q68,INDIRECT("'Output 8'!$U$4:$U$"&amp;$C$11))
+SUMIF(INDIRECT("'Output 9'!$H$4:$H$"&amp;$C$12),Analysis!Q68,INDIRECT("'Output 9'!$U$4:$U$"&amp;$C$12))</f>
        <v>0</v>
      </c>
      <c r="U68" s="31"/>
      <c r="V68" s="5">
        <f>SUMIF('Unplanned Outputs'!$E$4:$E$500,Analysis!Q68,'Unplanned Outputs'!$J$4:$J$500)</f>
        <v>0</v>
      </c>
      <c r="W68" s="5">
        <f>SUMIF('Unplanned Outputs'!$E$4:$E$500,Analysis!$Q68,'Unplanned Outputs'!$N$4:$N$500)</f>
        <v>0</v>
      </c>
      <c r="X68" s="5">
        <f>SUMIF('Unplanned Outputs'!$E$4:$E$500,Analysis!$Q68,'Unplanned Outputs'!$R$4:$R$500)</f>
        <v>0</v>
      </c>
      <c r="Y68" s="15"/>
      <c r="Z68" s="37">
        <f t="shared" ref="Z68:Z80" ca="1" si="14">SUM(R68:T68)</f>
        <v>0</v>
      </c>
      <c r="AA68" s="37">
        <f t="shared" ref="AA68:AA80" si="15">SUM(V68:X68)</f>
        <v>0</v>
      </c>
      <c r="AB68" s="53">
        <f t="shared" ref="AB68:AB80" ca="1" si="16">AA68+Z68</f>
        <v>0</v>
      </c>
      <c r="AC68" s="64">
        <f ca="1">SUMIF(INDIRECT("'Output 1'!$H$5:$H$"&amp;$C$4),Analysis!$Q68,INDIRECT("'Output 1'!$F$5:$F$"&amp;$C$4))
+SUMIF(INDIRECT("'Output 2'!$H$5:$H$"&amp;$C$5),Analysis!$Q68,INDIRECT("'Output 2'!$F$5:$F$"&amp;$C$5))
+SUMIF(INDIRECT("'Output 3'!$H$5:$H$"&amp;$C$6),Analysis!$Q68,INDIRECT("'Output 3'!$F$5:$F$"&amp;$C$6))
+SUMIF(INDIRECT("'Output 4'!$H$5:$H$"&amp;$C$7),Analysis!$Q68,INDIRECT("'Output 4'!$F$5:$F$"&amp;$C$7))
+SUMIF(INDIRECT("'Output 5'!$H$5:$H$"&amp;$C$8),Analysis!$Q68,INDIRECT("'Output 5'!$F$5:$F$"&amp;$C$8))
+SUMIF(INDIRECT("'Output 6'!$H$5:$H$"&amp;$C$9),Analysis!$Q68,INDIRECT("'Output 6'!$F$5:$F$"&amp;$C$9))
+SUMIF(INDIRECT("'Output 7'!$H$5:$H$"&amp;$C$10),Analysis!$Q68,INDIRECT("'Output 7'!$F$5:$F$"&amp;$C$10))
+SUMIF(INDIRECT("'Output 8'!$H$5:$H$"&amp;$C$11),Analysis!$Q68,INDIRECT("'Output 8'!$F$5:$F$"&amp;$C$11))
+SUMIF(INDIRECT("'Output 9'!$H$5:$H$"&amp;$C$12),Analysis!$Q68,INDIRECT("'Output 9'!$F$5:$F$"&amp;$C$12))</f>
        <v>0</v>
      </c>
      <c r="AE68">
        <f t="shared" ref="AE68:AE80" ca="1" si="17">SUM(AF68+AG68)</f>
        <v>0</v>
      </c>
      <c r="AF68">
        <f ca="1">SUMIF(INDIRECT("'Output 1'!$H$4:$H$"&amp;$C$4),Analysis!Q68,INDIRECT("'Output 1'!$w$4:$w$"&amp;$C$4))
+SUMIF(INDIRECT("'Output 2'!$H$4:$H$"&amp;$C$5),Analysis!Q68,INDIRECT("'Output 2'!$w$4:$w$"&amp;$C$5))
+SUMIF(INDIRECT("'Output 3'!$H$4:$H$"&amp;$C$6),Analysis!Q68,INDIRECT("'Output 3'!$w$4:$w$"&amp;$C$6))
+SUMIF(INDIRECT("'Output 4'!$H$4:$H$"&amp;$C$7),Analysis!Q68,INDIRECT("'Output 4'!$w$4:$w$"&amp;$C$7))
+SUMIF(INDIRECT("'Output 5'!$H$4:$H$"&amp;$C$8),Analysis!Q68,INDIRECT("'Output 5'!$w$4:$w$"&amp;$C$8))
+SUMIF(INDIRECT("'Output 6'!$H$4:$H$"&amp;$C$9),Analysis!Q68,INDIRECT("'Output 6'!$w$4:$w$"&amp;$C$9))
+SUMIF(INDIRECT("'Output 7'!$H$4:$H$"&amp;$C$10),Analysis!Q68,INDIRECT("'Output 7'!$w$4:$w$"&amp;$C$10))
+SUMIF(INDIRECT("'Output 8'!$H$4:$H$"&amp;$C$11),Analysis!Q68,INDIRECT("'Output 8'!$w$4:$w$"&amp;$C$11))
+SUMIF(INDIRECT("'Output 9'!$H$4:$H$"&amp;$C$12),Analysis!Q68,INDIRECT("'Output 9'!$w$4:$w$"&amp;$C$12))</f>
        <v>0</v>
      </c>
      <c r="AG68">
        <f>SUMIF('Unplanned Outputs'!$E$4:$E$500,Analysis!Q68,'Unplanned Outputs'!$T$4:$T$500)</f>
        <v>0</v>
      </c>
    </row>
    <row r="69" spans="17:33">
      <c r="Q69" s="31" t="s">
        <v>329</v>
      </c>
      <c r="R69" s="5">
        <f ca="1">SUMIF(INDIRECT("'Output 1'!$H$4:$H$"&amp;$C$4),Analysis!Q69,INDIRECT("'Output 1'!$m$4:$m$"&amp;$C$4))
+SUMIF(INDIRECT("'Output 2'!$H$4:$H$"&amp;$C$5),Analysis!Q69,INDIRECT("'Output 2'!$m$4:$m$"&amp;$C$5))
+SUMIF(INDIRECT("'Output 3'!$H$4:$H$"&amp;$C$6),Analysis!Q69,INDIRECT("'Output 3'!$m$4:$m$"&amp;$C$6))
+SUMIF(INDIRECT("'Output 4'!$H$4:$H$"&amp;$C$7),Analysis!Q69,INDIRECT("'Output 4'!$m$4:$m$"&amp;$C$7))
+SUMIF(INDIRECT("'Output 5'!$H$4:$H$"&amp;$C$8),Analysis!Q69,INDIRECT("'Output 5'!$m$4:$m$"&amp;$C$8))
+SUMIF(INDIRECT("'Output 6'!$H$4:$H$"&amp;$C$9),Analysis!Q69,INDIRECT("'Output 6'!$m$4:$m$"&amp;$C$9))
+SUMIF(INDIRECT("'Output 7'!$H$4:$H$"&amp;$C$10),Analysis!Q69,INDIRECT("'Output 7'!$m$4:$m$"&amp;$C$10))
+SUMIF(INDIRECT("'Output 8'!$H$4:$H$"&amp;$C$11),Analysis!Q69,INDIRECT("'Output 8'!$m$4:$m$"&amp;$C$11))
+SUMIF(INDIRECT("'Output 9'!$H$4:$H$"&amp;$C$12),Analysis!Q69,INDIRECT("'Output 9'!$m$4:$m$"&amp;$C$12))</f>
        <v>0</v>
      </c>
      <c r="S69" s="5">
        <f ca="1">SUMIF(INDIRECT("'Output 1'!$H$4:$H$"&amp;$C$4),Analysis!Q69,INDIRECT("'Output 1'!$Q$4:$Q$"&amp;$C$4))
+SUMIF(INDIRECT("'Output 2'!$H$4:$H$"&amp;$C$5),Analysis!Q69,INDIRECT("'Output 2'!$Q$4:$Q$"&amp;$C$5))
+SUMIF(INDIRECT("'Output 3'!$H$4:$H$"&amp;$C$6),Analysis!Q69,INDIRECT("'Output 3'!$Q$4:$Q$"&amp;$C$6))
+SUMIF(INDIRECT("'Output 4'!$H$4:$H$"&amp;$C$7),Analysis!Q69,INDIRECT("'Output 4'!$Q$4:$Q$"&amp;$C$7))
+SUMIF(INDIRECT("'Output 5'!$H$4:$H$"&amp;$C$8),Analysis!Q69,INDIRECT("'Output 5'!$Q$4:$Q$"&amp;$C$8))
+SUMIF(INDIRECT("'Output 6'!$H$4:$H$"&amp;$C$9),Analysis!Q69,INDIRECT("'Output 6'!$Q$4:$Q$"&amp;$C$9))
+SUMIF(INDIRECT("'Output 7'!$H$4:$H$"&amp;$C$10),Analysis!Q69,INDIRECT("'Output 7'!$Q$4:$Q$"&amp;$C$10))
+SUMIF(INDIRECT("'Output 8'!$H$4:$H$"&amp;$C$11),Analysis!Q69,INDIRECT("'Output 8'!$Q$4:$Q$"&amp;$C$11))
+SUMIF(INDIRECT("'Output 9'!$H$4:$H$"&amp;$C$12),Analysis!Q69,INDIRECT("'Output 9'!$Q$4:$Q$"&amp;$C$12))</f>
        <v>0</v>
      </c>
      <c r="T69" s="5">
        <f ca="1">SUMIF(INDIRECT("'Output 1'!$H$4:$H$"&amp;$C$4),Analysis!Q69,INDIRECT("'Output 1'!$U$4:$U$"&amp;$C$4))
+SUMIF(INDIRECT("'Output 2'!$H$4:$H$"&amp;$C$5),Analysis!Q69,INDIRECT("'Output 2'!$U$4:$U$"&amp;$C$5))
+SUMIF(INDIRECT("'Output 3'!$H$4:$H$"&amp;$C$6),Analysis!Q69,INDIRECT("'Output 3'!$U$4:$U$"&amp;$C$6))
+SUMIF(INDIRECT("'Output 4'!$H$4:$H$"&amp;$C$7),Analysis!Q69,INDIRECT("'Output 4'!$U$4:$U$"&amp;$C$7))
+SUMIF(INDIRECT("'Output 5'!$H$4:$H$"&amp;$C$8),Analysis!Q69,INDIRECT("'Output 5'!$U$4:$U$"&amp;$C$8))
+SUMIF(INDIRECT("'Output 6'!$H$4:$H$"&amp;$C$9),Analysis!Q69,INDIRECT("'Output 6'!$U$4:$U$"&amp;$C$9))
+SUMIF(INDIRECT("'Output 7'!$H$4:$H$"&amp;$C$10),Analysis!Q69,INDIRECT("'Output 7'!$U$4:$U$"&amp;$C$10))
+SUMIF(INDIRECT("'Output 8'!$H$4:$H$"&amp;$C$11),Analysis!Q69,INDIRECT("'Output 8'!$U$4:$U$"&amp;$C$11))
+SUMIF(INDIRECT("'Output 9'!$H$4:$H$"&amp;$C$12),Analysis!Q69,INDIRECT("'Output 9'!$U$4:$U$"&amp;$C$12))</f>
        <v>0</v>
      </c>
      <c r="U69" s="31"/>
      <c r="V69" s="5">
        <f>SUMIF('Unplanned Outputs'!$E$4:$E$500,Analysis!Q69,'Unplanned Outputs'!$J$4:$J$500)</f>
        <v>0</v>
      </c>
      <c r="W69" s="5">
        <f>SUMIF('Unplanned Outputs'!$E$4:$E$500,Analysis!$Q69,'Unplanned Outputs'!$N$4:$N$500)</f>
        <v>0</v>
      </c>
      <c r="X69" s="5">
        <f>SUMIF('Unplanned Outputs'!$E$4:$E$500,Analysis!$Q69,'Unplanned Outputs'!$R$4:$R$500)</f>
        <v>0</v>
      </c>
      <c r="Y69" s="15"/>
      <c r="Z69" s="37">
        <f t="shared" ca="1" si="14"/>
        <v>0</v>
      </c>
      <c r="AA69" s="37">
        <f t="shared" si="15"/>
        <v>0</v>
      </c>
      <c r="AB69" s="53">
        <f t="shared" ca="1" si="16"/>
        <v>0</v>
      </c>
      <c r="AC69" s="64">
        <f ca="1">SUMIF(INDIRECT("'Output 1'!$H$5:$H$"&amp;$C$4),Analysis!$Q69,INDIRECT("'Output 1'!$F$5:$F$"&amp;$C$4))
+SUMIF(INDIRECT("'Output 2'!$H$5:$H$"&amp;$C$5),Analysis!$Q69,INDIRECT("'Output 2'!$F$5:$F$"&amp;$C$5))
+SUMIF(INDIRECT("'Output 3'!$H$5:$H$"&amp;$C$6),Analysis!$Q69,INDIRECT("'Output 3'!$F$5:$F$"&amp;$C$6))
+SUMIF(INDIRECT("'Output 4'!$H$5:$H$"&amp;$C$7),Analysis!$Q69,INDIRECT("'Output 4'!$F$5:$F$"&amp;$C$7))
+SUMIF(INDIRECT("'Output 5'!$H$5:$H$"&amp;$C$8),Analysis!$Q69,INDIRECT("'Output 5'!$F$5:$F$"&amp;$C$8))
+SUMIF(INDIRECT("'Output 6'!$H$5:$H$"&amp;$C$9),Analysis!$Q69,INDIRECT("'Output 6'!$F$5:$F$"&amp;$C$9))
+SUMIF(INDIRECT("'Output 7'!$H$5:$H$"&amp;$C$10),Analysis!$Q69,INDIRECT("'Output 7'!$F$5:$F$"&amp;$C$10))
+SUMIF(INDIRECT("'Output 8'!$H$5:$H$"&amp;$C$11),Analysis!$Q69,INDIRECT("'Output 8'!$F$5:$F$"&amp;$C$11))
+SUMIF(INDIRECT("'Output 9'!$H$5:$H$"&amp;$C$12),Analysis!$Q69,INDIRECT("'Output 9'!$F$5:$F$"&amp;$C$12))</f>
        <v>0</v>
      </c>
      <c r="AE69">
        <f t="shared" ca="1" si="17"/>
        <v>0</v>
      </c>
      <c r="AF69">
        <f ca="1">SUMIF(INDIRECT("'Output 1'!$H$4:$H$"&amp;$C$4),Analysis!Q69,INDIRECT("'Output 1'!$w$4:$w$"&amp;$C$4))
+SUMIF(INDIRECT("'Output 2'!$H$4:$H$"&amp;$C$5),Analysis!Q69,INDIRECT("'Output 2'!$w$4:$w$"&amp;$C$5))
+SUMIF(INDIRECT("'Output 3'!$H$4:$H$"&amp;$C$6),Analysis!Q69,INDIRECT("'Output 3'!$w$4:$w$"&amp;$C$6))
+SUMIF(INDIRECT("'Output 4'!$H$4:$H$"&amp;$C$7),Analysis!Q69,INDIRECT("'Output 4'!$w$4:$w$"&amp;$C$7))
+SUMIF(INDIRECT("'Output 5'!$H$4:$H$"&amp;$C$8),Analysis!Q69,INDIRECT("'Output 5'!$w$4:$w$"&amp;$C$8))
+SUMIF(INDIRECT("'Output 6'!$H$4:$H$"&amp;$C$9),Analysis!Q69,INDIRECT("'Output 6'!$w$4:$w$"&amp;$C$9))
+SUMIF(INDIRECT("'Output 7'!$H$4:$H$"&amp;$C$10),Analysis!Q69,INDIRECT("'Output 7'!$w$4:$w$"&amp;$C$10))
+SUMIF(INDIRECT("'Output 8'!$H$4:$H$"&amp;$C$11),Analysis!Q69,INDIRECT("'Output 8'!$w$4:$w$"&amp;$C$11))
+SUMIF(INDIRECT("'Output 9'!$H$4:$H$"&amp;$C$12),Analysis!Q69,INDIRECT("'Output 9'!$w$4:$w$"&amp;$C$12))</f>
        <v>0</v>
      </c>
      <c r="AG69">
        <f>SUMIF('Unplanned Outputs'!$E$4:$E$500,Analysis!Q69,'Unplanned Outputs'!$T$4:$T$500)</f>
        <v>0</v>
      </c>
    </row>
    <row r="70" spans="17:33">
      <c r="Q70" s="31" t="s">
        <v>330</v>
      </c>
      <c r="R70" s="5">
        <f ca="1">SUMIF(INDIRECT("'Output 1'!$H$4:$H$"&amp;$C$4),Analysis!Q70,INDIRECT("'Output 1'!$m$4:$m$"&amp;$C$4))
+SUMIF(INDIRECT("'Output 2'!$H$4:$H$"&amp;$C$5),Analysis!Q70,INDIRECT("'Output 2'!$m$4:$m$"&amp;$C$5))
+SUMIF(INDIRECT("'Output 3'!$H$4:$H$"&amp;$C$6),Analysis!Q70,INDIRECT("'Output 3'!$m$4:$m$"&amp;$C$6))
+SUMIF(INDIRECT("'Output 4'!$H$4:$H$"&amp;$C$7),Analysis!Q70,INDIRECT("'Output 4'!$m$4:$m$"&amp;$C$7))
+SUMIF(INDIRECT("'Output 5'!$H$4:$H$"&amp;$C$8),Analysis!Q70,INDIRECT("'Output 5'!$m$4:$m$"&amp;$C$8))
+SUMIF(INDIRECT("'Output 6'!$H$4:$H$"&amp;$C$9),Analysis!Q70,INDIRECT("'Output 6'!$m$4:$m$"&amp;$C$9))
+SUMIF(INDIRECT("'Output 7'!$H$4:$H$"&amp;$C$10),Analysis!Q70,INDIRECT("'Output 7'!$m$4:$m$"&amp;$C$10))
+SUMIF(INDIRECT("'Output 8'!$H$4:$H$"&amp;$C$11),Analysis!Q70,INDIRECT("'Output 8'!$m$4:$m$"&amp;$C$11))
+SUMIF(INDIRECT("'Output 9'!$H$4:$H$"&amp;$C$12),Analysis!Q70,INDIRECT("'Output 9'!$m$4:$m$"&amp;$C$12))</f>
        <v>0</v>
      </c>
      <c r="S70" s="5">
        <f ca="1">SUMIF(INDIRECT("'Output 1'!$H$4:$H$"&amp;$C$4),Analysis!Q70,INDIRECT("'Output 1'!$Q$4:$Q$"&amp;$C$4))
+SUMIF(INDIRECT("'Output 2'!$H$4:$H$"&amp;$C$5),Analysis!Q70,INDIRECT("'Output 2'!$Q$4:$Q$"&amp;$C$5))
+SUMIF(INDIRECT("'Output 3'!$H$4:$H$"&amp;$C$6),Analysis!Q70,INDIRECT("'Output 3'!$Q$4:$Q$"&amp;$C$6))
+SUMIF(INDIRECT("'Output 4'!$H$4:$H$"&amp;$C$7),Analysis!Q70,INDIRECT("'Output 4'!$Q$4:$Q$"&amp;$C$7))
+SUMIF(INDIRECT("'Output 5'!$H$4:$H$"&amp;$C$8),Analysis!Q70,INDIRECT("'Output 5'!$Q$4:$Q$"&amp;$C$8))
+SUMIF(INDIRECT("'Output 6'!$H$4:$H$"&amp;$C$9),Analysis!Q70,INDIRECT("'Output 6'!$Q$4:$Q$"&amp;$C$9))
+SUMIF(INDIRECT("'Output 7'!$H$4:$H$"&amp;$C$10),Analysis!Q70,INDIRECT("'Output 7'!$Q$4:$Q$"&amp;$C$10))
+SUMIF(INDIRECT("'Output 8'!$H$4:$H$"&amp;$C$11),Analysis!Q70,INDIRECT("'Output 8'!$Q$4:$Q$"&amp;$C$11))
+SUMIF(INDIRECT("'Output 9'!$H$4:$H$"&amp;$C$12),Analysis!Q70,INDIRECT("'Output 9'!$Q$4:$Q$"&amp;$C$12))</f>
        <v>0</v>
      </c>
      <c r="T70" s="5">
        <f ca="1">SUMIF(INDIRECT("'Output 1'!$H$4:$H$"&amp;$C$4),Analysis!Q70,INDIRECT("'Output 1'!$U$4:$U$"&amp;$C$4))
+SUMIF(INDIRECT("'Output 2'!$H$4:$H$"&amp;$C$5),Analysis!Q70,INDIRECT("'Output 2'!$U$4:$U$"&amp;$C$5))
+SUMIF(INDIRECT("'Output 3'!$H$4:$H$"&amp;$C$6),Analysis!Q70,INDIRECT("'Output 3'!$U$4:$U$"&amp;$C$6))
+SUMIF(INDIRECT("'Output 4'!$H$4:$H$"&amp;$C$7),Analysis!Q70,INDIRECT("'Output 4'!$U$4:$U$"&amp;$C$7))
+SUMIF(INDIRECT("'Output 5'!$H$4:$H$"&amp;$C$8),Analysis!Q70,INDIRECT("'Output 5'!$U$4:$U$"&amp;$C$8))
+SUMIF(INDIRECT("'Output 6'!$H$4:$H$"&amp;$C$9),Analysis!Q70,INDIRECT("'Output 6'!$U$4:$U$"&amp;$C$9))
+SUMIF(INDIRECT("'Output 7'!$H$4:$H$"&amp;$C$10),Analysis!Q70,INDIRECT("'Output 7'!$U$4:$U$"&amp;$C$10))
+SUMIF(INDIRECT("'Output 8'!$H$4:$H$"&amp;$C$11),Analysis!Q70,INDIRECT("'Output 8'!$U$4:$U$"&amp;$C$11))
+SUMIF(INDIRECT("'Output 9'!$H$4:$H$"&amp;$C$12),Analysis!Q70,INDIRECT("'Output 9'!$U$4:$U$"&amp;$C$12))</f>
        <v>0</v>
      </c>
      <c r="U70" s="31"/>
      <c r="V70" s="5">
        <f>SUMIF('Unplanned Outputs'!$E$4:$E$500,Analysis!Q70,'Unplanned Outputs'!$J$4:$J$500)</f>
        <v>0</v>
      </c>
      <c r="W70" s="5">
        <f>SUMIF('Unplanned Outputs'!$E$4:$E$500,Analysis!$Q70,'Unplanned Outputs'!$N$4:$N$500)</f>
        <v>0</v>
      </c>
      <c r="X70" s="5">
        <f>SUMIF('Unplanned Outputs'!$E$4:$E$500,Analysis!$Q70,'Unplanned Outputs'!$R$4:$R$500)</f>
        <v>0</v>
      </c>
      <c r="Y70" s="15"/>
      <c r="Z70" s="37">
        <f t="shared" ca="1" si="14"/>
        <v>0</v>
      </c>
      <c r="AA70" s="37">
        <f t="shared" si="15"/>
        <v>0</v>
      </c>
      <c r="AB70" s="53">
        <f t="shared" ca="1" si="16"/>
        <v>0</v>
      </c>
      <c r="AC70" s="64">
        <f ca="1">SUMIF(INDIRECT("'Output 1'!$H$5:$H$"&amp;$C$4),Analysis!$Q70,INDIRECT("'Output 1'!$F$5:$F$"&amp;$C$4))
+SUMIF(INDIRECT("'Output 2'!$H$5:$H$"&amp;$C$5),Analysis!$Q70,INDIRECT("'Output 2'!$F$5:$F$"&amp;$C$5))
+SUMIF(INDIRECT("'Output 3'!$H$5:$H$"&amp;$C$6),Analysis!$Q70,INDIRECT("'Output 3'!$F$5:$F$"&amp;$C$6))
+SUMIF(INDIRECT("'Output 4'!$H$5:$H$"&amp;$C$7),Analysis!$Q70,INDIRECT("'Output 4'!$F$5:$F$"&amp;$C$7))
+SUMIF(INDIRECT("'Output 5'!$H$5:$H$"&amp;$C$8),Analysis!$Q70,INDIRECT("'Output 5'!$F$5:$F$"&amp;$C$8))
+SUMIF(INDIRECT("'Output 6'!$H$5:$H$"&amp;$C$9),Analysis!$Q70,INDIRECT("'Output 6'!$F$5:$F$"&amp;$C$9))
+SUMIF(INDIRECT("'Output 7'!$H$5:$H$"&amp;$C$10),Analysis!$Q70,INDIRECT("'Output 7'!$F$5:$F$"&amp;$C$10))
+SUMIF(INDIRECT("'Output 8'!$H$5:$H$"&amp;$C$11),Analysis!$Q70,INDIRECT("'Output 8'!$F$5:$F$"&amp;$C$11))
+SUMIF(INDIRECT("'Output 9'!$H$5:$H$"&amp;$C$12),Analysis!$Q70,INDIRECT("'Output 9'!$F$5:$F$"&amp;$C$12))</f>
        <v>0</v>
      </c>
      <c r="AE70">
        <f t="shared" ca="1" si="17"/>
        <v>0</v>
      </c>
      <c r="AF70">
        <f ca="1">SUMIF(INDIRECT("'Output 1'!$H$4:$H$"&amp;$C$4),Analysis!Q70,INDIRECT("'Output 1'!$w$4:$w$"&amp;$C$4))
+SUMIF(INDIRECT("'Output 2'!$H$4:$H$"&amp;$C$5),Analysis!Q70,INDIRECT("'Output 2'!$w$4:$w$"&amp;$C$5))
+SUMIF(INDIRECT("'Output 3'!$H$4:$H$"&amp;$C$6),Analysis!Q70,INDIRECT("'Output 3'!$w$4:$w$"&amp;$C$6))
+SUMIF(INDIRECT("'Output 4'!$H$4:$H$"&amp;$C$7),Analysis!Q70,INDIRECT("'Output 4'!$w$4:$w$"&amp;$C$7))
+SUMIF(INDIRECT("'Output 5'!$H$4:$H$"&amp;$C$8),Analysis!Q70,INDIRECT("'Output 5'!$w$4:$w$"&amp;$C$8))
+SUMIF(INDIRECT("'Output 6'!$H$4:$H$"&amp;$C$9),Analysis!Q70,INDIRECT("'Output 6'!$w$4:$w$"&amp;$C$9))
+SUMIF(INDIRECT("'Output 7'!$H$4:$H$"&amp;$C$10),Analysis!Q70,INDIRECT("'Output 7'!$w$4:$w$"&amp;$C$10))
+SUMIF(INDIRECT("'Output 8'!$H$4:$H$"&amp;$C$11),Analysis!Q70,INDIRECT("'Output 8'!$w$4:$w$"&amp;$C$11))
+SUMIF(INDIRECT("'Output 9'!$H$4:$H$"&amp;$C$12),Analysis!Q70,INDIRECT("'Output 9'!$w$4:$w$"&amp;$C$12))</f>
        <v>0</v>
      </c>
      <c r="AG70">
        <f>SUMIF('Unplanned Outputs'!$E$4:$E$500,Analysis!Q70,'Unplanned Outputs'!$T$4:$T$500)</f>
        <v>0</v>
      </c>
    </row>
    <row r="71" spans="17:33">
      <c r="Q71" s="31" t="s">
        <v>331</v>
      </c>
      <c r="R71" s="5">
        <f ca="1">SUMIF(INDIRECT("'Output 1'!$H$4:$H$"&amp;$C$4),Analysis!Q71,INDIRECT("'Output 1'!$m$4:$m$"&amp;$C$4))
+SUMIF(INDIRECT("'Output 2'!$H$4:$H$"&amp;$C$5),Analysis!Q71,INDIRECT("'Output 2'!$m$4:$m$"&amp;$C$5))
+SUMIF(INDIRECT("'Output 3'!$H$4:$H$"&amp;$C$6),Analysis!Q71,INDIRECT("'Output 3'!$m$4:$m$"&amp;$C$6))
+SUMIF(INDIRECT("'Output 4'!$H$4:$H$"&amp;$C$7),Analysis!Q71,INDIRECT("'Output 4'!$m$4:$m$"&amp;$C$7))
+SUMIF(INDIRECT("'Output 5'!$H$4:$H$"&amp;$C$8),Analysis!Q71,INDIRECT("'Output 5'!$m$4:$m$"&amp;$C$8))
+SUMIF(INDIRECT("'Output 6'!$H$4:$H$"&amp;$C$9),Analysis!Q71,INDIRECT("'Output 6'!$m$4:$m$"&amp;$C$9))
+SUMIF(INDIRECT("'Output 7'!$H$4:$H$"&amp;$C$10),Analysis!Q71,INDIRECT("'Output 7'!$m$4:$m$"&amp;$C$10))
+SUMIF(INDIRECT("'Output 8'!$H$4:$H$"&amp;$C$11),Analysis!Q71,INDIRECT("'Output 8'!$m$4:$m$"&amp;$C$11))
+SUMIF(INDIRECT("'Output 9'!$H$4:$H$"&amp;$C$12),Analysis!Q71,INDIRECT("'Output 9'!$m$4:$m$"&amp;$C$12))</f>
        <v>0</v>
      </c>
      <c r="S71" s="5">
        <f ca="1">SUMIF(INDIRECT("'Output 1'!$H$4:$H$"&amp;$C$4),Analysis!Q71,INDIRECT("'Output 1'!$Q$4:$Q$"&amp;$C$4))
+SUMIF(INDIRECT("'Output 2'!$H$4:$H$"&amp;$C$5),Analysis!Q71,INDIRECT("'Output 2'!$Q$4:$Q$"&amp;$C$5))
+SUMIF(INDIRECT("'Output 3'!$H$4:$H$"&amp;$C$6),Analysis!Q71,INDIRECT("'Output 3'!$Q$4:$Q$"&amp;$C$6))
+SUMIF(INDIRECT("'Output 4'!$H$4:$H$"&amp;$C$7),Analysis!Q71,INDIRECT("'Output 4'!$Q$4:$Q$"&amp;$C$7))
+SUMIF(INDIRECT("'Output 5'!$H$4:$H$"&amp;$C$8),Analysis!Q71,INDIRECT("'Output 5'!$Q$4:$Q$"&amp;$C$8))
+SUMIF(INDIRECT("'Output 6'!$H$4:$H$"&amp;$C$9),Analysis!Q71,INDIRECT("'Output 6'!$Q$4:$Q$"&amp;$C$9))
+SUMIF(INDIRECT("'Output 7'!$H$4:$H$"&amp;$C$10),Analysis!Q71,INDIRECT("'Output 7'!$Q$4:$Q$"&amp;$C$10))
+SUMIF(INDIRECT("'Output 8'!$H$4:$H$"&amp;$C$11),Analysis!Q71,INDIRECT("'Output 8'!$Q$4:$Q$"&amp;$C$11))
+SUMIF(INDIRECT("'Output 9'!$H$4:$H$"&amp;$C$12),Analysis!Q71,INDIRECT("'Output 9'!$Q$4:$Q$"&amp;$C$12))</f>
        <v>0</v>
      </c>
      <c r="T71" s="5">
        <f ca="1">SUMIF(INDIRECT("'Output 1'!$H$4:$H$"&amp;$C$4),Analysis!Q71,INDIRECT("'Output 1'!$U$4:$U$"&amp;$C$4))
+SUMIF(INDIRECT("'Output 2'!$H$4:$H$"&amp;$C$5),Analysis!Q71,INDIRECT("'Output 2'!$U$4:$U$"&amp;$C$5))
+SUMIF(INDIRECT("'Output 3'!$H$4:$H$"&amp;$C$6),Analysis!Q71,INDIRECT("'Output 3'!$U$4:$U$"&amp;$C$6))
+SUMIF(INDIRECT("'Output 4'!$H$4:$H$"&amp;$C$7),Analysis!Q71,INDIRECT("'Output 4'!$U$4:$U$"&amp;$C$7))
+SUMIF(INDIRECT("'Output 5'!$H$4:$H$"&amp;$C$8),Analysis!Q71,INDIRECT("'Output 5'!$U$4:$U$"&amp;$C$8))
+SUMIF(INDIRECT("'Output 6'!$H$4:$H$"&amp;$C$9),Analysis!Q71,INDIRECT("'Output 6'!$U$4:$U$"&amp;$C$9))
+SUMIF(INDIRECT("'Output 7'!$H$4:$H$"&amp;$C$10),Analysis!Q71,INDIRECT("'Output 7'!$U$4:$U$"&amp;$C$10))
+SUMIF(INDIRECT("'Output 8'!$H$4:$H$"&amp;$C$11),Analysis!Q71,INDIRECT("'Output 8'!$U$4:$U$"&amp;$C$11))
+SUMIF(INDIRECT("'Output 9'!$H$4:$H$"&amp;$C$12),Analysis!Q71,INDIRECT("'Output 9'!$U$4:$U$"&amp;$C$12))</f>
        <v>0</v>
      </c>
      <c r="U71" s="31"/>
      <c r="V71" s="5">
        <f>SUMIF('Unplanned Outputs'!$E$4:$E$500,Analysis!Q71,'Unplanned Outputs'!$J$4:$J$500)</f>
        <v>0</v>
      </c>
      <c r="W71" s="5">
        <f>SUMIF('Unplanned Outputs'!$E$4:$E$500,Analysis!$Q71,'Unplanned Outputs'!$N$4:$N$500)</f>
        <v>0</v>
      </c>
      <c r="X71" s="5">
        <f>SUMIF('Unplanned Outputs'!$E$4:$E$500,Analysis!$Q71,'Unplanned Outputs'!$R$4:$R$500)</f>
        <v>0</v>
      </c>
      <c r="Y71" s="15"/>
      <c r="Z71" s="37">
        <f t="shared" ca="1" si="14"/>
        <v>0</v>
      </c>
      <c r="AA71" s="37">
        <f t="shared" si="15"/>
        <v>0</v>
      </c>
      <c r="AB71" s="53">
        <f t="shared" ca="1" si="16"/>
        <v>0</v>
      </c>
      <c r="AC71" s="64">
        <f ca="1">SUMIF(INDIRECT("'Output 1'!$H$5:$H$"&amp;$C$4),Analysis!$Q71,INDIRECT("'Output 1'!$F$5:$F$"&amp;$C$4))
+SUMIF(INDIRECT("'Output 2'!$H$5:$H$"&amp;$C$5),Analysis!$Q71,INDIRECT("'Output 2'!$F$5:$F$"&amp;$C$5))
+SUMIF(INDIRECT("'Output 3'!$H$5:$H$"&amp;$C$6),Analysis!$Q71,INDIRECT("'Output 3'!$F$5:$F$"&amp;$C$6))
+SUMIF(INDIRECT("'Output 4'!$H$5:$H$"&amp;$C$7),Analysis!$Q71,INDIRECT("'Output 4'!$F$5:$F$"&amp;$C$7))
+SUMIF(INDIRECT("'Output 5'!$H$5:$H$"&amp;$C$8),Analysis!$Q71,INDIRECT("'Output 5'!$F$5:$F$"&amp;$C$8))
+SUMIF(INDIRECT("'Output 6'!$H$5:$H$"&amp;$C$9),Analysis!$Q71,INDIRECT("'Output 6'!$F$5:$F$"&amp;$C$9))
+SUMIF(INDIRECT("'Output 7'!$H$5:$H$"&amp;$C$10),Analysis!$Q71,INDIRECT("'Output 7'!$F$5:$F$"&amp;$C$10))
+SUMIF(INDIRECT("'Output 8'!$H$5:$H$"&amp;$C$11),Analysis!$Q71,INDIRECT("'Output 8'!$F$5:$F$"&amp;$C$11))
+SUMIF(INDIRECT("'Output 9'!$H$5:$H$"&amp;$C$12),Analysis!$Q71,INDIRECT("'Output 9'!$F$5:$F$"&amp;$C$12))</f>
        <v>0</v>
      </c>
      <c r="AE71">
        <f t="shared" ca="1" si="17"/>
        <v>0</v>
      </c>
      <c r="AF71">
        <f ca="1">SUMIF(INDIRECT("'Output 1'!$H$4:$H$"&amp;$C$4),Analysis!Q71,INDIRECT("'Output 1'!$w$4:$w$"&amp;$C$4))
+SUMIF(INDIRECT("'Output 2'!$H$4:$H$"&amp;$C$5),Analysis!Q71,INDIRECT("'Output 2'!$w$4:$w$"&amp;$C$5))
+SUMIF(INDIRECT("'Output 3'!$H$4:$H$"&amp;$C$6),Analysis!Q71,INDIRECT("'Output 3'!$w$4:$w$"&amp;$C$6))
+SUMIF(INDIRECT("'Output 4'!$H$4:$H$"&amp;$C$7),Analysis!Q71,INDIRECT("'Output 4'!$w$4:$w$"&amp;$C$7))
+SUMIF(INDIRECT("'Output 5'!$H$4:$H$"&amp;$C$8),Analysis!Q71,INDIRECT("'Output 5'!$w$4:$w$"&amp;$C$8))
+SUMIF(INDIRECT("'Output 6'!$H$4:$H$"&amp;$C$9),Analysis!Q71,INDIRECT("'Output 6'!$w$4:$w$"&amp;$C$9))
+SUMIF(INDIRECT("'Output 7'!$H$4:$H$"&amp;$C$10),Analysis!Q71,INDIRECT("'Output 7'!$w$4:$w$"&amp;$C$10))
+SUMIF(INDIRECT("'Output 8'!$H$4:$H$"&amp;$C$11),Analysis!Q71,INDIRECT("'Output 8'!$w$4:$w$"&amp;$C$11))
+SUMIF(INDIRECT("'Output 9'!$H$4:$H$"&amp;$C$12),Analysis!Q71,INDIRECT("'Output 9'!$w$4:$w$"&amp;$C$12))</f>
        <v>0</v>
      </c>
      <c r="AG71">
        <f>SUMIF('Unplanned Outputs'!$E$4:$E$500,Analysis!Q71,'Unplanned Outputs'!$T$4:$T$500)</f>
        <v>0</v>
      </c>
    </row>
    <row r="72" spans="17:33">
      <c r="Q72" s="31">
        <v>6.1</v>
      </c>
      <c r="R72" s="5">
        <f ca="1">SUMIF(INDIRECT("'Output 1'!$H$4:$H$"&amp;$C$4),Analysis!Q72,INDIRECT("'Output 1'!$m$4:$m$"&amp;$C$4))
+SUMIF(INDIRECT("'Output 2'!$H$4:$H$"&amp;$C$5),Analysis!Q72,INDIRECT("'Output 2'!$m$4:$m$"&amp;$C$5))
+SUMIF(INDIRECT("'Output 3'!$H$4:$H$"&amp;$C$6),Analysis!Q72,INDIRECT("'Output 3'!$m$4:$m$"&amp;$C$6))
+SUMIF(INDIRECT("'Output 4'!$H$4:$H$"&amp;$C$7),Analysis!Q72,INDIRECT("'Output 4'!$m$4:$m$"&amp;$C$7))
+SUMIF(INDIRECT("'Output 5'!$H$4:$H$"&amp;$C$8),Analysis!Q72,INDIRECT("'Output 5'!$m$4:$m$"&amp;$C$8))
+SUMIF(INDIRECT("'Output 6'!$H$4:$H$"&amp;$C$9),Analysis!Q72,INDIRECT("'Output 6'!$m$4:$m$"&amp;$C$9))
+SUMIF(INDIRECT("'Output 7'!$H$4:$H$"&amp;$C$10),Analysis!Q72,INDIRECT("'Output 7'!$m$4:$m$"&amp;$C$10))
+SUMIF(INDIRECT("'Output 8'!$H$4:$H$"&amp;$C$11),Analysis!Q72,INDIRECT("'Output 8'!$m$4:$m$"&amp;$C$11))
+SUMIF(INDIRECT("'Output 9'!$H$4:$H$"&amp;$C$12),Analysis!Q72,INDIRECT("'Output 9'!$m$4:$m$"&amp;$C$12))</f>
        <v>0</v>
      </c>
      <c r="S72" s="5">
        <f ca="1">SUMIF(INDIRECT("'Output 1'!$H$4:$H$"&amp;$C$4),Analysis!Q72,INDIRECT("'Output 1'!$Q$4:$Q$"&amp;$C$4))
+SUMIF(INDIRECT("'Output 2'!$H$4:$H$"&amp;$C$5),Analysis!Q72,INDIRECT("'Output 2'!$Q$4:$Q$"&amp;$C$5))
+SUMIF(INDIRECT("'Output 3'!$H$4:$H$"&amp;$C$6),Analysis!Q72,INDIRECT("'Output 3'!$Q$4:$Q$"&amp;$C$6))
+SUMIF(INDIRECT("'Output 4'!$H$4:$H$"&amp;$C$7),Analysis!Q72,INDIRECT("'Output 4'!$Q$4:$Q$"&amp;$C$7))
+SUMIF(INDIRECT("'Output 5'!$H$4:$H$"&amp;$C$8),Analysis!Q72,INDIRECT("'Output 5'!$Q$4:$Q$"&amp;$C$8))
+SUMIF(INDIRECT("'Output 6'!$H$4:$H$"&amp;$C$9),Analysis!Q72,INDIRECT("'Output 6'!$Q$4:$Q$"&amp;$C$9))
+SUMIF(INDIRECT("'Output 7'!$H$4:$H$"&amp;$C$10),Analysis!Q72,INDIRECT("'Output 7'!$Q$4:$Q$"&amp;$C$10))
+SUMIF(INDIRECT("'Output 8'!$H$4:$H$"&amp;$C$11),Analysis!Q72,INDIRECT("'Output 8'!$Q$4:$Q$"&amp;$C$11))
+SUMIF(INDIRECT("'Output 9'!$H$4:$H$"&amp;$C$12),Analysis!Q72,INDIRECT("'Output 9'!$Q$4:$Q$"&amp;$C$12))</f>
        <v>0</v>
      </c>
      <c r="T72" s="5">
        <f ca="1">SUMIF(INDIRECT("'Output 1'!$H$4:$H$"&amp;$C$4),Analysis!Q72,INDIRECT("'Output 1'!$U$4:$U$"&amp;$C$4))
+SUMIF(INDIRECT("'Output 2'!$H$4:$H$"&amp;$C$5),Analysis!Q72,INDIRECT("'Output 2'!$U$4:$U$"&amp;$C$5))
+SUMIF(INDIRECT("'Output 3'!$H$4:$H$"&amp;$C$6),Analysis!Q72,INDIRECT("'Output 3'!$U$4:$U$"&amp;$C$6))
+SUMIF(INDIRECT("'Output 4'!$H$4:$H$"&amp;$C$7),Analysis!Q72,INDIRECT("'Output 4'!$U$4:$U$"&amp;$C$7))
+SUMIF(INDIRECT("'Output 5'!$H$4:$H$"&amp;$C$8),Analysis!Q72,INDIRECT("'Output 5'!$U$4:$U$"&amp;$C$8))
+SUMIF(INDIRECT("'Output 6'!$H$4:$H$"&amp;$C$9),Analysis!Q72,INDIRECT("'Output 6'!$U$4:$U$"&amp;$C$9))
+SUMIF(INDIRECT("'Output 7'!$H$4:$H$"&amp;$C$10),Analysis!Q72,INDIRECT("'Output 7'!$U$4:$U$"&amp;$C$10))
+SUMIF(INDIRECT("'Output 8'!$H$4:$H$"&amp;$C$11),Analysis!Q72,INDIRECT("'Output 8'!$U$4:$U$"&amp;$C$11))
+SUMIF(INDIRECT("'Output 9'!$H$4:$H$"&amp;$C$12),Analysis!Q72,INDIRECT("'Output 9'!$U$4:$U$"&amp;$C$12))</f>
        <v>0</v>
      </c>
      <c r="U72" s="31"/>
      <c r="V72" s="5">
        <f>SUMIF('Unplanned Outputs'!$E$4:$E$500,Analysis!Q72,'Unplanned Outputs'!$J$4:$J$500)</f>
        <v>0</v>
      </c>
      <c r="W72" s="5">
        <f>SUMIF('Unplanned Outputs'!$E$4:$E$500,Analysis!$Q72,'Unplanned Outputs'!$N$4:$N$500)</f>
        <v>0</v>
      </c>
      <c r="X72" s="5">
        <f>SUMIF('Unplanned Outputs'!$E$4:$E$500,Analysis!$Q72,'Unplanned Outputs'!$R$4:$R$500)</f>
        <v>0</v>
      </c>
      <c r="Y72" s="15"/>
      <c r="Z72" s="37">
        <f t="shared" ref="Z72:Z75" ca="1" si="18">SUM(R72:T72)</f>
        <v>0</v>
      </c>
      <c r="AA72" s="37">
        <f t="shared" ref="AA72:AA75" si="19">SUM(V72:X72)</f>
        <v>0</v>
      </c>
      <c r="AB72" s="53">
        <f t="shared" ref="AB72:AB75" ca="1" si="20">AA72+Z72</f>
        <v>0</v>
      </c>
      <c r="AC72" s="64">
        <f ca="1">SUMIF(INDIRECT("'Output 1'!$H$5:$H$"&amp;$C$4),Analysis!$Q72,INDIRECT("'Output 1'!$F$5:$F$"&amp;$C$4))
+SUMIF(INDIRECT("'Output 2'!$H$5:$H$"&amp;$C$5),Analysis!$Q72,INDIRECT("'Output 2'!$F$5:$F$"&amp;$C$5))
+SUMIF(INDIRECT("'Output 3'!$H$5:$H$"&amp;$C$6),Analysis!$Q72,INDIRECT("'Output 3'!$F$5:$F$"&amp;$C$6))
+SUMIF(INDIRECT("'Output 4'!$H$5:$H$"&amp;$C$7),Analysis!$Q72,INDIRECT("'Output 4'!$F$5:$F$"&amp;$C$7))
+SUMIF(INDIRECT("'Output 5'!$H$5:$H$"&amp;$C$8),Analysis!$Q72,INDIRECT("'Output 5'!$F$5:$F$"&amp;$C$8))
+SUMIF(INDIRECT("'Output 6'!$H$5:$H$"&amp;$C$9),Analysis!$Q72,INDIRECT("'Output 6'!$F$5:$F$"&amp;$C$9))
+SUMIF(INDIRECT("'Output 7'!$H$5:$H$"&amp;$C$10),Analysis!$Q72,INDIRECT("'Output 7'!$F$5:$F$"&amp;$C$10))
+SUMIF(INDIRECT("'Output 8'!$H$5:$H$"&amp;$C$11),Analysis!$Q72,INDIRECT("'Output 8'!$F$5:$F$"&amp;$C$11))
+SUMIF(INDIRECT("'Output 9'!$H$5:$H$"&amp;$C$12),Analysis!$Q72,INDIRECT("'Output 9'!$F$5:$F$"&amp;$C$12))</f>
        <v>0</v>
      </c>
      <c r="AE72">
        <f t="shared" ca="1" si="17"/>
        <v>0</v>
      </c>
      <c r="AF72">
        <f ca="1">SUMIF(INDIRECT("'Output 1'!$H$4:$H$"&amp;$C$4),Analysis!Q72,INDIRECT("'Output 1'!$w$4:$w$"&amp;$C$4))
+SUMIF(INDIRECT("'Output 2'!$H$4:$H$"&amp;$C$5),Analysis!Q72,INDIRECT("'Output 2'!$w$4:$w$"&amp;$C$5))
+SUMIF(INDIRECT("'Output 3'!$H$4:$H$"&amp;$C$6),Analysis!Q72,INDIRECT("'Output 3'!$w$4:$w$"&amp;$C$6))
+SUMIF(INDIRECT("'Output 4'!$H$4:$H$"&amp;$C$7),Analysis!Q72,INDIRECT("'Output 4'!$w$4:$w$"&amp;$C$7))
+SUMIF(INDIRECT("'Output 5'!$H$4:$H$"&amp;$C$8),Analysis!Q72,INDIRECT("'Output 5'!$w$4:$w$"&amp;$C$8))
+SUMIF(INDIRECT("'Output 6'!$H$4:$H$"&amp;$C$9),Analysis!Q72,INDIRECT("'Output 6'!$w$4:$w$"&amp;$C$9))
+SUMIF(INDIRECT("'Output 7'!$H$4:$H$"&amp;$C$10),Analysis!Q72,INDIRECT("'Output 7'!$w$4:$w$"&amp;$C$10))
+SUMIF(INDIRECT("'Output 8'!$H$4:$H$"&amp;$C$11),Analysis!Q72,INDIRECT("'Output 8'!$w$4:$w$"&amp;$C$11))
+SUMIF(INDIRECT("'Output 9'!$H$4:$H$"&amp;$C$12),Analysis!Q72,INDIRECT("'Output 9'!$w$4:$w$"&amp;$C$12))</f>
        <v>0</v>
      </c>
      <c r="AG72">
        <f>SUMIF('Unplanned Outputs'!$E$4:$E$500,Analysis!Q72,'Unplanned Outputs'!$T$4:$T$500)</f>
        <v>0</v>
      </c>
    </row>
    <row r="73" spans="17:33">
      <c r="Q73" s="31" t="s">
        <v>332</v>
      </c>
      <c r="R73" s="5">
        <f ca="1">SUMIF(INDIRECT("'Output 1'!$H$4:$H$"&amp;$C$4),Analysis!Q73,INDIRECT("'Output 1'!$m$4:$m$"&amp;$C$4))
+SUMIF(INDIRECT("'Output 2'!$H$4:$H$"&amp;$C$5),Analysis!Q73,INDIRECT("'Output 2'!$m$4:$m$"&amp;$C$5))
+SUMIF(INDIRECT("'Output 3'!$H$4:$H$"&amp;$C$6),Analysis!Q73,INDIRECT("'Output 3'!$m$4:$m$"&amp;$C$6))
+SUMIF(INDIRECT("'Output 4'!$H$4:$H$"&amp;$C$7),Analysis!Q73,INDIRECT("'Output 4'!$m$4:$m$"&amp;$C$7))
+SUMIF(INDIRECT("'Output 5'!$H$4:$H$"&amp;$C$8),Analysis!Q73,INDIRECT("'Output 5'!$m$4:$m$"&amp;$C$8))
+SUMIF(INDIRECT("'Output 6'!$H$4:$H$"&amp;$C$9),Analysis!Q73,INDIRECT("'Output 6'!$m$4:$m$"&amp;$C$9))
+SUMIF(INDIRECT("'Output 7'!$H$4:$H$"&amp;$C$10),Analysis!Q73,INDIRECT("'Output 7'!$m$4:$m$"&amp;$C$10))
+SUMIF(INDIRECT("'Output 8'!$H$4:$H$"&amp;$C$11),Analysis!Q73,INDIRECT("'Output 8'!$m$4:$m$"&amp;$C$11))
+SUMIF(INDIRECT("'Output 9'!$H$4:$H$"&amp;$C$12),Analysis!Q73,INDIRECT("'Output 9'!$m$4:$m$"&amp;$C$12))</f>
        <v>0</v>
      </c>
      <c r="S73" s="5">
        <f ca="1">SUMIF(INDIRECT("'Output 1'!$H$4:$H$"&amp;$C$4),Analysis!Q73,INDIRECT("'Output 1'!$Q$4:$Q$"&amp;$C$4))
+SUMIF(INDIRECT("'Output 2'!$H$4:$H$"&amp;$C$5),Analysis!Q73,INDIRECT("'Output 2'!$Q$4:$Q$"&amp;$C$5))
+SUMIF(INDIRECT("'Output 3'!$H$4:$H$"&amp;$C$6),Analysis!Q73,INDIRECT("'Output 3'!$Q$4:$Q$"&amp;$C$6))
+SUMIF(INDIRECT("'Output 4'!$H$4:$H$"&amp;$C$7),Analysis!Q73,INDIRECT("'Output 4'!$Q$4:$Q$"&amp;$C$7))
+SUMIF(INDIRECT("'Output 5'!$H$4:$H$"&amp;$C$8),Analysis!Q73,INDIRECT("'Output 5'!$Q$4:$Q$"&amp;$C$8))
+SUMIF(INDIRECT("'Output 6'!$H$4:$H$"&amp;$C$9),Analysis!Q73,INDIRECT("'Output 6'!$Q$4:$Q$"&amp;$C$9))
+SUMIF(INDIRECT("'Output 7'!$H$4:$H$"&amp;$C$10),Analysis!Q73,INDIRECT("'Output 7'!$Q$4:$Q$"&amp;$C$10))
+SUMIF(INDIRECT("'Output 8'!$H$4:$H$"&amp;$C$11),Analysis!Q73,INDIRECT("'Output 8'!$Q$4:$Q$"&amp;$C$11))
+SUMIF(INDIRECT("'Output 9'!$H$4:$H$"&amp;$C$12),Analysis!Q73,INDIRECT("'Output 9'!$Q$4:$Q$"&amp;$C$12))</f>
        <v>0</v>
      </c>
      <c r="T73" s="5">
        <f ca="1">SUMIF(INDIRECT("'Output 1'!$H$4:$H$"&amp;$C$4),Analysis!Q73,INDIRECT("'Output 1'!$U$4:$U$"&amp;$C$4))
+SUMIF(INDIRECT("'Output 2'!$H$4:$H$"&amp;$C$5),Analysis!Q73,INDIRECT("'Output 2'!$U$4:$U$"&amp;$C$5))
+SUMIF(INDIRECT("'Output 3'!$H$4:$H$"&amp;$C$6),Analysis!Q73,INDIRECT("'Output 3'!$U$4:$U$"&amp;$C$6))
+SUMIF(INDIRECT("'Output 4'!$H$4:$H$"&amp;$C$7),Analysis!Q73,INDIRECT("'Output 4'!$U$4:$U$"&amp;$C$7))
+SUMIF(INDIRECT("'Output 5'!$H$4:$H$"&amp;$C$8),Analysis!Q73,INDIRECT("'Output 5'!$U$4:$U$"&amp;$C$8))
+SUMIF(INDIRECT("'Output 6'!$H$4:$H$"&amp;$C$9),Analysis!Q73,INDIRECT("'Output 6'!$U$4:$U$"&amp;$C$9))
+SUMIF(INDIRECT("'Output 7'!$H$4:$H$"&amp;$C$10),Analysis!Q73,INDIRECT("'Output 7'!$U$4:$U$"&amp;$C$10))
+SUMIF(INDIRECT("'Output 8'!$H$4:$H$"&amp;$C$11),Analysis!Q73,INDIRECT("'Output 8'!$U$4:$U$"&amp;$C$11))
+SUMIF(INDIRECT("'Output 9'!$H$4:$H$"&amp;$C$12),Analysis!Q73,INDIRECT("'Output 9'!$U$4:$U$"&amp;$C$12))</f>
        <v>0</v>
      </c>
      <c r="U73" s="31"/>
      <c r="V73" s="5">
        <f>SUMIF('Unplanned Outputs'!$E$4:$E$500,Analysis!Q73,'Unplanned Outputs'!$J$4:$J$500)</f>
        <v>0</v>
      </c>
      <c r="W73" s="5">
        <f>SUMIF('Unplanned Outputs'!$E$4:$E$500,Analysis!$Q73,'Unplanned Outputs'!$N$4:$N$500)</f>
        <v>0</v>
      </c>
      <c r="X73" s="5">
        <f>SUMIF('Unplanned Outputs'!$E$4:$E$500,Analysis!$Q73,'Unplanned Outputs'!$R$4:$R$500)</f>
        <v>0</v>
      </c>
      <c r="Y73" s="15"/>
      <c r="Z73" s="37">
        <f t="shared" ca="1" si="18"/>
        <v>0</v>
      </c>
      <c r="AA73" s="37">
        <f t="shared" si="19"/>
        <v>0</v>
      </c>
      <c r="AB73" s="53">
        <f t="shared" ca="1" si="20"/>
        <v>0</v>
      </c>
      <c r="AC73" s="64">
        <f ca="1">SUMIF(INDIRECT("'Output 1'!$H$5:$H$"&amp;$C$4),Analysis!$Q73,INDIRECT("'Output 1'!$F$5:$F$"&amp;$C$4))
+SUMIF(INDIRECT("'Output 2'!$H$5:$H$"&amp;$C$5),Analysis!$Q73,INDIRECT("'Output 2'!$F$5:$F$"&amp;$C$5))
+SUMIF(INDIRECT("'Output 3'!$H$5:$H$"&amp;$C$6),Analysis!$Q73,INDIRECT("'Output 3'!$F$5:$F$"&amp;$C$6))
+SUMIF(INDIRECT("'Output 4'!$H$5:$H$"&amp;$C$7),Analysis!$Q73,INDIRECT("'Output 4'!$F$5:$F$"&amp;$C$7))
+SUMIF(INDIRECT("'Output 5'!$H$5:$H$"&amp;$C$8),Analysis!$Q73,INDIRECT("'Output 5'!$F$5:$F$"&amp;$C$8))
+SUMIF(INDIRECT("'Output 6'!$H$5:$H$"&amp;$C$9),Analysis!$Q73,INDIRECT("'Output 6'!$F$5:$F$"&amp;$C$9))
+SUMIF(INDIRECT("'Output 7'!$H$5:$H$"&amp;$C$10),Analysis!$Q73,INDIRECT("'Output 7'!$F$5:$F$"&amp;$C$10))
+SUMIF(INDIRECT("'Output 8'!$H$5:$H$"&amp;$C$11),Analysis!$Q73,INDIRECT("'Output 8'!$F$5:$F$"&amp;$C$11))
+SUMIF(INDIRECT("'Output 9'!$H$5:$H$"&amp;$C$12),Analysis!$Q73,INDIRECT("'Output 9'!$F$5:$F$"&amp;$C$12))</f>
        <v>0</v>
      </c>
      <c r="AE73">
        <f t="shared" ca="1" si="17"/>
        <v>0</v>
      </c>
      <c r="AF73">
        <f ca="1">SUMIF(INDIRECT("'Output 1'!$H$4:$H$"&amp;$C$4),Analysis!Q73,INDIRECT("'Output 1'!$w$4:$w$"&amp;$C$4))
+SUMIF(INDIRECT("'Output 2'!$H$4:$H$"&amp;$C$5),Analysis!Q73,INDIRECT("'Output 2'!$w$4:$w$"&amp;$C$5))
+SUMIF(INDIRECT("'Output 3'!$H$4:$H$"&amp;$C$6),Analysis!Q73,INDIRECT("'Output 3'!$w$4:$w$"&amp;$C$6))
+SUMIF(INDIRECT("'Output 4'!$H$4:$H$"&amp;$C$7),Analysis!Q73,INDIRECT("'Output 4'!$w$4:$w$"&amp;$C$7))
+SUMIF(INDIRECT("'Output 5'!$H$4:$H$"&amp;$C$8),Analysis!Q73,INDIRECT("'Output 5'!$w$4:$w$"&amp;$C$8))
+SUMIF(INDIRECT("'Output 6'!$H$4:$H$"&amp;$C$9),Analysis!Q73,INDIRECT("'Output 6'!$w$4:$w$"&amp;$C$9))
+SUMIF(INDIRECT("'Output 7'!$H$4:$H$"&amp;$C$10),Analysis!Q73,INDIRECT("'Output 7'!$w$4:$w$"&amp;$C$10))
+SUMIF(INDIRECT("'Output 8'!$H$4:$H$"&amp;$C$11),Analysis!Q73,INDIRECT("'Output 8'!$w$4:$w$"&amp;$C$11))
+SUMIF(INDIRECT("'Output 9'!$H$4:$H$"&amp;$C$12),Analysis!Q73,INDIRECT("'Output 9'!$w$4:$w$"&amp;$C$12))</f>
        <v>0</v>
      </c>
      <c r="AG73">
        <f>SUMIF('Unplanned Outputs'!$E$4:$E$500,Analysis!Q73,'Unplanned Outputs'!$T$4:$T$500)</f>
        <v>0</v>
      </c>
    </row>
    <row r="74" spans="17:33">
      <c r="Q74" s="31" t="s">
        <v>333</v>
      </c>
      <c r="R74" s="5">
        <f ca="1">SUMIF(INDIRECT("'Output 1'!$H$4:$H$"&amp;$C$4),Analysis!Q74,INDIRECT("'Output 1'!$m$4:$m$"&amp;$C$4))
+SUMIF(INDIRECT("'Output 2'!$H$4:$H$"&amp;$C$5),Analysis!Q74,INDIRECT("'Output 2'!$m$4:$m$"&amp;$C$5))
+SUMIF(INDIRECT("'Output 3'!$H$4:$H$"&amp;$C$6),Analysis!Q74,INDIRECT("'Output 3'!$m$4:$m$"&amp;$C$6))
+SUMIF(INDIRECT("'Output 4'!$H$4:$H$"&amp;$C$7),Analysis!Q74,INDIRECT("'Output 4'!$m$4:$m$"&amp;$C$7))
+SUMIF(INDIRECT("'Output 5'!$H$4:$H$"&amp;$C$8),Analysis!Q74,INDIRECT("'Output 5'!$m$4:$m$"&amp;$C$8))
+SUMIF(INDIRECT("'Output 6'!$H$4:$H$"&amp;$C$9),Analysis!Q74,INDIRECT("'Output 6'!$m$4:$m$"&amp;$C$9))
+SUMIF(INDIRECT("'Output 7'!$H$4:$H$"&amp;$C$10),Analysis!Q74,INDIRECT("'Output 7'!$m$4:$m$"&amp;$C$10))
+SUMIF(INDIRECT("'Output 8'!$H$4:$H$"&amp;$C$11),Analysis!Q74,INDIRECT("'Output 8'!$m$4:$m$"&amp;$C$11))
+SUMIF(INDIRECT("'Output 9'!$H$4:$H$"&amp;$C$12),Analysis!Q74,INDIRECT("'Output 9'!$m$4:$m$"&amp;$C$12))</f>
        <v>0</v>
      </c>
      <c r="S74" s="5">
        <f ca="1">SUMIF(INDIRECT("'Output 1'!$H$4:$H$"&amp;$C$4),Analysis!Q74,INDIRECT("'Output 1'!$Q$4:$Q$"&amp;$C$4))
+SUMIF(INDIRECT("'Output 2'!$H$4:$H$"&amp;$C$5),Analysis!Q74,INDIRECT("'Output 2'!$Q$4:$Q$"&amp;$C$5))
+SUMIF(INDIRECT("'Output 3'!$H$4:$H$"&amp;$C$6),Analysis!Q74,INDIRECT("'Output 3'!$Q$4:$Q$"&amp;$C$6))
+SUMIF(INDIRECT("'Output 4'!$H$4:$H$"&amp;$C$7),Analysis!Q74,INDIRECT("'Output 4'!$Q$4:$Q$"&amp;$C$7))
+SUMIF(INDIRECT("'Output 5'!$H$4:$H$"&amp;$C$8),Analysis!Q74,INDIRECT("'Output 5'!$Q$4:$Q$"&amp;$C$8))
+SUMIF(INDIRECT("'Output 6'!$H$4:$H$"&amp;$C$9),Analysis!Q74,INDIRECT("'Output 6'!$Q$4:$Q$"&amp;$C$9))
+SUMIF(INDIRECT("'Output 7'!$H$4:$H$"&amp;$C$10),Analysis!Q74,INDIRECT("'Output 7'!$Q$4:$Q$"&amp;$C$10))
+SUMIF(INDIRECT("'Output 8'!$H$4:$H$"&amp;$C$11),Analysis!Q74,INDIRECT("'Output 8'!$Q$4:$Q$"&amp;$C$11))
+SUMIF(INDIRECT("'Output 9'!$H$4:$H$"&amp;$C$12),Analysis!Q74,INDIRECT("'Output 9'!$Q$4:$Q$"&amp;$C$12))</f>
        <v>0</v>
      </c>
      <c r="T74" s="5">
        <f ca="1">SUMIF(INDIRECT("'Output 1'!$H$4:$H$"&amp;$C$4),Analysis!Q74,INDIRECT("'Output 1'!$U$4:$U$"&amp;$C$4))
+SUMIF(INDIRECT("'Output 2'!$H$4:$H$"&amp;$C$5),Analysis!Q74,INDIRECT("'Output 2'!$U$4:$U$"&amp;$C$5))
+SUMIF(INDIRECT("'Output 3'!$H$4:$H$"&amp;$C$6),Analysis!Q74,INDIRECT("'Output 3'!$U$4:$U$"&amp;$C$6))
+SUMIF(INDIRECT("'Output 4'!$H$4:$H$"&amp;$C$7),Analysis!Q74,INDIRECT("'Output 4'!$U$4:$U$"&amp;$C$7))
+SUMIF(INDIRECT("'Output 5'!$H$4:$H$"&amp;$C$8),Analysis!Q74,INDIRECT("'Output 5'!$U$4:$U$"&amp;$C$8))
+SUMIF(INDIRECT("'Output 6'!$H$4:$H$"&amp;$C$9),Analysis!Q74,INDIRECT("'Output 6'!$U$4:$U$"&amp;$C$9))
+SUMIF(INDIRECT("'Output 7'!$H$4:$H$"&amp;$C$10),Analysis!Q74,INDIRECT("'Output 7'!$U$4:$U$"&amp;$C$10))
+SUMIF(INDIRECT("'Output 8'!$H$4:$H$"&amp;$C$11),Analysis!Q74,INDIRECT("'Output 8'!$U$4:$U$"&amp;$C$11))
+SUMIF(INDIRECT("'Output 9'!$H$4:$H$"&amp;$C$12),Analysis!Q74,INDIRECT("'Output 9'!$U$4:$U$"&amp;$C$12))</f>
        <v>0</v>
      </c>
      <c r="U74" s="31"/>
      <c r="V74" s="5">
        <f>SUMIF('Unplanned Outputs'!$E$4:$E$500,Analysis!Q74,'Unplanned Outputs'!$J$4:$J$500)</f>
        <v>0</v>
      </c>
      <c r="W74" s="5">
        <f>SUMIF('Unplanned Outputs'!$E$4:$E$500,Analysis!$Q74,'Unplanned Outputs'!$N$4:$N$500)</f>
        <v>0</v>
      </c>
      <c r="X74" s="5">
        <f>SUMIF('Unplanned Outputs'!$E$4:$E$500,Analysis!$Q74,'Unplanned Outputs'!$R$4:$R$500)</f>
        <v>0</v>
      </c>
      <c r="Y74" s="15"/>
      <c r="Z74" s="37">
        <f t="shared" ca="1" si="18"/>
        <v>0</v>
      </c>
      <c r="AA74" s="37">
        <f t="shared" si="19"/>
        <v>0</v>
      </c>
      <c r="AB74" s="53">
        <f t="shared" ca="1" si="20"/>
        <v>0</v>
      </c>
      <c r="AC74" s="64">
        <f ca="1">SUMIF(INDIRECT("'Output 1'!$H$5:$H$"&amp;$C$4),Analysis!$Q74,INDIRECT("'Output 1'!$F$5:$F$"&amp;$C$4))
+SUMIF(INDIRECT("'Output 2'!$H$5:$H$"&amp;$C$5),Analysis!$Q74,INDIRECT("'Output 2'!$F$5:$F$"&amp;$C$5))
+SUMIF(INDIRECT("'Output 3'!$H$5:$H$"&amp;$C$6),Analysis!$Q74,INDIRECT("'Output 3'!$F$5:$F$"&amp;$C$6))
+SUMIF(INDIRECT("'Output 4'!$H$5:$H$"&amp;$C$7),Analysis!$Q74,INDIRECT("'Output 4'!$F$5:$F$"&amp;$C$7))
+SUMIF(INDIRECT("'Output 5'!$H$5:$H$"&amp;$C$8),Analysis!$Q74,INDIRECT("'Output 5'!$F$5:$F$"&amp;$C$8))
+SUMIF(INDIRECT("'Output 6'!$H$5:$H$"&amp;$C$9),Analysis!$Q74,INDIRECT("'Output 6'!$F$5:$F$"&amp;$C$9))
+SUMIF(INDIRECT("'Output 7'!$H$5:$H$"&amp;$C$10),Analysis!$Q74,INDIRECT("'Output 7'!$F$5:$F$"&amp;$C$10))
+SUMIF(INDIRECT("'Output 8'!$H$5:$H$"&amp;$C$11),Analysis!$Q74,INDIRECT("'Output 8'!$F$5:$F$"&amp;$C$11))
+SUMIF(INDIRECT("'Output 9'!$H$5:$H$"&amp;$C$12),Analysis!$Q74,INDIRECT("'Output 9'!$F$5:$F$"&amp;$C$12))</f>
        <v>0</v>
      </c>
      <c r="AE74">
        <f t="shared" ca="1" si="17"/>
        <v>0</v>
      </c>
      <c r="AF74">
        <f ca="1">SUMIF(INDIRECT("'Output 1'!$H$4:$H$"&amp;$C$4),Analysis!Q74,INDIRECT("'Output 1'!$w$4:$w$"&amp;$C$4))
+SUMIF(INDIRECT("'Output 2'!$H$4:$H$"&amp;$C$5),Analysis!Q74,INDIRECT("'Output 2'!$w$4:$w$"&amp;$C$5))
+SUMIF(INDIRECT("'Output 3'!$H$4:$H$"&amp;$C$6),Analysis!Q74,INDIRECT("'Output 3'!$w$4:$w$"&amp;$C$6))
+SUMIF(INDIRECT("'Output 4'!$H$4:$H$"&amp;$C$7),Analysis!Q74,INDIRECT("'Output 4'!$w$4:$w$"&amp;$C$7))
+SUMIF(INDIRECT("'Output 5'!$H$4:$H$"&amp;$C$8),Analysis!Q74,INDIRECT("'Output 5'!$w$4:$w$"&amp;$C$8))
+SUMIF(INDIRECT("'Output 6'!$H$4:$H$"&amp;$C$9),Analysis!Q74,INDIRECT("'Output 6'!$w$4:$w$"&amp;$C$9))
+SUMIF(INDIRECT("'Output 7'!$H$4:$H$"&amp;$C$10),Analysis!Q74,INDIRECT("'Output 7'!$w$4:$w$"&amp;$C$10))
+SUMIF(INDIRECT("'Output 8'!$H$4:$H$"&amp;$C$11),Analysis!Q74,INDIRECT("'Output 8'!$w$4:$w$"&amp;$C$11))
+SUMIF(INDIRECT("'Output 9'!$H$4:$H$"&amp;$C$12),Analysis!Q74,INDIRECT("'Output 9'!$w$4:$w$"&amp;$C$12))</f>
        <v>0</v>
      </c>
      <c r="AG74">
        <f>SUMIF('Unplanned Outputs'!$E$4:$E$500,Analysis!Q74,'Unplanned Outputs'!$T$4:$T$500)</f>
        <v>0</v>
      </c>
    </row>
    <row r="75" spans="17:33">
      <c r="Q75" s="31" t="s">
        <v>334</v>
      </c>
      <c r="R75" s="5">
        <f ca="1">SUMIF(INDIRECT("'Output 1'!$H$4:$H$"&amp;$C$4),Analysis!Q75,INDIRECT("'Output 1'!$m$4:$m$"&amp;$C$4))
+SUMIF(INDIRECT("'Output 2'!$H$4:$H$"&amp;$C$5),Analysis!Q75,INDIRECT("'Output 2'!$m$4:$m$"&amp;$C$5))
+SUMIF(INDIRECT("'Output 3'!$H$4:$H$"&amp;$C$6),Analysis!Q75,INDIRECT("'Output 3'!$m$4:$m$"&amp;$C$6))
+SUMIF(INDIRECT("'Output 4'!$H$4:$H$"&amp;$C$7),Analysis!Q75,INDIRECT("'Output 4'!$m$4:$m$"&amp;$C$7))
+SUMIF(INDIRECT("'Output 5'!$H$4:$H$"&amp;$C$8),Analysis!Q75,INDIRECT("'Output 5'!$m$4:$m$"&amp;$C$8))
+SUMIF(INDIRECT("'Output 6'!$H$4:$H$"&amp;$C$9),Analysis!Q75,INDIRECT("'Output 6'!$m$4:$m$"&amp;$C$9))
+SUMIF(INDIRECT("'Output 7'!$H$4:$H$"&amp;$C$10),Analysis!Q75,INDIRECT("'Output 7'!$m$4:$m$"&amp;$C$10))
+SUMIF(INDIRECT("'Output 8'!$H$4:$H$"&amp;$C$11),Analysis!Q75,INDIRECT("'Output 8'!$m$4:$m$"&amp;$C$11))
+SUMIF(INDIRECT("'Output 9'!$H$4:$H$"&amp;$C$12),Analysis!Q75,INDIRECT("'Output 9'!$m$4:$m$"&amp;$C$12))</f>
        <v>0</v>
      </c>
      <c r="S75" s="5">
        <f ca="1">SUMIF(INDIRECT("'Output 1'!$H$4:$H$"&amp;$C$4),Analysis!Q75,INDIRECT("'Output 1'!$Q$4:$Q$"&amp;$C$4))
+SUMIF(INDIRECT("'Output 2'!$H$4:$H$"&amp;$C$5),Analysis!Q75,INDIRECT("'Output 2'!$Q$4:$Q$"&amp;$C$5))
+SUMIF(INDIRECT("'Output 3'!$H$4:$H$"&amp;$C$6),Analysis!Q75,INDIRECT("'Output 3'!$Q$4:$Q$"&amp;$C$6))
+SUMIF(INDIRECT("'Output 4'!$H$4:$H$"&amp;$C$7),Analysis!Q75,INDIRECT("'Output 4'!$Q$4:$Q$"&amp;$C$7))
+SUMIF(INDIRECT("'Output 5'!$H$4:$H$"&amp;$C$8),Analysis!Q75,INDIRECT("'Output 5'!$Q$4:$Q$"&amp;$C$8))
+SUMIF(INDIRECT("'Output 6'!$H$4:$H$"&amp;$C$9),Analysis!Q75,INDIRECT("'Output 6'!$Q$4:$Q$"&amp;$C$9))
+SUMIF(INDIRECT("'Output 7'!$H$4:$H$"&amp;$C$10),Analysis!Q75,INDIRECT("'Output 7'!$Q$4:$Q$"&amp;$C$10))
+SUMIF(INDIRECT("'Output 8'!$H$4:$H$"&amp;$C$11),Analysis!Q75,INDIRECT("'Output 8'!$Q$4:$Q$"&amp;$C$11))
+SUMIF(INDIRECT("'Output 9'!$H$4:$H$"&amp;$C$12),Analysis!Q75,INDIRECT("'Output 9'!$Q$4:$Q$"&amp;$C$12))</f>
        <v>0</v>
      </c>
      <c r="T75" s="5">
        <f ca="1">SUMIF(INDIRECT("'Output 1'!$H$4:$H$"&amp;$C$4),Analysis!Q75,INDIRECT("'Output 1'!$U$4:$U$"&amp;$C$4))
+SUMIF(INDIRECT("'Output 2'!$H$4:$H$"&amp;$C$5),Analysis!Q75,INDIRECT("'Output 2'!$U$4:$U$"&amp;$C$5))
+SUMIF(INDIRECT("'Output 3'!$H$4:$H$"&amp;$C$6),Analysis!Q75,INDIRECT("'Output 3'!$U$4:$U$"&amp;$C$6))
+SUMIF(INDIRECT("'Output 4'!$H$4:$H$"&amp;$C$7),Analysis!Q75,INDIRECT("'Output 4'!$U$4:$U$"&amp;$C$7))
+SUMIF(INDIRECT("'Output 5'!$H$4:$H$"&amp;$C$8),Analysis!Q75,INDIRECT("'Output 5'!$U$4:$U$"&amp;$C$8))
+SUMIF(INDIRECT("'Output 6'!$H$4:$H$"&amp;$C$9),Analysis!Q75,INDIRECT("'Output 6'!$U$4:$U$"&amp;$C$9))
+SUMIF(INDIRECT("'Output 7'!$H$4:$H$"&amp;$C$10),Analysis!Q75,INDIRECT("'Output 7'!$U$4:$U$"&amp;$C$10))
+SUMIF(INDIRECT("'Output 8'!$H$4:$H$"&amp;$C$11),Analysis!Q75,INDIRECT("'Output 8'!$U$4:$U$"&amp;$C$11))
+SUMIF(INDIRECT("'Output 9'!$H$4:$H$"&amp;$C$12),Analysis!Q75,INDIRECT("'Output 9'!$U$4:$U$"&amp;$C$12))</f>
        <v>0</v>
      </c>
      <c r="U75" s="31"/>
      <c r="V75" s="5">
        <f>SUMIF('Unplanned Outputs'!$E$4:$E$500,Analysis!Q75,'Unplanned Outputs'!$J$4:$J$500)</f>
        <v>0</v>
      </c>
      <c r="W75" s="5">
        <f>SUMIF('Unplanned Outputs'!$E$4:$E$500,Analysis!$Q75,'Unplanned Outputs'!$N$4:$N$500)</f>
        <v>0</v>
      </c>
      <c r="X75" s="5">
        <f>SUMIF('Unplanned Outputs'!$E$4:$E$500,Analysis!$Q75,'Unplanned Outputs'!$R$4:$R$500)</f>
        <v>0</v>
      </c>
      <c r="Y75" s="15"/>
      <c r="Z75" s="37">
        <f t="shared" ca="1" si="18"/>
        <v>0</v>
      </c>
      <c r="AA75" s="37">
        <f t="shared" si="19"/>
        <v>0</v>
      </c>
      <c r="AB75" s="53">
        <f t="shared" ca="1" si="20"/>
        <v>0</v>
      </c>
      <c r="AC75" s="64">
        <f ca="1">SUMIF(INDIRECT("'Output 1'!$H$5:$H$"&amp;$C$4),Analysis!$Q75,INDIRECT("'Output 1'!$F$5:$F$"&amp;$C$4))
+SUMIF(INDIRECT("'Output 2'!$H$5:$H$"&amp;$C$5),Analysis!$Q75,INDIRECT("'Output 2'!$F$5:$F$"&amp;$C$5))
+SUMIF(INDIRECT("'Output 3'!$H$5:$H$"&amp;$C$6),Analysis!$Q75,INDIRECT("'Output 3'!$F$5:$F$"&amp;$C$6))
+SUMIF(INDIRECT("'Output 4'!$H$5:$H$"&amp;$C$7),Analysis!$Q75,INDIRECT("'Output 4'!$F$5:$F$"&amp;$C$7))
+SUMIF(INDIRECT("'Output 5'!$H$5:$H$"&amp;$C$8),Analysis!$Q75,INDIRECT("'Output 5'!$F$5:$F$"&amp;$C$8))
+SUMIF(INDIRECT("'Output 6'!$H$5:$H$"&amp;$C$9),Analysis!$Q75,INDIRECT("'Output 6'!$F$5:$F$"&amp;$C$9))
+SUMIF(INDIRECT("'Output 7'!$H$5:$H$"&amp;$C$10),Analysis!$Q75,INDIRECT("'Output 7'!$F$5:$F$"&amp;$C$10))
+SUMIF(INDIRECT("'Output 8'!$H$5:$H$"&amp;$C$11),Analysis!$Q75,INDIRECT("'Output 8'!$F$5:$F$"&amp;$C$11))
+SUMIF(INDIRECT("'Output 9'!$H$5:$H$"&amp;$C$12),Analysis!$Q75,INDIRECT("'Output 9'!$F$5:$F$"&amp;$C$12))</f>
        <v>0</v>
      </c>
      <c r="AE75">
        <f t="shared" ca="1" si="17"/>
        <v>0</v>
      </c>
      <c r="AF75">
        <f ca="1">SUMIF(INDIRECT("'Output 1'!$H$4:$H$"&amp;$C$4),Analysis!Q75,INDIRECT("'Output 1'!$w$4:$w$"&amp;$C$4))
+SUMIF(INDIRECT("'Output 2'!$H$4:$H$"&amp;$C$5),Analysis!Q75,INDIRECT("'Output 2'!$w$4:$w$"&amp;$C$5))
+SUMIF(INDIRECT("'Output 3'!$H$4:$H$"&amp;$C$6),Analysis!Q75,INDIRECT("'Output 3'!$w$4:$w$"&amp;$C$6))
+SUMIF(INDIRECT("'Output 4'!$H$4:$H$"&amp;$C$7),Analysis!Q75,INDIRECT("'Output 4'!$w$4:$w$"&amp;$C$7))
+SUMIF(INDIRECT("'Output 5'!$H$4:$H$"&amp;$C$8),Analysis!Q75,INDIRECT("'Output 5'!$w$4:$w$"&amp;$C$8))
+SUMIF(INDIRECT("'Output 6'!$H$4:$H$"&amp;$C$9),Analysis!Q75,INDIRECT("'Output 6'!$w$4:$w$"&amp;$C$9))
+SUMIF(INDIRECT("'Output 7'!$H$4:$H$"&amp;$C$10),Analysis!Q75,INDIRECT("'Output 7'!$w$4:$w$"&amp;$C$10))
+SUMIF(INDIRECT("'Output 8'!$H$4:$H$"&amp;$C$11),Analysis!Q75,INDIRECT("'Output 8'!$w$4:$w$"&amp;$C$11))
+SUMIF(INDIRECT("'Output 9'!$H$4:$H$"&amp;$C$12),Analysis!Q75,INDIRECT("'Output 9'!$w$4:$w$"&amp;$C$12))</f>
        <v>0</v>
      </c>
      <c r="AG75">
        <f>SUMIF('Unplanned Outputs'!$E$4:$E$500,Analysis!Q75,'Unplanned Outputs'!$T$4:$T$500)</f>
        <v>0</v>
      </c>
    </row>
    <row r="76" spans="17:33">
      <c r="Q76" s="31" t="s">
        <v>335</v>
      </c>
      <c r="R76" s="5">
        <f ca="1">SUMIF(INDIRECT("'Output 1'!$H$4:$H$"&amp;$C$4),Analysis!Q76,INDIRECT("'Output 1'!$m$4:$m$"&amp;$C$4))
+SUMIF(INDIRECT("'Output 2'!$H$4:$H$"&amp;$C$5),Analysis!Q76,INDIRECT("'Output 2'!$m$4:$m$"&amp;$C$5))
+SUMIF(INDIRECT("'Output 3'!$H$4:$H$"&amp;$C$6),Analysis!Q76,INDIRECT("'Output 3'!$m$4:$m$"&amp;$C$6))
+SUMIF(INDIRECT("'Output 4'!$H$4:$H$"&amp;$C$7),Analysis!Q76,INDIRECT("'Output 4'!$m$4:$m$"&amp;$C$7))
+SUMIF(INDIRECT("'Output 5'!$H$4:$H$"&amp;$C$8),Analysis!Q76,INDIRECT("'Output 5'!$m$4:$m$"&amp;$C$8))
+SUMIF(INDIRECT("'Output 6'!$H$4:$H$"&amp;$C$9),Analysis!Q76,INDIRECT("'Output 6'!$m$4:$m$"&amp;$C$9))
+SUMIF(INDIRECT("'Output 7'!$H$4:$H$"&amp;$C$10),Analysis!Q76,INDIRECT("'Output 7'!$m$4:$m$"&amp;$C$10))
+SUMIF(INDIRECT("'Output 8'!$H$4:$H$"&amp;$C$11),Analysis!Q76,INDIRECT("'Output 8'!$m$4:$m$"&amp;$C$11))
+SUMIF(INDIRECT("'Output 9'!$H$4:$H$"&amp;$C$12),Analysis!Q76,INDIRECT("'Output 9'!$m$4:$m$"&amp;$C$12))</f>
        <v>0</v>
      </c>
      <c r="S76" s="5">
        <f ca="1">SUMIF(INDIRECT("'Output 1'!$H$4:$H$"&amp;$C$4),Analysis!Q76,INDIRECT("'Output 1'!$Q$4:$Q$"&amp;$C$4))
+SUMIF(INDIRECT("'Output 2'!$H$4:$H$"&amp;$C$5),Analysis!Q76,INDIRECT("'Output 2'!$Q$4:$Q$"&amp;$C$5))
+SUMIF(INDIRECT("'Output 3'!$H$4:$H$"&amp;$C$6),Analysis!Q76,INDIRECT("'Output 3'!$Q$4:$Q$"&amp;$C$6))
+SUMIF(INDIRECT("'Output 4'!$H$4:$H$"&amp;$C$7),Analysis!Q76,INDIRECT("'Output 4'!$Q$4:$Q$"&amp;$C$7))
+SUMIF(INDIRECT("'Output 5'!$H$4:$H$"&amp;$C$8),Analysis!Q76,INDIRECT("'Output 5'!$Q$4:$Q$"&amp;$C$8))
+SUMIF(INDIRECT("'Output 6'!$H$4:$H$"&amp;$C$9),Analysis!Q76,INDIRECT("'Output 6'!$Q$4:$Q$"&amp;$C$9))
+SUMIF(INDIRECT("'Output 7'!$H$4:$H$"&amp;$C$10),Analysis!Q76,INDIRECT("'Output 7'!$Q$4:$Q$"&amp;$C$10))
+SUMIF(INDIRECT("'Output 8'!$H$4:$H$"&amp;$C$11),Analysis!Q76,INDIRECT("'Output 8'!$Q$4:$Q$"&amp;$C$11))
+SUMIF(INDIRECT("'Output 9'!$H$4:$H$"&amp;$C$12),Analysis!Q76,INDIRECT("'Output 9'!$Q$4:$Q$"&amp;$C$12))</f>
        <v>0</v>
      </c>
      <c r="T76" s="5">
        <f ca="1">SUMIF(INDIRECT("'Output 1'!$H$4:$H$"&amp;$C$4),Analysis!Q76,INDIRECT("'Output 1'!$U$4:$U$"&amp;$C$4))
+SUMIF(INDIRECT("'Output 2'!$H$4:$H$"&amp;$C$5),Analysis!Q76,INDIRECT("'Output 2'!$U$4:$U$"&amp;$C$5))
+SUMIF(INDIRECT("'Output 3'!$H$4:$H$"&amp;$C$6),Analysis!Q76,INDIRECT("'Output 3'!$U$4:$U$"&amp;$C$6))
+SUMIF(INDIRECT("'Output 4'!$H$4:$H$"&amp;$C$7),Analysis!Q76,INDIRECT("'Output 4'!$U$4:$U$"&amp;$C$7))
+SUMIF(INDIRECT("'Output 5'!$H$4:$H$"&amp;$C$8),Analysis!Q76,INDIRECT("'Output 5'!$U$4:$U$"&amp;$C$8))
+SUMIF(INDIRECT("'Output 6'!$H$4:$H$"&amp;$C$9),Analysis!Q76,INDIRECT("'Output 6'!$U$4:$U$"&amp;$C$9))
+SUMIF(INDIRECT("'Output 7'!$H$4:$H$"&amp;$C$10),Analysis!Q76,INDIRECT("'Output 7'!$U$4:$U$"&amp;$C$10))
+SUMIF(INDIRECT("'Output 8'!$H$4:$H$"&amp;$C$11),Analysis!Q76,INDIRECT("'Output 8'!$U$4:$U$"&amp;$C$11))
+SUMIF(INDIRECT("'Output 9'!$H$4:$H$"&amp;$C$12),Analysis!Q76,INDIRECT("'Output 9'!$U$4:$U$"&amp;$C$12))</f>
        <v>0</v>
      </c>
      <c r="U76" s="31"/>
      <c r="V76" s="5">
        <f>SUMIF('Unplanned Outputs'!$E$4:$E$500,Analysis!Q76,'Unplanned Outputs'!$J$4:$J$500)</f>
        <v>0</v>
      </c>
      <c r="W76" s="5">
        <f>SUMIF('Unplanned Outputs'!$E$4:$E$500,Analysis!$Q76,'Unplanned Outputs'!$N$4:$N$500)</f>
        <v>0</v>
      </c>
      <c r="X76" s="5">
        <f>SUMIF('Unplanned Outputs'!$E$4:$E$500,Analysis!$Q76,'Unplanned Outputs'!$R$4:$R$500)</f>
        <v>0</v>
      </c>
      <c r="Y76" s="15"/>
      <c r="Z76" s="37">
        <f t="shared" ca="1" si="14"/>
        <v>0</v>
      </c>
      <c r="AA76" s="37">
        <f t="shared" si="15"/>
        <v>0</v>
      </c>
      <c r="AB76" s="53">
        <f t="shared" ca="1" si="16"/>
        <v>0</v>
      </c>
      <c r="AC76" s="64">
        <f ca="1">SUMIF(INDIRECT("'Output 1'!$H$5:$H$"&amp;$C$4),Analysis!$Q76,INDIRECT("'Output 1'!$F$5:$F$"&amp;$C$4))
+SUMIF(INDIRECT("'Output 2'!$H$5:$H$"&amp;$C$5),Analysis!$Q76,INDIRECT("'Output 2'!$F$5:$F$"&amp;$C$5))
+SUMIF(INDIRECT("'Output 3'!$H$5:$H$"&amp;$C$6),Analysis!$Q76,INDIRECT("'Output 3'!$F$5:$F$"&amp;$C$6))
+SUMIF(INDIRECT("'Output 4'!$H$5:$H$"&amp;$C$7),Analysis!$Q76,INDIRECT("'Output 4'!$F$5:$F$"&amp;$C$7))
+SUMIF(INDIRECT("'Output 5'!$H$5:$H$"&amp;$C$8),Analysis!$Q76,INDIRECT("'Output 5'!$F$5:$F$"&amp;$C$8))
+SUMIF(INDIRECT("'Output 6'!$H$5:$H$"&amp;$C$9),Analysis!$Q76,INDIRECT("'Output 6'!$F$5:$F$"&amp;$C$9))
+SUMIF(INDIRECT("'Output 7'!$H$5:$H$"&amp;$C$10),Analysis!$Q76,INDIRECT("'Output 7'!$F$5:$F$"&amp;$C$10))
+SUMIF(INDIRECT("'Output 8'!$H$5:$H$"&amp;$C$11),Analysis!$Q76,INDIRECT("'Output 8'!$F$5:$F$"&amp;$C$11))
+SUMIF(INDIRECT("'Output 9'!$H$5:$H$"&amp;$C$12),Analysis!$Q76,INDIRECT("'Output 9'!$F$5:$F$"&amp;$C$12))</f>
        <v>0</v>
      </c>
      <c r="AE76">
        <f t="shared" ca="1" si="17"/>
        <v>0</v>
      </c>
      <c r="AF76">
        <f ca="1">SUMIF(INDIRECT("'Output 1'!$H$4:$H$"&amp;$C$4),Analysis!Q76,INDIRECT("'Output 1'!$w$4:$w$"&amp;$C$4))
+SUMIF(INDIRECT("'Output 2'!$H$4:$H$"&amp;$C$5),Analysis!Q76,INDIRECT("'Output 2'!$w$4:$w$"&amp;$C$5))
+SUMIF(INDIRECT("'Output 3'!$H$4:$H$"&amp;$C$6),Analysis!Q76,INDIRECT("'Output 3'!$w$4:$w$"&amp;$C$6))
+SUMIF(INDIRECT("'Output 4'!$H$4:$H$"&amp;$C$7),Analysis!Q76,INDIRECT("'Output 4'!$w$4:$w$"&amp;$C$7))
+SUMIF(INDIRECT("'Output 5'!$H$4:$H$"&amp;$C$8),Analysis!Q76,INDIRECT("'Output 5'!$w$4:$w$"&amp;$C$8))
+SUMIF(INDIRECT("'Output 6'!$H$4:$H$"&amp;$C$9),Analysis!Q76,INDIRECT("'Output 6'!$w$4:$w$"&amp;$C$9))
+SUMIF(INDIRECT("'Output 7'!$H$4:$H$"&amp;$C$10),Analysis!Q76,INDIRECT("'Output 7'!$w$4:$w$"&amp;$C$10))
+SUMIF(INDIRECT("'Output 8'!$H$4:$H$"&amp;$C$11),Analysis!Q76,INDIRECT("'Output 8'!$w$4:$w$"&amp;$C$11))
+SUMIF(INDIRECT("'Output 9'!$H$4:$H$"&amp;$C$12),Analysis!Q76,INDIRECT("'Output 9'!$w$4:$w$"&amp;$C$12))</f>
        <v>0</v>
      </c>
      <c r="AG76">
        <f>SUMIF('Unplanned Outputs'!$E$4:$E$500,Analysis!Q76,'Unplanned Outputs'!$T$4:$T$500)</f>
        <v>0</v>
      </c>
    </row>
    <row r="77" spans="17:33">
      <c r="Q77" s="31">
        <v>5.4</v>
      </c>
      <c r="R77" s="5">
        <f ca="1">SUMIF(INDIRECT("'Output 1'!$H$4:$H$"&amp;$C$4),Analysis!Q77,INDIRECT("'Output 1'!$m$4:$m$"&amp;$C$4))
+SUMIF(INDIRECT("'Output 2'!$H$4:$H$"&amp;$C$5),Analysis!Q77,INDIRECT("'Output 2'!$m$4:$m$"&amp;$C$5))
+SUMIF(INDIRECT("'Output 3'!$H$4:$H$"&amp;$C$6),Analysis!Q77,INDIRECT("'Output 3'!$m$4:$m$"&amp;$C$6))
+SUMIF(INDIRECT("'Output 4'!$H$4:$H$"&amp;$C$7),Analysis!Q77,INDIRECT("'Output 4'!$m$4:$m$"&amp;$C$7))
+SUMIF(INDIRECT("'Output 5'!$H$4:$H$"&amp;$C$8),Analysis!Q77,INDIRECT("'Output 5'!$m$4:$m$"&amp;$C$8))
+SUMIF(INDIRECT("'Output 6'!$H$4:$H$"&amp;$C$9),Analysis!Q77,INDIRECT("'Output 6'!$m$4:$m$"&amp;$C$9))
+SUMIF(INDIRECT("'Output 7'!$H$4:$H$"&amp;$C$10),Analysis!Q77,INDIRECT("'Output 7'!$m$4:$m$"&amp;$C$10))
+SUMIF(INDIRECT("'Output 8'!$H$4:$H$"&amp;$C$11),Analysis!Q77,INDIRECT("'Output 8'!$m$4:$m$"&amp;$C$11))
+SUMIF(INDIRECT("'Output 9'!$H$4:$H$"&amp;$C$12),Analysis!Q77,INDIRECT("'Output 9'!$m$4:$m$"&amp;$C$12))</f>
        <v>0</v>
      </c>
      <c r="S77" s="5">
        <f ca="1">SUMIF(INDIRECT("'Output 1'!$H$4:$H$"&amp;$C$4),Analysis!Q77,INDIRECT("'Output 1'!$Q$4:$Q$"&amp;$C$4))
+SUMIF(INDIRECT("'Output 2'!$H$4:$H$"&amp;$C$5),Analysis!Q77,INDIRECT("'Output 2'!$Q$4:$Q$"&amp;$C$5))
+SUMIF(INDIRECT("'Output 3'!$H$4:$H$"&amp;$C$6),Analysis!Q77,INDIRECT("'Output 3'!$Q$4:$Q$"&amp;$C$6))
+SUMIF(INDIRECT("'Output 4'!$H$4:$H$"&amp;$C$7),Analysis!Q77,INDIRECT("'Output 4'!$Q$4:$Q$"&amp;$C$7))
+SUMIF(INDIRECT("'Output 5'!$H$4:$H$"&amp;$C$8),Analysis!Q77,INDIRECT("'Output 5'!$Q$4:$Q$"&amp;$C$8))
+SUMIF(INDIRECT("'Output 6'!$H$4:$H$"&amp;$C$9),Analysis!Q77,INDIRECT("'Output 6'!$Q$4:$Q$"&amp;$C$9))
+SUMIF(INDIRECT("'Output 7'!$H$4:$H$"&amp;$C$10),Analysis!Q77,INDIRECT("'Output 7'!$Q$4:$Q$"&amp;$C$10))
+SUMIF(INDIRECT("'Output 8'!$H$4:$H$"&amp;$C$11),Analysis!Q77,INDIRECT("'Output 8'!$Q$4:$Q$"&amp;$C$11))
+SUMIF(INDIRECT("'Output 9'!$H$4:$H$"&amp;$C$12),Analysis!Q77,INDIRECT("'Output 9'!$Q$4:$Q$"&amp;$C$12))</f>
        <v>0</v>
      </c>
      <c r="T77" s="5">
        <f ca="1">SUMIF(INDIRECT("'Output 1'!$H$4:$H$"&amp;$C$4),Analysis!Q77,INDIRECT("'Output 1'!$U$4:$U$"&amp;$C$4))
+SUMIF(INDIRECT("'Output 2'!$H$4:$H$"&amp;$C$5),Analysis!Q77,INDIRECT("'Output 2'!$U$4:$U$"&amp;$C$5))
+SUMIF(INDIRECT("'Output 3'!$H$4:$H$"&amp;$C$6),Analysis!Q77,INDIRECT("'Output 3'!$U$4:$U$"&amp;$C$6))
+SUMIF(INDIRECT("'Output 4'!$H$4:$H$"&amp;$C$7),Analysis!Q77,INDIRECT("'Output 4'!$U$4:$U$"&amp;$C$7))
+SUMIF(INDIRECT("'Output 5'!$H$4:$H$"&amp;$C$8),Analysis!Q77,INDIRECT("'Output 5'!$U$4:$U$"&amp;$C$8))
+SUMIF(INDIRECT("'Output 6'!$H$4:$H$"&amp;$C$9),Analysis!Q77,INDIRECT("'Output 6'!$U$4:$U$"&amp;$C$9))
+SUMIF(INDIRECT("'Output 7'!$H$4:$H$"&amp;$C$10),Analysis!Q77,INDIRECT("'Output 7'!$U$4:$U$"&amp;$C$10))
+SUMIF(INDIRECT("'Output 8'!$H$4:$H$"&amp;$C$11),Analysis!Q77,INDIRECT("'Output 8'!$U$4:$U$"&amp;$C$11))
+SUMIF(INDIRECT("'Output 9'!$H$4:$H$"&amp;$C$12),Analysis!Q77,INDIRECT("'Output 9'!$U$4:$U$"&amp;$C$12))</f>
        <v>0</v>
      </c>
      <c r="U77" s="31"/>
      <c r="V77" s="5">
        <f>SUMIF('Unplanned Outputs'!$E$4:$E$500,Analysis!Q77,'Unplanned Outputs'!$J$4:$J$500)</f>
        <v>0</v>
      </c>
      <c r="W77" s="5">
        <f>SUMIF('Unplanned Outputs'!$E$4:$E$500,Analysis!$Q77,'Unplanned Outputs'!$N$4:$N$500)</f>
        <v>0</v>
      </c>
      <c r="X77" s="5">
        <f>SUMIF('Unplanned Outputs'!$E$4:$E$500,Analysis!$Q77,'Unplanned Outputs'!$R$4:$R$500)</f>
        <v>0</v>
      </c>
      <c r="Y77" s="15"/>
      <c r="Z77" s="37">
        <f t="shared" ca="1" si="14"/>
        <v>0</v>
      </c>
      <c r="AA77" s="37">
        <f t="shared" si="15"/>
        <v>0</v>
      </c>
      <c r="AB77" s="53">
        <f t="shared" ca="1" si="16"/>
        <v>0</v>
      </c>
      <c r="AC77" s="64">
        <f ca="1">SUMIF(INDIRECT("'Output 1'!$H$5:$H$"&amp;$C$4),Analysis!$Q77,INDIRECT("'Output 1'!$F$5:$F$"&amp;$C$4))
+SUMIF(INDIRECT("'Output 2'!$H$5:$H$"&amp;$C$5),Analysis!$Q77,INDIRECT("'Output 2'!$F$5:$F$"&amp;$C$5))
+SUMIF(INDIRECT("'Output 3'!$H$5:$H$"&amp;$C$6),Analysis!$Q77,INDIRECT("'Output 3'!$F$5:$F$"&amp;$C$6))
+SUMIF(INDIRECT("'Output 4'!$H$5:$H$"&amp;$C$7),Analysis!$Q77,INDIRECT("'Output 4'!$F$5:$F$"&amp;$C$7))
+SUMIF(INDIRECT("'Output 5'!$H$5:$H$"&amp;$C$8),Analysis!$Q77,INDIRECT("'Output 5'!$F$5:$F$"&amp;$C$8))
+SUMIF(INDIRECT("'Output 6'!$H$5:$H$"&amp;$C$9),Analysis!$Q77,INDIRECT("'Output 6'!$F$5:$F$"&amp;$C$9))
+SUMIF(INDIRECT("'Output 7'!$H$5:$H$"&amp;$C$10),Analysis!$Q77,INDIRECT("'Output 7'!$F$5:$F$"&amp;$C$10))
+SUMIF(INDIRECT("'Output 8'!$H$5:$H$"&amp;$C$11),Analysis!$Q77,INDIRECT("'Output 8'!$F$5:$F$"&amp;$C$11))
+SUMIF(INDIRECT("'Output 9'!$H$5:$H$"&amp;$C$12),Analysis!$Q77,INDIRECT("'Output 9'!$F$5:$F$"&amp;$C$12))</f>
        <v>0</v>
      </c>
      <c r="AE77">
        <f t="shared" ca="1" si="17"/>
        <v>0</v>
      </c>
      <c r="AF77">
        <f ca="1">SUMIF(INDIRECT("'Output 1'!$H$4:$H$"&amp;$C$4),Analysis!Q77,INDIRECT("'Output 1'!$w$4:$w$"&amp;$C$4))
+SUMIF(INDIRECT("'Output 2'!$H$4:$H$"&amp;$C$5),Analysis!Q77,INDIRECT("'Output 2'!$w$4:$w$"&amp;$C$5))
+SUMIF(INDIRECT("'Output 3'!$H$4:$H$"&amp;$C$6),Analysis!Q77,INDIRECT("'Output 3'!$w$4:$w$"&amp;$C$6))
+SUMIF(INDIRECT("'Output 4'!$H$4:$H$"&amp;$C$7),Analysis!Q77,INDIRECT("'Output 4'!$w$4:$w$"&amp;$C$7))
+SUMIF(INDIRECT("'Output 5'!$H$4:$H$"&amp;$C$8),Analysis!Q77,INDIRECT("'Output 5'!$w$4:$w$"&amp;$C$8))
+SUMIF(INDIRECT("'Output 6'!$H$4:$H$"&amp;$C$9),Analysis!Q77,INDIRECT("'Output 6'!$w$4:$w$"&amp;$C$9))
+SUMIF(INDIRECT("'Output 7'!$H$4:$H$"&amp;$C$10),Analysis!Q77,INDIRECT("'Output 7'!$w$4:$w$"&amp;$C$10))
+SUMIF(INDIRECT("'Output 8'!$H$4:$H$"&amp;$C$11),Analysis!Q77,INDIRECT("'Output 8'!$w$4:$w$"&amp;$C$11))
+SUMIF(INDIRECT("'Output 9'!$H$4:$H$"&amp;$C$12),Analysis!Q77,INDIRECT("'Output 9'!$w$4:$w$"&amp;$C$12))</f>
        <v>0</v>
      </c>
      <c r="AG77">
        <f>SUMIF('Unplanned Outputs'!$E$4:$E$500,Analysis!Q77,'Unplanned Outputs'!$T$4:$T$500)</f>
        <v>0</v>
      </c>
    </row>
    <row r="78" spans="17:33">
      <c r="Q78" s="31" t="s">
        <v>336</v>
      </c>
      <c r="R78" s="5">
        <f ca="1">SUMIF(INDIRECT("'Output 1'!$H$4:$H$"&amp;$C$4),Analysis!Q78,INDIRECT("'Output 1'!$m$4:$m$"&amp;$C$4))
+SUMIF(INDIRECT("'Output 2'!$H$4:$H$"&amp;$C$5),Analysis!Q78,INDIRECT("'Output 2'!$m$4:$m$"&amp;$C$5))
+SUMIF(INDIRECT("'Output 3'!$H$4:$H$"&amp;$C$6),Analysis!Q78,INDIRECT("'Output 3'!$m$4:$m$"&amp;$C$6))
+SUMIF(INDIRECT("'Output 4'!$H$4:$H$"&amp;$C$7),Analysis!Q78,INDIRECT("'Output 4'!$m$4:$m$"&amp;$C$7))
+SUMIF(INDIRECT("'Output 5'!$H$4:$H$"&amp;$C$8),Analysis!Q78,INDIRECT("'Output 5'!$m$4:$m$"&amp;$C$8))
+SUMIF(INDIRECT("'Output 6'!$H$4:$H$"&amp;$C$9),Analysis!Q78,INDIRECT("'Output 6'!$m$4:$m$"&amp;$C$9))
+SUMIF(INDIRECT("'Output 7'!$H$4:$H$"&amp;$C$10),Analysis!Q78,INDIRECT("'Output 7'!$m$4:$m$"&amp;$C$10))
+SUMIF(INDIRECT("'Output 8'!$H$4:$H$"&amp;$C$11),Analysis!Q78,INDIRECT("'Output 8'!$m$4:$m$"&amp;$C$11))
+SUMIF(INDIRECT("'Output 9'!$H$4:$H$"&amp;$C$12),Analysis!Q78,INDIRECT("'Output 9'!$m$4:$m$"&amp;$C$12))</f>
        <v>0</v>
      </c>
      <c r="S78" s="5">
        <f ca="1">SUMIF(INDIRECT("'Output 1'!$H$4:$H$"&amp;$C$4),Analysis!Q78,INDIRECT("'Output 1'!$Q$4:$Q$"&amp;$C$4))
+SUMIF(INDIRECT("'Output 2'!$H$4:$H$"&amp;$C$5),Analysis!Q78,INDIRECT("'Output 2'!$Q$4:$Q$"&amp;$C$5))
+SUMIF(INDIRECT("'Output 3'!$H$4:$H$"&amp;$C$6),Analysis!Q78,INDIRECT("'Output 3'!$Q$4:$Q$"&amp;$C$6))
+SUMIF(INDIRECT("'Output 4'!$H$4:$H$"&amp;$C$7),Analysis!Q78,INDIRECT("'Output 4'!$Q$4:$Q$"&amp;$C$7))
+SUMIF(INDIRECT("'Output 5'!$H$4:$H$"&amp;$C$8),Analysis!Q78,INDIRECT("'Output 5'!$Q$4:$Q$"&amp;$C$8))
+SUMIF(INDIRECT("'Output 6'!$H$4:$H$"&amp;$C$9),Analysis!Q78,INDIRECT("'Output 6'!$Q$4:$Q$"&amp;$C$9))
+SUMIF(INDIRECT("'Output 7'!$H$4:$H$"&amp;$C$10),Analysis!Q78,INDIRECT("'Output 7'!$Q$4:$Q$"&amp;$C$10))
+SUMIF(INDIRECT("'Output 8'!$H$4:$H$"&amp;$C$11),Analysis!Q78,INDIRECT("'Output 8'!$Q$4:$Q$"&amp;$C$11))
+SUMIF(INDIRECT("'Output 9'!$H$4:$H$"&amp;$C$12),Analysis!Q78,INDIRECT("'Output 9'!$Q$4:$Q$"&amp;$C$12))</f>
        <v>0</v>
      </c>
      <c r="T78" s="5">
        <f ca="1">SUMIF(INDIRECT("'Output 1'!$H$4:$H$"&amp;$C$4),Analysis!Q78,INDIRECT("'Output 1'!$U$4:$U$"&amp;$C$4))
+SUMIF(INDIRECT("'Output 2'!$H$4:$H$"&amp;$C$5),Analysis!Q78,INDIRECT("'Output 2'!$U$4:$U$"&amp;$C$5))
+SUMIF(INDIRECT("'Output 3'!$H$4:$H$"&amp;$C$6),Analysis!Q78,INDIRECT("'Output 3'!$U$4:$U$"&amp;$C$6))
+SUMIF(INDIRECT("'Output 4'!$H$4:$H$"&amp;$C$7),Analysis!Q78,INDIRECT("'Output 4'!$U$4:$U$"&amp;$C$7))
+SUMIF(INDIRECT("'Output 5'!$H$4:$H$"&amp;$C$8),Analysis!Q78,INDIRECT("'Output 5'!$U$4:$U$"&amp;$C$8))
+SUMIF(INDIRECT("'Output 6'!$H$4:$H$"&amp;$C$9),Analysis!Q78,INDIRECT("'Output 6'!$U$4:$U$"&amp;$C$9))
+SUMIF(INDIRECT("'Output 7'!$H$4:$H$"&amp;$C$10),Analysis!Q78,INDIRECT("'Output 7'!$U$4:$U$"&amp;$C$10))
+SUMIF(INDIRECT("'Output 8'!$H$4:$H$"&amp;$C$11),Analysis!Q78,INDIRECT("'Output 8'!$U$4:$U$"&amp;$C$11))
+SUMIF(INDIRECT("'Output 9'!$H$4:$H$"&amp;$C$12),Analysis!Q78,INDIRECT("'Output 9'!$U$4:$U$"&amp;$C$12))</f>
        <v>0</v>
      </c>
      <c r="U78" s="31"/>
      <c r="V78" s="5">
        <f>SUMIF('Unplanned Outputs'!$E$4:$E$500,Analysis!Q78,'Unplanned Outputs'!$J$4:$J$500)</f>
        <v>0</v>
      </c>
      <c r="W78" s="5">
        <f>SUMIF('Unplanned Outputs'!$E$4:$E$500,Analysis!$Q78,'Unplanned Outputs'!$N$4:$N$500)</f>
        <v>0</v>
      </c>
      <c r="X78" s="5">
        <f>SUMIF('Unplanned Outputs'!$E$4:$E$500,Analysis!$Q78,'Unplanned Outputs'!$R$4:$R$500)</f>
        <v>0</v>
      </c>
      <c r="Y78" s="15"/>
      <c r="Z78" s="37">
        <f t="shared" ca="1" si="14"/>
        <v>0</v>
      </c>
      <c r="AA78" s="37">
        <f t="shared" si="15"/>
        <v>0</v>
      </c>
      <c r="AB78" s="53">
        <f t="shared" ca="1" si="16"/>
        <v>0</v>
      </c>
      <c r="AC78" s="64">
        <f ca="1">SUMIF(INDIRECT("'Output 1'!$H$5:$H$"&amp;$C$4),Analysis!$Q78,INDIRECT("'Output 1'!$F$5:$F$"&amp;$C$4))
+SUMIF(INDIRECT("'Output 2'!$H$5:$H$"&amp;$C$5),Analysis!$Q78,INDIRECT("'Output 2'!$F$5:$F$"&amp;$C$5))
+SUMIF(INDIRECT("'Output 3'!$H$5:$H$"&amp;$C$6),Analysis!$Q78,INDIRECT("'Output 3'!$F$5:$F$"&amp;$C$6))
+SUMIF(INDIRECT("'Output 4'!$H$5:$H$"&amp;$C$7),Analysis!$Q78,INDIRECT("'Output 4'!$F$5:$F$"&amp;$C$7))
+SUMIF(INDIRECT("'Output 5'!$H$5:$H$"&amp;$C$8),Analysis!$Q78,INDIRECT("'Output 5'!$F$5:$F$"&amp;$C$8))
+SUMIF(INDIRECT("'Output 6'!$H$5:$H$"&amp;$C$9),Analysis!$Q78,INDIRECT("'Output 6'!$F$5:$F$"&amp;$C$9))
+SUMIF(INDIRECT("'Output 7'!$H$5:$H$"&amp;$C$10),Analysis!$Q78,INDIRECT("'Output 7'!$F$5:$F$"&amp;$C$10))
+SUMIF(INDIRECT("'Output 8'!$H$5:$H$"&amp;$C$11),Analysis!$Q78,INDIRECT("'Output 8'!$F$5:$F$"&amp;$C$11))
+SUMIF(INDIRECT("'Output 9'!$H$5:$H$"&amp;$C$12),Analysis!$Q78,INDIRECT("'Output 9'!$F$5:$F$"&amp;$C$12))</f>
        <v>0</v>
      </c>
      <c r="AE78">
        <f t="shared" ca="1" si="17"/>
        <v>0</v>
      </c>
      <c r="AF78">
        <f ca="1">SUMIF(INDIRECT("'Output 1'!$H$4:$H$"&amp;$C$4),Analysis!Q78,INDIRECT("'Output 1'!$w$4:$w$"&amp;$C$4))
+SUMIF(INDIRECT("'Output 2'!$H$4:$H$"&amp;$C$5),Analysis!Q78,INDIRECT("'Output 2'!$w$4:$w$"&amp;$C$5))
+SUMIF(INDIRECT("'Output 3'!$H$4:$H$"&amp;$C$6),Analysis!Q78,INDIRECT("'Output 3'!$w$4:$w$"&amp;$C$6))
+SUMIF(INDIRECT("'Output 4'!$H$4:$H$"&amp;$C$7),Analysis!Q78,INDIRECT("'Output 4'!$w$4:$w$"&amp;$C$7))
+SUMIF(INDIRECT("'Output 5'!$H$4:$H$"&amp;$C$8),Analysis!Q78,INDIRECT("'Output 5'!$w$4:$w$"&amp;$C$8))
+SUMIF(INDIRECT("'Output 6'!$H$4:$H$"&amp;$C$9),Analysis!Q78,INDIRECT("'Output 6'!$w$4:$w$"&amp;$C$9))
+SUMIF(INDIRECT("'Output 7'!$H$4:$H$"&amp;$C$10),Analysis!Q78,INDIRECT("'Output 7'!$w$4:$w$"&amp;$C$10))
+SUMIF(INDIRECT("'Output 8'!$H$4:$H$"&amp;$C$11),Analysis!Q78,INDIRECT("'Output 8'!$w$4:$w$"&amp;$C$11))
+SUMIF(INDIRECT("'Output 9'!$H$4:$H$"&amp;$C$12),Analysis!Q78,INDIRECT("'Output 9'!$w$4:$w$"&amp;$C$12))</f>
        <v>0</v>
      </c>
      <c r="AG78">
        <f>SUMIF('Unplanned Outputs'!$E$4:$E$500,Analysis!Q78,'Unplanned Outputs'!$T$4:$T$500)</f>
        <v>0</v>
      </c>
    </row>
    <row r="79" spans="17:33">
      <c r="Q79" s="31" t="s">
        <v>337</v>
      </c>
      <c r="R79" s="5">
        <f ca="1">SUMIF(INDIRECT("'Output 1'!$H$4:$H$"&amp;$C$4),Analysis!Q79,INDIRECT("'Output 1'!$m$4:$m$"&amp;$C$4))
+SUMIF(INDIRECT("'Output 2'!$H$4:$H$"&amp;$C$5),Analysis!Q79,INDIRECT("'Output 2'!$m$4:$m$"&amp;$C$5))
+SUMIF(INDIRECT("'Output 3'!$H$4:$H$"&amp;$C$6),Analysis!Q79,INDIRECT("'Output 3'!$m$4:$m$"&amp;$C$6))
+SUMIF(INDIRECT("'Output 4'!$H$4:$H$"&amp;$C$7),Analysis!Q79,INDIRECT("'Output 4'!$m$4:$m$"&amp;$C$7))
+SUMIF(INDIRECT("'Output 5'!$H$4:$H$"&amp;$C$8),Analysis!Q79,INDIRECT("'Output 5'!$m$4:$m$"&amp;$C$8))
+SUMIF(INDIRECT("'Output 6'!$H$4:$H$"&amp;$C$9),Analysis!Q79,INDIRECT("'Output 6'!$m$4:$m$"&amp;$C$9))
+SUMIF(INDIRECT("'Output 7'!$H$4:$H$"&amp;$C$10),Analysis!Q79,INDIRECT("'Output 7'!$m$4:$m$"&amp;$C$10))
+SUMIF(INDIRECT("'Output 8'!$H$4:$H$"&amp;$C$11),Analysis!Q79,INDIRECT("'Output 8'!$m$4:$m$"&amp;$C$11))
+SUMIF(INDIRECT("'Output 9'!$H$4:$H$"&amp;$C$12),Analysis!Q79,INDIRECT("'Output 9'!$m$4:$m$"&amp;$C$12))</f>
        <v>0</v>
      </c>
      <c r="S79" s="5">
        <f ca="1">SUMIF(INDIRECT("'Output 1'!$H$4:$H$"&amp;$C$4),Analysis!Q79,INDIRECT("'Output 1'!$Q$4:$Q$"&amp;$C$4))
+SUMIF(INDIRECT("'Output 2'!$H$4:$H$"&amp;$C$5),Analysis!Q79,INDIRECT("'Output 2'!$Q$4:$Q$"&amp;$C$5))
+SUMIF(INDIRECT("'Output 3'!$H$4:$H$"&amp;$C$6),Analysis!Q79,INDIRECT("'Output 3'!$Q$4:$Q$"&amp;$C$6))
+SUMIF(INDIRECT("'Output 4'!$H$4:$H$"&amp;$C$7),Analysis!Q79,INDIRECT("'Output 4'!$Q$4:$Q$"&amp;$C$7))
+SUMIF(INDIRECT("'Output 5'!$H$4:$H$"&amp;$C$8),Analysis!Q79,INDIRECT("'Output 5'!$Q$4:$Q$"&amp;$C$8))
+SUMIF(INDIRECT("'Output 6'!$H$4:$H$"&amp;$C$9),Analysis!Q79,INDIRECT("'Output 6'!$Q$4:$Q$"&amp;$C$9))
+SUMIF(INDIRECT("'Output 7'!$H$4:$H$"&amp;$C$10),Analysis!Q79,INDIRECT("'Output 7'!$Q$4:$Q$"&amp;$C$10))
+SUMIF(INDIRECT("'Output 8'!$H$4:$H$"&amp;$C$11),Analysis!Q79,INDIRECT("'Output 8'!$Q$4:$Q$"&amp;$C$11))
+SUMIF(INDIRECT("'Output 9'!$H$4:$H$"&amp;$C$12),Analysis!Q79,INDIRECT("'Output 9'!$Q$4:$Q$"&amp;$C$12))</f>
        <v>0</v>
      </c>
      <c r="T79" s="5">
        <f ca="1">SUMIF(INDIRECT("'Output 1'!$H$4:$H$"&amp;$C$4),Analysis!Q79,INDIRECT("'Output 1'!$U$4:$U$"&amp;$C$4))
+SUMIF(INDIRECT("'Output 2'!$H$4:$H$"&amp;$C$5),Analysis!Q79,INDIRECT("'Output 2'!$U$4:$U$"&amp;$C$5))
+SUMIF(INDIRECT("'Output 3'!$H$4:$H$"&amp;$C$6),Analysis!Q79,INDIRECT("'Output 3'!$U$4:$U$"&amp;$C$6))
+SUMIF(INDIRECT("'Output 4'!$H$4:$H$"&amp;$C$7),Analysis!Q79,INDIRECT("'Output 4'!$U$4:$U$"&amp;$C$7))
+SUMIF(INDIRECT("'Output 5'!$H$4:$H$"&amp;$C$8),Analysis!Q79,INDIRECT("'Output 5'!$U$4:$U$"&amp;$C$8))
+SUMIF(INDIRECT("'Output 6'!$H$4:$H$"&amp;$C$9),Analysis!Q79,INDIRECT("'Output 6'!$U$4:$U$"&amp;$C$9))
+SUMIF(INDIRECT("'Output 7'!$H$4:$H$"&amp;$C$10),Analysis!Q79,INDIRECT("'Output 7'!$U$4:$U$"&amp;$C$10))
+SUMIF(INDIRECT("'Output 8'!$H$4:$H$"&amp;$C$11),Analysis!Q79,INDIRECT("'Output 8'!$U$4:$U$"&amp;$C$11))
+SUMIF(INDIRECT("'Output 9'!$H$4:$H$"&amp;$C$12),Analysis!Q79,INDIRECT("'Output 9'!$U$4:$U$"&amp;$C$12))</f>
        <v>0</v>
      </c>
      <c r="U79" s="31"/>
      <c r="V79" s="5">
        <f>SUMIF('Unplanned Outputs'!$E$4:$E$500,Analysis!Q79,'Unplanned Outputs'!$J$4:$J$500)</f>
        <v>0</v>
      </c>
      <c r="W79" s="5">
        <f>SUMIF('Unplanned Outputs'!$E$4:$E$500,Analysis!$Q79,'Unplanned Outputs'!$N$4:$N$500)</f>
        <v>0</v>
      </c>
      <c r="X79" s="5">
        <f>SUMIF('Unplanned Outputs'!$E$4:$E$500,Analysis!$Q79,'Unplanned Outputs'!$R$4:$R$500)</f>
        <v>0</v>
      </c>
      <c r="Y79" s="15"/>
      <c r="Z79" s="37">
        <f t="shared" ca="1" si="14"/>
        <v>0</v>
      </c>
      <c r="AA79" s="37">
        <f t="shared" si="15"/>
        <v>0</v>
      </c>
      <c r="AB79" s="53">
        <f t="shared" ca="1" si="16"/>
        <v>0</v>
      </c>
      <c r="AC79" s="64">
        <f ca="1">SUMIF(INDIRECT("'Output 1'!$H$5:$H$"&amp;$C$4),Analysis!$Q79,INDIRECT("'Output 1'!$F$5:$F$"&amp;$C$4))
+SUMIF(INDIRECT("'Output 2'!$H$5:$H$"&amp;$C$5),Analysis!$Q79,INDIRECT("'Output 2'!$F$5:$F$"&amp;$C$5))
+SUMIF(INDIRECT("'Output 3'!$H$5:$H$"&amp;$C$6),Analysis!$Q79,INDIRECT("'Output 3'!$F$5:$F$"&amp;$C$6))
+SUMIF(INDIRECT("'Output 4'!$H$5:$H$"&amp;$C$7),Analysis!$Q79,INDIRECT("'Output 4'!$F$5:$F$"&amp;$C$7))
+SUMIF(INDIRECT("'Output 5'!$H$5:$H$"&amp;$C$8),Analysis!$Q79,INDIRECT("'Output 5'!$F$5:$F$"&amp;$C$8))
+SUMIF(INDIRECT("'Output 6'!$H$5:$H$"&amp;$C$9),Analysis!$Q79,INDIRECT("'Output 6'!$F$5:$F$"&amp;$C$9))
+SUMIF(INDIRECT("'Output 7'!$H$5:$H$"&amp;$C$10),Analysis!$Q79,INDIRECT("'Output 7'!$F$5:$F$"&amp;$C$10))
+SUMIF(INDIRECT("'Output 8'!$H$5:$H$"&amp;$C$11),Analysis!$Q79,INDIRECT("'Output 8'!$F$5:$F$"&amp;$C$11))
+SUMIF(INDIRECT("'Output 9'!$H$5:$H$"&amp;$C$12),Analysis!$Q79,INDIRECT("'Output 9'!$F$5:$F$"&amp;$C$12))</f>
        <v>0</v>
      </c>
      <c r="AE79">
        <f t="shared" ca="1" si="17"/>
        <v>0</v>
      </c>
      <c r="AF79">
        <f ca="1">SUMIF(INDIRECT("'Output 1'!$H$4:$H$"&amp;$C$4),Analysis!Q79,INDIRECT("'Output 1'!$w$4:$w$"&amp;$C$4))
+SUMIF(INDIRECT("'Output 2'!$H$4:$H$"&amp;$C$5),Analysis!Q79,INDIRECT("'Output 2'!$w$4:$w$"&amp;$C$5))
+SUMIF(INDIRECT("'Output 3'!$H$4:$H$"&amp;$C$6),Analysis!Q79,INDIRECT("'Output 3'!$w$4:$w$"&amp;$C$6))
+SUMIF(INDIRECT("'Output 4'!$H$4:$H$"&amp;$C$7),Analysis!Q79,INDIRECT("'Output 4'!$w$4:$w$"&amp;$C$7))
+SUMIF(INDIRECT("'Output 5'!$H$4:$H$"&amp;$C$8),Analysis!Q79,INDIRECT("'Output 5'!$w$4:$w$"&amp;$C$8))
+SUMIF(INDIRECT("'Output 6'!$H$4:$H$"&amp;$C$9),Analysis!Q79,INDIRECT("'Output 6'!$w$4:$w$"&amp;$C$9))
+SUMIF(INDIRECT("'Output 7'!$H$4:$H$"&amp;$C$10),Analysis!Q79,INDIRECT("'Output 7'!$w$4:$w$"&amp;$C$10))
+SUMIF(INDIRECT("'Output 8'!$H$4:$H$"&amp;$C$11),Analysis!Q79,INDIRECT("'Output 8'!$w$4:$w$"&amp;$C$11))
+SUMIF(INDIRECT("'Output 9'!$H$4:$H$"&amp;$C$12),Analysis!Q79,INDIRECT("'Output 9'!$w$4:$w$"&amp;$C$12))</f>
        <v>0</v>
      </c>
      <c r="AG79">
        <f>SUMIF('Unplanned Outputs'!$E$4:$E$500,Analysis!Q79,'Unplanned Outputs'!$T$4:$T$500)</f>
        <v>0</v>
      </c>
    </row>
    <row r="80" spans="17:33">
      <c r="Q80" s="31" t="s">
        <v>338</v>
      </c>
      <c r="R80" s="5">
        <f ca="1">SUMIF(INDIRECT("'Output 1'!$H$4:$H$"&amp;$C$4),Analysis!Q80,INDIRECT("'Output 1'!$m$4:$m$"&amp;$C$4))
+SUMIF(INDIRECT("'Output 2'!$H$4:$H$"&amp;$C$5),Analysis!Q80,INDIRECT("'Output 2'!$m$4:$m$"&amp;$C$5))
+SUMIF(INDIRECT("'Output 3'!$H$4:$H$"&amp;$C$6),Analysis!Q80,INDIRECT("'Output 3'!$m$4:$m$"&amp;$C$6))
+SUMIF(INDIRECT("'Output 4'!$H$4:$H$"&amp;$C$7),Analysis!Q80,INDIRECT("'Output 4'!$m$4:$m$"&amp;$C$7))
+SUMIF(INDIRECT("'Output 5'!$H$4:$H$"&amp;$C$8),Analysis!Q80,INDIRECT("'Output 5'!$m$4:$m$"&amp;$C$8))
+SUMIF(INDIRECT("'Output 6'!$H$4:$H$"&amp;$C$9),Analysis!Q80,INDIRECT("'Output 6'!$m$4:$m$"&amp;$C$9))
+SUMIF(INDIRECT("'Output 7'!$H$4:$H$"&amp;$C$10),Analysis!Q80,INDIRECT("'Output 7'!$m$4:$m$"&amp;$C$10))
+SUMIF(INDIRECT("'Output 8'!$H$4:$H$"&amp;$C$11),Analysis!Q80,INDIRECT("'Output 8'!$m$4:$m$"&amp;$C$11))
+SUMIF(INDIRECT("'Output 9'!$H$4:$H$"&amp;$C$12),Analysis!Q80,INDIRECT("'Output 9'!$m$4:$m$"&amp;$C$12))</f>
        <v>0</v>
      </c>
      <c r="S80" s="5">
        <f ca="1">SUMIF(INDIRECT("'Output 1'!$H$4:$H$"&amp;$C$4),Analysis!Q80,INDIRECT("'Output 1'!$Q$4:$Q$"&amp;$C$4))
+SUMIF(INDIRECT("'Output 2'!$H$4:$H$"&amp;$C$5),Analysis!Q80,INDIRECT("'Output 2'!$Q$4:$Q$"&amp;$C$5))
+SUMIF(INDIRECT("'Output 3'!$H$4:$H$"&amp;$C$6),Analysis!Q80,INDIRECT("'Output 3'!$Q$4:$Q$"&amp;$C$6))
+SUMIF(INDIRECT("'Output 4'!$H$4:$H$"&amp;$C$7),Analysis!Q80,INDIRECT("'Output 4'!$Q$4:$Q$"&amp;$C$7))
+SUMIF(INDIRECT("'Output 5'!$H$4:$H$"&amp;$C$8),Analysis!Q80,INDIRECT("'Output 5'!$Q$4:$Q$"&amp;$C$8))
+SUMIF(INDIRECT("'Output 6'!$H$4:$H$"&amp;$C$9),Analysis!Q80,INDIRECT("'Output 6'!$Q$4:$Q$"&amp;$C$9))
+SUMIF(INDIRECT("'Output 7'!$H$4:$H$"&amp;$C$10),Analysis!Q80,INDIRECT("'Output 7'!$Q$4:$Q$"&amp;$C$10))
+SUMIF(INDIRECT("'Output 8'!$H$4:$H$"&amp;$C$11),Analysis!Q80,INDIRECT("'Output 8'!$Q$4:$Q$"&amp;$C$11))
+SUMIF(INDIRECT("'Output 9'!$H$4:$H$"&amp;$C$12),Analysis!Q80,INDIRECT("'Output 9'!$Q$4:$Q$"&amp;$C$12))</f>
        <v>0</v>
      </c>
      <c r="T80" s="5">
        <f ca="1">SUMIF(INDIRECT("'Output 1'!$H$4:$H$"&amp;$C$4),Analysis!Q80,INDIRECT("'Output 1'!$U$4:$U$"&amp;$C$4))
+SUMIF(INDIRECT("'Output 2'!$H$4:$H$"&amp;$C$5),Analysis!Q80,INDIRECT("'Output 2'!$U$4:$U$"&amp;$C$5))
+SUMIF(INDIRECT("'Output 3'!$H$4:$H$"&amp;$C$6),Analysis!Q80,INDIRECT("'Output 3'!$U$4:$U$"&amp;$C$6))
+SUMIF(INDIRECT("'Output 4'!$H$4:$H$"&amp;$C$7),Analysis!Q80,INDIRECT("'Output 4'!$U$4:$U$"&amp;$C$7))
+SUMIF(INDIRECT("'Output 5'!$H$4:$H$"&amp;$C$8),Analysis!Q80,INDIRECT("'Output 5'!$U$4:$U$"&amp;$C$8))
+SUMIF(INDIRECT("'Output 6'!$H$4:$H$"&amp;$C$9),Analysis!Q80,INDIRECT("'Output 6'!$U$4:$U$"&amp;$C$9))
+SUMIF(INDIRECT("'Output 7'!$H$4:$H$"&amp;$C$10),Analysis!Q80,INDIRECT("'Output 7'!$U$4:$U$"&amp;$C$10))
+SUMIF(INDIRECT("'Output 8'!$H$4:$H$"&amp;$C$11),Analysis!Q80,INDIRECT("'Output 8'!$U$4:$U$"&amp;$C$11))
+SUMIF(INDIRECT("'Output 9'!$H$4:$H$"&amp;$C$12),Analysis!Q80,INDIRECT("'Output 9'!$U$4:$U$"&amp;$C$12))</f>
        <v>0</v>
      </c>
      <c r="U80" s="31"/>
      <c r="V80" s="5">
        <f>SUMIF('Unplanned Outputs'!$E$4:$E$500,Analysis!Q80,'Unplanned Outputs'!$J$4:$J$500)</f>
        <v>0</v>
      </c>
      <c r="W80" s="5">
        <f>SUMIF('Unplanned Outputs'!$E$4:$E$500,Analysis!$Q80,'Unplanned Outputs'!$N$4:$N$500)</f>
        <v>0</v>
      </c>
      <c r="X80" s="5">
        <f>SUMIF('Unplanned Outputs'!$E$4:$E$500,Analysis!$Q80,'Unplanned Outputs'!$R$4:$R$500)</f>
        <v>0</v>
      </c>
      <c r="Y80" s="15"/>
      <c r="Z80" s="37">
        <f t="shared" ca="1" si="14"/>
        <v>0</v>
      </c>
      <c r="AA80" s="37">
        <f t="shared" si="15"/>
        <v>0</v>
      </c>
      <c r="AB80" s="53">
        <f t="shared" ca="1" si="16"/>
        <v>0</v>
      </c>
      <c r="AC80" s="64">
        <f ca="1">SUMIF(INDIRECT("'Output 1'!$H$5:$H$"&amp;$C$4),Analysis!$Q80,INDIRECT("'Output 1'!$F$5:$F$"&amp;$C$4))
+SUMIF(INDIRECT("'Output 2'!$H$5:$H$"&amp;$C$5),Analysis!$Q80,INDIRECT("'Output 2'!$F$5:$F$"&amp;$C$5))
+SUMIF(INDIRECT("'Output 3'!$H$5:$H$"&amp;$C$6),Analysis!$Q80,INDIRECT("'Output 3'!$F$5:$F$"&amp;$C$6))
+SUMIF(INDIRECT("'Output 4'!$H$5:$H$"&amp;$C$7),Analysis!$Q80,INDIRECT("'Output 4'!$F$5:$F$"&amp;$C$7))
+SUMIF(INDIRECT("'Output 5'!$H$5:$H$"&amp;$C$8),Analysis!$Q80,INDIRECT("'Output 5'!$F$5:$F$"&amp;$C$8))
+SUMIF(INDIRECT("'Output 6'!$H$5:$H$"&amp;$C$9),Analysis!$Q80,INDIRECT("'Output 6'!$F$5:$F$"&amp;$C$9))
+SUMIF(INDIRECT("'Output 7'!$H$5:$H$"&amp;$C$10),Analysis!$Q80,INDIRECT("'Output 7'!$F$5:$F$"&amp;$C$10))
+SUMIF(INDIRECT("'Output 8'!$H$5:$H$"&amp;$C$11),Analysis!$Q80,INDIRECT("'Output 8'!$F$5:$F$"&amp;$C$11))
+SUMIF(INDIRECT("'Output 9'!$H$5:$H$"&amp;$C$12),Analysis!$Q80,INDIRECT("'Output 9'!$F$5:$F$"&amp;$C$12))</f>
        <v>0</v>
      </c>
      <c r="AE80">
        <f t="shared" ca="1" si="17"/>
        <v>0</v>
      </c>
      <c r="AF80">
        <f ca="1">SUMIF(INDIRECT("'Output 1'!$H$4:$H$"&amp;$C$4),Analysis!Q80,INDIRECT("'Output 1'!$w$4:$w$"&amp;$C$4))
+SUMIF(INDIRECT("'Output 2'!$H$4:$H$"&amp;$C$5),Analysis!Q80,INDIRECT("'Output 2'!$w$4:$w$"&amp;$C$5))
+SUMIF(INDIRECT("'Output 3'!$H$4:$H$"&amp;$C$6),Analysis!Q80,INDIRECT("'Output 3'!$w$4:$w$"&amp;$C$6))
+SUMIF(INDIRECT("'Output 4'!$H$4:$H$"&amp;$C$7),Analysis!Q80,INDIRECT("'Output 4'!$w$4:$w$"&amp;$C$7))
+SUMIF(INDIRECT("'Output 5'!$H$4:$H$"&amp;$C$8),Analysis!Q80,INDIRECT("'Output 5'!$w$4:$w$"&amp;$C$8))
+SUMIF(INDIRECT("'Output 6'!$H$4:$H$"&amp;$C$9),Analysis!Q80,INDIRECT("'Output 6'!$w$4:$w$"&amp;$C$9))
+SUMIF(INDIRECT("'Output 7'!$H$4:$H$"&amp;$C$10),Analysis!Q80,INDIRECT("'Output 7'!$w$4:$w$"&amp;$C$10))
+SUMIF(INDIRECT("'Output 8'!$H$4:$H$"&amp;$C$11),Analysis!Q80,INDIRECT("'Output 8'!$w$4:$w$"&amp;$C$11))
+SUMIF(INDIRECT("'Output 9'!$H$4:$H$"&amp;$C$12),Analysis!Q80,INDIRECT("'Output 9'!$w$4:$w$"&amp;$C$12))</f>
        <v>0</v>
      </c>
      <c r="AG80">
        <f>SUMIF('Unplanned Outputs'!$E$4:$E$500,Analysis!Q80,'Unplanned Outputs'!$T$4:$T$500)</f>
        <v>0</v>
      </c>
    </row>
  </sheetData>
  <mergeCells count="6">
    <mergeCell ref="A1:C2"/>
    <mergeCell ref="E1:O2"/>
    <mergeCell ref="V2:X2"/>
    <mergeCell ref="R2:T2"/>
    <mergeCell ref="Z2:AC2"/>
    <mergeCell ref="R1:AC1"/>
  </mergeCells>
  <phoneticPr fontId="14" type="noConversion"/>
  <conditionalFormatting sqref="F4:F35">
    <cfRule type="notContainsText" dxfId="3" priority="4" operator="notContains" text="O.">
      <formula>ISERROR(SEARCH("O.",F4))</formula>
    </cfRule>
  </conditionalFormatting>
  <conditionalFormatting sqref="F4:O4 F5:K34 L5:O25 L26:L34 M26:O40">
    <cfRule type="containsErrors" dxfId="2" priority="7">
      <formula>ISERROR(F4)</formula>
    </cfRule>
  </conditionalFormatting>
  <conditionalFormatting sqref="G4:O4 L5:O25 G5:K34 L26:L34 M26:O40">
    <cfRule type="cellIs" dxfId="1" priority="2" operator="greaterThanOrEqual">
      <formula>1</formula>
    </cfRule>
  </conditionalFormatting>
  <conditionalFormatting sqref="R4:X80 Z4:AC80">
    <cfRule type="cellIs" dxfId="0" priority="6" operator="equal">
      <formula>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02ED6-2758-49F0-9CE6-66E8126AAC7B}">
  <sheetPr>
    <tabColor rgb="FF92D050"/>
  </sheetPr>
  <dimension ref="A1:C26"/>
  <sheetViews>
    <sheetView zoomScale="87" workbookViewId="0">
      <selection activeCell="C32" sqref="C32"/>
    </sheetView>
  </sheetViews>
  <sheetFormatPr defaultRowHeight="14.45"/>
  <cols>
    <col min="2" max="2" width="73.42578125" customWidth="1"/>
    <col min="3" max="3" width="72.5703125" customWidth="1"/>
  </cols>
  <sheetData>
    <row r="1" spans="1:3">
      <c r="A1" s="43" t="s">
        <v>5</v>
      </c>
      <c r="B1" s="44" t="s">
        <v>6</v>
      </c>
      <c r="C1" s="44" t="s">
        <v>7</v>
      </c>
    </row>
    <row r="2" spans="1:3">
      <c r="A2" s="45">
        <v>44470</v>
      </c>
      <c r="B2" s="46"/>
      <c r="C2" s="46"/>
    </row>
    <row r="3" spans="1:3">
      <c r="A3" s="45">
        <v>44501</v>
      </c>
      <c r="B3" s="46"/>
      <c r="C3" s="47"/>
    </row>
    <row r="4" spans="1:3">
      <c r="A4" s="45">
        <v>44531</v>
      </c>
      <c r="B4" s="46"/>
      <c r="C4" s="47"/>
    </row>
    <row r="5" spans="1:3" ht="29.1" customHeight="1">
      <c r="A5" s="45">
        <v>44562</v>
      </c>
      <c r="B5" s="48"/>
      <c r="C5" s="47"/>
    </row>
    <row r="6" spans="1:3">
      <c r="A6" s="45">
        <v>44593</v>
      </c>
      <c r="B6" s="48"/>
      <c r="C6" s="47"/>
    </row>
    <row r="7" spans="1:3">
      <c r="A7" s="45">
        <v>44621</v>
      </c>
      <c r="B7" s="46"/>
      <c r="C7" s="50"/>
    </row>
    <row r="8" spans="1:3">
      <c r="A8" s="45">
        <v>44652</v>
      </c>
      <c r="B8" s="46"/>
      <c r="C8" s="46"/>
    </row>
    <row r="9" spans="1:3">
      <c r="A9" s="45">
        <v>44682</v>
      </c>
      <c r="B9" s="48"/>
      <c r="C9" s="46"/>
    </row>
    <row r="10" spans="1:3">
      <c r="A10" s="45">
        <v>44713</v>
      </c>
      <c r="B10" s="46"/>
      <c r="C10" s="49"/>
    </row>
    <row r="11" spans="1:3">
      <c r="A11" s="45">
        <v>44743</v>
      </c>
      <c r="B11" s="46"/>
      <c r="C11" s="46"/>
    </row>
    <row r="12" spans="1:3">
      <c r="A12" s="45">
        <v>44774</v>
      </c>
      <c r="B12" s="46"/>
      <c r="C12" s="46"/>
    </row>
    <row r="13" spans="1:3">
      <c r="A13" s="45">
        <v>44805</v>
      </c>
      <c r="B13" s="46"/>
      <c r="C13" s="46"/>
    </row>
    <row r="14" spans="1:3">
      <c r="A14" s="45">
        <v>44835</v>
      </c>
      <c r="B14" s="46"/>
      <c r="C14" s="46"/>
    </row>
    <row r="15" spans="1:3">
      <c r="A15" s="45">
        <v>44866</v>
      </c>
      <c r="B15" s="46"/>
      <c r="C15" s="46"/>
    </row>
    <row r="16" spans="1:3">
      <c r="A16" s="45">
        <v>44896</v>
      </c>
      <c r="B16" s="46"/>
      <c r="C16" s="46"/>
    </row>
    <row r="17" spans="1:3">
      <c r="A17" s="45">
        <v>44927</v>
      </c>
      <c r="B17" s="46"/>
      <c r="C17" s="46"/>
    </row>
    <row r="18" spans="1:3">
      <c r="A18" s="45">
        <v>44958</v>
      </c>
      <c r="B18" s="46"/>
      <c r="C18" s="46"/>
    </row>
    <row r="19" spans="1:3">
      <c r="A19" s="45">
        <v>44986</v>
      </c>
      <c r="B19" s="46"/>
      <c r="C19" s="46"/>
    </row>
    <row r="20" spans="1:3">
      <c r="A20" s="45">
        <v>45017</v>
      </c>
      <c r="B20" s="46"/>
      <c r="C20" s="46"/>
    </row>
    <row r="21" spans="1:3">
      <c r="A21" s="45">
        <v>45047</v>
      </c>
      <c r="B21" s="46"/>
      <c r="C21" s="46"/>
    </row>
    <row r="22" spans="1:3">
      <c r="A22" s="45">
        <v>45078</v>
      </c>
      <c r="B22" s="46" t="s">
        <v>8</v>
      </c>
      <c r="C22" s="46"/>
    </row>
    <row r="23" spans="1:3">
      <c r="A23" s="45">
        <v>45108</v>
      </c>
      <c r="B23" s="46"/>
      <c r="C23" s="46"/>
    </row>
    <row r="24" spans="1:3">
      <c r="A24" s="45">
        <v>45139</v>
      </c>
      <c r="B24" s="46"/>
      <c r="C24" s="46"/>
    </row>
    <row r="25" spans="1:3">
      <c r="A25" s="45">
        <v>45170</v>
      </c>
      <c r="B25" s="46"/>
      <c r="C25" s="46"/>
    </row>
    <row r="26" spans="1:3">
      <c r="A26" s="89">
        <v>45253</v>
      </c>
      <c r="B26" t="s">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F62FB-15D5-4E78-8716-292B3966763F}">
  <sheetPr codeName="Sheet2">
    <tabColor theme="4" tint="-0.499984740745262"/>
  </sheetPr>
  <dimension ref="A1:N33"/>
  <sheetViews>
    <sheetView zoomScale="85" zoomScaleNormal="85" workbookViewId="0">
      <selection activeCell="A5" sqref="A5:A8"/>
    </sheetView>
  </sheetViews>
  <sheetFormatPr defaultColWidth="8.7109375" defaultRowHeight="14.45"/>
  <cols>
    <col min="1" max="1" width="16" style="2" customWidth="1"/>
    <col min="2" max="2" width="9.28515625" style="2" customWidth="1"/>
    <col min="3" max="3" width="29.7109375" style="3" customWidth="1"/>
    <col min="4" max="4" width="11.7109375" style="3" customWidth="1"/>
    <col min="5" max="5" width="52.28515625" style="3" customWidth="1"/>
    <col min="6" max="6" width="11.28515625" style="3" customWidth="1"/>
    <col min="7" max="8" width="15.28515625" style="3" customWidth="1"/>
    <col min="9" max="9" width="67.28515625" style="3" customWidth="1"/>
    <col min="10" max="10" width="44.7109375" style="3" customWidth="1"/>
    <col min="11" max="11" width="18.5703125" customWidth="1"/>
    <col min="12" max="12" width="35.28515625" customWidth="1"/>
    <col min="13" max="13" width="15.7109375" customWidth="1"/>
    <col min="14" max="14" width="47.28515625" customWidth="1"/>
    <col min="15" max="16384" width="8.7109375" style="3"/>
  </cols>
  <sheetData>
    <row r="1" spans="1:10" ht="15.75" customHeight="1">
      <c r="A1" s="75" t="s">
        <v>10</v>
      </c>
      <c r="B1" s="76" t="s">
        <v>11</v>
      </c>
      <c r="C1" s="76"/>
      <c r="D1" s="76"/>
      <c r="E1" s="76"/>
      <c r="F1" s="76"/>
      <c r="G1" s="76"/>
      <c r="H1" s="76"/>
      <c r="I1" s="76"/>
      <c r="J1" s="76"/>
    </row>
    <row r="2" spans="1:10" ht="15.75" customHeight="1">
      <c r="A2" s="75"/>
      <c r="B2" s="76"/>
      <c r="C2" s="76"/>
      <c r="D2" s="76"/>
      <c r="E2" s="76"/>
      <c r="F2" s="76"/>
      <c r="G2" s="76"/>
      <c r="H2" s="76"/>
      <c r="I2" s="76"/>
      <c r="J2" s="76"/>
    </row>
    <row r="3" spans="1:10" ht="27.75" customHeight="1">
      <c r="A3" s="73" t="s">
        <v>12</v>
      </c>
      <c r="B3" s="73"/>
      <c r="C3" s="73"/>
      <c r="D3" s="74" t="s">
        <v>13</v>
      </c>
      <c r="E3" s="74"/>
      <c r="F3" s="74"/>
      <c r="G3" s="74"/>
      <c r="H3" s="74"/>
      <c r="I3" s="74"/>
      <c r="J3" s="74"/>
    </row>
    <row r="4" spans="1:10" ht="54.75" customHeight="1">
      <c r="A4" s="12"/>
      <c r="B4" s="12" t="s">
        <v>14</v>
      </c>
      <c r="C4" s="12" t="s">
        <v>15</v>
      </c>
      <c r="D4" s="12" t="s">
        <v>16</v>
      </c>
      <c r="E4" s="12" t="s">
        <v>17</v>
      </c>
      <c r="F4" s="12" t="s">
        <v>18</v>
      </c>
      <c r="G4" s="12" t="s">
        <v>19</v>
      </c>
      <c r="H4" s="12" t="s">
        <v>20</v>
      </c>
      <c r="I4" s="12" t="s">
        <v>21</v>
      </c>
      <c r="J4" s="12" t="s">
        <v>22</v>
      </c>
    </row>
    <row r="5" spans="1:10" ht="43.5" customHeight="1">
      <c r="A5" s="75" t="s">
        <v>12</v>
      </c>
      <c r="B5" s="79" t="s">
        <v>23</v>
      </c>
      <c r="C5" s="79" t="s">
        <v>24</v>
      </c>
      <c r="D5" s="23" t="s">
        <v>25</v>
      </c>
      <c r="E5" s="1" t="s">
        <v>26</v>
      </c>
      <c r="F5" s="68" t="s">
        <v>27</v>
      </c>
      <c r="G5" s="2"/>
      <c r="H5" s="2"/>
      <c r="I5" s="1"/>
      <c r="J5" s="77"/>
    </row>
    <row r="6" spans="1:10" ht="43.15">
      <c r="A6" s="75"/>
      <c r="B6" s="79"/>
      <c r="C6" s="79"/>
      <c r="D6" s="18" t="s">
        <v>28</v>
      </c>
      <c r="E6" s="1" t="s">
        <v>29</v>
      </c>
      <c r="F6" s="68">
        <v>6</v>
      </c>
      <c r="G6" s="2"/>
      <c r="H6" s="2"/>
      <c r="I6" s="1"/>
      <c r="J6" s="78"/>
    </row>
    <row r="7" spans="1:10" ht="43.15">
      <c r="A7" s="75"/>
      <c r="B7" s="79"/>
      <c r="C7" s="79"/>
      <c r="D7" s="18" t="s">
        <v>30</v>
      </c>
      <c r="E7" s="1" t="s">
        <v>31</v>
      </c>
      <c r="F7" s="68" t="s">
        <v>32</v>
      </c>
      <c r="G7" s="2"/>
      <c r="H7" s="2"/>
      <c r="I7" s="1"/>
      <c r="J7" s="78"/>
    </row>
    <row r="8" spans="1:10" ht="43.15">
      <c r="A8" s="75"/>
      <c r="B8" s="79"/>
      <c r="C8" s="79"/>
      <c r="D8" s="18" t="s">
        <v>33</v>
      </c>
      <c r="E8" s="3" t="s">
        <v>34</v>
      </c>
      <c r="F8" s="69">
        <v>8</v>
      </c>
      <c r="G8"/>
      <c r="H8"/>
      <c r="I8" s="62"/>
    </row>
    <row r="9" spans="1:10">
      <c r="F9"/>
      <c r="G9"/>
      <c r="H9"/>
      <c r="I9" s="62"/>
    </row>
    <row r="10" spans="1:10">
      <c r="F10"/>
      <c r="G10"/>
      <c r="H10"/>
      <c r="I10" s="62"/>
    </row>
    <row r="11" spans="1:10">
      <c r="F11"/>
      <c r="G11"/>
      <c r="H11"/>
      <c r="I11" s="62"/>
    </row>
    <row r="12" spans="1:10">
      <c r="D12" s="3">
        <v>1</v>
      </c>
      <c r="E12" s="62" t="str">
        <f>'Output 1'!$C$4</f>
        <v xml:space="preserve">Complete a multilevel GIS map of the Severn Estuary River System, specific to sturgeon. </v>
      </c>
      <c r="F12"/>
      <c r="G12"/>
      <c r="H12"/>
      <c r="I12" s="62"/>
    </row>
    <row r="13" spans="1:10">
      <c r="D13" s="3">
        <v>2</v>
      </c>
      <c r="E13" s="62" t="str">
        <f>'Output 2'!$C$4</f>
        <v>Complete a comprehensive database of European sturgeon records.</v>
      </c>
      <c r="F13"/>
      <c r="G13"/>
      <c r="H13"/>
      <c r="I13" s="62"/>
    </row>
    <row r="14" spans="1:10">
      <c r="D14" s="3">
        <v>3</v>
      </c>
      <c r="E14" s="62" t="str">
        <f>'Output 3'!$C$4</f>
        <v xml:space="preserve">
Complete a document evidencing that European sturgeon is native to the UK.</v>
      </c>
      <c r="F14"/>
      <c r="G14"/>
      <c r="H14"/>
      <c r="I14" s="62"/>
    </row>
    <row r="15" spans="1:10">
      <c r="D15" s="3">
        <v>4</v>
      </c>
      <c r="E15" s="62" t="str">
        <f>'Output 4'!$C$4</f>
        <v>The European sturgeon is recognised as a native species in the UK by JNCC, and subsequently DEFRA.</v>
      </c>
      <c r="F15"/>
      <c r="G15"/>
      <c r="H15"/>
      <c r="I15" s="62"/>
    </row>
    <row r="16" spans="1:10">
      <c r="D16" s="3">
        <v>5</v>
      </c>
      <c r="E16" s="62" t="str">
        <f>'Output 5'!$C$4</f>
        <v>Complete a media campaign to raise awareness of sturgeon conservation.</v>
      </c>
      <c r="F16"/>
      <c r="G16"/>
      <c r="H16"/>
    </row>
    <row r="17" spans="4:8">
      <c r="D17" s="3">
        <v>6</v>
      </c>
      <c r="E17" s="62" t="str">
        <f>'Output 6'!$C$4</f>
        <v>Complete a series of local and regional stakeholder meetings, events and workshops.</v>
      </c>
      <c r="F17"/>
      <c r="G17" s="7"/>
      <c r="H17"/>
    </row>
    <row r="18" spans="4:8">
      <c r="D18" s="3">
        <v>7</v>
      </c>
      <c r="E18" s="62" t="str">
        <f>'Output 7'!$C$4</f>
        <v>Complete and present evidence reports (including the sturgeon records database) and scientific papers to inform authorities on the abundance of and threats arising from non-native sturgeon in UK waters.</v>
      </c>
      <c r="F18"/>
      <c r="G18" s="51"/>
      <c r="H18"/>
    </row>
    <row r="19" spans="4:8">
      <c r="D19" s="3">
        <v>8</v>
      </c>
      <c r="E19" s="62" t="str">
        <f>'Output 8'!$C$4</f>
        <v>Cefas begins to highly regulate non-native sturgeon in the UK.</v>
      </c>
      <c r="F19"/>
      <c r="G19" s="7"/>
      <c r="H19"/>
    </row>
    <row r="20" spans="4:8">
      <c r="F20"/>
      <c r="G20" s="7"/>
    </row>
    <row r="21" spans="4:8">
      <c r="F21"/>
      <c r="G21" s="7"/>
      <c r="H21"/>
    </row>
    <row r="22" spans="4:8">
      <c r="F22"/>
      <c r="G22" s="7"/>
      <c r="H22"/>
    </row>
    <row r="23" spans="4:8">
      <c r="G23"/>
      <c r="H23"/>
    </row>
    <row r="24" spans="4:8">
      <c r="G24"/>
      <c r="H24"/>
    </row>
    <row r="25" spans="4:8">
      <c r="G25"/>
      <c r="H25"/>
    </row>
    <row r="26" spans="4:8">
      <c r="G26" s="7"/>
      <c r="H26"/>
    </row>
    <row r="27" spans="4:8">
      <c r="G27"/>
    </row>
    <row r="28" spans="4:8">
      <c r="G28"/>
    </row>
    <row r="29" spans="4:8">
      <c r="G29"/>
    </row>
    <row r="30" spans="4:8">
      <c r="G30"/>
    </row>
    <row r="31" spans="4:8">
      <c r="G31"/>
    </row>
    <row r="32" spans="4:8">
      <c r="G32"/>
    </row>
    <row r="33" spans="7:7">
      <c r="G33"/>
    </row>
  </sheetData>
  <mergeCells count="8">
    <mergeCell ref="A3:C3"/>
    <mergeCell ref="D3:J3"/>
    <mergeCell ref="A1:A2"/>
    <mergeCell ref="B1:J2"/>
    <mergeCell ref="J5:J7"/>
    <mergeCell ref="C5:C8"/>
    <mergeCell ref="B5:B8"/>
    <mergeCell ref="A5:A8"/>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8C036-DCF5-4B0D-9540-DE557A255A3A}">
  <sheetPr codeName="Sheet3">
    <tabColor theme="4"/>
  </sheetPr>
  <dimension ref="A1:X16"/>
  <sheetViews>
    <sheetView zoomScale="70" zoomScaleNormal="70" workbookViewId="0">
      <pane xSplit="8" topLeftCell="I1" activePane="topRight" state="frozen"/>
      <selection pane="topRight" activeCell="I4" sqref="I4:I5"/>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2.42578125" style="15" customWidth="1"/>
    <col min="7" max="7" width="15" style="15" customWidth="1"/>
    <col min="8" max="8" width="11.7109375" style="15" customWidth="1"/>
    <col min="9" max="9" width="67" style="15" customWidth="1"/>
    <col min="10" max="10" width="44.7109375" style="15" customWidth="1"/>
    <col min="11" max="11" width="9.7109375" style="16" customWidth="1"/>
    <col min="12" max="12" width="55" style="15" customWidth="1"/>
    <col min="13" max="13" width="9.7109375" style="16" customWidth="1"/>
    <col min="14" max="14" width="55.7109375" style="15" customWidth="1"/>
    <col min="15" max="15" width="9.7109375" style="16" customWidth="1"/>
    <col min="16" max="16" width="55.42578125" style="15" customWidth="1"/>
    <col min="17" max="17" width="10" style="16" customWidth="1"/>
    <col min="18" max="18" width="55.28515625" style="15" customWidth="1"/>
    <col min="19" max="19" width="10.28515625" style="15" customWidth="1"/>
    <col min="20" max="20" width="56" style="15" customWidth="1"/>
    <col min="21" max="21" width="10.28515625" style="16"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5" t="s">
        <v>17</v>
      </c>
      <c r="F2" s="75" t="s">
        <v>40</v>
      </c>
      <c r="G2" s="75" t="s">
        <v>41</v>
      </c>
      <c r="H2" s="75" t="s">
        <v>42</v>
      </c>
      <c r="I2" s="75"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2</v>
      </c>
      <c r="B3" s="75"/>
      <c r="C3" s="75"/>
      <c r="D3" s="75"/>
      <c r="E3" s="75"/>
      <c r="F3" s="75"/>
      <c r="G3" s="75"/>
      <c r="H3" s="75"/>
      <c r="I3" s="75"/>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75" customHeight="1">
      <c r="A4" s="75" t="s">
        <v>52</v>
      </c>
      <c r="B4" s="79" t="s">
        <v>53</v>
      </c>
      <c r="C4" s="82" t="s">
        <v>54</v>
      </c>
      <c r="D4" s="23" t="s">
        <v>55</v>
      </c>
      <c r="E4" s="27" t="s">
        <v>56</v>
      </c>
      <c r="F4" s="2"/>
      <c r="G4" s="2"/>
      <c r="H4" s="2" t="s">
        <v>57</v>
      </c>
      <c r="I4" s="77" t="s">
        <v>58</v>
      </c>
      <c r="J4" s="77" t="s">
        <v>59</v>
      </c>
      <c r="K4" s="2"/>
      <c r="L4" s="25"/>
      <c r="M4" s="7">
        <v>30</v>
      </c>
      <c r="N4" s="25" t="s">
        <v>60</v>
      </c>
      <c r="O4" s="29"/>
      <c r="P4" s="25"/>
      <c r="Q4" s="2"/>
      <c r="R4" s="25"/>
      <c r="S4" s="29"/>
      <c r="T4" s="25"/>
      <c r="U4" s="2">
        <v>0</v>
      </c>
      <c r="V4" s="25" t="s">
        <v>61</v>
      </c>
    </row>
    <row r="5" spans="1:24" ht="28.9">
      <c r="A5" s="75"/>
      <c r="B5" s="79"/>
      <c r="C5" s="82"/>
      <c r="D5" s="18" t="s">
        <v>62</v>
      </c>
      <c r="E5" s="27" t="s">
        <v>63</v>
      </c>
      <c r="F5" s="2"/>
      <c r="G5" s="2"/>
      <c r="H5" s="2" t="s">
        <v>64</v>
      </c>
      <c r="I5" s="77"/>
      <c r="J5" s="77"/>
      <c r="K5" s="2"/>
      <c r="L5" s="25"/>
      <c r="M5" s="2"/>
      <c r="N5" s="25"/>
      <c r="O5" s="29"/>
      <c r="P5" s="25"/>
      <c r="Q5" s="2"/>
      <c r="R5" s="27"/>
      <c r="S5" s="2"/>
      <c r="T5" s="27"/>
      <c r="U5" s="2">
        <v>0</v>
      </c>
      <c r="V5" s="25" t="s">
        <v>61</v>
      </c>
      <c r="W5" s="59"/>
    </row>
    <row r="6" spans="1:24">
      <c r="A6" s="75"/>
      <c r="B6" s="79"/>
      <c r="C6" s="82"/>
      <c r="D6" s="18"/>
      <c r="E6" s="27"/>
      <c r="F6" s="2"/>
      <c r="G6" s="2"/>
      <c r="H6" s="2"/>
      <c r="I6" s="27"/>
      <c r="J6" s="66"/>
      <c r="K6" s="2"/>
      <c r="L6" s="25"/>
      <c r="M6" s="2"/>
      <c r="N6" s="25"/>
      <c r="O6" s="29"/>
      <c r="P6" s="25"/>
      <c r="Q6" s="2"/>
      <c r="R6" s="27"/>
      <c r="S6" s="2"/>
      <c r="T6" s="27"/>
      <c r="U6" s="2"/>
      <c r="V6" s="27"/>
      <c r="W6" s="59"/>
    </row>
    <row r="7" spans="1:24" ht="66.75" customHeight="1">
      <c r="A7" s="75"/>
      <c r="B7" s="79"/>
      <c r="C7" s="82"/>
      <c r="D7" s="18"/>
      <c r="E7" s="27"/>
      <c r="F7" s="2"/>
      <c r="G7" s="2"/>
      <c r="H7" s="2"/>
      <c r="I7" s="27"/>
      <c r="J7" s="66"/>
      <c r="K7" s="2"/>
      <c r="L7" s="25"/>
      <c r="M7" s="2"/>
      <c r="N7" s="25"/>
      <c r="O7" s="7"/>
      <c r="P7" s="25"/>
      <c r="Q7" s="2"/>
      <c r="R7" s="27"/>
      <c r="S7" s="30"/>
      <c r="T7" s="27"/>
      <c r="U7" s="2"/>
      <c r="V7" s="28"/>
      <c r="W7" s="59"/>
    </row>
    <row r="8" spans="1:24" ht="30.75" customHeight="1">
      <c r="A8" s="81" t="s">
        <v>6</v>
      </c>
      <c r="B8" s="81"/>
      <c r="C8" s="81"/>
      <c r="D8" s="81"/>
      <c r="E8" s="81"/>
      <c r="F8" s="81"/>
      <c r="G8" s="81"/>
      <c r="H8" s="81"/>
      <c r="I8" s="81"/>
      <c r="J8" s="60"/>
      <c r="K8" s="15"/>
      <c r="M8" s="13"/>
      <c r="Q8" s="10"/>
      <c r="U8" s="10"/>
    </row>
    <row r="9" spans="1:24" ht="30.75" customHeight="1">
      <c r="A9" s="12"/>
      <c r="B9" s="12" t="s">
        <v>65</v>
      </c>
      <c r="C9" s="20"/>
      <c r="D9" s="12" t="s">
        <v>66</v>
      </c>
      <c r="E9" s="12" t="s">
        <v>15</v>
      </c>
      <c r="F9" s="12"/>
      <c r="G9" s="12"/>
      <c r="H9" s="12" t="s">
        <v>67</v>
      </c>
      <c r="I9" s="12" t="s">
        <v>68</v>
      </c>
      <c r="J9" s="11"/>
      <c r="K9" s="15"/>
      <c r="Q9" s="17"/>
      <c r="U9" s="17"/>
    </row>
    <row r="10" spans="1:24" ht="47.25" customHeight="1">
      <c r="A10" s="75" t="s">
        <v>69</v>
      </c>
      <c r="B10" s="79" t="s">
        <v>70</v>
      </c>
      <c r="C10" s="82"/>
      <c r="D10" s="18" t="s">
        <v>71</v>
      </c>
      <c r="E10" s="77"/>
      <c r="F10" s="77"/>
      <c r="G10" s="77"/>
      <c r="H10" s="1"/>
      <c r="I10" s="1"/>
      <c r="J10" s="38"/>
      <c r="K10" s="15"/>
    </row>
    <row r="11" spans="1:24">
      <c r="A11" s="75"/>
      <c r="B11" s="79"/>
      <c r="C11" s="82"/>
      <c r="D11" s="23" t="s">
        <v>72</v>
      </c>
      <c r="E11" s="77"/>
      <c r="F11" s="77"/>
      <c r="G11" s="77"/>
      <c r="H11" s="1"/>
      <c r="I11" s="1"/>
      <c r="J11" s="38"/>
      <c r="K11" s="15"/>
      <c r="M11" s="10"/>
    </row>
    <row r="12" spans="1:24">
      <c r="A12" s="75"/>
      <c r="B12" s="79"/>
      <c r="C12" s="82"/>
      <c r="D12" s="23" t="s">
        <v>73</v>
      </c>
      <c r="E12" s="77"/>
      <c r="F12" s="77"/>
      <c r="G12" s="77"/>
      <c r="H12" s="1"/>
      <c r="I12" s="1"/>
      <c r="J12" s="38"/>
      <c r="K12" s="15"/>
      <c r="M12" s="10"/>
    </row>
    <row r="13" spans="1:24">
      <c r="A13" s="75"/>
      <c r="B13" s="79"/>
      <c r="C13" s="82"/>
      <c r="D13" s="23" t="s">
        <v>74</v>
      </c>
      <c r="E13" s="77"/>
      <c r="F13" s="77"/>
      <c r="G13" s="77"/>
      <c r="H13" s="1"/>
      <c r="I13" s="1"/>
      <c r="J13" s="38"/>
      <c r="K13" s="10"/>
      <c r="M13" s="10"/>
    </row>
    <row r="14" spans="1:24">
      <c r="A14" s="75"/>
      <c r="B14" s="79"/>
      <c r="C14" s="82"/>
      <c r="D14" s="23" t="s">
        <v>75</v>
      </c>
      <c r="E14" s="77"/>
      <c r="F14" s="77"/>
      <c r="G14" s="77"/>
      <c r="H14" s="1"/>
      <c r="I14" s="1"/>
      <c r="J14" s="38"/>
      <c r="K14" s="10"/>
      <c r="M14" s="10"/>
    </row>
    <row r="15" spans="1:24">
      <c r="A15" s="75"/>
      <c r="B15" s="79"/>
      <c r="C15" s="82"/>
      <c r="D15" s="23" t="s">
        <v>76</v>
      </c>
      <c r="E15" s="77"/>
      <c r="F15" s="77"/>
      <c r="G15" s="77"/>
      <c r="H15" s="1"/>
      <c r="I15" s="1"/>
      <c r="J15" s="38"/>
      <c r="K15" s="10"/>
      <c r="M15" s="10"/>
    </row>
    <row r="16" spans="1:24">
      <c r="A16" s="15" t="s">
        <v>77</v>
      </c>
    </row>
  </sheetData>
  <sheetProtection formatCells="0"/>
  <mergeCells count="34">
    <mergeCell ref="A10:A15"/>
    <mergeCell ref="B10:B15"/>
    <mergeCell ref="C10:C15"/>
    <mergeCell ref="E14:G14"/>
    <mergeCell ref="A4:A7"/>
    <mergeCell ref="B4:B7"/>
    <mergeCell ref="C4:C7"/>
    <mergeCell ref="I4:I5"/>
    <mergeCell ref="C2:C3"/>
    <mergeCell ref="D2:D3"/>
    <mergeCell ref="J4:J5"/>
    <mergeCell ref="E13:G13"/>
    <mergeCell ref="E11:G11"/>
    <mergeCell ref="E12:G12"/>
    <mergeCell ref="H2:H3"/>
    <mergeCell ref="E2:E3"/>
    <mergeCell ref="F2:F3"/>
    <mergeCell ref="G2:G3"/>
    <mergeCell ref="W2:X2"/>
    <mergeCell ref="D1:J1"/>
    <mergeCell ref="E15:G15"/>
    <mergeCell ref="U2:V2"/>
    <mergeCell ref="K1:V1"/>
    <mergeCell ref="A8:I8"/>
    <mergeCell ref="E10:G10"/>
    <mergeCell ref="A1:C1"/>
    <mergeCell ref="I2:I3"/>
    <mergeCell ref="J2:J3"/>
    <mergeCell ref="Q2:R2"/>
    <mergeCell ref="S2:T2"/>
    <mergeCell ref="K2:L2"/>
    <mergeCell ref="M2:N2"/>
    <mergeCell ref="O2:P2"/>
    <mergeCell ref="B2:B3"/>
  </mergeCells>
  <conditionalFormatting sqref="H10:H15">
    <cfRule type="containsText" dxfId="30" priority="1" operator="containsText" text="Not Started">
      <formula>NOT(ISERROR(SEARCH("Not Started",H10)))</formula>
    </cfRule>
    <cfRule type="containsText" dxfId="29" priority="2" operator="containsText" text="In Progress">
      <formula>NOT(ISERROR(SEARCH("In Progress",H10)))</formula>
    </cfRule>
    <cfRule type="containsText" dxfId="28" priority="3" operator="containsText" text="Complete">
      <formula>NOT(ISERROR(SEARCH("Complete",H10)))</formula>
    </cfRule>
  </conditionalFormatting>
  <dataValidations disablePrompts="1" count="1">
    <dataValidation type="list" allowBlank="1" showInputMessage="1" showErrorMessage="1" sqref="H10:H15" xr:uid="{F9681C49-391B-4C25-B958-6BC2116CB758}">
      <formula1>"Not started, In Progress, Complete"</formula1>
    </dataValidation>
  </dataValidation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A44A7-EBE1-479C-8DB8-5107946784F7}">
  <sheetPr codeName="Sheet4">
    <tabColor theme="4"/>
  </sheetPr>
  <dimension ref="A1:X14"/>
  <sheetViews>
    <sheetView topLeftCell="C1" zoomScale="55" zoomScaleNormal="55" workbookViewId="0">
      <pane xSplit="6" topLeftCell="I1" activePane="topRight" state="frozen"/>
      <selection pane="topRight" activeCell="E4" sqref="E4"/>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1</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87" customHeight="1">
      <c r="A4" s="12" t="s">
        <v>78</v>
      </c>
      <c r="B4" s="9" t="s">
        <v>79</v>
      </c>
      <c r="C4" s="82" t="s">
        <v>80</v>
      </c>
      <c r="D4" s="23" t="s">
        <v>81</v>
      </c>
      <c r="E4" s="27" t="s">
        <v>82</v>
      </c>
      <c r="F4" s="7">
        <v>1</v>
      </c>
      <c r="G4" s="7"/>
      <c r="H4" s="29" t="s">
        <v>83</v>
      </c>
      <c r="I4" s="22" t="s">
        <v>84</v>
      </c>
      <c r="J4" s="72" t="s">
        <v>85</v>
      </c>
      <c r="K4" s="29"/>
      <c r="L4" s="25"/>
      <c r="M4" s="29">
        <v>1</v>
      </c>
      <c r="N4" s="25" t="s">
        <v>86</v>
      </c>
      <c r="O4" s="29"/>
      <c r="P4" s="25"/>
      <c r="Q4" s="29"/>
      <c r="R4" s="27"/>
      <c r="S4" s="29"/>
      <c r="T4" s="25"/>
      <c r="U4" s="29">
        <v>0</v>
      </c>
      <c r="V4" s="25" t="s">
        <v>61</v>
      </c>
    </row>
    <row r="5" spans="1:24" s="16" customFormat="1">
      <c r="A5" s="12"/>
      <c r="B5" s="9"/>
      <c r="C5" s="82"/>
      <c r="D5" s="23"/>
      <c r="E5" s="27"/>
      <c r="F5" s="7"/>
      <c r="G5" s="7"/>
      <c r="H5" s="29"/>
      <c r="I5" s="22"/>
      <c r="J5" s="72"/>
      <c r="K5" s="29"/>
      <c r="L5" s="25"/>
      <c r="M5" s="29"/>
      <c r="N5" s="25"/>
      <c r="O5" s="29"/>
      <c r="P5" s="25"/>
      <c r="Q5" s="29"/>
      <c r="R5" s="25"/>
      <c r="S5" s="29"/>
      <c r="T5" s="25"/>
      <c r="U5" s="29">
        <v>0</v>
      </c>
      <c r="V5" s="25" t="s">
        <v>61</v>
      </c>
    </row>
    <row r="6" spans="1:24" s="16" customFormat="1">
      <c r="A6" s="12"/>
      <c r="B6" s="9"/>
      <c r="C6" s="82"/>
      <c r="D6" s="23"/>
      <c r="E6" s="27"/>
      <c r="F6" s="7"/>
      <c r="G6" s="7"/>
      <c r="H6" s="7"/>
      <c r="I6" s="26"/>
      <c r="J6" s="26"/>
      <c r="K6" s="29"/>
      <c r="L6" s="25"/>
      <c r="M6" s="29"/>
      <c r="N6" s="25"/>
      <c r="O6" s="29"/>
      <c r="P6" s="25"/>
      <c r="Q6" s="29"/>
      <c r="R6" s="25"/>
      <c r="S6" s="29"/>
      <c r="T6" s="25"/>
      <c r="U6" s="29"/>
      <c r="V6" s="25"/>
    </row>
    <row r="7" spans="1:24" ht="30.75" customHeight="1">
      <c r="A7" s="81" t="s">
        <v>6</v>
      </c>
      <c r="B7" s="81"/>
      <c r="C7" s="81"/>
      <c r="D7" s="81"/>
      <c r="E7" s="81"/>
      <c r="F7" s="81"/>
      <c r="G7" s="81"/>
      <c r="H7" s="81"/>
      <c r="I7" s="81"/>
      <c r="J7" s="40"/>
      <c r="K7" s="10"/>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c r="J8" s="35"/>
      <c r="K8" s="35"/>
    </row>
    <row r="9" spans="1:24" ht="15" customHeight="1">
      <c r="A9" s="75" t="s">
        <v>87</v>
      </c>
      <c r="B9" s="79" t="s">
        <v>88</v>
      </c>
      <c r="C9" s="82"/>
      <c r="D9" s="18" t="s">
        <v>89</v>
      </c>
      <c r="E9" s="77"/>
      <c r="F9" s="77"/>
      <c r="G9" s="77"/>
      <c r="H9" s="1"/>
      <c r="I9" s="1"/>
      <c r="J9" s="36"/>
      <c r="K9" s="36"/>
    </row>
    <row r="10" spans="1:24" ht="15" customHeight="1">
      <c r="A10" s="75"/>
      <c r="B10" s="79"/>
      <c r="C10" s="82"/>
      <c r="D10" s="23" t="s">
        <v>90</v>
      </c>
      <c r="E10" s="77"/>
      <c r="F10" s="77"/>
      <c r="G10" s="77"/>
      <c r="H10" s="1"/>
      <c r="I10" s="1"/>
      <c r="J10" s="36"/>
      <c r="K10" s="36"/>
    </row>
    <row r="11" spans="1:24">
      <c r="A11" s="38"/>
      <c r="B11" s="18"/>
      <c r="C11" s="39"/>
      <c r="D11" s="38"/>
      <c r="E11" s="40"/>
      <c r="I11" s="40"/>
    </row>
    <row r="12" spans="1:24">
      <c r="A12" s="13"/>
      <c r="B12" s="9"/>
      <c r="C12" s="23"/>
      <c r="D12" s="18"/>
      <c r="E12" s="41"/>
      <c r="F12" s="41"/>
      <c r="G12" s="41"/>
      <c r="H12" s="41"/>
      <c r="I12" s="41"/>
    </row>
    <row r="13" spans="1:24">
      <c r="F13" s="36"/>
      <c r="G13" s="36"/>
      <c r="H13" s="36"/>
      <c r="I13" s="36"/>
    </row>
    <row r="14" spans="1:24">
      <c r="F14" s="36"/>
      <c r="G14" s="36"/>
      <c r="H14" s="36"/>
      <c r="I14" s="36"/>
    </row>
  </sheetData>
  <mergeCells count="27">
    <mergeCell ref="A1:C1"/>
    <mergeCell ref="K1:V1"/>
    <mergeCell ref="B2:B3"/>
    <mergeCell ref="C2:C3"/>
    <mergeCell ref="D2:D3"/>
    <mergeCell ref="E2:E3"/>
    <mergeCell ref="F2:F3"/>
    <mergeCell ref="G2:G3"/>
    <mergeCell ref="H2:H3"/>
    <mergeCell ref="I2:I3"/>
    <mergeCell ref="J2:J3"/>
    <mergeCell ref="K2:L2"/>
    <mergeCell ref="M2:N2"/>
    <mergeCell ref="D1:J1"/>
    <mergeCell ref="W2:X2"/>
    <mergeCell ref="A9:A10"/>
    <mergeCell ref="B9:B10"/>
    <mergeCell ref="C9:C10"/>
    <mergeCell ref="E9:G9"/>
    <mergeCell ref="E10:G10"/>
    <mergeCell ref="A7:I7"/>
    <mergeCell ref="O2:P2"/>
    <mergeCell ref="Q2:R2"/>
    <mergeCell ref="S2:T2"/>
    <mergeCell ref="U2:V2"/>
    <mergeCell ref="C4:C6"/>
    <mergeCell ref="J4:J5"/>
  </mergeCells>
  <conditionalFormatting sqref="H9:H10">
    <cfRule type="containsText" dxfId="27" priority="1" operator="containsText" text="Not Started">
      <formula>NOT(ISERROR(SEARCH("Not Started",H9)))</formula>
    </cfRule>
    <cfRule type="containsText" dxfId="26" priority="2" operator="containsText" text="In Progress">
      <formula>NOT(ISERROR(SEARCH("In Progress",H9)))</formula>
    </cfRule>
    <cfRule type="containsText" dxfId="25" priority="3" operator="containsText" text="Complete">
      <formula>NOT(ISERROR(SEARCH("Complete",H9)))</formula>
    </cfRule>
  </conditionalFormatting>
  <dataValidations count="1">
    <dataValidation type="list" allowBlank="1" showInputMessage="1" showErrorMessage="1" sqref="H9:H10" xr:uid="{57672F3F-8675-4E0E-94CA-9ACD66F34E0C}">
      <formula1>"Not started, In Progress, Complete"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57A2E-1CC5-4BEE-B4D0-369A72B7F692}">
  <sheetPr codeName="Sheet5">
    <tabColor theme="4"/>
  </sheetPr>
  <dimension ref="A1:X24"/>
  <sheetViews>
    <sheetView zoomScale="70" zoomScaleNormal="70" workbookViewId="0">
      <pane xSplit="8" topLeftCell="Q1" activePane="topRight" state="frozen"/>
      <selection pane="topRight" activeCell="V4" sqref="V4"/>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2</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60" customHeight="1">
      <c r="A4" s="75" t="s">
        <v>91</v>
      </c>
      <c r="B4" s="79" t="s">
        <v>92</v>
      </c>
      <c r="C4" s="82" t="s">
        <v>93</v>
      </c>
      <c r="D4" s="23" t="s">
        <v>94</v>
      </c>
      <c r="E4" s="25" t="s">
        <v>95</v>
      </c>
      <c r="F4" s="7"/>
      <c r="G4" s="7"/>
      <c r="H4" s="2" t="s">
        <v>96</v>
      </c>
      <c r="I4" s="83" t="s">
        <v>97</v>
      </c>
      <c r="J4" s="84" t="s">
        <v>98</v>
      </c>
      <c r="K4" s="29"/>
      <c r="L4" s="25"/>
      <c r="M4" s="29">
        <v>1</v>
      </c>
      <c r="N4" s="25" t="s">
        <v>99</v>
      </c>
      <c r="O4" s="29"/>
      <c r="P4" s="25"/>
      <c r="Q4" s="29"/>
      <c r="R4" s="25"/>
      <c r="S4" s="29"/>
      <c r="T4" s="25"/>
      <c r="U4" s="29">
        <v>0</v>
      </c>
      <c r="V4" s="25" t="s">
        <v>61</v>
      </c>
    </row>
    <row r="5" spans="1:24" ht="28.9">
      <c r="A5" s="75"/>
      <c r="B5" s="79"/>
      <c r="C5" s="82"/>
      <c r="D5" s="18" t="s">
        <v>100</v>
      </c>
      <c r="E5" s="25" t="s">
        <v>101</v>
      </c>
      <c r="F5" s="7"/>
      <c r="G5" s="7"/>
      <c r="H5" s="7" t="s">
        <v>83</v>
      </c>
      <c r="I5" s="83"/>
      <c r="J5" s="84"/>
      <c r="K5" s="29"/>
      <c r="L5" s="25"/>
      <c r="M5" s="29">
        <v>1</v>
      </c>
      <c r="N5" s="25" t="s">
        <v>99</v>
      </c>
      <c r="O5"/>
      <c r="P5" s="25"/>
      <c r="Q5" s="29"/>
      <c r="R5" s="25"/>
      <c r="S5" s="29"/>
      <c r="T5" s="25"/>
      <c r="U5" s="29">
        <v>0</v>
      </c>
      <c r="V5" s="25" t="s">
        <v>61</v>
      </c>
    </row>
    <row r="6" spans="1:24">
      <c r="A6" s="75"/>
      <c r="B6" s="79"/>
      <c r="C6" s="82"/>
      <c r="D6" s="18"/>
      <c r="E6" s="25"/>
      <c r="F6" s="7"/>
      <c r="G6" s="7"/>
      <c r="H6" s="7"/>
      <c r="I6" s="26"/>
      <c r="J6" s="26"/>
      <c r="K6" s="29"/>
      <c r="L6" s="25"/>
      <c r="M6" s="29"/>
      <c r="N6" s="25"/>
      <c r="O6" s="29"/>
      <c r="P6" s="25"/>
      <c r="Q6" s="29"/>
      <c r="R6" s="25"/>
      <c r="S6" s="29"/>
      <c r="T6" s="25"/>
      <c r="U6" s="29"/>
      <c r="V6" s="25"/>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9" t="s">
        <v>65</v>
      </c>
      <c r="C8" s="23"/>
      <c r="D8" s="9" t="s">
        <v>66</v>
      </c>
      <c r="E8" s="12" t="s">
        <v>15</v>
      </c>
      <c r="F8" s="12"/>
      <c r="G8" s="12"/>
      <c r="H8" s="12" t="s">
        <v>67</v>
      </c>
      <c r="I8" s="12" t="s">
        <v>68</v>
      </c>
    </row>
    <row r="9" spans="1:24" ht="29.25" customHeight="1">
      <c r="A9" s="75" t="s">
        <v>102</v>
      </c>
      <c r="B9" s="79" t="s">
        <v>103</v>
      </c>
      <c r="C9" s="79"/>
      <c r="D9" s="18" t="s">
        <v>104</v>
      </c>
      <c r="E9" s="77"/>
      <c r="F9" s="77"/>
      <c r="G9" s="77"/>
      <c r="H9" s="1"/>
      <c r="I9" s="1"/>
    </row>
    <row r="10" spans="1:24" ht="30.75" customHeight="1">
      <c r="A10" s="75"/>
      <c r="B10" s="79"/>
      <c r="C10" s="79"/>
      <c r="D10" s="23" t="s">
        <v>105</v>
      </c>
      <c r="E10" s="77"/>
      <c r="F10" s="77"/>
      <c r="G10" s="77"/>
      <c r="H10" s="1"/>
      <c r="I10" s="1"/>
    </row>
    <row r="11" spans="1:24">
      <c r="A11" s="75"/>
      <c r="B11" s="79"/>
      <c r="C11" s="79"/>
      <c r="D11" s="23" t="s">
        <v>106</v>
      </c>
      <c r="E11" s="77"/>
      <c r="F11" s="77"/>
      <c r="G11" s="77"/>
      <c r="H11" s="1"/>
      <c r="I11"/>
    </row>
    <row r="12" spans="1:24">
      <c r="A12" s="75"/>
      <c r="B12" s="79"/>
      <c r="C12" s="79"/>
      <c r="D12" s="23" t="s">
        <v>107</v>
      </c>
      <c r="E12" s="77"/>
      <c r="F12" s="77"/>
      <c r="G12" s="77"/>
      <c r="H12" s="1"/>
      <c r="I12"/>
    </row>
    <row r="13" spans="1:24" ht="14.65" customHeight="1">
      <c r="A13" s="75"/>
      <c r="B13" s="79"/>
      <c r="C13" s="79"/>
      <c r="D13" s="23" t="s">
        <v>108</v>
      </c>
      <c r="E13" s="77"/>
      <c r="F13" s="77"/>
      <c r="G13" s="77"/>
      <c r="H13" s="1"/>
      <c r="I13"/>
    </row>
    <row r="14" spans="1:24" ht="14.65" customHeight="1">
      <c r="A14" s="75"/>
      <c r="B14" s="79"/>
      <c r="C14" s="79"/>
      <c r="D14" s="23" t="s">
        <v>109</v>
      </c>
      <c r="E14" s="77"/>
      <c r="F14" s="77"/>
      <c r="G14" s="77"/>
      <c r="H14" s="1"/>
      <c r="I14"/>
    </row>
    <row r="15" spans="1:24">
      <c r="A15" s="13"/>
    </row>
    <row r="16" spans="1:24">
      <c r="A16" s="13"/>
    </row>
    <row r="17" spans="1:17">
      <c r="A17" s="38"/>
    </row>
    <row r="18" spans="1:17">
      <c r="A18" s="13"/>
    </row>
    <row r="23" spans="1:17">
      <c r="E23" s="42"/>
      <c r="F23" s="16"/>
      <c r="G23" s="16"/>
      <c r="H23" s="16"/>
    </row>
    <row r="24" spans="1:17">
      <c r="I24" s="16"/>
      <c r="J24" s="16"/>
      <c r="K24" s="42"/>
      <c r="L24" s="42"/>
      <c r="M24" s="42"/>
      <c r="N24" s="42"/>
      <c r="O24" s="42"/>
      <c r="P24" s="42"/>
      <c r="Q24" s="42"/>
    </row>
  </sheetData>
  <mergeCells count="34">
    <mergeCell ref="I4:I5"/>
    <mergeCell ref="J4:J5"/>
    <mergeCell ref="A9:A14"/>
    <mergeCell ref="E11:G11"/>
    <mergeCell ref="E12:G12"/>
    <mergeCell ref="E13:G13"/>
    <mergeCell ref="E14:G14"/>
    <mergeCell ref="E10:G10"/>
    <mergeCell ref="I2:I3"/>
    <mergeCell ref="J2:J3"/>
    <mergeCell ref="M2:N2"/>
    <mergeCell ref="O2:P2"/>
    <mergeCell ref="Q2:R2"/>
    <mergeCell ref="D2:D3"/>
    <mergeCell ref="E2:E3"/>
    <mergeCell ref="F2:F3"/>
    <mergeCell ref="G2:G3"/>
    <mergeCell ref="H2:H3"/>
    <mergeCell ref="W2:X2"/>
    <mergeCell ref="D1:J1"/>
    <mergeCell ref="A7:I7"/>
    <mergeCell ref="E9:G9"/>
    <mergeCell ref="A4:A6"/>
    <mergeCell ref="B4:B6"/>
    <mergeCell ref="C4:C6"/>
    <mergeCell ref="C9:C14"/>
    <mergeCell ref="B9:B14"/>
    <mergeCell ref="S2:T2"/>
    <mergeCell ref="U2:V2"/>
    <mergeCell ref="K2:L2"/>
    <mergeCell ref="A1:C1"/>
    <mergeCell ref="K1:V1"/>
    <mergeCell ref="B2:B3"/>
    <mergeCell ref="C2:C3"/>
  </mergeCells>
  <conditionalFormatting sqref="H9:H14">
    <cfRule type="containsText" dxfId="24" priority="4" operator="containsText" text="Not Started">
      <formula>NOT(ISERROR(SEARCH("Not Started",H9)))</formula>
    </cfRule>
    <cfRule type="containsText" dxfId="23" priority="5" operator="containsText" text="In Progress">
      <formula>NOT(ISERROR(SEARCH("In Progress",H9)))</formula>
    </cfRule>
    <cfRule type="containsText" dxfId="22" priority="6" operator="containsText" text="Complete">
      <formula>NOT(ISERROR(SEARCH("Complete",H9)))</formula>
    </cfRule>
  </conditionalFormatting>
  <dataValidations count="1">
    <dataValidation type="list" allowBlank="1" showInputMessage="1" showErrorMessage="1" sqref="H9:H14" xr:uid="{25DB8889-E1CA-4885-8C9F-FC61F6290F68}">
      <formula1>"Not started, In Progress, Complete"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04591-5A9F-4347-9B09-012AA77C71E9}">
  <sheetPr codeName="Sheet6">
    <tabColor theme="4"/>
  </sheetPr>
  <dimension ref="A1:X11"/>
  <sheetViews>
    <sheetView zoomScale="70" zoomScaleNormal="70" workbookViewId="0">
      <pane xSplit="8" ySplit="3" topLeftCell="Q4" activePane="bottomRight" state="frozen"/>
      <selection pane="bottomRight" activeCell="V4" sqref="V4"/>
      <selection pane="bottomLeft" activeCell="A4" sqref="A4"/>
      <selection pane="topRight" activeCell="I1" sqref="I1"/>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22.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2</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90" customHeight="1">
      <c r="A4" s="75" t="s">
        <v>110</v>
      </c>
      <c r="B4" s="79" t="s">
        <v>111</v>
      </c>
      <c r="C4" s="82" t="s">
        <v>112</v>
      </c>
      <c r="D4" s="23" t="s">
        <v>113</v>
      </c>
      <c r="E4" s="25" t="s">
        <v>114</v>
      </c>
      <c r="F4" s="29"/>
      <c r="G4" s="29"/>
      <c r="H4" s="29" t="s">
        <v>96</v>
      </c>
      <c r="I4" s="72" t="s">
        <v>115</v>
      </c>
      <c r="J4" s="72" t="s">
        <v>116</v>
      </c>
      <c r="K4" s="29"/>
      <c r="L4" s="25"/>
      <c r="M4" s="29"/>
      <c r="N4" s="25"/>
      <c r="O4" s="29"/>
      <c r="P4" s="25"/>
      <c r="Q4" s="2"/>
      <c r="R4" s="27"/>
      <c r="S4" s="2"/>
      <c r="T4" s="27"/>
      <c r="U4" s="29">
        <v>1</v>
      </c>
      <c r="V4" s="25" t="s">
        <v>117</v>
      </c>
      <c r="W4" s="16">
        <f>U4</f>
        <v>1</v>
      </c>
      <c r="X4" s="61" t="str">
        <f>V4</f>
        <v>Sturgeon now confirmed as native species - Oct 22.  Confirmation provided verbally.</v>
      </c>
    </row>
    <row r="5" spans="1:24" ht="28.9">
      <c r="A5" s="75"/>
      <c r="B5" s="79"/>
      <c r="C5" s="82"/>
      <c r="D5" s="18" t="s">
        <v>118</v>
      </c>
      <c r="E5" s="25" t="s">
        <v>119</v>
      </c>
      <c r="F5" s="29"/>
      <c r="G5" s="29"/>
      <c r="H5" s="29" t="s">
        <v>120</v>
      </c>
      <c r="I5" s="72"/>
      <c r="J5" s="72"/>
      <c r="K5" s="29"/>
      <c r="L5" s="25" t="s">
        <v>121</v>
      </c>
      <c r="M5" s="29"/>
      <c r="N5" s="25" t="s">
        <v>121</v>
      </c>
      <c r="O5" s="29"/>
      <c r="P5" s="25" t="s">
        <v>121</v>
      </c>
      <c r="Q5" s="2"/>
      <c r="R5" s="25" t="s">
        <v>121</v>
      </c>
      <c r="S5" s="2"/>
      <c r="T5" s="25" t="s">
        <v>121</v>
      </c>
      <c r="U5" s="29">
        <v>0</v>
      </c>
      <c r="V5" s="25" t="s">
        <v>121</v>
      </c>
    </row>
    <row r="6" spans="1:24">
      <c r="A6" s="75"/>
      <c r="B6" s="79"/>
      <c r="C6" s="82"/>
      <c r="D6" s="18"/>
      <c r="E6" s="26"/>
      <c r="F6" s="29"/>
      <c r="G6" s="29"/>
      <c r="H6" s="29"/>
      <c r="I6" s="72"/>
      <c r="J6" s="72"/>
      <c r="K6" s="29"/>
      <c r="L6" s="25"/>
      <c r="M6" s="29"/>
      <c r="N6" s="25"/>
      <c r="O6" s="29"/>
      <c r="P6" s="25"/>
      <c r="Q6" s="29"/>
      <c r="R6" s="25"/>
      <c r="S6" s="29"/>
      <c r="T6" s="25"/>
      <c r="U6" s="29"/>
      <c r="V6" s="25"/>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row>
    <row r="9" spans="1:24">
      <c r="A9" s="75" t="s">
        <v>122</v>
      </c>
      <c r="B9" s="79" t="s">
        <v>123</v>
      </c>
      <c r="C9" s="82"/>
      <c r="D9" s="18" t="s">
        <v>124</v>
      </c>
      <c r="E9" s="77"/>
      <c r="F9" s="77"/>
      <c r="G9" s="77"/>
      <c r="H9" s="1"/>
      <c r="I9" s="1"/>
    </row>
    <row r="10" spans="1:24" ht="30" customHeight="1">
      <c r="A10" s="75"/>
      <c r="B10" s="79"/>
      <c r="C10" s="82"/>
      <c r="D10" s="23" t="s">
        <v>125</v>
      </c>
      <c r="E10" s="77"/>
      <c r="F10" s="77"/>
      <c r="G10" s="77"/>
      <c r="H10" s="1"/>
      <c r="I10" s="1"/>
    </row>
    <row r="11" spans="1:24">
      <c r="A11" s="75"/>
      <c r="B11" s="79"/>
      <c r="C11" s="82"/>
      <c r="D11" s="23" t="s">
        <v>126</v>
      </c>
      <c r="E11" s="77"/>
      <c r="F11" s="77"/>
      <c r="G11" s="77"/>
      <c r="H11" s="1"/>
      <c r="I11" s="1"/>
    </row>
  </sheetData>
  <mergeCells count="31">
    <mergeCell ref="A7:I7"/>
    <mergeCell ref="A4:A6"/>
    <mergeCell ref="A1:C1"/>
    <mergeCell ref="K1:V1"/>
    <mergeCell ref="B2:B3"/>
    <mergeCell ref="C2:C3"/>
    <mergeCell ref="D2:D3"/>
    <mergeCell ref="E2:E3"/>
    <mergeCell ref="F2:F3"/>
    <mergeCell ref="G2:G3"/>
    <mergeCell ref="H2:H3"/>
    <mergeCell ref="I4:I6"/>
    <mergeCell ref="J4:J6"/>
    <mergeCell ref="S2:T2"/>
    <mergeCell ref="U2:V2"/>
    <mergeCell ref="I2:I3"/>
    <mergeCell ref="A9:A11"/>
    <mergeCell ref="B9:B11"/>
    <mergeCell ref="C9:C11"/>
    <mergeCell ref="E9:G9"/>
    <mergeCell ref="E10:G10"/>
    <mergeCell ref="E11:G11"/>
    <mergeCell ref="W2:X2"/>
    <mergeCell ref="B4:B6"/>
    <mergeCell ref="C4:C6"/>
    <mergeCell ref="K2:L2"/>
    <mergeCell ref="D1:J1"/>
    <mergeCell ref="J2:J3"/>
    <mergeCell ref="M2:N2"/>
    <mergeCell ref="O2:P2"/>
    <mergeCell ref="Q2:R2"/>
  </mergeCells>
  <conditionalFormatting sqref="H9:H11">
    <cfRule type="containsText" dxfId="21" priority="1" operator="containsText" text="Not Started">
      <formula>NOT(ISERROR(SEARCH("Not Started",H9)))</formula>
    </cfRule>
    <cfRule type="containsText" dxfId="20" priority="2" operator="containsText" text="In Progress">
      <formula>NOT(ISERROR(SEARCH("In Progress",H9)))</formula>
    </cfRule>
    <cfRule type="containsText" dxfId="19" priority="3" operator="containsText" text="Complete">
      <formula>NOT(ISERROR(SEARCH("Complete",H9)))</formula>
    </cfRule>
  </conditionalFormatting>
  <dataValidations count="1">
    <dataValidation type="list" allowBlank="1" showInputMessage="1" showErrorMessage="1" sqref="H9:H11" xr:uid="{3B5B5387-DA82-4611-9B40-A6E88CD61C9F}">
      <formula1>"Not started, In Progress, Complete"</formula1>
    </dataValidation>
  </dataValidations>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515FB-6CAA-4B99-9B58-E6B51254E173}">
  <sheetPr codeName="Sheet7">
    <tabColor theme="4"/>
  </sheetPr>
  <dimension ref="A1:X20"/>
  <sheetViews>
    <sheetView topLeftCell="C1" zoomScale="70" zoomScaleNormal="70" workbookViewId="0">
      <pane xSplit="6" topLeftCell="I1" activePane="topRight" state="frozen"/>
      <selection pane="topRight" activeCell="G7" sqref="G7"/>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44.710937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COUNTIF(D4:D8,"&lt;&gt;")</f>
        <v>4</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75" customHeight="1">
      <c r="A4" s="75" t="s">
        <v>127</v>
      </c>
      <c r="B4" s="79" t="s">
        <v>128</v>
      </c>
      <c r="C4" s="82" t="s">
        <v>129</v>
      </c>
      <c r="D4" s="23" t="s">
        <v>130</v>
      </c>
      <c r="E4" s="27" t="s">
        <v>131</v>
      </c>
      <c r="F4" s="30">
        <v>1</v>
      </c>
      <c r="G4" s="30"/>
      <c r="H4" s="30" t="s">
        <v>132</v>
      </c>
      <c r="I4" s="77" t="s">
        <v>133</v>
      </c>
      <c r="J4" s="72" t="s">
        <v>134</v>
      </c>
      <c r="K4" s="29"/>
      <c r="L4" s="25"/>
      <c r="M4" s="29"/>
      <c r="N4" s="25"/>
      <c r="O4" s="29">
        <v>1</v>
      </c>
      <c r="P4" s="25" t="s">
        <v>135</v>
      </c>
      <c r="Q4" s="29">
        <v>1</v>
      </c>
      <c r="R4" s="25" t="s">
        <v>135</v>
      </c>
      <c r="S4" s="2"/>
      <c r="T4" s="27"/>
      <c r="U4" s="29"/>
      <c r="V4" s="25"/>
      <c r="W4" s="16">
        <f>Q4</f>
        <v>1</v>
      </c>
      <c r="X4" s="16" t="str">
        <f>R4</f>
        <v>Website launched March 2022</v>
      </c>
    </row>
    <row r="5" spans="1:24" ht="63.6" customHeight="1">
      <c r="A5" s="75"/>
      <c r="B5" s="79"/>
      <c r="C5" s="82"/>
      <c r="D5" s="18" t="s">
        <v>136</v>
      </c>
      <c r="E5" s="27" t="s">
        <v>137</v>
      </c>
      <c r="F5" s="67">
        <v>2000</v>
      </c>
      <c r="G5" s="30"/>
      <c r="H5" s="30" t="s">
        <v>138</v>
      </c>
      <c r="I5" s="72"/>
      <c r="J5" s="72"/>
      <c r="K5" s="29"/>
      <c r="L5" s="25"/>
      <c r="M5" s="29"/>
      <c r="N5" s="25"/>
      <c r="O5" s="29">
        <f>300000+4000</f>
        <v>304000</v>
      </c>
      <c r="P5" s="25" t="s">
        <v>139</v>
      </c>
      <c r="Q5" s="29">
        <f>300000+4000</f>
        <v>304000</v>
      </c>
      <c r="R5" s="25" t="s">
        <v>139</v>
      </c>
      <c r="S5" s="2"/>
      <c r="T5" s="27"/>
      <c r="U5" s="29">
        <f>1348+4322</f>
        <v>5670</v>
      </c>
      <c r="V5" s="25" t="s">
        <v>140</v>
      </c>
      <c r="W5" s="15">
        <f>Q5+U5</f>
        <v>309670</v>
      </c>
      <c r="X5" s="61" t="str">
        <f>_xlfn.CONCAT(R5,V5)</f>
        <v>has had over 4,000 visits since its launch in March 2022. #SaveTheSturgeon Campaign reached 300,000 people online. Savethesturgeon website has 5,348 views (an extra 1348 from Y2) and 4322 users as of Nov 22</v>
      </c>
    </row>
    <row r="6" spans="1:24">
      <c r="A6" s="75"/>
      <c r="B6" s="79"/>
      <c r="C6" s="82"/>
      <c r="D6" s="18" t="s">
        <v>141</v>
      </c>
      <c r="E6" s="25" t="s">
        <v>142</v>
      </c>
      <c r="F6" s="7"/>
      <c r="G6" s="7"/>
      <c r="H6" s="7" t="s">
        <v>132</v>
      </c>
      <c r="I6" s="72"/>
      <c r="J6" s="72"/>
      <c r="K6" s="29"/>
      <c r="L6" s="25"/>
      <c r="M6" s="29"/>
      <c r="N6" s="25"/>
      <c r="O6" s="29"/>
      <c r="P6" s="25"/>
      <c r="Q6" s="29"/>
      <c r="R6" s="25"/>
      <c r="S6" s="29"/>
      <c r="T6" s="25"/>
      <c r="U6" s="29">
        <v>1</v>
      </c>
      <c r="V6" s="25" t="s">
        <v>143</v>
      </c>
      <c r="W6" s="15">
        <f>Q6+U6</f>
        <v>1</v>
      </c>
      <c r="X6" s="71" t="str">
        <f>V6</f>
        <v>Sturgeon life cycle animation video - July 22</v>
      </c>
    </row>
    <row r="7" spans="1:24">
      <c r="A7" s="12"/>
      <c r="B7" s="9"/>
      <c r="C7" s="23"/>
      <c r="D7" s="18" t="s">
        <v>144</v>
      </c>
      <c r="E7" s="25" t="s">
        <v>145</v>
      </c>
      <c r="F7" s="7"/>
      <c r="G7" s="7"/>
      <c r="H7" s="7" t="s">
        <v>138</v>
      </c>
      <c r="I7" s="72"/>
      <c r="J7" s="72"/>
      <c r="K7" s="29"/>
      <c r="L7" s="25" t="s">
        <v>146</v>
      </c>
      <c r="M7" s="29"/>
      <c r="N7" s="25" t="s">
        <v>146</v>
      </c>
      <c r="O7" s="29"/>
      <c r="P7" s="25" t="s">
        <v>146</v>
      </c>
      <c r="Q7" s="29"/>
      <c r="R7" s="25" t="s">
        <v>146</v>
      </c>
      <c r="S7" s="29"/>
      <c r="T7" s="25" t="s">
        <v>146</v>
      </c>
      <c r="U7" s="29">
        <v>0</v>
      </c>
      <c r="V7" s="25" t="s">
        <v>146</v>
      </c>
      <c r="X7" s="71"/>
    </row>
    <row r="8" spans="1:24" ht="30.75" customHeight="1">
      <c r="A8" s="81" t="s">
        <v>6</v>
      </c>
      <c r="B8" s="81"/>
      <c r="C8" s="81"/>
      <c r="D8" s="81"/>
      <c r="E8" s="81"/>
      <c r="F8" s="81"/>
      <c r="G8" s="81"/>
      <c r="H8" s="81"/>
      <c r="I8" s="81"/>
      <c r="K8" s="16"/>
      <c r="L8" s="16"/>
      <c r="M8" s="16"/>
      <c r="N8" s="16"/>
      <c r="O8" s="16"/>
      <c r="P8" s="16"/>
      <c r="Q8" s="16"/>
      <c r="R8" s="16"/>
      <c r="S8" s="16"/>
      <c r="T8" s="16"/>
      <c r="U8" s="16"/>
      <c r="V8" s="16"/>
    </row>
    <row r="9" spans="1:24" ht="30.75" customHeight="1">
      <c r="A9" s="12"/>
      <c r="B9" s="12" t="s">
        <v>65</v>
      </c>
      <c r="C9" s="20"/>
      <c r="D9" s="12" t="s">
        <v>66</v>
      </c>
      <c r="E9" s="12" t="s">
        <v>15</v>
      </c>
      <c r="F9" s="12"/>
      <c r="G9" s="12"/>
      <c r="H9" s="12" t="s">
        <v>67</v>
      </c>
      <c r="I9" s="12" t="s">
        <v>68</v>
      </c>
    </row>
    <row r="10" spans="1:24" ht="14.65" customHeight="1">
      <c r="A10" s="75" t="s">
        <v>147</v>
      </c>
      <c r="B10" s="79" t="s">
        <v>148</v>
      </c>
      <c r="C10" s="79"/>
      <c r="D10" s="18" t="s">
        <v>149</v>
      </c>
      <c r="E10" s="77"/>
      <c r="F10" s="77"/>
      <c r="G10" s="77"/>
      <c r="H10" s="1"/>
      <c r="I10" s="1"/>
    </row>
    <row r="11" spans="1:24">
      <c r="A11" s="75"/>
      <c r="B11" s="79"/>
      <c r="C11" s="79"/>
      <c r="D11" s="23" t="s">
        <v>150</v>
      </c>
      <c r="E11" s="77"/>
      <c r="F11" s="77"/>
      <c r="G11" s="77"/>
      <c r="H11" s="1"/>
      <c r="I11" s="1"/>
    </row>
    <row r="12" spans="1:24">
      <c r="A12" s="75"/>
      <c r="B12" s="79"/>
      <c r="C12" s="79"/>
      <c r="D12" s="23" t="s">
        <v>151</v>
      </c>
      <c r="E12" s="77"/>
      <c r="F12" s="77"/>
      <c r="G12" s="77"/>
      <c r="H12" s="1"/>
      <c r="I12" s="1"/>
    </row>
    <row r="13" spans="1:24">
      <c r="A13" s="75"/>
      <c r="B13" s="79"/>
      <c r="C13" s="79"/>
      <c r="D13" s="23" t="s">
        <v>152</v>
      </c>
      <c r="E13" s="77"/>
      <c r="F13" s="77"/>
      <c r="G13" s="77"/>
      <c r="H13" s="1"/>
      <c r="I13" s="1"/>
    </row>
    <row r="14" spans="1:24">
      <c r="A14" s="75"/>
      <c r="B14" s="79"/>
      <c r="C14" s="79"/>
      <c r="D14" s="23" t="s">
        <v>153</v>
      </c>
      <c r="E14" s="77"/>
      <c r="F14" s="77"/>
      <c r="G14" s="77"/>
      <c r="H14" s="1"/>
      <c r="I14"/>
    </row>
    <row r="15" spans="1:24">
      <c r="A15" s="75"/>
      <c r="B15" s="79"/>
      <c r="C15" s="79"/>
      <c r="D15" s="23" t="s">
        <v>154</v>
      </c>
      <c r="E15" s="77"/>
      <c r="F15" s="77"/>
      <c r="G15" s="77"/>
      <c r="H15" s="1"/>
      <c r="I15"/>
    </row>
    <row r="16" spans="1:24" ht="30" customHeight="1">
      <c r="A16" s="75"/>
      <c r="B16" s="79"/>
      <c r="C16" s="79"/>
      <c r="D16" s="23" t="s">
        <v>155</v>
      </c>
      <c r="E16" s="77"/>
      <c r="F16" s="77"/>
      <c r="G16" s="77"/>
      <c r="H16" s="1"/>
      <c r="I16"/>
    </row>
    <row r="17" spans="1:9">
      <c r="A17" s="75"/>
      <c r="B17" s="79"/>
      <c r="C17" s="79"/>
      <c r="D17" s="23" t="s">
        <v>156</v>
      </c>
      <c r="E17" s="77"/>
      <c r="F17" s="77"/>
      <c r="G17" s="77"/>
      <c r="H17" s="1"/>
      <c r="I17"/>
    </row>
    <row r="18" spans="1:9" ht="116.1" customHeight="1">
      <c r="B18" s="9"/>
      <c r="C18" s="9"/>
      <c r="D18" s="23"/>
      <c r="E18" s="61"/>
    </row>
    <row r="19" spans="1:9">
      <c r="B19" s="9"/>
      <c r="C19" s="9"/>
      <c r="D19" s="23"/>
      <c r="E19" s="61"/>
    </row>
    <row r="20" spans="1:9">
      <c r="B20" s="9"/>
      <c r="C20" s="9"/>
      <c r="D20" s="23"/>
      <c r="E20" s="61"/>
    </row>
  </sheetData>
  <mergeCells count="36">
    <mergeCell ref="S2:T2"/>
    <mergeCell ref="Q2:R2"/>
    <mergeCell ref="A1:C1"/>
    <mergeCell ref="K1:V1"/>
    <mergeCell ref="B2:B3"/>
    <mergeCell ref="C2:C3"/>
    <mergeCell ref="D2:D3"/>
    <mergeCell ref="E2:E3"/>
    <mergeCell ref="F2:F3"/>
    <mergeCell ref="G2:G3"/>
    <mergeCell ref="H2:H3"/>
    <mergeCell ref="I2:I3"/>
    <mergeCell ref="J2:J3"/>
    <mergeCell ref="M2:N2"/>
    <mergeCell ref="K2:L2"/>
    <mergeCell ref="B10:B17"/>
    <mergeCell ref="I4:I7"/>
    <mergeCell ref="J4:J7"/>
    <mergeCell ref="D1:J1"/>
    <mergeCell ref="C10:C17"/>
    <mergeCell ref="W2:X2"/>
    <mergeCell ref="A10:A17"/>
    <mergeCell ref="C4:C6"/>
    <mergeCell ref="B4:B6"/>
    <mergeCell ref="A4:A6"/>
    <mergeCell ref="A8:I8"/>
    <mergeCell ref="E10:G10"/>
    <mergeCell ref="E11:G11"/>
    <mergeCell ref="E13:G13"/>
    <mergeCell ref="E14:G14"/>
    <mergeCell ref="E15:G15"/>
    <mergeCell ref="E16:G16"/>
    <mergeCell ref="E17:G17"/>
    <mergeCell ref="O2:P2"/>
    <mergeCell ref="E12:G12"/>
    <mergeCell ref="U2:V2"/>
  </mergeCells>
  <conditionalFormatting sqref="H10:H17">
    <cfRule type="containsText" dxfId="18" priority="1" operator="containsText" text="Not Started">
      <formula>NOT(ISERROR(SEARCH("Not Started",H10)))</formula>
    </cfRule>
    <cfRule type="containsText" dxfId="17" priority="2" operator="containsText" text="In Progress">
      <formula>NOT(ISERROR(SEARCH("In Progress",H10)))</formula>
    </cfRule>
    <cfRule type="containsText" dxfId="16" priority="3" operator="containsText" text="Complete">
      <formula>NOT(ISERROR(SEARCH("Complete",H10)))</formula>
    </cfRule>
  </conditionalFormatting>
  <dataValidations count="1">
    <dataValidation type="list" allowBlank="1" showInputMessage="1" showErrorMessage="1" sqref="H10:H17" xr:uid="{EFB6218D-781F-4E83-B0BF-30EFFF903B66}">
      <formula1>"Not started, In Progress, Complete"</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722D3-A6D3-4BE5-B742-8746C0DD167D}">
  <sheetPr codeName="Sheet8">
    <tabColor theme="4"/>
  </sheetPr>
  <dimension ref="A1:X11"/>
  <sheetViews>
    <sheetView zoomScale="70" zoomScaleNormal="70" workbookViewId="0">
      <pane xSplit="8" topLeftCell="I1" activePane="topRight" state="frozen"/>
      <selection pane="topRight" activeCell="G5" sqref="G5"/>
      <selection activeCell="U3" sqref="U3"/>
    </sheetView>
  </sheetViews>
  <sheetFormatPr defaultColWidth="8.7109375" defaultRowHeight="14.45"/>
  <cols>
    <col min="1" max="1" width="16.28515625" style="15" customWidth="1"/>
    <col min="2" max="2" width="10.7109375" style="15" customWidth="1"/>
    <col min="3" max="3" width="23.42578125" style="15" customWidth="1"/>
    <col min="4" max="4" width="12" style="15" customWidth="1"/>
    <col min="5" max="5" width="52.42578125" style="15" customWidth="1"/>
    <col min="6" max="6" width="10.42578125" style="15" customWidth="1"/>
    <col min="7" max="7" width="15" style="15" customWidth="1"/>
    <col min="8" max="8" width="11.7109375" style="15" customWidth="1"/>
    <col min="9" max="9" width="67" style="15" customWidth="1"/>
    <col min="10" max="10" width="44.7109375" style="15" customWidth="1"/>
    <col min="11" max="11" width="9.7109375" style="15" customWidth="1"/>
    <col min="12" max="12" width="55" style="15" customWidth="1"/>
    <col min="13" max="13" width="9.7109375" style="15" customWidth="1"/>
    <col min="14" max="14" width="55.7109375" style="15" customWidth="1"/>
    <col min="15" max="15" width="9.7109375" style="15" customWidth="1"/>
    <col min="16" max="16" width="55.42578125" style="15" customWidth="1"/>
    <col min="17" max="17" width="10" style="15" customWidth="1"/>
    <col min="18" max="18" width="55.28515625" style="15" customWidth="1"/>
    <col min="19" max="19" width="10.28515625" style="15" customWidth="1"/>
    <col min="20" max="20" width="56" style="15" customWidth="1"/>
    <col min="21" max="21" width="10.28515625" style="15" customWidth="1"/>
    <col min="22" max="22" width="55.42578125" style="15" customWidth="1"/>
    <col min="23" max="23" width="0" style="15" hidden="1" customWidth="1"/>
    <col min="24" max="24" width="56.5703125" style="15" hidden="1" customWidth="1"/>
    <col min="25" max="16384" width="8.7109375" style="15"/>
  </cols>
  <sheetData>
    <row r="1" spans="1:24" ht="30" customHeight="1">
      <c r="A1" s="73" t="s">
        <v>35</v>
      </c>
      <c r="B1" s="73"/>
      <c r="C1" s="73"/>
      <c r="D1" s="74" t="s">
        <v>13</v>
      </c>
      <c r="E1" s="74"/>
      <c r="F1" s="74"/>
      <c r="G1" s="74"/>
      <c r="H1" s="74"/>
      <c r="I1" s="74"/>
      <c r="J1" s="74"/>
      <c r="K1" s="80" t="s">
        <v>36</v>
      </c>
      <c r="L1" s="80"/>
      <c r="M1" s="80"/>
      <c r="N1" s="80"/>
      <c r="O1" s="80"/>
      <c r="P1" s="80"/>
      <c r="Q1" s="80"/>
      <c r="R1" s="80"/>
      <c r="S1" s="80"/>
      <c r="T1" s="80"/>
      <c r="U1" s="80"/>
      <c r="V1" s="80"/>
    </row>
    <row r="2" spans="1:24" ht="15" customHeight="1">
      <c r="A2" s="19" t="s">
        <v>37</v>
      </c>
      <c r="B2" s="75" t="s">
        <v>38</v>
      </c>
      <c r="C2" s="75" t="s">
        <v>15</v>
      </c>
      <c r="D2" s="75" t="s">
        <v>39</v>
      </c>
      <c r="E2" s="79" t="s">
        <v>17</v>
      </c>
      <c r="F2" s="79" t="s">
        <v>40</v>
      </c>
      <c r="G2" s="79" t="s">
        <v>41</v>
      </c>
      <c r="H2" s="79" t="s">
        <v>42</v>
      </c>
      <c r="I2" s="79" t="s">
        <v>21</v>
      </c>
      <c r="J2" s="79" t="s">
        <v>43</v>
      </c>
      <c r="K2" s="75" t="s">
        <v>44</v>
      </c>
      <c r="L2" s="75"/>
      <c r="M2" s="79" t="s">
        <v>45</v>
      </c>
      <c r="N2" s="79"/>
      <c r="O2" s="75" t="s">
        <v>46</v>
      </c>
      <c r="P2" s="75"/>
      <c r="Q2" s="79" t="s">
        <v>47</v>
      </c>
      <c r="R2" s="79"/>
      <c r="S2" s="75" t="s">
        <v>48</v>
      </c>
      <c r="T2" s="75"/>
      <c r="U2" s="79" t="s">
        <v>49</v>
      </c>
      <c r="V2" s="79"/>
      <c r="W2" s="75" t="s">
        <v>50</v>
      </c>
      <c r="X2" s="75"/>
    </row>
    <row r="3" spans="1:24">
      <c r="A3" s="19">
        <f>COUNTIF(D4:D7,"&lt;&gt;")</f>
        <v>2</v>
      </c>
      <c r="B3" s="75"/>
      <c r="C3" s="75"/>
      <c r="D3" s="75"/>
      <c r="E3" s="79"/>
      <c r="F3" s="79"/>
      <c r="G3" s="79"/>
      <c r="H3" s="79"/>
      <c r="I3" s="79"/>
      <c r="J3" s="79"/>
      <c r="K3" s="12" t="s">
        <v>51</v>
      </c>
      <c r="L3" s="12" t="s">
        <v>15</v>
      </c>
      <c r="M3" s="9" t="s">
        <v>51</v>
      </c>
      <c r="N3" s="9" t="s">
        <v>15</v>
      </c>
      <c r="O3" s="12" t="s">
        <v>51</v>
      </c>
      <c r="P3" s="12" t="s">
        <v>15</v>
      </c>
      <c r="Q3" s="9" t="s">
        <v>51</v>
      </c>
      <c r="R3" s="9" t="s">
        <v>15</v>
      </c>
      <c r="S3" s="12" t="s">
        <v>51</v>
      </c>
      <c r="T3" s="12" t="s">
        <v>15</v>
      </c>
      <c r="U3" s="9" t="s">
        <v>51</v>
      </c>
      <c r="V3" s="9" t="s">
        <v>15</v>
      </c>
      <c r="W3" s="12" t="s">
        <v>51</v>
      </c>
      <c r="X3" s="12" t="s">
        <v>15</v>
      </c>
    </row>
    <row r="4" spans="1:24" s="16" customFormat="1" ht="196.9" customHeight="1">
      <c r="A4" s="75" t="s">
        <v>157</v>
      </c>
      <c r="B4" s="79" t="s">
        <v>158</v>
      </c>
      <c r="C4" s="82" t="s">
        <v>159</v>
      </c>
      <c r="D4" s="23" t="s">
        <v>160</v>
      </c>
      <c r="E4" s="25" t="s">
        <v>161</v>
      </c>
      <c r="F4" s="29"/>
      <c r="G4" s="29"/>
      <c r="H4" s="29" t="s">
        <v>132</v>
      </c>
      <c r="I4" s="72" t="s">
        <v>162</v>
      </c>
      <c r="J4" s="72" t="s">
        <v>163</v>
      </c>
      <c r="K4" s="29"/>
      <c r="L4" s="25"/>
      <c r="M4" s="29"/>
      <c r="N4" s="25"/>
      <c r="O4" s="29"/>
      <c r="P4" s="25"/>
      <c r="Q4" s="29">
        <v>1</v>
      </c>
      <c r="R4" s="25" t="s">
        <v>164</v>
      </c>
      <c r="S4" s="29"/>
      <c r="T4" s="25"/>
      <c r="U4" s="29">
        <v>3</v>
      </c>
      <c r="V4" s="25" t="s">
        <v>165</v>
      </c>
      <c r="W4" s="16">
        <f>U4+Q4</f>
        <v>4</v>
      </c>
      <c r="X4" s="61" t="str">
        <f>_xlfn.CONCAT(R4,V4)</f>
        <v>The last UK Sturgeon Alliance working group meeting was held in March 2022 and was attended by over 30 people from different organisations including DEFRA, Natural England, NRW, EA etc.
BLUE was a founding member of the group1- UK action plan for sturgeon conservation - attended by 20 individuals - Oct 22
2 - HELCOM meeting (Estonia) to discuss Baltic re-introduction programmes - Nov 22
3 - Presented at Sturgeon Irish WT Webinar to 40 participants - June 23</v>
      </c>
    </row>
    <row r="5" spans="1:24" ht="28.9">
      <c r="A5" s="75"/>
      <c r="B5" s="79"/>
      <c r="C5" s="82"/>
      <c r="D5" s="18" t="s">
        <v>166</v>
      </c>
      <c r="E5" s="25" t="s">
        <v>167</v>
      </c>
      <c r="F5" s="29"/>
      <c r="G5" s="29"/>
      <c r="H5" s="29" t="s">
        <v>96</v>
      </c>
      <c r="I5" s="72"/>
      <c r="J5" s="72"/>
      <c r="K5" s="29"/>
      <c r="L5" s="25"/>
      <c r="M5" s="29"/>
      <c r="N5" s="25"/>
      <c r="O5" s="29"/>
      <c r="P5" s="25"/>
      <c r="Q5" s="29"/>
      <c r="R5" s="25"/>
      <c r="S5" s="29"/>
      <c r="T5" s="25"/>
      <c r="U5" s="29"/>
      <c r="V5" s="25"/>
    </row>
    <row r="6" spans="1:24" ht="42.6" customHeight="1">
      <c r="A6" s="75"/>
      <c r="B6" s="79"/>
      <c r="C6" s="82"/>
      <c r="D6" s="18"/>
      <c r="E6" s="25"/>
      <c r="F6" s="29"/>
      <c r="G6" s="29"/>
      <c r="H6" s="29"/>
      <c r="I6" s="72"/>
      <c r="J6" s="72"/>
      <c r="K6" s="29"/>
      <c r="L6" s="25"/>
      <c r="M6" s="29"/>
      <c r="N6" s="25"/>
      <c r="O6" s="29"/>
      <c r="P6" s="25"/>
      <c r="Q6" s="29"/>
      <c r="R6" s="25"/>
      <c r="S6" s="29"/>
      <c r="T6" s="25"/>
      <c r="U6" s="29"/>
      <c r="V6" s="25"/>
    </row>
    <row r="7" spans="1:24" ht="30.75" customHeight="1">
      <c r="A7" s="81" t="s">
        <v>6</v>
      </c>
      <c r="B7" s="81"/>
      <c r="C7" s="81"/>
      <c r="D7" s="81"/>
      <c r="E7" s="81"/>
      <c r="F7" s="81"/>
      <c r="G7" s="81"/>
      <c r="H7" s="81"/>
      <c r="I7" s="81"/>
      <c r="K7" s="16"/>
      <c r="L7" s="16"/>
      <c r="M7" s="16"/>
      <c r="N7" s="16"/>
      <c r="O7" s="16"/>
      <c r="P7" s="16"/>
      <c r="Q7" s="16"/>
      <c r="R7" s="16"/>
      <c r="S7" s="16"/>
      <c r="T7" s="16"/>
      <c r="U7" s="16"/>
      <c r="V7" s="16"/>
    </row>
    <row r="8" spans="1:24" ht="30.75" customHeight="1">
      <c r="A8" s="12"/>
      <c r="B8" s="12" t="s">
        <v>65</v>
      </c>
      <c r="C8" s="20"/>
      <c r="D8" s="12" t="s">
        <v>66</v>
      </c>
      <c r="E8" s="12" t="s">
        <v>15</v>
      </c>
      <c r="F8" s="12"/>
      <c r="G8" s="12"/>
      <c r="H8" s="12" t="s">
        <v>67</v>
      </c>
      <c r="I8" s="12" t="s">
        <v>68</v>
      </c>
    </row>
    <row r="9" spans="1:24">
      <c r="A9" s="75" t="s">
        <v>168</v>
      </c>
      <c r="B9" s="79" t="s">
        <v>169</v>
      </c>
      <c r="C9" s="82"/>
      <c r="D9" s="18" t="s">
        <v>170</v>
      </c>
      <c r="E9" s="77"/>
      <c r="F9" s="77"/>
      <c r="G9" s="77"/>
      <c r="H9" s="1"/>
      <c r="I9" s="1"/>
    </row>
    <row r="10" spans="1:24" ht="45" customHeight="1">
      <c r="A10" s="75"/>
      <c r="B10" s="79"/>
      <c r="C10" s="82"/>
      <c r="D10" s="23" t="s">
        <v>171</v>
      </c>
      <c r="E10" s="77"/>
      <c r="F10" s="77"/>
      <c r="G10" s="77"/>
      <c r="H10" s="1"/>
      <c r="I10" s="1"/>
    </row>
    <row r="11" spans="1:24" ht="35.1" customHeight="1">
      <c r="A11" s="75"/>
      <c r="B11" s="79"/>
      <c r="C11" s="82"/>
      <c r="D11" s="23" t="s">
        <v>172</v>
      </c>
      <c r="E11" s="77"/>
      <c r="F11" s="77"/>
      <c r="G11" s="77"/>
      <c r="H11" s="1"/>
      <c r="I11" s="1"/>
    </row>
  </sheetData>
  <mergeCells count="31">
    <mergeCell ref="G2:G3"/>
    <mergeCell ref="I4:I6"/>
    <mergeCell ref="J4:J6"/>
    <mergeCell ref="S2:T2"/>
    <mergeCell ref="U2:V2"/>
    <mergeCell ref="H2:H3"/>
    <mergeCell ref="I2:I3"/>
    <mergeCell ref="J2:J3"/>
    <mergeCell ref="M2:N2"/>
    <mergeCell ref="O2:P2"/>
    <mergeCell ref="B2:B3"/>
    <mergeCell ref="C2:C3"/>
    <mergeCell ref="D2:D3"/>
    <mergeCell ref="E2:E3"/>
    <mergeCell ref="F2:F3"/>
    <mergeCell ref="W2:X2"/>
    <mergeCell ref="D1:J1"/>
    <mergeCell ref="E11:G11"/>
    <mergeCell ref="Q2:R2"/>
    <mergeCell ref="A7:I7"/>
    <mergeCell ref="K2:L2"/>
    <mergeCell ref="C4:C6"/>
    <mergeCell ref="A4:A6"/>
    <mergeCell ref="B4:B6"/>
    <mergeCell ref="A9:A11"/>
    <mergeCell ref="B9:B11"/>
    <mergeCell ref="C9:C11"/>
    <mergeCell ref="E9:G9"/>
    <mergeCell ref="E10:G10"/>
    <mergeCell ref="A1:C1"/>
    <mergeCell ref="K1:V1"/>
  </mergeCells>
  <conditionalFormatting sqref="H9:H11">
    <cfRule type="containsText" dxfId="15" priority="1" operator="containsText" text="Not Started">
      <formula>NOT(ISERROR(SEARCH("Not Started",H9)))</formula>
    </cfRule>
    <cfRule type="containsText" dxfId="14" priority="2" operator="containsText" text="In Progress">
      <formula>NOT(ISERROR(SEARCH("In Progress",H9)))</formula>
    </cfRule>
    <cfRule type="containsText" dxfId="13" priority="3" operator="containsText" text="Complete">
      <formula>NOT(ISERROR(SEARCH("Complete",H9)))</formula>
    </cfRule>
  </conditionalFormatting>
  <dataValidations count="1">
    <dataValidation type="list" allowBlank="1" showInputMessage="1" showErrorMessage="1" sqref="H9:H11" xr:uid="{9E07A1D1-3219-4D02-81D8-7DAA3006DC21}">
      <formula1>"Not started, In Progress, Complete"</formula1>
    </dataValidation>
  </dataValidation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53EC0766C5047AD3800CA6A602D9B" ma:contentTypeVersion="17" ma:contentTypeDescription="Create a new document." ma:contentTypeScope="" ma:versionID="edaf211604e76d629bf0280691d65520">
  <xsd:schema xmlns:xsd="http://www.w3.org/2001/XMLSchema" xmlns:xs="http://www.w3.org/2001/XMLSchema" xmlns:p="http://schemas.microsoft.com/office/2006/metadata/properties" xmlns:ns2="e7479225-96f4-4ca3-92fe-b4c132762293" xmlns:ns3="cef04657-b68e-4c82-885b-766bbfd5b086" targetNamespace="http://schemas.microsoft.com/office/2006/metadata/properties" ma:root="true" ma:fieldsID="7fd723a44cf3bd624b0c1e09214a678e" ns2:_="" ns3:_="">
    <xsd:import namespace="e7479225-96f4-4ca3-92fe-b4c132762293"/>
    <xsd:import namespace="cef04657-b68e-4c82-885b-766bbfd5b08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479225-96f4-4ca3-92fe-b4c1327622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32267060-aa71-4076-8e39-9ee3c008b0f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ef04657-b68e-4c82-885b-766bbfd5b08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4e35c11-1e20-46b9-a671-b6584f066148}" ma:internalName="TaxCatchAll" ma:showField="CatchAllData" ma:web="cef04657-b68e-4c82-885b-766bbfd5b08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7479225-96f4-4ca3-92fe-b4c132762293">
      <Terms xmlns="http://schemas.microsoft.com/office/infopath/2007/PartnerControls"/>
    </lcf76f155ced4ddcb4097134ff3c332f>
    <TaxCatchAll xmlns="cef04657-b68e-4c82-885b-766bbfd5b08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AED4EB9-3877-43A1-8E44-578142983E50}"/>
</file>

<file path=customXml/itemProps2.xml><?xml version="1.0" encoding="utf-8"?>
<ds:datastoreItem xmlns:ds="http://schemas.openxmlformats.org/officeDocument/2006/customXml" ds:itemID="{06F92855-799D-409F-8C3C-3B393732C1D9}"/>
</file>

<file path=customXml/itemProps3.xml><?xml version="1.0" encoding="utf-8"?>
<ds:datastoreItem xmlns:ds="http://schemas.openxmlformats.org/officeDocument/2006/customXml" ds:itemID="{6E6E895C-CA89-447F-8A0E-EA0B6D133B1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Sophie Locke</dc:creator>
  <cp:keywords/>
  <dc:description/>
  <cp:lastModifiedBy>Jenny Murray</cp:lastModifiedBy>
  <cp:revision/>
  <dcterms:created xsi:type="dcterms:W3CDTF">2021-04-13T20:59:38Z</dcterms:created>
  <dcterms:modified xsi:type="dcterms:W3CDTF">2023-12-15T18:19:42Z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0x010100FA953EC0766C5047AD3800CA6A602D9B</vt:lpwstr>
  </property>
  <property fmtid="{D5CDD505-2E9C-101B-9397-08002B2CF9AE}" pid="3" name="MediaServiceImageTags">
    <vt:lpwstr/>
  </property>
</Properties>
</file>