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OtherProjects/"/>
    </mc:Choice>
  </mc:AlternateContent>
  <xr:revisionPtr revIDLastSave="177" documentId="8_{E5F27E7E-BDBC-4F80-B4DA-24530AA403E1}" xr6:coauthVersionLast="47" xr6:coauthVersionMax="47" xr10:uidLastSave="{7CC4E716-62D6-493F-B148-0F6B91C26F99}"/>
  <bookViews>
    <workbookView xWindow="28680" yWindow="1545" windowWidth="29040" windowHeight="15840" firstSheet="4" activeTab="13" xr2:uid="{EAC0FADA-D132-4EEB-9AF5-521ABC2433F6}"/>
  </bookViews>
  <sheets>
    <sheet name="Instructions" sheetId="22" r:id="rId1"/>
    <sheet name="Key Updates" sheetId="24" r:id="rId2"/>
    <sheet name="Impact and Outcome" sheetId="1" r:id="rId3"/>
    <sheet name="Output 1" sheetId="8" r:id="rId4"/>
    <sheet name="Output 2" sheetId="9" r:id="rId5"/>
    <sheet name="Output 3" sheetId="10" r:id="rId6"/>
    <sheet name="Output 4" sheetId="11" r:id="rId7"/>
    <sheet name="Output 5" sheetId="12" r:id="rId8"/>
    <sheet name="Output 6" sheetId="13" r:id="rId9"/>
    <sheet name="Output 7" sheetId="14" r:id="rId10"/>
    <sheet name="Output 8" sheetId="16" r:id="rId11"/>
    <sheet name="Output 9" sheetId="17" r:id="rId12"/>
    <sheet name="Output 10" sheetId="19" r:id="rId13"/>
    <sheet name="Unplanned Outputs" sheetId="23" r:id="rId14"/>
    <sheet name="Analysis" sheetId="21" r:id="rId15"/>
  </sheets>
  <externalReferences>
    <externalReference r:id="rId1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0" i="23" l="1"/>
  <c r="T10" i="23"/>
  <c r="R10" i="23"/>
  <c r="P10" i="23"/>
  <c r="N10" i="23"/>
  <c r="L10" i="23"/>
  <c r="J10" i="23"/>
  <c r="H10" i="23"/>
  <c r="V8" i="23"/>
  <c r="R8" i="23"/>
  <c r="J8" i="23"/>
  <c r="H8" i="23"/>
  <c r="X3" i="21"/>
  <c r="W3" i="21"/>
  <c r="V3" i="21"/>
  <c r="T3" i="21"/>
  <c r="S3" i="21"/>
  <c r="R3" i="21"/>
  <c r="E1" i="22"/>
  <c r="A1" i="22"/>
  <c r="X75" i="21"/>
  <c r="W75" i="21"/>
  <c r="V75" i="21"/>
  <c r="X74" i="21"/>
  <c r="W74" i="21"/>
  <c r="V74" i="21"/>
  <c r="X73" i="21"/>
  <c r="W73" i="21"/>
  <c r="V73" i="21"/>
  <c r="X72" i="21"/>
  <c r="W72" i="21"/>
  <c r="V72"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4" i="21"/>
  <c r="J15" i="21"/>
  <c r="B11" i="21"/>
  <c r="B7" i="21"/>
  <c r="B6" i="21"/>
  <c r="A3" i="9"/>
  <c r="B5" i="21" s="1"/>
  <c r="A3" i="10"/>
  <c r="A3" i="11"/>
  <c r="A3" i="12"/>
  <c r="B8" i="21" s="1"/>
  <c r="A3" i="13"/>
  <c r="B9" i="21" s="1"/>
  <c r="A3" i="14"/>
  <c r="B10" i="21" s="1"/>
  <c r="A3" i="16"/>
  <c r="A3" i="17"/>
  <c r="B12" i="21" s="1"/>
  <c r="A3" i="8"/>
  <c r="B4" i="21" s="1"/>
  <c r="A3" i="19"/>
  <c r="B13" i="21" s="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6" i="21"/>
  <c r="X77" i="21"/>
  <c r="X78" i="21"/>
  <c r="X79" i="21"/>
  <c r="X80" i="21"/>
  <c r="X4" i="21"/>
  <c r="V5" i="21"/>
  <c r="W5" i="21"/>
  <c r="V6" i="21"/>
  <c r="W6" i="21"/>
  <c r="V7" i="21"/>
  <c r="W7" i="21"/>
  <c r="V8" i="21"/>
  <c r="W8" i="21"/>
  <c r="V9" i="21"/>
  <c r="W9" i="21"/>
  <c r="V10" i="21"/>
  <c r="W10" i="21"/>
  <c r="V11" i="21"/>
  <c r="W11" i="21"/>
  <c r="V12" i="21"/>
  <c r="W12" i="21"/>
  <c r="V13" i="21"/>
  <c r="W13"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V76" i="21"/>
  <c r="W76" i="21"/>
  <c r="V77" i="21"/>
  <c r="W77" i="21"/>
  <c r="V78" i="21"/>
  <c r="W78" i="21"/>
  <c r="V79" i="21"/>
  <c r="W79" i="21"/>
  <c r="V80" i="21"/>
  <c r="W80" i="21"/>
  <c r="W4" i="21"/>
  <c r="V4" i="21"/>
  <c r="H4" i="21"/>
  <c r="J4" i="21"/>
  <c r="J12" i="21"/>
  <c r="T72" i="21"/>
  <c r="S74" i="21"/>
  <c r="T73" i="21"/>
  <c r="AC74" i="21"/>
  <c r="AC72" i="21"/>
  <c r="R73" i="21"/>
  <c r="S73" i="21"/>
  <c r="T75" i="21"/>
  <c r="AC73" i="21"/>
  <c r="T74" i="21"/>
  <c r="R74" i="21"/>
  <c r="R72" i="21"/>
  <c r="R75" i="21"/>
  <c r="S75" i="21"/>
  <c r="AC75" i="21"/>
  <c r="S72" i="21"/>
  <c r="AA74" i="21" l="1"/>
  <c r="AA73" i="21"/>
  <c r="AA75" i="21"/>
  <c r="AA72" i="21"/>
  <c r="Z72" i="21"/>
  <c r="Z74" i="21"/>
  <c r="AB74" i="21" s="1"/>
  <c r="Z73" i="21"/>
  <c r="Z75" i="21"/>
  <c r="B20" i="21"/>
  <c r="AA76" i="21"/>
  <c r="AA68" i="21"/>
  <c r="AA64" i="21"/>
  <c r="AA60" i="21"/>
  <c r="AA56" i="21"/>
  <c r="AA52" i="21"/>
  <c r="AA48" i="21"/>
  <c r="AA44" i="21"/>
  <c r="AA40" i="21"/>
  <c r="AA36" i="21"/>
  <c r="AA32" i="21"/>
  <c r="AA28" i="21"/>
  <c r="AA24" i="21"/>
  <c r="AA20" i="21"/>
  <c r="AA16" i="21"/>
  <c r="AA12" i="21"/>
  <c r="AA8" i="21"/>
  <c r="AA77" i="21"/>
  <c r="AA69" i="21"/>
  <c r="AA65" i="21"/>
  <c r="AA67" i="21"/>
  <c r="AA63" i="21"/>
  <c r="AA51" i="21"/>
  <c r="AA47" i="21"/>
  <c r="AA43" i="21"/>
  <c r="AA39" i="21"/>
  <c r="AA35" i="21"/>
  <c r="AA31" i="21"/>
  <c r="AA27" i="21"/>
  <c r="AA23" i="21"/>
  <c r="AA19" i="21"/>
  <c r="AA15" i="21"/>
  <c r="AA11" i="21"/>
  <c r="AA7" i="21"/>
  <c r="AA55" i="21"/>
  <c r="AA59" i="21"/>
  <c r="AA61" i="21"/>
  <c r="AA57" i="21"/>
  <c r="AA53" i="21"/>
  <c r="AA49" i="21"/>
  <c r="AA45" i="21"/>
  <c r="AA41" i="21"/>
  <c r="AA37" i="21"/>
  <c r="AA33" i="21"/>
  <c r="AA29" i="21"/>
  <c r="AA25" i="21"/>
  <c r="AA21" i="21"/>
  <c r="AA17" i="21"/>
  <c r="AA13" i="21"/>
  <c r="AA9" i="21"/>
  <c r="AA5" i="21"/>
  <c r="AA78" i="21"/>
  <c r="AA80" i="21"/>
  <c r="AA79" i="21"/>
  <c r="AA71" i="21"/>
  <c r="AA70" i="21"/>
  <c r="AA66" i="21"/>
  <c r="AA62" i="21"/>
  <c r="AA58" i="21"/>
  <c r="AA54" i="21"/>
  <c r="AA50" i="21"/>
  <c r="AA46" i="21"/>
  <c r="AA42" i="21"/>
  <c r="AA38" i="21"/>
  <c r="AA34" i="21"/>
  <c r="AA30" i="21"/>
  <c r="AA26" i="21"/>
  <c r="AA22" i="21"/>
  <c r="AA18" i="21"/>
  <c r="AA14" i="21"/>
  <c r="AA10" i="21"/>
  <c r="AA6" i="21"/>
  <c r="AA4" i="21"/>
  <c r="N40" i="21"/>
  <c r="M40" i="21"/>
  <c r="J34" i="21"/>
  <c r="I34" i="21"/>
  <c r="H34" i="21"/>
  <c r="G34" i="21"/>
  <c r="N39" i="21"/>
  <c r="M39" i="21"/>
  <c r="J33" i="21"/>
  <c r="I33" i="21"/>
  <c r="H33" i="21"/>
  <c r="G33" i="21"/>
  <c r="N38" i="21"/>
  <c r="M38" i="21"/>
  <c r="J32" i="21"/>
  <c r="I32" i="21"/>
  <c r="H32" i="21"/>
  <c r="G32" i="21"/>
  <c r="N37" i="21"/>
  <c r="M37" i="21"/>
  <c r="N36" i="21"/>
  <c r="M36" i="21"/>
  <c r="N35" i="21"/>
  <c r="M35" i="21"/>
  <c r="N34" i="21"/>
  <c r="M34" i="21"/>
  <c r="J31" i="21"/>
  <c r="I31" i="21"/>
  <c r="H31" i="21"/>
  <c r="G31" i="21"/>
  <c r="N33" i="21"/>
  <c r="M33" i="21"/>
  <c r="J30" i="21"/>
  <c r="I30" i="21"/>
  <c r="H30" i="21"/>
  <c r="G30" i="21"/>
  <c r="N32" i="21"/>
  <c r="M32" i="21"/>
  <c r="J29" i="21"/>
  <c r="I29" i="21"/>
  <c r="H29" i="21"/>
  <c r="G29" i="21"/>
  <c r="N31" i="21"/>
  <c r="M31" i="21"/>
  <c r="J28" i="21"/>
  <c r="I28" i="21"/>
  <c r="H28" i="21"/>
  <c r="G28" i="21"/>
  <c r="N30" i="21"/>
  <c r="M30" i="21"/>
  <c r="J27" i="21"/>
  <c r="I27" i="21"/>
  <c r="H27" i="21"/>
  <c r="G27" i="21"/>
  <c r="N29" i="21"/>
  <c r="M29" i="21"/>
  <c r="J26" i="21"/>
  <c r="I26" i="21"/>
  <c r="H26" i="21"/>
  <c r="G26" i="21"/>
  <c r="N28" i="21"/>
  <c r="M28" i="21"/>
  <c r="N27" i="21"/>
  <c r="M27" i="21"/>
  <c r="N26" i="21"/>
  <c r="M26" i="21"/>
  <c r="N25" i="21"/>
  <c r="M25" i="21"/>
  <c r="J25" i="21"/>
  <c r="I25" i="21"/>
  <c r="H25" i="21"/>
  <c r="G25" i="21"/>
  <c r="N24" i="21"/>
  <c r="M24" i="21"/>
  <c r="J24" i="21"/>
  <c r="I24" i="21"/>
  <c r="H24" i="21"/>
  <c r="G24" i="21"/>
  <c r="N23" i="21"/>
  <c r="M23" i="21"/>
  <c r="J23" i="21"/>
  <c r="I23" i="21"/>
  <c r="H23" i="21"/>
  <c r="G23" i="21"/>
  <c r="N22" i="21"/>
  <c r="M22" i="21"/>
  <c r="J22" i="21"/>
  <c r="I22" i="21"/>
  <c r="H22" i="21"/>
  <c r="G22" i="21"/>
  <c r="N21" i="21"/>
  <c r="M21" i="21"/>
  <c r="J21" i="21"/>
  <c r="I21" i="21"/>
  <c r="H21" i="21"/>
  <c r="G21" i="21"/>
  <c r="N20" i="21"/>
  <c r="M20" i="21"/>
  <c r="J20" i="21"/>
  <c r="I20" i="21"/>
  <c r="H20" i="21"/>
  <c r="G20" i="21"/>
  <c r="N19" i="21"/>
  <c r="M19" i="21"/>
  <c r="J19" i="21"/>
  <c r="I19" i="21"/>
  <c r="H19" i="21"/>
  <c r="G19" i="21"/>
  <c r="N18" i="21"/>
  <c r="M18" i="21"/>
  <c r="J18" i="21"/>
  <c r="I18" i="21"/>
  <c r="H18" i="21"/>
  <c r="G18" i="21"/>
  <c r="N17" i="21"/>
  <c r="M17" i="21"/>
  <c r="J17" i="21"/>
  <c r="I17" i="21"/>
  <c r="H17" i="21"/>
  <c r="G17" i="21"/>
  <c r="N16" i="21"/>
  <c r="M16" i="21"/>
  <c r="J16" i="21"/>
  <c r="I16" i="21"/>
  <c r="H16" i="21"/>
  <c r="G16" i="21"/>
  <c r="N15" i="21"/>
  <c r="M15" i="21"/>
  <c r="I15" i="21"/>
  <c r="H15" i="21"/>
  <c r="G15" i="21"/>
  <c r="N14" i="21"/>
  <c r="M14" i="21"/>
  <c r="J14" i="21"/>
  <c r="I14" i="21"/>
  <c r="H14" i="21"/>
  <c r="G14" i="21"/>
  <c r="N13" i="21"/>
  <c r="M13" i="21"/>
  <c r="J13" i="21"/>
  <c r="I13" i="21"/>
  <c r="H13" i="21"/>
  <c r="G13" i="21"/>
  <c r="N12" i="21"/>
  <c r="M12" i="21"/>
  <c r="I12" i="21"/>
  <c r="H12" i="21"/>
  <c r="G12" i="21"/>
  <c r="N11" i="21"/>
  <c r="M11" i="21"/>
  <c r="J11" i="21"/>
  <c r="I11" i="21"/>
  <c r="H11" i="21"/>
  <c r="G11" i="21"/>
  <c r="N10" i="21"/>
  <c r="M10" i="21"/>
  <c r="J10" i="21"/>
  <c r="I10" i="21"/>
  <c r="H10" i="21"/>
  <c r="G10" i="21"/>
  <c r="N9" i="21"/>
  <c r="M9" i="21"/>
  <c r="J9" i="21"/>
  <c r="I9" i="21"/>
  <c r="H9" i="21"/>
  <c r="G9" i="21"/>
  <c r="N8" i="21"/>
  <c r="M8" i="21"/>
  <c r="J8" i="21"/>
  <c r="I8" i="21"/>
  <c r="H8" i="21"/>
  <c r="G8" i="21"/>
  <c r="N7" i="21"/>
  <c r="M7" i="21"/>
  <c r="J7" i="21"/>
  <c r="I7" i="21"/>
  <c r="H7" i="21"/>
  <c r="G7" i="21"/>
  <c r="N6" i="21"/>
  <c r="M6" i="21"/>
  <c r="J6" i="21"/>
  <c r="I6" i="21"/>
  <c r="H6" i="21"/>
  <c r="G6" i="21"/>
  <c r="N5" i="21"/>
  <c r="M5" i="21"/>
  <c r="J5" i="21"/>
  <c r="I5" i="21"/>
  <c r="H5" i="21"/>
  <c r="G5" i="21"/>
  <c r="N4" i="21"/>
  <c r="M4" i="21"/>
  <c r="I4" i="21"/>
  <c r="G4" i="21"/>
  <c r="F34" i="21"/>
  <c r="F33" i="21"/>
  <c r="F28" i="21"/>
  <c r="F27" i="21"/>
  <c r="F26" i="21"/>
  <c r="F20" i="21"/>
  <c r="F19" i="21"/>
  <c r="F16" i="21"/>
  <c r="F10" i="21"/>
  <c r="F9" i="21"/>
  <c r="F32" i="21"/>
  <c r="F31" i="21"/>
  <c r="F30" i="21"/>
  <c r="F29" i="21"/>
  <c r="F25" i="21"/>
  <c r="F24" i="21"/>
  <c r="F23" i="21"/>
  <c r="F22" i="21"/>
  <c r="F21" i="21"/>
  <c r="F18" i="21"/>
  <c r="F17" i="21"/>
  <c r="F15" i="21"/>
  <c r="F14" i="21"/>
  <c r="F13" i="21"/>
  <c r="F12" i="21"/>
  <c r="F11" i="21"/>
  <c r="E32" i="21"/>
  <c r="E29" i="21"/>
  <c r="E26" i="21"/>
  <c r="E23" i="21"/>
  <c r="E20" i="21"/>
  <c r="E17" i="21"/>
  <c r="E14" i="21"/>
  <c r="E11" i="21"/>
  <c r="F8" i="21"/>
  <c r="E8" i="21"/>
  <c r="C13" i="21"/>
  <c r="C12" i="21"/>
  <c r="C11" i="21"/>
  <c r="C10" i="21"/>
  <c r="C9" i="21"/>
  <c r="C8" i="21"/>
  <c r="C7" i="21"/>
  <c r="C6" i="21"/>
  <c r="C5" i="21"/>
  <c r="C4" i="21"/>
  <c r="E4" i="21"/>
  <c r="F5" i="21"/>
  <c r="F6" i="21"/>
  <c r="F7" i="21"/>
  <c r="F4" i="21"/>
  <c r="T10" i="21"/>
  <c r="T52" i="21"/>
  <c r="R56" i="21"/>
  <c r="T41" i="21"/>
  <c r="S60" i="21"/>
  <c r="S46" i="21"/>
  <c r="S9" i="21"/>
  <c r="T6" i="21"/>
  <c r="R38" i="21"/>
  <c r="R36" i="21"/>
  <c r="S14" i="21"/>
  <c r="T33" i="21"/>
  <c r="T39" i="21"/>
  <c r="T40" i="21"/>
  <c r="R43" i="21"/>
  <c r="T37" i="21"/>
  <c r="R12" i="21"/>
  <c r="T43" i="21"/>
  <c r="R27" i="21"/>
  <c r="T46" i="21"/>
  <c r="S15" i="21"/>
  <c r="R20" i="21"/>
  <c r="S42" i="21"/>
  <c r="T13" i="21"/>
  <c r="R41" i="21"/>
  <c r="T29" i="21"/>
  <c r="R25" i="21"/>
  <c r="R70" i="21"/>
  <c r="T19" i="21"/>
  <c r="T56" i="21"/>
  <c r="R44" i="21"/>
  <c r="S8" i="21"/>
  <c r="T34" i="21"/>
  <c r="S48" i="21"/>
  <c r="R79" i="21"/>
  <c r="T58" i="21"/>
  <c r="R34" i="21"/>
  <c r="S39" i="21"/>
  <c r="T16" i="21"/>
  <c r="T26" i="21"/>
  <c r="S67" i="21"/>
  <c r="T8" i="21"/>
  <c r="R35" i="21"/>
  <c r="T30" i="21"/>
  <c r="R15" i="21"/>
  <c r="T22" i="21"/>
  <c r="T38" i="21"/>
  <c r="S78" i="21"/>
  <c r="T21" i="21"/>
  <c r="T59" i="21"/>
  <c r="S28" i="21"/>
  <c r="R11" i="21"/>
  <c r="T80" i="21"/>
  <c r="T70" i="21"/>
  <c r="S43" i="21"/>
  <c r="S12" i="21"/>
  <c r="R66" i="21"/>
  <c r="T25" i="21"/>
  <c r="T65" i="21"/>
  <c r="R57" i="21"/>
  <c r="S33" i="21"/>
  <c r="S80" i="21"/>
  <c r="R17" i="21"/>
  <c r="T17" i="21"/>
  <c r="R14" i="21"/>
  <c r="S65" i="21"/>
  <c r="T53" i="21"/>
  <c r="T67" i="21"/>
  <c r="R13" i="21"/>
  <c r="S66" i="21"/>
  <c r="S55" i="21"/>
  <c r="T23" i="21"/>
  <c r="S5" i="21"/>
  <c r="S16" i="21"/>
  <c r="S57" i="21"/>
  <c r="T12" i="21"/>
  <c r="T27" i="21"/>
  <c r="T60" i="21"/>
  <c r="S21" i="21"/>
  <c r="R58" i="21"/>
  <c r="S58" i="21"/>
  <c r="S20" i="21"/>
  <c r="R23" i="21"/>
  <c r="R7" i="21"/>
  <c r="R53" i="21"/>
  <c r="R30" i="21"/>
  <c r="S50" i="21"/>
  <c r="S38" i="21"/>
  <c r="T7" i="21"/>
  <c r="R16" i="21"/>
  <c r="R48" i="21"/>
  <c r="R8" i="21"/>
  <c r="R55" i="21"/>
  <c r="T61" i="21"/>
  <c r="S79" i="21"/>
  <c r="T9" i="21"/>
  <c r="S77" i="21"/>
  <c r="R46" i="21"/>
  <c r="R64" i="21"/>
  <c r="R19" i="21"/>
  <c r="R22" i="21"/>
  <c r="R67" i="21"/>
  <c r="T57" i="21"/>
  <c r="S51" i="21"/>
  <c r="R28" i="21"/>
  <c r="S47" i="21"/>
  <c r="R40" i="21"/>
  <c r="T69" i="21"/>
  <c r="S49" i="21"/>
  <c r="S32" i="21"/>
  <c r="T63" i="21"/>
  <c r="S76" i="21"/>
  <c r="R49" i="21"/>
  <c r="T20" i="21"/>
  <c r="T28" i="21"/>
  <c r="R31" i="21"/>
  <c r="R78" i="21"/>
  <c r="S18" i="21"/>
  <c r="R24" i="21"/>
  <c r="T79" i="21"/>
  <c r="S64" i="21"/>
  <c r="S10" i="21"/>
  <c r="R21" i="21"/>
  <c r="S41" i="21"/>
  <c r="R54" i="21"/>
  <c r="R29" i="21"/>
  <c r="T11" i="21"/>
  <c r="R60" i="21"/>
  <c r="S11" i="21"/>
  <c r="R51" i="21"/>
  <c r="R77" i="21"/>
  <c r="S68" i="21"/>
  <c r="R39" i="21"/>
  <c r="T55" i="21"/>
  <c r="R65" i="21"/>
  <c r="T47" i="21"/>
  <c r="T68" i="21"/>
  <c r="S61" i="21"/>
  <c r="R63" i="21"/>
  <c r="R62" i="21"/>
  <c r="R45" i="21"/>
  <c r="T14" i="21"/>
  <c r="S36" i="21"/>
  <c r="R4" i="21"/>
  <c r="T71" i="21"/>
  <c r="S7" i="21"/>
  <c r="T66" i="21"/>
  <c r="T48" i="21"/>
  <c r="S40" i="21"/>
  <c r="S52" i="21"/>
  <c r="T49" i="21"/>
  <c r="R26" i="21"/>
  <c r="S44" i="21"/>
  <c r="S62" i="21"/>
  <c r="S30" i="21"/>
  <c r="T50" i="21"/>
  <c r="T15" i="21"/>
  <c r="R10" i="21"/>
  <c r="S29" i="21"/>
  <c r="T51" i="21"/>
  <c r="S37" i="21"/>
  <c r="R69" i="21"/>
  <c r="R52" i="21"/>
  <c r="R18" i="21"/>
  <c r="T4" i="21"/>
  <c r="T64" i="21"/>
  <c r="S56" i="21"/>
  <c r="S17" i="21"/>
  <c r="T44" i="21"/>
  <c r="S23" i="21"/>
  <c r="R33" i="21"/>
  <c r="R42" i="21"/>
  <c r="S4" i="21"/>
  <c r="R5" i="21"/>
  <c r="R9" i="21"/>
  <c r="T62" i="21"/>
  <c r="S63" i="21"/>
  <c r="S69" i="21"/>
  <c r="S70" i="21"/>
  <c r="R47" i="21"/>
  <c r="R6" i="21"/>
  <c r="T5" i="21"/>
  <c r="S27" i="21"/>
  <c r="R50" i="21"/>
  <c r="S31" i="21"/>
  <c r="T76" i="21"/>
  <c r="S22" i="21"/>
  <c r="R61" i="21"/>
  <c r="T35" i="21"/>
  <c r="T78" i="21"/>
  <c r="T42" i="21"/>
  <c r="R80" i="21"/>
  <c r="S45" i="21"/>
  <c r="R68" i="21"/>
  <c r="T54" i="21"/>
  <c r="S34" i="21"/>
  <c r="S53" i="21"/>
  <c r="R76" i="21"/>
  <c r="S19" i="21"/>
  <c r="T32" i="21"/>
  <c r="T45" i="21"/>
  <c r="S25" i="21"/>
  <c r="S54" i="21"/>
  <c r="T31" i="21"/>
  <c r="S35" i="21"/>
  <c r="T36" i="21"/>
  <c r="S26" i="21"/>
  <c r="S24" i="21"/>
  <c r="R37" i="21"/>
  <c r="T24" i="21"/>
  <c r="S59" i="21"/>
  <c r="R59" i="21"/>
  <c r="T77" i="21"/>
  <c r="S13" i="21"/>
  <c r="R32" i="21"/>
  <c r="S71" i="21"/>
  <c r="S6" i="21"/>
  <c r="T18" i="21"/>
  <c r="R71" i="21"/>
  <c r="AB75" i="21" l="1"/>
  <c r="AB73" i="21"/>
  <c r="AB72" i="21"/>
  <c r="L13" i="21"/>
  <c r="O13" i="21" s="1"/>
  <c r="L30" i="21"/>
  <c r="O33" i="21" s="1"/>
  <c r="L23" i="21"/>
  <c r="O23" i="21" s="1"/>
  <c r="O27" i="21"/>
  <c r="L28" i="21"/>
  <c r="O31" i="21" s="1"/>
  <c r="L19" i="21"/>
  <c r="O19" i="21" s="1"/>
  <c r="L33" i="21"/>
  <c r="O39" i="21" s="1"/>
  <c r="O35" i="21"/>
  <c r="O37" i="21"/>
  <c r="L21" i="21"/>
  <c r="O21" i="21" s="1"/>
  <c r="L16" i="21"/>
  <c r="O16" i="21" s="1"/>
  <c r="L29" i="21"/>
  <c r="O32" i="21" s="1"/>
  <c r="O36" i="21"/>
  <c r="L34" i="21"/>
  <c r="O40" i="21" s="1"/>
  <c r="L14" i="21"/>
  <c r="O14" i="21" s="1"/>
  <c r="L22" i="21"/>
  <c r="O22" i="21" s="1"/>
  <c r="L31" i="21"/>
  <c r="O34" i="21" s="1"/>
  <c r="L32" i="21"/>
  <c r="O38" i="21" s="1"/>
  <c r="L10" i="21"/>
  <c r="O10" i="21" s="1"/>
  <c r="L7" i="21"/>
  <c r="O7" i="21" s="1"/>
  <c r="O28" i="21"/>
  <c r="L11" i="21"/>
  <c r="O11" i="21" s="1"/>
  <c r="L5" i="21"/>
  <c r="O5" i="21" s="1"/>
  <c r="L18" i="21"/>
  <c r="O18" i="21" s="1"/>
  <c r="O26" i="21"/>
  <c r="L27" i="21"/>
  <c r="O30" i="21" s="1"/>
  <c r="L12" i="21"/>
  <c r="O12" i="21" s="1"/>
  <c r="L17" i="21"/>
  <c r="O17" i="21" s="1"/>
  <c r="L26" i="21"/>
  <c r="O29" i="21" s="1"/>
  <c r="L25" i="21"/>
  <c r="O25" i="21" s="1"/>
  <c r="L24" i="21"/>
  <c r="O24" i="21" s="1"/>
  <c r="L20" i="21"/>
  <c r="O20" i="21" s="1"/>
  <c r="L15" i="21"/>
  <c r="O15" i="21" s="1"/>
  <c r="L8" i="21"/>
  <c r="O8" i="21" s="1"/>
  <c r="L9" i="21"/>
  <c r="O9" i="21" s="1"/>
  <c r="L4" i="21"/>
  <c r="O4" i="21" s="1"/>
  <c r="L6" i="21"/>
  <c r="AC47" i="21"/>
  <c r="AC27" i="21"/>
  <c r="AC24" i="21"/>
  <c r="AC41" i="21"/>
  <c r="AC45" i="21"/>
  <c r="AC15" i="21"/>
  <c r="AC18" i="21"/>
  <c r="AC62" i="21"/>
  <c r="AC61" i="21"/>
  <c r="AC10" i="21"/>
  <c r="AC12" i="21"/>
  <c r="AC6" i="21"/>
  <c r="AC69" i="21"/>
  <c r="AC56" i="21"/>
  <c r="AC46" i="21"/>
  <c r="AC59" i="21"/>
  <c r="AC50" i="21"/>
  <c r="AC40" i="21"/>
  <c r="AC31" i="21"/>
  <c r="AC71" i="21"/>
  <c r="AC65" i="21"/>
  <c r="AC5" i="21"/>
  <c r="AC68" i="21"/>
  <c r="AC11" i="21"/>
  <c r="AC9" i="21"/>
  <c r="AC58" i="21"/>
  <c r="AC42" i="21"/>
  <c r="AC48" i="21"/>
  <c r="AC64" i="21"/>
  <c r="AC53" i="21"/>
  <c r="AC20" i="21"/>
  <c r="AC7" i="21"/>
  <c r="AC16" i="21"/>
  <c r="AC70" i="21"/>
  <c r="AC13" i="21"/>
  <c r="AC19" i="21"/>
  <c r="AC79" i="21"/>
  <c r="AC17" i="21"/>
  <c r="AC21" i="21"/>
  <c r="AC77" i="21"/>
  <c r="AC35" i="21"/>
  <c r="AC76" i="21"/>
  <c r="AC66" i="21"/>
  <c r="AC49" i="21"/>
  <c r="AC39" i="21"/>
  <c r="AC67" i="21"/>
  <c r="AC52" i="21"/>
  <c r="AC33" i="21"/>
  <c r="AC30" i="21"/>
  <c r="AC43" i="21"/>
  <c r="AC38" i="21"/>
  <c r="AC23" i="21"/>
  <c r="AC57" i="21"/>
  <c r="AC32" i="21"/>
  <c r="AC26" i="21"/>
  <c r="AC37" i="21"/>
  <c r="AC14" i="21"/>
  <c r="AC22" i="21"/>
  <c r="AC44" i="21"/>
  <c r="AC29" i="21"/>
  <c r="AC78" i="21"/>
  <c r="AC28" i="21"/>
  <c r="AC25" i="21"/>
  <c r="AC60" i="21"/>
  <c r="AC4" i="21"/>
  <c r="AC54" i="21"/>
  <c r="AC51" i="21"/>
  <c r="AC34" i="21"/>
  <c r="AC80" i="21"/>
  <c r="AC55" i="21"/>
  <c r="AC36" i="21"/>
  <c r="AC8" i="21"/>
  <c r="AC63" i="21"/>
  <c r="Z54" i="21" l="1"/>
  <c r="AB54" i="21" s="1"/>
  <c r="Z67" i="21"/>
  <c r="AB67" i="21" s="1"/>
  <c r="Z52" i="21"/>
  <c r="AB52" i="21" s="1"/>
  <c r="Z5" i="21"/>
  <c r="AB5" i="21" s="1"/>
  <c r="Z39" i="21"/>
  <c r="AB39" i="21" s="1"/>
  <c r="Z56" i="21"/>
  <c r="AB56" i="21" s="1"/>
  <c r="Z49" i="21"/>
  <c r="AB49" i="21" s="1"/>
  <c r="Z78" i="21"/>
  <c r="AB78" i="21" s="1"/>
  <c r="Z31" i="21"/>
  <c r="AB31" i="21" s="1"/>
  <c r="Z66" i="21"/>
  <c r="AB66" i="21" s="1"/>
  <c r="Z60" i="21"/>
  <c r="AB60" i="21" s="1"/>
  <c r="Z48" i="21"/>
  <c r="AB48" i="21" s="1"/>
  <c r="Z79" i="21"/>
  <c r="AB79" i="21" s="1"/>
  <c r="Z76" i="21"/>
  <c r="AB76" i="21" s="1"/>
  <c r="Z8" i="21"/>
  <c r="AB8" i="21" s="1"/>
  <c r="Z7" i="21"/>
  <c r="AB7" i="21" s="1"/>
  <c r="Z80" i="21"/>
  <c r="AB80" i="21" s="1"/>
  <c r="Z58" i="21"/>
  <c r="AB58" i="21" s="1"/>
  <c r="Z22" i="21"/>
  <c r="AB22" i="21" s="1"/>
  <c r="Z15" i="21"/>
  <c r="AB15" i="21" s="1"/>
  <c r="Z17" i="21"/>
  <c r="AB17" i="21" s="1"/>
  <c r="Z64" i="21"/>
  <c r="AB64" i="21" s="1"/>
  <c r="Z53" i="21"/>
  <c r="AB53" i="21" s="1"/>
  <c r="Z57" i="21"/>
  <c r="AB57" i="21" s="1"/>
  <c r="Z55" i="21"/>
  <c r="AB55" i="21" s="1"/>
  <c r="Z44" i="21"/>
  <c r="AB44" i="21" s="1"/>
  <c r="Z62" i="21"/>
  <c r="AB62" i="21" s="1"/>
  <c r="Z16" i="21"/>
  <c r="AB16" i="21" s="1"/>
  <c r="Z68" i="21"/>
  <c r="AB68" i="21" s="1"/>
  <c r="Z11" i="21"/>
  <c r="AB11" i="21" s="1"/>
  <c r="Z41" i="21"/>
  <c r="AB41" i="21" s="1"/>
  <c r="Z30" i="21"/>
  <c r="AB30" i="21" s="1"/>
  <c r="Z4" i="21"/>
  <c r="AB4" i="21" s="1"/>
  <c r="Z65" i="21"/>
  <c r="AB65" i="21" s="1"/>
  <c r="Z71" i="21"/>
  <c r="AB71" i="21" s="1"/>
  <c r="Z9" i="21"/>
  <c r="AB9" i="21" s="1"/>
  <c r="Z28" i="21"/>
  <c r="AB28" i="21" s="1"/>
  <c r="Z12" i="21"/>
  <c r="AB12" i="21" s="1"/>
  <c r="Z35" i="21"/>
  <c r="AB35" i="21" s="1"/>
  <c r="Z24" i="21"/>
  <c r="AB24" i="21" s="1"/>
  <c r="Z25" i="21"/>
  <c r="AB25" i="21" s="1"/>
  <c r="Z50" i="21"/>
  <c r="AB50" i="21" s="1"/>
  <c r="Z34" i="21"/>
  <c r="AB34" i="21" s="1"/>
  <c r="Z61" i="21"/>
  <c r="AB61" i="21" s="1"/>
  <c r="Z77" i="21"/>
  <c r="AB77" i="21" s="1"/>
  <c r="Z33" i="21"/>
  <c r="AB33" i="21" s="1"/>
  <c r="Z29" i="21"/>
  <c r="AB29" i="21" s="1"/>
  <c r="Z20" i="21"/>
  <c r="AB20" i="21" s="1"/>
  <c r="Z23" i="21"/>
  <c r="AB23" i="21" s="1"/>
  <c r="Z38" i="21"/>
  <c r="AB38" i="21" s="1"/>
  <c r="Z27" i="21"/>
  <c r="AB27" i="21" s="1"/>
  <c r="Z10" i="21"/>
  <c r="AB10" i="21" s="1"/>
  <c r="Z42" i="21"/>
  <c r="AB42" i="21" s="1"/>
  <c r="Z6" i="21"/>
  <c r="AB6" i="21" s="1"/>
  <c r="Z18" i="21"/>
  <c r="AB18" i="21" s="1"/>
  <c r="Z32" i="21"/>
  <c r="AB32" i="21" s="1"/>
  <c r="Z21" i="21"/>
  <c r="AB21" i="21" s="1"/>
  <c r="Z69" i="21"/>
  <c r="AB69" i="21" s="1"/>
  <c r="Z37" i="21"/>
  <c r="AB37" i="21" s="1"/>
  <c r="Z19" i="21"/>
  <c r="AB19" i="21" s="1"/>
  <c r="Z14" i="21"/>
  <c r="AB14" i="21" s="1"/>
  <c r="Z51" i="21"/>
  <c r="AB51" i="21" s="1"/>
  <c r="Z47" i="21"/>
  <c r="AB47" i="21" s="1"/>
  <c r="Z46" i="21"/>
  <c r="AB46" i="21" s="1"/>
  <c r="Z43" i="21"/>
  <c r="AB43" i="21" s="1"/>
  <c r="Z13" i="21"/>
  <c r="AB13" i="21" s="1"/>
  <c r="Z45" i="21"/>
  <c r="AB45" i="21" s="1"/>
  <c r="Z36" i="21"/>
  <c r="AB36" i="21" s="1"/>
  <c r="Z26" i="21"/>
  <c r="AB26" i="21" s="1"/>
  <c r="Z40" i="21"/>
  <c r="AB40" i="21" s="1"/>
  <c r="Z70" i="21"/>
  <c r="AB70" i="21" s="1"/>
  <c r="Z63" i="21"/>
  <c r="AB63" i="21" s="1"/>
  <c r="Z59" i="21"/>
  <c r="AB59" i="21" s="1"/>
  <c r="O6" i="21"/>
</calcChain>
</file>

<file path=xl/sharedStrings.xml><?xml version="1.0" encoding="utf-8"?>
<sst xmlns="http://schemas.openxmlformats.org/spreadsheetml/2006/main" count="670" uniqueCount="258">
  <si>
    <t>BLUE's M&amp;E Guide.pdf</t>
  </si>
  <si>
    <t>Logframe Instructions and Examples</t>
  </si>
  <si>
    <t>Example logframe</t>
  </si>
  <si>
    <t>Impact Indicator List</t>
  </si>
  <si>
    <t>Month</t>
  </si>
  <si>
    <t>Activities</t>
  </si>
  <si>
    <t>Comments/links</t>
  </si>
  <si>
    <t>Impact</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</si>
  <si>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</si>
  <si>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</si>
  <si>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</si>
  <si>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</si>
  <si>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</si>
  <si>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</si>
  <si>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</si>
  <si>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</si>
  <si>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</si>
  <si>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</si>
  <si>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</si>
  <si>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</si>
  <si>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OC.0.1</t>
  </si>
  <si>
    <t>OC.0.2</t>
  </si>
  <si>
    <t>OC.0.3</t>
  </si>
  <si>
    <t>Outputs</t>
  </si>
  <si>
    <t>Tracking/Reporting</t>
  </si>
  <si>
    <t>No. of Indicators</t>
  </si>
  <si>
    <t>Output code</t>
  </si>
  <si>
    <t>Indicator code</t>
  </si>
  <si>
    <t>Indicator value</t>
  </si>
  <si>
    <t>Unit</t>
  </si>
  <si>
    <t>Impact Indicator</t>
  </si>
  <si>
    <t>Assumptions</t>
  </si>
  <si>
    <t>Progress Planned in 2021</t>
  </si>
  <si>
    <t>Progress achieved in 2021</t>
  </si>
  <si>
    <t>Progress Planned in 2022</t>
  </si>
  <si>
    <t>Progress achieved in 2022</t>
  </si>
  <si>
    <t>Progress Planned in 2023</t>
  </si>
  <si>
    <t>Progress achieved in 2023</t>
  </si>
  <si>
    <t>Value</t>
  </si>
  <si>
    <t>Output 1</t>
  </si>
  <si>
    <t>O.1</t>
  </si>
  <si>
    <t>O.1.1</t>
  </si>
  <si>
    <t>O.1.2</t>
  </si>
  <si>
    <t>O.1.3</t>
  </si>
  <si>
    <t>O.1.4</t>
  </si>
  <si>
    <t>Activity Code</t>
  </si>
  <si>
    <t>Indicator Code</t>
  </si>
  <si>
    <t>Status</t>
  </si>
  <si>
    <t>Notes</t>
  </si>
  <si>
    <t>Output 1 Activities</t>
  </si>
  <si>
    <t>A.1</t>
  </si>
  <si>
    <t>A.1.1</t>
  </si>
  <si>
    <t>A.1.2</t>
  </si>
  <si>
    <t>A.1.3</t>
  </si>
  <si>
    <t>A.1.4</t>
  </si>
  <si>
    <t>A.1.5</t>
  </si>
  <si>
    <t>A.1.6</t>
  </si>
  <si>
    <t>"1"</t>
  </si>
  <si>
    <t>Output 2</t>
  </si>
  <si>
    <t>O.2</t>
  </si>
  <si>
    <t>O.2.1</t>
  </si>
  <si>
    <t>Output 2 Activities</t>
  </si>
  <si>
    <t>A.2</t>
  </si>
  <si>
    <t>A.2.1</t>
  </si>
  <si>
    <t>A.2.2</t>
  </si>
  <si>
    <t>Output 3</t>
  </si>
  <si>
    <t>O.3</t>
  </si>
  <si>
    <t>O.3.1</t>
  </si>
  <si>
    <t>O.3.2</t>
  </si>
  <si>
    <t>O.3.3</t>
  </si>
  <si>
    <t>Output 3 Activities</t>
  </si>
  <si>
    <t>A.3</t>
  </si>
  <si>
    <t>A.3.1</t>
  </si>
  <si>
    <t>A.3.2</t>
  </si>
  <si>
    <t>A.3.3</t>
  </si>
  <si>
    <t>A.3.4</t>
  </si>
  <si>
    <t>A.3.5</t>
  </si>
  <si>
    <t>A.3.6</t>
  </si>
  <si>
    <t>Output 4</t>
  </si>
  <si>
    <t>O.4</t>
  </si>
  <si>
    <t>O.4.1</t>
  </si>
  <si>
    <t>O.4.2</t>
  </si>
  <si>
    <t>Output 4 Activities</t>
  </si>
  <si>
    <t>A.4</t>
  </si>
  <si>
    <t>A.4.1</t>
  </si>
  <si>
    <t>A.4.2</t>
  </si>
  <si>
    <t>A.4.3</t>
  </si>
  <si>
    <t>Output 5</t>
  </si>
  <si>
    <t>O.5</t>
  </si>
  <si>
    <t>O.5.1</t>
  </si>
  <si>
    <t>O.5.2</t>
  </si>
  <si>
    <t>0.5.3</t>
  </si>
  <si>
    <t>Output 5 Activities</t>
  </si>
  <si>
    <t>A.5</t>
  </si>
  <si>
    <t>A.5.1</t>
  </si>
  <si>
    <t>A.5.2</t>
  </si>
  <si>
    <t>A.5.3</t>
  </si>
  <si>
    <t>A.5.4</t>
  </si>
  <si>
    <t>A.5.5</t>
  </si>
  <si>
    <t>A.5.6</t>
  </si>
  <si>
    <t>A.5.7</t>
  </si>
  <si>
    <t>A.5.8</t>
  </si>
  <si>
    <t>Output 6</t>
  </si>
  <si>
    <t>O.6</t>
  </si>
  <si>
    <t>O.6.1</t>
  </si>
  <si>
    <t>O.6.2</t>
  </si>
  <si>
    <t>O.6.3</t>
  </si>
  <si>
    <t>Output 6 Activities</t>
  </si>
  <si>
    <t>A.6</t>
  </si>
  <si>
    <t>A.6.1</t>
  </si>
  <si>
    <t>A.6.2</t>
  </si>
  <si>
    <t>A.6.3</t>
  </si>
  <si>
    <t>Output 7</t>
  </si>
  <si>
    <t>O.7</t>
  </si>
  <si>
    <t>O.7.1</t>
  </si>
  <si>
    <t>O.7.2</t>
  </si>
  <si>
    <t>O.7.3</t>
  </si>
  <si>
    <t>Output 7 Activities</t>
  </si>
  <si>
    <t>A.7</t>
  </si>
  <si>
    <t>A.7.1</t>
  </si>
  <si>
    <t>A.7.2</t>
  </si>
  <si>
    <t>A.7.3</t>
  </si>
  <si>
    <t>Output 8</t>
  </si>
  <si>
    <t>O.8</t>
  </si>
  <si>
    <t>O.8.1</t>
  </si>
  <si>
    <t>O.8.2</t>
  </si>
  <si>
    <t>Output 8 Activities</t>
  </si>
  <si>
    <t>A.8</t>
  </si>
  <si>
    <t>A.8.1</t>
  </si>
  <si>
    <t>A.8.2</t>
  </si>
  <si>
    <t>Output 9</t>
  </si>
  <si>
    <t>O.9</t>
  </si>
  <si>
    <t>O.9.1</t>
  </si>
  <si>
    <t>O.9.2</t>
  </si>
  <si>
    <t>O.9.3</t>
  </si>
  <si>
    <t>Output 9 Activities</t>
  </si>
  <si>
    <t>A.9</t>
  </si>
  <si>
    <t>A.9.1</t>
  </si>
  <si>
    <t>A.9.2</t>
  </si>
  <si>
    <t>A.9.3</t>
  </si>
  <si>
    <t>A.9.4</t>
  </si>
  <si>
    <t>A.9.5</t>
  </si>
  <si>
    <t>Output 10</t>
  </si>
  <si>
    <t>O.10</t>
  </si>
  <si>
    <t>O.10.1</t>
  </si>
  <si>
    <t>Output 10 Activities</t>
  </si>
  <si>
    <t>A.10</t>
  </si>
  <si>
    <t>A.10.1</t>
  </si>
  <si>
    <t>A.10.2</t>
  </si>
  <si>
    <t>A.10.3</t>
  </si>
  <si>
    <t>Output</t>
  </si>
  <si>
    <t>Progress Planned in 2019</t>
  </si>
  <si>
    <t>Progress achieved in 2019</t>
  </si>
  <si>
    <t>Progress Planned in 2020</t>
  </si>
  <si>
    <t>Progress achieved in 2020</t>
  </si>
  <si>
    <t>U.1</t>
  </si>
  <si>
    <t>Museum visitors</t>
  </si>
  <si>
    <t>Number of stakeholders reached</t>
  </si>
  <si>
    <t>4.2.1</t>
  </si>
  <si>
    <t>U.2</t>
  </si>
  <si>
    <t xml:space="preserve">Stakeholders reached through Museum guided walks </t>
  </si>
  <si>
    <t>U.3</t>
  </si>
  <si>
    <t xml:space="preserve">Stakeholders reached through Community events </t>
  </si>
  <si>
    <t>U.4</t>
  </si>
  <si>
    <t>Cultch deployment (volume m3)</t>
  </si>
  <si>
    <t>U.5</t>
  </si>
  <si>
    <t>Reef creation (area)</t>
  </si>
  <si>
    <t>-</t>
  </si>
  <si>
    <t>km2</t>
  </si>
  <si>
    <t>2.1.1</t>
  </si>
  <si>
    <t>U.6</t>
  </si>
  <si>
    <t>Mature Oysters deployed</t>
  </si>
  <si>
    <t>2.2.1</t>
  </si>
  <si>
    <t>U.7</t>
  </si>
  <si>
    <t>Harrowing / seabed cleaning (area)</t>
  </si>
  <si>
    <t>U.8</t>
  </si>
  <si>
    <t>U.9</t>
  </si>
  <si>
    <t>U.10</t>
  </si>
  <si>
    <t>U.11</t>
  </si>
  <si>
    <t>U.12</t>
  </si>
  <si>
    <t>U.13</t>
  </si>
  <si>
    <t>U.14</t>
  </si>
  <si>
    <t>Formula Assistance</t>
  </si>
  <si>
    <t>Output Tracking</t>
  </si>
  <si>
    <t>Impact Indicator Tracking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</si>
  <si>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</si>
  <si>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</si>
  <si>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</si>
  <si>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</si>
  <si>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</si>
  <si>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</si>
  <si>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</si>
  <si>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</si>
  <si>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</si>
  <si>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</si>
  <si>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</si>
  <si>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</si>
  <si>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</si>
  <si>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</si>
  <si>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</si>
  <si>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</si>
  <si>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</si>
  <si>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</si>
  <si>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1.1.1</t>
  </si>
  <si>
    <t>1.1.2</t>
  </si>
  <si>
    <t>1.1.3</t>
  </si>
  <si>
    <t>1.2.1</t>
  </si>
  <si>
    <t>1.2.2</t>
  </si>
  <si>
    <t>1.2.3</t>
  </si>
  <si>
    <t>1.3.1</t>
  </si>
  <si>
    <t>1.3.2</t>
  </si>
  <si>
    <t>1.3.3</t>
  </si>
  <si>
    <t>1.4.1</t>
  </si>
  <si>
    <t>1.4.2</t>
  </si>
  <si>
    <t>1.4.3</t>
  </si>
  <si>
    <t>Outputs:</t>
  </si>
  <si>
    <t>2.1.2</t>
  </si>
  <si>
    <t>2.2.2</t>
  </si>
  <si>
    <t>2.2.3</t>
  </si>
  <si>
    <t>2.3.1</t>
  </si>
  <si>
    <t>2.3.2</t>
  </si>
  <si>
    <t>2.3.3</t>
  </si>
  <si>
    <t>2.4.1</t>
  </si>
  <si>
    <t>2.4.2</t>
  </si>
  <si>
    <t>2.4.3</t>
  </si>
  <si>
    <t>3.1.1</t>
  </si>
  <si>
    <t>3.1.2</t>
  </si>
  <si>
    <t>3.1.3</t>
  </si>
  <si>
    <t>3.2.1</t>
  </si>
  <si>
    <t>3.2.2</t>
  </si>
  <si>
    <t>3.2.3</t>
  </si>
  <si>
    <t>3.2.4</t>
  </si>
  <si>
    <t>3.3.1</t>
  </si>
  <si>
    <t>3.3.2</t>
  </si>
  <si>
    <t>3.3.3</t>
  </si>
  <si>
    <t>3.4.1</t>
  </si>
  <si>
    <t>3.4.2</t>
  </si>
  <si>
    <t>3.4.3</t>
  </si>
  <si>
    <t>4.1.1</t>
  </si>
  <si>
    <t>4.1.2</t>
  </si>
  <si>
    <t>4.2.2</t>
  </si>
  <si>
    <t>4.2.3</t>
  </si>
  <si>
    <t>4.3.1</t>
  </si>
  <si>
    <t>5.1.1</t>
  </si>
  <si>
    <t>5.1.2</t>
  </si>
  <si>
    <t>5.1.3</t>
  </si>
  <si>
    <t>5.2.1</t>
  </si>
  <si>
    <t>5.2.2</t>
  </si>
  <si>
    <t>5.3.1</t>
  </si>
  <si>
    <t>5.3.2</t>
  </si>
  <si>
    <t>5.3.3</t>
  </si>
  <si>
    <t>5.4.1</t>
  </si>
  <si>
    <t>5.4.2</t>
  </si>
  <si>
    <t>5.4.3</t>
  </si>
  <si>
    <t>6.1.1</t>
  </si>
  <si>
    <t>6.1.2</t>
  </si>
  <si>
    <t>6.1.3</t>
  </si>
  <si>
    <t>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</si>
</sst>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b/>
      <i/>
      <sz val="11"/>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
      <sz val="11"/>
      <color rgb="FF000000"/>
      <name val="Calibri"/>
      <family val="2"/>
      <scheme val="minor"/>
    </font>
  </fonts>
  <fills count="13">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8" fillId="0" borderId="0" applyFont="0" applyFill="0" applyBorder="0" applyAlignment="0" applyProtection="0"/>
    <xf numFmtId="0" fontId="17" fillId="0" borderId="0" applyNumberFormat="0" applyFill="0" applyBorder="0" applyAlignment="0" applyProtection="0"/>
  </cellStyleXfs>
  <cellXfs count="86">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9" fillId="2" borderId="0" xfId="0" applyFont="1" applyFill="1" applyAlignment="1">
      <alignment horizontal="center" vertical="center" wrapText="1"/>
    </xf>
    <xf numFmtId="0" fontId="2"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7" fillId="3" borderId="0" xfId="0" applyFont="1" applyFill="1" applyAlignment="1">
      <alignment horizontal="center" vertical="center" wrapText="1"/>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5" fillId="2" borderId="0" xfId="0" applyFont="1" applyFill="1" applyAlignment="1">
      <alignment horizontal="center" vertical="center" wrapText="1"/>
    </xf>
    <xf numFmtId="0" fontId="13" fillId="0" borderId="0" xfId="0" applyFont="1"/>
    <xf numFmtId="9" fontId="13" fillId="0" borderId="0" xfId="0" applyNumberFormat="1" applyFont="1"/>
    <xf numFmtId="0" fontId="6" fillId="3" borderId="0" xfId="0" applyFont="1" applyFill="1" applyAlignment="1">
      <alignment horizontal="left" vertical="center" wrapText="1"/>
    </xf>
    <xf numFmtId="0" fontId="1" fillId="3" borderId="0" xfId="0" applyFont="1" applyFill="1" applyAlignment="1">
      <alignment horizontal="left" vertical="center" wrapText="1"/>
    </xf>
    <xf numFmtId="0" fontId="10" fillId="0" borderId="0" xfId="0" applyFont="1" applyAlignment="1">
      <alignment horizontal="left" vertical="center" wrapText="1"/>
    </xf>
    <xf numFmtId="0" fontId="13" fillId="0" borderId="0" xfId="0" applyFont="1" applyAlignment="1">
      <alignment horizontal="center"/>
    </xf>
    <xf numFmtId="0" fontId="1" fillId="3" borderId="0" xfId="0" applyFont="1" applyFill="1" applyAlignment="1">
      <alignment vertical="center" wrapText="1"/>
    </xf>
    <xf numFmtId="0" fontId="5" fillId="3" borderId="0" xfId="0" applyFont="1" applyFill="1" applyAlignment="1">
      <alignment horizontal="left" vertical="center" wrapText="1"/>
    </xf>
    <xf numFmtId="0" fontId="11" fillId="3" borderId="0" xfId="0" applyFont="1" applyFill="1" applyAlignment="1">
      <alignment vertical="center" wrapText="1"/>
    </xf>
    <xf numFmtId="0" fontId="6" fillId="3" borderId="0" xfId="0" applyFont="1" applyFill="1" applyAlignment="1">
      <alignment vertical="center" wrapText="1"/>
    </xf>
    <xf numFmtId="0" fontId="0" fillId="3" borderId="0" xfId="0" applyFill="1" applyAlignment="1">
      <alignment horizontal="center" vertical="center" wrapText="1"/>
    </xf>
    <xf numFmtId="0" fontId="16" fillId="2" borderId="0" xfId="0" applyFont="1" applyFill="1" applyAlignment="1">
      <alignment vertical="center"/>
    </xf>
    <xf numFmtId="0" fontId="16"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7" fillId="0" borderId="0" xfId="2" applyAlignment="1">
      <alignment vertical="top" wrapText="1"/>
    </xf>
    <xf numFmtId="0" fontId="1" fillId="0" borderId="0" xfId="0" applyFont="1" applyAlignment="1">
      <alignment vertical="top" wrapText="1"/>
    </xf>
    <xf numFmtId="0" fontId="17" fillId="0" borderId="0" xfId="2" applyFill="1" applyAlignment="1">
      <alignment wrapText="1"/>
    </xf>
    <xf numFmtId="0" fontId="17" fillId="0" borderId="0" xfId="2" applyAlignment="1">
      <alignment wrapText="1"/>
    </xf>
    <xf numFmtId="0" fontId="18" fillId="0" borderId="0" xfId="0" applyFont="1" applyAlignment="1">
      <alignment horizontal="center" vertical="center" wrapText="1"/>
    </xf>
    <xf numFmtId="0" fontId="9" fillId="8" borderId="0" xfId="0" applyFont="1" applyFill="1" applyAlignment="1">
      <alignment horizontal="center" vertical="center" wrapText="1"/>
    </xf>
    <xf numFmtId="0" fontId="13" fillId="0" borderId="0" xfId="0" applyFont="1" applyAlignment="1">
      <alignment horizontal="center" vertical="center"/>
    </xf>
    <xf numFmtId="0" fontId="15" fillId="8" borderId="0" xfId="0" applyFont="1" applyFill="1" applyAlignment="1">
      <alignment horizontal="center" vertical="center" wrapText="1"/>
    </xf>
    <xf numFmtId="0" fontId="19" fillId="10" borderId="0" xfId="0" applyFont="1" applyFill="1" applyAlignment="1">
      <alignment horizontal="center" vertical="center" wrapText="1"/>
    </xf>
    <xf numFmtId="0" fontId="9" fillId="11" borderId="0" xfId="0" applyFont="1" applyFill="1" applyAlignment="1">
      <alignment horizontal="center" vertical="center" wrapText="1"/>
    </xf>
    <xf numFmtId="0" fontId="15" fillId="11" borderId="0" xfId="0" applyFont="1" applyFill="1" applyAlignment="1">
      <alignment horizontal="center" vertical="center" wrapText="1"/>
    </xf>
    <xf numFmtId="0" fontId="9" fillId="3" borderId="0" xfId="0" applyFont="1" applyFill="1" applyAlignment="1">
      <alignment horizontal="center" vertical="center" wrapText="1"/>
    </xf>
    <xf numFmtId="0" fontId="1" fillId="3" borderId="0" xfId="0" applyFont="1" applyFill="1"/>
    <xf numFmtId="0" fontId="12" fillId="3" borderId="0" xfId="0" applyFont="1" applyFill="1" applyAlignment="1">
      <alignment vertical="center"/>
    </xf>
    <xf numFmtId="0" fontId="0" fillId="3" borderId="0" xfId="0" applyFill="1" applyAlignment="1">
      <alignment horizontal="left" vertical="center" wrapText="1"/>
    </xf>
    <xf numFmtId="0" fontId="1" fillId="0" borderId="0" xfId="0" applyFont="1"/>
    <xf numFmtId="0" fontId="15" fillId="9" borderId="1" xfId="0" applyFont="1" applyFill="1" applyBorder="1" applyAlignment="1">
      <alignment horizontal="center" vertical="center" wrapText="1"/>
    </xf>
    <xf numFmtId="0" fontId="13" fillId="0" borderId="2" xfId="0" applyFont="1" applyBorder="1" applyAlignment="1">
      <alignment horizontal="center"/>
    </xf>
    <xf numFmtId="0" fontId="13" fillId="0" borderId="3" xfId="0" applyFont="1" applyBorder="1" applyAlignment="1">
      <alignment horizontal="center"/>
    </xf>
    <xf numFmtId="0" fontId="20" fillId="0" borderId="0" xfId="0" applyFont="1" applyAlignment="1">
      <alignment vertical="center" wrapText="1"/>
    </xf>
    <xf numFmtId="0" fontId="17" fillId="0" borderId="0" xfId="2" applyAlignment="1">
      <alignment horizontal="left" vertical="center" wrapText="1"/>
    </xf>
    <xf numFmtId="0" fontId="17" fillId="0" borderId="0" xfId="2" applyAlignment="1">
      <alignment vertical="center" wrapText="1"/>
    </xf>
    <xf numFmtId="0" fontId="12" fillId="5" borderId="0" xfId="0" applyFont="1" applyFill="1" applyAlignment="1">
      <alignment horizontal="center" vertical="center"/>
    </xf>
    <xf numFmtId="0" fontId="0" fillId="0" borderId="0" xfId="0" applyAlignment="1">
      <alignment horizontal="right"/>
    </xf>
    <xf numFmtId="0" fontId="0" fillId="0" borderId="0" xfId="0" applyAlignment="1">
      <alignment horizontal="left" vertical="center" wrapText="1"/>
    </xf>
    <xf numFmtId="0" fontId="12" fillId="5" borderId="0" xfId="0" applyFont="1" applyFill="1" applyAlignment="1">
      <alignment horizontal="center" vertical="center"/>
    </xf>
    <xf numFmtId="0" fontId="12" fillId="6" borderId="0" xfId="0" applyFont="1" applyFill="1" applyAlignment="1">
      <alignment horizontal="center" vertical="center"/>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horizontal="left" vertical="center" wrapText="1"/>
    </xf>
    <xf numFmtId="0" fontId="10" fillId="0" borderId="0" xfId="0" applyFont="1" applyAlignment="1">
      <alignment horizontal="left" vertical="center" wrapText="1"/>
    </xf>
    <xf numFmtId="0" fontId="12" fillId="7" borderId="0" xfId="0" applyFont="1" applyFill="1" applyAlignment="1">
      <alignment horizontal="center" vertical="center"/>
    </xf>
    <xf numFmtId="0" fontId="3" fillId="6" borderId="0" xfId="0" applyFont="1" applyFill="1" applyAlignment="1">
      <alignment horizontal="center" vertical="center" wrapText="1"/>
    </xf>
    <xf numFmtId="0" fontId="2" fillId="3" borderId="0" xfId="0" applyFont="1" applyFill="1" applyAlignment="1">
      <alignment horizontal="left" vertical="center" wrapText="1"/>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 cent" xfId="1" builtinId="5"/>
  </cellStyles>
  <dxfs count="34">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Projects/General%20Documents/Project%20Monitoring%20and%20Evaluation%20(M&amp;E)/Logframes/LogframeInstruc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Tab description"/>
      <sheetName val="Impact and Outcome tab example"/>
      <sheetName val="Output tab example"/>
      <sheetName val="Reporting Deadline Table"/>
    </sheetNames>
    <sheetDataSet>
      <sheetData sheetId="0">
        <row r="1">
          <cell r="A1" t="str">
            <v>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(1), look at the logframe instructions (2) and see the example logframe (3).
To see all the Impact Indicators listed in a word doc, please see the Imapact Indicator list (4).</v>
          </cell>
          <cell r="E1">
            <v>1</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w:/s/Projects/EbGbDNmws1ZPrPLa7rSAyOcB2yuPEqaqa4Xn8Ur-lsWWxg?e=e09GLT" TargetMode="External"/><Relationship Id="rId2" Type="http://schemas.openxmlformats.org/officeDocument/2006/relationships/hyperlink" Target="../../../../../../:x:/s/Projects/EWTIRHwIgDBFtWnNVRLHR4sBLABoGSlkeUC8a7oixCS9PQ?e=nGMgsJ" TargetMode="External"/><Relationship Id="rId1" Type="http://schemas.openxmlformats.org/officeDocument/2006/relationships/hyperlink" Target="../../../../../../:x:/s/Projects/EXntr7lZ0oVAnCxh6PzSaDgBVEY5WTUS8_2W4v2a895KwA?e=6EwyD5" TargetMode="External"/><Relationship Id="rId5" Type="http://schemas.openxmlformats.org/officeDocument/2006/relationships/printerSettings" Target="../printerSettings/printerSettings1.bin"/><Relationship Id="rId4" Type="http://schemas.openxmlformats.org/officeDocument/2006/relationships/hyperlink" Target="../../../../../../:b:/s/Projects/ERxu__TRKMRNrxoCS_W6wgQBmg5Z2yUVdPuvqSh0GPlRzQ?e=xDFegg"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H31"/>
  <sheetViews>
    <sheetView workbookViewId="0">
      <selection sqref="A1:D4"/>
    </sheetView>
  </sheetViews>
  <sheetFormatPr defaultRowHeight="14.4" x14ac:dyDescent="0.3"/>
  <cols>
    <col min="1" max="1" width="21.33203125" customWidth="1"/>
    <col min="2" max="2" width="24.5546875" style="21" customWidth="1"/>
    <col min="3" max="3" width="17.44140625" customWidth="1"/>
    <col min="4" max="4" width="35.33203125" customWidth="1"/>
    <col min="5" max="5" width="6.5546875" customWidth="1"/>
    <col min="6" max="6" width="20.6640625" customWidth="1"/>
    <col min="7" max="8" width="16.5546875" customWidth="1"/>
    <col min="9" max="9" width="15.5546875" customWidth="1"/>
    <col min="10" max="10" width="43.33203125" customWidth="1"/>
  </cols>
  <sheetData>
    <row r="1" spans="1:7" s="6" customFormat="1" ht="43.2" customHeight="1" x14ac:dyDescent="0.3">
      <c r="A1" s="71" t="str">
        <f>[1]Introduction!$A$1</f>
        <v>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(1), look at the logframe instructions (2) and see the example logframe (3).
To see all the Impact Indicators listed in a word doc, please see the Imapact Indicator list (4).</v>
      </c>
      <c r="B1" s="71"/>
      <c r="C1" s="71"/>
      <c r="D1" s="71"/>
      <c r="E1" s="28">
        <f>[1]Introduction!E1</f>
        <v>1</v>
      </c>
      <c r="F1" s="68" t="s">
        <v>0</v>
      </c>
      <c r="G1" s="67"/>
    </row>
    <row r="2" spans="1:7" s="6" customFormat="1" ht="43.2" customHeight="1" x14ac:dyDescent="0.3">
      <c r="A2" s="71"/>
      <c r="B2" s="71"/>
      <c r="C2" s="71"/>
      <c r="D2" s="71"/>
      <c r="E2" s="28">
        <v>2</v>
      </c>
      <c r="F2" s="67" t="s">
        <v>1</v>
      </c>
      <c r="G2" s="67"/>
    </row>
    <row r="3" spans="1:7" s="6" customFormat="1" ht="43.2" customHeight="1" x14ac:dyDescent="0.3">
      <c r="A3" s="71"/>
      <c r="B3" s="71"/>
      <c r="C3" s="71"/>
      <c r="D3" s="71"/>
      <c r="E3" s="28">
        <v>3</v>
      </c>
      <c r="F3" s="67" t="s">
        <v>2</v>
      </c>
    </row>
    <row r="4" spans="1:7" s="6" customFormat="1" ht="43.2" customHeight="1" x14ac:dyDescent="0.3">
      <c r="A4" s="71"/>
      <c r="B4" s="71"/>
      <c r="C4" s="71"/>
      <c r="D4" s="71"/>
      <c r="E4" s="28">
        <v>4</v>
      </c>
      <c r="F4" s="67" t="s">
        <v>3</v>
      </c>
    </row>
    <row r="10" spans="1:7" x14ac:dyDescent="0.3">
      <c r="B10"/>
    </row>
    <row r="11" spans="1:7" x14ac:dyDescent="0.3">
      <c r="B11"/>
    </row>
    <row r="12" spans="1:7" x14ac:dyDescent="0.3">
      <c r="B12"/>
    </row>
    <row r="13" spans="1:7" x14ac:dyDescent="0.3">
      <c r="B13"/>
    </row>
    <row r="14" spans="1:7" x14ac:dyDescent="0.3">
      <c r="B14"/>
    </row>
    <row r="15" spans="1:7" ht="14.7" customHeight="1" x14ac:dyDescent="0.3">
      <c r="B15"/>
    </row>
    <row r="16" spans="1:7" ht="18" customHeight="1" x14ac:dyDescent="0.3">
      <c r="B16"/>
    </row>
    <row r="17" spans="2:8" x14ac:dyDescent="0.3">
      <c r="B17"/>
    </row>
    <row r="18" spans="2:8" ht="15" customHeight="1" x14ac:dyDescent="0.3">
      <c r="B18"/>
    </row>
    <row r="19" spans="2:8" x14ac:dyDescent="0.3">
      <c r="B19"/>
    </row>
    <row r="20" spans="2:8" x14ac:dyDescent="0.3">
      <c r="B20"/>
    </row>
    <row r="21" spans="2:8" x14ac:dyDescent="0.3">
      <c r="B21"/>
    </row>
    <row r="22" spans="2:8" x14ac:dyDescent="0.3">
      <c r="B22"/>
    </row>
    <row r="23" spans="2:8" ht="30.75" customHeight="1" x14ac:dyDescent="0.3">
      <c r="B23"/>
    </row>
    <row r="24" spans="2:8" x14ac:dyDescent="0.3">
      <c r="B24"/>
    </row>
    <row r="25" spans="2:8" x14ac:dyDescent="0.3">
      <c r="B25"/>
    </row>
    <row r="26" spans="2:8" x14ac:dyDescent="0.3">
      <c r="B26"/>
    </row>
    <row r="27" spans="2:8" x14ac:dyDescent="0.3">
      <c r="D27" s="66"/>
      <c r="E27" s="66"/>
      <c r="F27" s="66"/>
      <c r="G27" s="66"/>
      <c r="H27" s="66"/>
    </row>
    <row r="28" spans="2:8" x14ac:dyDescent="0.3">
      <c r="D28" s="66"/>
      <c r="E28" s="66"/>
      <c r="F28" s="66"/>
      <c r="G28" s="66"/>
      <c r="H28" s="66"/>
    </row>
    <row r="29" spans="2:8" x14ac:dyDescent="0.3">
      <c r="D29" s="66"/>
      <c r="E29" s="66"/>
      <c r="F29" s="66"/>
      <c r="G29" s="66"/>
      <c r="H29" s="66"/>
    </row>
    <row r="30" spans="2:8" x14ac:dyDescent="0.3">
      <c r="D30" s="66"/>
      <c r="E30" s="66"/>
      <c r="F30" s="66"/>
      <c r="G30" s="66"/>
      <c r="H30" s="66"/>
    </row>
    <row r="31" spans="2:8" x14ac:dyDescent="0.3">
      <c r="D31" s="66"/>
      <c r="E31" s="66"/>
      <c r="F31" s="66"/>
      <c r="G31" s="66"/>
      <c r="H31" s="66"/>
    </row>
  </sheetData>
  <mergeCells count="1">
    <mergeCell ref="A1:D4"/>
  </mergeCells>
  <hyperlinks>
    <hyperlink ref="F2" r:id="rId1" xr:uid="{B5B2B639-45E9-47C2-8F30-B4667CF3FA48}"/>
    <hyperlink ref="F3" r:id="rId2" xr:uid="{6FB70AED-FBE8-42C6-9A23-45F4B9222552}"/>
    <hyperlink ref="F4" r:id="rId3" xr:uid="{315B6911-BFC0-4EDB-96DE-BDD17406B031}"/>
    <hyperlink ref="F1" r:id="rId4" xr:uid="{57BFFFBD-0E0E-45E7-A64F-D827C2E95B84}"/>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7756-C634-44F1-A6E1-E3424684CC00}">
  <sheetPr codeName="Sheet9">
    <tabColor theme="4"/>
  </sheetPr>
  <dimension ref="A1:V11"/>
  <sheetViews>
    <sheetView workbookViewId="0">
      <selection sqref="A1:C1"/>
    </sheetView>
  </sheetViews>
  <sheetFormatPr defaultColWidth="8.6640625" defaultRowHeight="14.4" x14ac:dyDescent="0.3"/>
  <cols>
    <col min="1" max="1" width="16.33203125" style="15" customWidth="1"/>
    <col min="2" max="2" width="10.664062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6640625" style="15" customWidth="1"/>
    <col min="12" max="12" width="55" style="15" customWidth="1"/>
    <col min="13" max="13" width="9.6640625" style="15" customWidth="1"/>
    <col min="14" max="14" width="55.6640625" style="15" customWidth="1"/>
    <col min="15" max="15" width="9.6640625" style="15" customWidth="1"/>
    <col min="16" max="16" width="55.44140625" style="15" customWidth="1"/>
    <col min="17" max="17" width="10" style="15" customWidth="1"/>
    <col min="18" max="18" width="55.33203125" style="15" customWidth="1"/>
    <col min="19" max="19" width="10.33203125" style="15" customWidth="1"/>
    <col min="20" max="20" width="56" style="15" customWidth="1"/>
    <col min="21" max="21" width="10.33203125" style="15" customWidth="1"/>
    <col min="22" max="22" width="55.44140625" style="15" customWidth="1"/>
    <col min="23" max="16384" width="8.6640625" style="15"/>
  </cols>
  <sheetData>
    <row r="1" spans="1:22" ht="30" customHeight="1" x14ac:dyDescent="0.3">
      <c r="A1" s="72" t="s">
        <v>23</v>
      </c>
      <c r="B1" s="72"/>
      <c r="C1" s="72"/>
      <c r="D1" s="73" t="s">
        <v>9</v>
      </c>
      <c r="E1" s="73"/>
      <c r="F1" s="73"/>
      <c r="G1" s="73"/>
      <c r="H1" s="73"/>
      <c r="I1" s="73"/>
      <c r="J1" s="73"/>
      <c r="K1" s="79" t="s">
        <v>24</v>
      </c>
      <c r="L1" s="79"/>
      <c r="M1" s="79"/>
      <c r="N1" s="79"/>
      <c r="O1" s="79"/>
      <c r="P1" s="79"/>
      <c r="Q1" s="79"/>
      <c r="R1" s="79"/>
      <c r="S1" s="79"/>
      <c r="T1" s="79"/>
      <c r="U1" s="79"/>
      <c r="V1" s="79"/>
    </row>
    <row r="2" spans="1:22" ht="15" customHeight="1" x14ac:dyDescent="0.3">
      <c r="A2" s="19" t="s">
        <v>25</v>
      </c>
      <c r="B2" s="74" t="s">
        <v>26</v>
      </c>
      <c r="C2" s="74" t="s">
        <v>11</v>
      </c>
      <c r="D2" s="74" t="s">
        <v>27</v>
      </c>
      <c r="E2" s="76" t="s">
        <v>13</v>
      </c>
      <c r="F2" s="76" t="s">
        <v>28</v>
      </c>
      <c r="G2" s="76" t="s">
        <v>29</v>
      </c>
      <c r="H2" s="76" t="s">
        <v>30</v>
      </c>
      <c r="I2" s="76" t="s">
        <v>17</v>
      </c>
      <c r="J2" s="76" t="s">
        <v>31</v>
      </c>
      <c r="K2" s="74" t="s">
        <v>32</v>
      </c>
      <c r="L2" s="74"/>
      <c r="M2" s="76" t="s">
        <v>33</v>
      </c>
      <c r="N2" s="76"/>
      <c r="O2" s="74" t="s">
        <v>34</v>
      </c>
      <c r="P2" s="74"/>
      <c r="Q2" s="76" t="s">
        <v>35</v>
      </c>
      <c r="R2" s="76"/>
      <c r="S2" s="74" t="s">
        <v>36</v>
      </c>
      <c r="T2" s="74"/>
      <c r="U2" s="76" t="s">
        <v>37</v>
      </c>
      <c r="V2" s="76"/>
    </row>
    <row r="3" spans="1:22" x14ac:dyDescent="0.3">
      <c r="A3" s="19">
        <f>COUNTIF(D4:D7,"&lt;&gt;")</f>
        <v>3</v>
      </c>
      <c r="B3" s="74"/>
      <c r="C3" s="74"/>
      <c r="D3" s="74"/>
      <c r="E3" s="76"/>
      <c r="F3" s="76"/>
      <c r="G3" s="76"/>
      <c r="H3" s="76"/>
      <c r="I3" s="76"/>
      <c r="J3" s="76"/>
      <c r="K3" s="12" t="s">
        <v>38</v>
      </c>
      <c r="L3" s="12" t="s">
        <v>11</v>
      </c>
      <c r="M3" s="9" t="s">
        <v>38</v>
      </c>
      <c r="N3" s="9" t="s">
        <v>11</v>
      </c>
      <c r="O3" s="12" t="s">
        <v>38</v>
      </c>
      <c r="P3" s="12" t="s">
        <v>11</v>
      </c>
      <c r="Q3" s="9" t="s">
        <v>38</v>
      </c>
      <c r="R3" s="9" t="s">
        <v>11</v>
      </c>
      <c r="S3" s="12" t="s">
        <v>38</v>
      </c>
      <c r="T3" s="12" t="s">
        <v>11</v>
      </c>
      <c r="U3" s="9" t="s">
        <v>38</v>
      </c>
      <c r="V3" s="9" t="s">
        <v>11</v>
      </c>
    </row>
    <row r="4" spans="1:22" s="16" customFormat="1" x14ac:dyDescent="0.3">
      <c r="A4" s="74" t="s">
        <v>112</v>
      </c>
      <c r="B4" s="76" t="s">
        <v>113</v>
      </c>
      <c r="C4" s="81"/>
      <c r="D4" s="22" t="s">
        <v>114</v>
      </c>
      <c r="E4" s="24"/>
      <c r="F4" s="7"/>
      <c r="G4" s="28"/>
      <c r="H4" s="7"/>
      <c r="I4" s="24"/>
      <c r="J4" s="25"/>
      <c r="K4" s="28"/>
      <c r="L4" s="24"/>
      <c r="M4" s="28"/>
      <c r="N4" s="24"/>
      <c r="O4" s="28"/>
      <c r="P4" s="24"/>
      <c r="Q4" s="28"/>
      <c r="R4" s="24"/>
      <c r="S4" s="7"/>
      <c r="T4" s="24"/>
      <c r="U4" s="28"/>
      <c r="V4" s="24"/>
    </row>
    <row r="5" spans="1:22" x14ac:dyDescent="0.3">
      <c r="A5" s="74"/>
      <c r="B5" s="76"/>
      <c r="C5" s="81"/>
      <c r="D5" s="18" t="s">
        <v>115</v>
      </c>
      <c r="E5" s="24"/>
      <c r="F5" s="7"/>
      <c r="G5" s="7"/>
      <c r="H5" s="7"/>
      <c r="I5" s="25"/>
      <c r="J5" s="25"/>
      <c r="K5" s="28"/>
      <c r="L5" s="24"/>
      <c r="M5" s="28"/>
      <c r="N5" s="24"/>
      <c r="O5" s="28"/>
      <c r="P5" s="24"/>
      <c r="Q5" s="28"/>
      <c r="R5" s="24"/>
      <c r="S5" s="28"/>
      <c r="T5" s="24"/>
      <c r="U5" s="28"/>
      <c r="V5" s="24"/>
    </row>
    <row r="6" spans="1:22" x14ac:dyDescent="0.3">
      <c r="A6" s="74"/>
      <c r="B6" s="76"/>
      <c r="C6" s="81"/>
      <c r="D6" s="18" t="s">
        <v>116</v>
      </c>
      <c r="E6" s="24"/>
      <c r="F6" s="7"/>
      <c r="G6" s="7"/>
      <c r="H6" s="7"/>
      <c r="I6" s="25"/>
      <c r="J6" s="25"/>
      <c r="K6" s="28"/>
      <c r="L6" s="24"/>
      <c r="M6" s="28"/>
      <c r="N6" s="24"/>
      <c r="O6" s="28"/>
      <c r="P6" s="24"/>
      <c r="Q6" s="28"/>
      <c r="R6" s="24"/>
      <c r="S6" s="28"/>
      <c r="T6" s="24"/>
      <c r="U6" s="28"/>
      <c r="V6" s="24"/>
    </row>
    <row r="7" spans="1:22" ht="30.75" customHeight="1" x14ac:dyDescent="0.3">
      <c r="A7" s="80" t="s">
        <v>5</v>
      </c>
      <c r="B7" s="80"/>
      <c r="C7" s="80"/>
      <c r="D7" s="80"/>
      <c r="E7" s="80"/>
      <c r="F7" s="80"/>
      <c r="G7" s="80"/>
      <c r="H7" s="80"/>
      <c r="I7" s="80"/>
      <c r="K7" s="16"/>
      <c r="L7" s="16"/>
      <c r="M7" s="16"/>
      <c r="N7" s="16"/>
      <c r="O7" s="16"/>
      <c r="P7" s="16"/>
      <c r="Q7" s="16"/>
      <c r="R7" s="16"/>
      <c r="S7" s="16"/>
      <c r="T7" s="16"/>
      <c r="U7" s="16"/>
      <c r="V7" s="16"/>
    </row>
    <row r="8" spans="1:22" ht="30.75" customHeight="1" x14ac:dyDescent="0.3">
      <c r="A8" s="12"/>
      <c r="B8" s="12" t="s">
        <v>45</v>
      </c>
      <c r="C8" s="20"/>
      <c r="D8" s="12" t="s">
        <v>46</v>
      </c>
      <c r="E8" s="12" t="s">
        <v>11</v>
      </c>
      <c r="F8" s="12"/>
      <c r="G8" s="12"/>
      <c r="H8" s="12" t="s">
        <v>47</v>
      </c>
      <c r="I8" s="12" t="s">
        <v>48</v>
      </c>
    </row>
    <row r="9" spans="1:22" x14ac:dyDescent="0.3">
      <c r="A9" s="74" t="s">
        <v>117</v>
      </c>
      <c r="B9" s="76" t="s">
        <v>118</v>
      </c>
      <c r="C9" s="81"/>
      <c r="D9" s="18" t="s">
        <v>119</v>
      </c>
      <c r="E9" s="77"/>
      <c r="F9" s="77"/>
      <c r="G9" s="77"/>
      <c r="H9" s="1"/>
      <c r="I9" s="1"/>
    </row>
    <row r="10" spans="1:22" ht="43.5" customHeight="1" x14ac:dyDescent="0.3">
      <c r="A10" s="74"/>
      <c r="B10" s="76"/>
      <c r="C10" s="81"/>
      <c r="D10" s="22" t="s">
        <v>120</v>
      </c>
      <c r="E10" s="77"/>
      <c r="F10" s="77"/>
      <c r="G10" s="77"/>
      <c r="H10" s="1"/>
      <c r="I10" s="1"/>
    </row>
    <row r="11" spans="1:22" ht="70.5" customHeight="1" x14ac:dyDescent="0.3">
      <c r="A11" s="74"/>
      <c r="B11" s="76"/>
      <c r="C11" s="81"/>
      <c r="D11" s="22" t="s">
        <v>121</v>
      </c>
      <c r="E11" s="77"/>
      <c r="F11" s="77"/>
      <c r="G11" s="77"/>
      <c r="H11" s="1"/>
      <c r="I11" s="1"/>
    </row>
  </sheetData>
  <mergeCells count="28">
    <mergeCell ref="S2:T2"/>
    <mergeCell ref="U2:V2"/>
    <mergeCell ref="H2:H3"/>
    <mergeCell ref="I2:I3"/>
    <mergeCell ref="J2:J3"/>
    <mergeCell ref="M2:N2"/>
    <mergeCell ref="O2:P2"/>
    <mergeCell ref="C2:C3"/>
    <mergeCell ref="D2:D3"/>
    <mergeCell ref="E2:E3"/>
    <mergeCell ref="F2:F3"/>
    <mergeCell ref="G2:G3"/>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s>
  <conditionalFormatting sqref="H9:H11">
    <cfRule type="containsText" dxfId="15" priority="1" operator="containsText" text="Not Started">
      <formula>NOT(ISERROR(SEARCH("Not Started",H9)))</formula>
    </cfRule>
    <cfRule type="containsText" dxfId="14" priority="2" operator="containsText" text="In Progress">
      <formula>NOT(ISERROR(SEARCH("In Progress",H9)))</formula>
    </cfRule>
    <cfRule type="containsText" dxfId="13" priority="3" operator="containsText" text="Complete">
      <formula>NOT(ISERROR(SEARCH("Complete",H9)))</formula>
    </cfRule>
  </conditionalFormatting>
  <dataValidations count="1">
    <dataValidation type="list" allowBlank="1" showInputMessage="1" showErrorMessage="1" sqref="H9:H11" xr:uid="{7AC3B6A7-1DAC-4513-932E-6C4484A5C2B2}">
      <formula1>"Not started, In Progress, Complete"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344-1AE9-41A4-B262-71189CA4726F}">
  <sheetPr codeName="Sheet11">
    <tabColor theme="4"/>
  </sheetPr>
  <dimension ref="A1:V18"/>
  <sheetViews>
    <sheetView workbookViewId="0">
      <selection sqref="A1:C1"/>
    </sheetView>
  </sheetViews>
  <sheetFormatPr defaultColWidth="8.6640625" defaultRowHeight="14.4" x14ac:dyDescent="0.3"/>
  <cols>
    <col min="1" max="1" width="16.33203125" style="15" customWidth="1"/>
    <col min="2" max="2" width="10.664062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6640625" style="15" customWidth="1"/>
    <col min="12" max="12" width="55" style="15" customWidth="1"/>
    <col min="13" max="13" width="9.6640625" style="15" customWidth="1"/>
    <col min="14" max="14" width="55.6640625" style="15" customWidth="1"/>
    <col min="15" max="15" width="9.6640625" style="15" customWidth="1"/>
    <col min="16" max="16" width="55.44140625" style="15" customWidth="1"/>
    <col min="17" max="17" width="10" style="15" customWidth="1"/>
    <col min="18" max="18" width="55.33203125" style="15" customWidth="1"/>
    <col min="19" max="19" width="10.33203125" style="15" customWidth="1"/>
    <col min="20" max="20" width="56" style="15" customWidth="1"/>
    <col min="21" max="21" width="10.33203125" style="15" customWidth="1"/>
    <col min="22" max="22" width="55.44140625" style="15" customWidth="1"/>
    <col min="23" max="16384" width="8.6640625" style="15"/>
  </cols>
  <sheetData>
    <row r="1" spans="1:22" ht="30" customHeight="1" x14ac:dyDescent="0.3">
      <c r="A1" s="72" t="s">
        <v>23</v>
      </c>
      <c r="B1" s="72"/>
      <c r="C1" s="72"/>
      <c r="D1" s="73" t="s">
        <v>9</v>
      </c>
      <c r="E1" s="73"/>
      <c r="F1" s="73"/>
      <c r="G1" s="73"/>
      <c r="H1" s="73"/>
      <c r="I1" s="73"/>
      <c r="J1" s="73"/>
      <c r="K1" s="79" t="s">
        <v>24</v>
      </c>
      <c r="L1" s="79"/>
      <c r="M1" s="79"/>
      <c r="N1" s="79"/>
      <c r="O1" s="79"/>
      <c r="P1" s="79"/>
      <c r="Q1" s="79"/>
      <c r="R1" s="79"/>
      <c r="S1" s="79"/>
      <c r="T1" s="79"/>
      <c r="U1" s="79"/>
      <c r="V1" s="79"/>
    </row>
    <row r="2" spans="1:22" ht="15" customHeight="1" x14ac:dyDescent="0.3">
      <c r="A2" s="19" t="s">
        <v>25</v>
      </c>
      <c r="B2" s="74" t="s">
        <v>26</v>
      </c>
      <c r="C2" s="74" t="s">
        <v>11</v>
      </c>
      <c r="D2" s="74" t="s">
        <v>27</v>
      </c>
      <c r="E2" s="76" t="s">
        <v>13</v>
      </c>
      <c r="F2" s="76" t="s">
        <v>28</v>
      </c>
      <c r="G2" s="76" t="s">
        <v>29</v>
      </c>
      <c r="H2" s="76" t="s">
        <v>30</v>
      </c>
      <c r="I2" s="76" t="s">
        <v>17</v>
      </c>
      <c r="J2" s="76" t="s">
        <v>31</v>
      </c>
      <c r="K2" s="74" t="s">
        <v>32</v>
      </c>
      <c r="L2" s="74"/>
      <c r="M2" s="76" t="s">
        <v>33</v>
      </c>
      <c r="N2" s="76"/>
      <c r="O2" s="74" t="s">
        <v>34</v>
      </c>
      <c r="P2" s="74"/>
      <c r="Q2" s="76" t="s">
        <v>35</v>
      </c>
      <c r="R2" s="76"/>
      <c r="S2" s="74" t="s">
        <v>36</v>
      </c>
      <c r="T2" s="74"/>
      <c r="U2" s="76" t="s">
        <v>37</v>
      </c>
      <c r="V2" s="76"/>
    </row>
    <row r="3" spans="1:22" x14ac:dyDescent="0.3">
      <c r="A3" s="19">
        <f>COUNTIF(D4:D7,"&lt;&gt;")</f>
        <v>2</v>
      </c>
      <c r="B3" s="74"/>
      <c r="C3" s="74"/>
      <c r="D3" s="74"/>
      <c r="E3" s="76"/>
      <c r="F3" s="76"/>
      <c r="G3" s="76"/>
      <c r="H3" s="76"/>
      <c r="I3" s="76"/>
      <c r="J3" s="76"/>
      <c r="K3" s="12" t="s">
        <v>38</v>
      </c>
      <c r="L3" s="12" t="s">
        <v>11</v>
      </c>
      <c r="M3" s="9" t="s">
        <v>38</v>
      </c>
      <c r="N3" s="9" t="s">
        <v>11</v>
      </c>
      <c r="O3" s="12" t="s">
        <v>38</v>
      </c>
      <c r="P3" s="12" t="s">
        <v>11</v>
      </c>
      <c r="Q3" s="9" t="s">
        <v>38</v>
      </c>
      <c r="R3" s="9" t="s">
        <v>11</v>
      </c>
      <c r="S3" s="12" t="s">
        <v>38</v>
      </c>
      <c r="T3" s="12" t="s">
        <v>11</v>
      </c>
      <c r="U3" s="9" t="s">
        <v>38</v>
      </c>
      <c r="V3" s="9" t="s">
        <v>11</v>
      </c>
    </row>
    <row r="4" spans="1:22" s="16" customFormat="1" ht="29.1" customHeight="1" x14ac:dyDescent="0.3">
      <c r="A4" s="74" t="s">
        <v>122</v>
      </c>
      <c r="B4" s="76" t="s">
        <v>123</v>
      </c>
      <c r="C4" s="81"/>
      <c r="D4" s="22" t="s">
        <v>124</v>
      </c>
      <c r="E4" s="26"/>
      <c r="F4" s="2"/>
      <c r="G4" s="2"/>
      <c r="H4" s="2"/>
      <c r="I4" s="26"/>
      <c r="J4" s="25"/>
      <c r="K4" s="28"/>
      <c r="L4" s="24"/>
      <c r="M4" s="28"/>
      <c r="N4" s="24"/>
      <c r="O4" s="28"/>
      <c r="P4" s="24"/>
      <c r="Q4" s="28"/>
      <c r="R4" s="24"/>
      <c r="S4" s="28"/>
      <c r="T4" s="24"/>
      <c r="U4" s="28"/>
      <c r="V4" s="24"/>
    </row>
    <row r="5" spans="1:22" x14ac:dyDescent="0.3">
      <c r="A5" s="74"/>
      <c r="B5" s="76"/>
      <c r="C5" s="81"/>
      <c r="D5" s="18" t="s">
        <v>125</v>
      </c>
      <c r="E5" s="24"/>
      <c r="F5" s="7"/>
      <c r="G5" s="7"/>
      <c r="H5" s="7"/>
      <c r="I5" s="25"/>
      <c r="J5" s="25"/>
      <c r="K5" s="28"/>
      <c r="L5" s="24"/>
      <c r="M5" s="28"/>
      <c r="N5" s="24"/>
      <c r="O5" s="28"/>
      <c r="P5" s="24"/>
      <c r="Q5" s="28"/>
      <c r="R5" s="24"/>
      <c r="S5" s="28"/>
      <c r="T5" s="24"/>
      <c r="U5" s="28"/>
      <c r="V5" s="24"/>
    </row>
    <row r="6" spans="1:22" ht="44.7" customHeight="1" x14ac:dyDescent="0.3">
      <c r="A6" s="74"/>
      <c r="B6" s="9"/>
      <c r="C6" s="81"/>
      <c r="D6" s="18"/>
      <c r="E6" s="24"/>
      <c r="F6" s="7"/>
      <c r="G6" s="7"/>
      <c r="H6" s="7"/>
      <c r="I6" s="25"/>
      <c r="J6" s="25"/>
      <c r="K6" s="28"/>
      <c r="L6" s="24"/>
      <c r="M6" s="28"/>
      <c r="N6" s="24"/>
      <c r="O6" s="28"/>
      <c r="P6" s="24"/>
      <c r="Q6" s="28"/>
      <c r="R6" s="24"/>
      <c r="S6" s="28"/>
      <c r="T6" s="24"/>
      <c r="U6" s="28"/>
      <c r="V6" s="24"/>
    </row>
    <row r="7" spans="1:22" ht="30.75" customHeight="1" x14ac:dyDescent="0.3">
      <c r="A7" s="80" t="s">
        <v>5</v>
      </c>
      <c r="B7" s="80"/>
      <c r="C7" s="80"/>
      <c r="D7" s="80"/>
      <c r="E7" s="80"/>
      <c r="F7" s="80"/>
      <c r="G7" s="80"/>
      <c r="H7" s="80"/>
      <c r="I7" s="80"/>
      <c r="K7" s="16"/>
      <c r="L7" s="16"/>
      <c r="M7" s="16"/>
      <c r="N7" s="16"/>
      <c r="O7" s="16"/>
      <c r="P7" s="16"/>
      <c r="Q7" s="16"/>
      <c r="R7" s="16"/>
      <c r="S7" s="16"/>
      <c r="T7" s="16"/>
      <c r="U7" s="16"/>
      <c r="V7" s="16"/>
    </row>
    <row r="8" spans="1:22" ht="30.75" customHeight="1" x14ac:dyDescent="0.3">
      <c r="A8" s="12"/>
      <c r="B8" s="12" t="s">
        <v>45</v>
      </c>
      <c r="C8" s="20"/>
      <c r="D8" s="12" t="s">
        <v>46</v>
      </c>
      <c r="E8" s="12" t="s">
        <v>11</v>
      </c>
      <c r="F8" s="12"/>
      <c r="G8" s="12"/>
      <c r="H8" s="12" t="s">
        <v>47</v>
      </c>
      <c r="I8" s="12" t="s">
        <v>48</v>
      </c>
    </row>
    <row r="9" spans="1:22" x14ac:dyDescent="0.3">
      <c r="A9" s="74" t="s">
        <v>126</v>
      </c>
      <c r="B9" s="76" t="s">
        <v>127</v>
      </c>
      <c r="C9" s="81"/>
      <c r="D9" s="18" t="s">
        <v>128</v>
      </c>
      <c r="E9" s="77"/>
      <c r="F9" s="77"/>
      <c r="G9" s="77"/>
      <c r="H9" s="1"/>
      <c r="I9" s="1"/>
    </row>
    <row r="10" spans="1:22" x14ac:dyDescent="0.3">
      <c r="A10" s="74"/>
      <c r="B10" s="76"/>
      <c r="C10" s="81"/>
      <c r="D10" s="22" t="s">
        <v>129</v>
      </c>
      <c r="E10" s="77"/>
      <c r="F10" s="77"/>
      <c r="G10" s="77"/>
      <c r="H10" s="1"/>
      <c r="I10" s="1"/>
    </row>
    <row r="15" spans="1:22" x14ac:dyDescent="0.3">
      <c r="A15" s="13"/>
    </row>
    <row r="16" spans="1:22" x14ac:dyDescent="0.3">
      <c r="A16" s="13"/>
    </row>
    <row r="17" spans="1:1" x14ac:dyDescent="0.3">
      <c r="A17" s="38"/>
    </row>
    <row r="18" spans="1:1" x14ac:dyDescent="0.3">
      <c r="A18" s="13"/>
    </row>
  </sheetData>
  <mergeCells count="27">
    <mergeCell ref="I2:I3"/>
    <mergeCell ref="J2:J3"/>
    <mergeCell ref="M2:N2"/>
    <mergeCell ref="O2:P2"/>
    <mergeCell ref="U2:V2"/>
    <mergeCell ref="K2:L2"/>
    <mergeCell ref="D2:D3"/>
    <mergeCell ref="E2:E3"/>
    <mergeCell ref="F2:F3"/>
    <mergeCell ref="G2:G3"/>
    <mergeCell ref="H2:H3"/>
    <mergeCell ref="D1:J1"/>
    <mergeCell ref="E9:G9"/>
    <mergeCell ref="E10:G10"/>
    <mergeCell ref="Q2:R2"/>
    <mergeCell ref="S2:T2"/>
    <mergeCell ref="A7:I7"/>
    <mergeCell ref="C4:C6"/>
    <mergeCell ref="A4:A6"/>
    <mergeCell ref="B4:B5"/>
    <mergeCell ref="A9:A10"/>
    <mergeCell ref="B9:B10"/>
    <mergeCell ref="C9:C10"/>
    <mergeCell ref="A1:C1"/>
    <mergeCell ref="K1:V1"/>
    <mergeCell ref="B2:B3"/>
    <mergeCell ref="C2:C3"/>
  </mergeCells>
  <conditionalFormatting sqref="H9:H10">
    <cfRule type="containsText" dxfId="12" priority="1" operator="containsText" text="Not Started">
      <formula>NOT(ISERROR(SEARCH("Not Started",H9)))</formula>
    </cfRule>
    <cfRule type="containsText" dxfId="11" priority="2" operator="containsText" text="In Progress">
      <formula>NOT(ISERROR(SEARCH("In Progress",H9)))</formula>
    </cfRule>
    <cfRule type="containsText" dxfId="10" priority="3" operator="containsText" text="Complete">
      <formula>NOT(ISERROR(SEARCH("Complete",H9)))</formula>
    </cfRule>
  </conditionalFormatting>
  <dataValidations count="1">
    <dataValidation type="list" allowBlank="1" showInputMessage="1" showErrorMessage="1" sqref="H9:H10" xr:uid="{52A09006-7B3E-4C2E-ABFB-467071583882}">
      <formula1>"Not started, In Progress, Complete"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6774-29C8-4611-A4E2-1BCE319B8FA3}">
  <sheetPr codeName="Sheet12">
    <tabColor theme="4"/>
  </sheetPr>
  <dimension ref="A1:V21"/>
  <sheetViews>
    <sheetView workbookViewId="0">
      <selection sqref="A1:C1"/>
    </sheetView>
  </sheetViews>
  <sheetFormatPr defaultColWidth="8.6640625" defaultRowHeight="14.4" x14ac:dyDescent="0.3"/>
  <cols>
    <col min="1" max="1" width="16.33203125" style="15" customWidth="1"/>
    <col min="2" max="2" width="10.6640625" style="15" customWidth="1"/>
    <col min="3" max="3" width="23.44140625" style="15" customWidth="1"/>
    <col min="4" max="4" width="11.6640625"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6640625" style="15" customWidth="1"/>
    <col min="12" max="12" width="55" style="15" customWidth="1"/>
    <col min="13" max="13" width="9.6640625" style="15" customWidth="1"/>
    <col min="14" max="14" width="55.6640625" style="15" customWidth="1"/>
    <col min="15" max="15" width="9.6640625" style="15" customWidth="1"/>
    <col min="16" max="16" width="55.44140625" style="15" customWidth="1"/>
    <col min="17" max="17" width="10" style="15" customWidth="1"/>
    <col min="18" max="18" width="55.33203125" style="15" customWidth="1"/>
    <col min="19" max="19" width="10.33203125" style="15" customWidth="1"/>
    <col min="20" max="20" width="56" style="15" customWidth="1"/>
    <col min="21" max="21" width="10.33203125" style="15" customWidth="1"/>
    <col min="22" max="22" width="55.44140625" style="15" customWidth="1"/>
    <col min="23" max="16384" width="8.6640625" style="15"/>
  </cols>
  <sheetData>
    <row r="1" spans="1:22" ht="30" customHeight="1" x14ac:dyDescent="0.3">
      <c r="A1" s="72" t="s">
        <v>23</v>
      </c>
      <c r="B1" s="72"/>
      <c r="C1" s="72"/>
      <c r="D1" s="73" t="s">
        <v>9</v>
      </c>
      <c r="E1" s="73"/>
      <c r="F1" s="73"/>
      <c r="G1" s="73"/>
      <c r="H1" s="73"/>
      <c r="I1" s="73"/>
      <c r="J1" s="73"/>
      <c r="K1" s="79" t="s">
        <v>24</v>
      </c>
      <c r="L1" s="79"/>
      <c r="M1" s="79"/>
      <c r="N1" s="79"/>
      <c r="O1" s="79"/>
      <c r="P1" s="79"/>
      <c r="Q1" s="79"/>
      <c r="R1" s="79"/>
      <c r="S1" s="79"/>
      <c r="T1" s="79"/>
      <c r="U1" s="79"/>
      <c r="V1" s="79"/>
    </row>
    <row r="2" spans="1:22" ht="15" customHeight="1" x14ac:dyDescent="0.3">
      <c r="A2" s="19" t="s">
        <v>25</v>
      </c>
      <c r="B2" s="74" t="s">
        <v>26</v>
      </c>
      <c r="C2" s="74" t="s">
        <v>11</v>
      </c>
      <c r="D2" s="74" t="s">
        <v>27</v>
      </c>
      <c r="E2" s="76" t="s">
        <v>13</v>
      </c>
      <c r="F2" s="76" t="s">
        <v>28</v>
      </c>
      <c r="G2" s="76" t="s">
        <v>29</v>
      </c>
      <c r="H2" s="76" t="s">
        <v>30</v>
      </c>
      <c r="I2" s="76" t="s">
        <v>17</v>
      </c>
      <c r="J2" s="76" t="s">
        <v>31</v>
      </c>
      <c r="K2" s="74" t="s">
        <v>32</v>
      </c>
      <c r="L2" s="74"/>
      <c r="M2" s="76" t="s">
        <v>33</v>
      </c>
      <c r="N2" s="76"/>
      <c r="O2" s="74" t="s">
        <v>34</v>
      </c>
      <c r="P2" s="74"/>
      <c r="Q2" s="76" t="s">
        <v>35</v>
      </c>
      <c r="R2" s="76"/>
      <c r="S2" s="74" t="s">
        <v>36</v>
      </c>
      <c r="T2" s="74"/>
      <c r="U2" s="76" t="s">
        <v>37</v>
      </c>
      <c r="V2" s="76"/>
    </row>
    <row r="3" spans="1:22" x14ac:dyDescent="0.3">
      <c r="A3" s="19">
        <f>COUNTIF(D4:D7,"&lt;&gt;")</f>
        <v>3</v>
      </c>
      <c r="B3" s="74"/>
      <c r="C3" s="74"/>
      <c r="D3" s="74"/>
      <c r="E3" s="76"/>
      <c r="F3" s="76"/>
      <c r="G3" s="76"/>
      <c r="H3" s="76"/>
      <c r="I3" s="76"/>
      <c r="J3" s="76"/>
      <c r="K3" s="12" t="s">
        <v>38</v>
      </c>
      <c r="L3" s="12" t="s">
        <v>11</v>
      </c>
      <c r="M3" s="9" t="s">
        <v>38</v>
      </c>
      <c r="N3" s="9" t="s">
        <v>11</v>
      </c>
      <c r="O3" s="12" t="s">
        <v>38</v>
      </c>
      <c r="P3" s="12" t="s">
        <v>11</v>
      </c>
      <c r="Q3" s="9" t="s">
        <v>38</v>
      </c>
      <c r="R3" s="9" t="s">
        <v>11</v>
      </c>
      <c r="S3" s="12" t="s">
        <v>38</v>
      </c>
      <c r="T3" s="12" t="s">
        <v>11</v>
      </c>
      <c r="U3" s="9" t="s">
        <v>38</v>
      </c>
      <c r="V3" s="9" t="s">
        <v>11</v>
      </c>
    </row>
    <row r="4" spans="1:22" s="16" customFormat="1" ht="128.69999999999999" customHeight="1" x14ac:dyDescent="0.3">
      <c r="A4" s="74" t="s">
        <v>130</v>
      </c>
      <c r="B4" s="76" t="s">
        <v>131</v>
      </c>
      <c r="C4" s="81"/>
      <c r="D4" s="22" t="s">
        <v>132</v>
      </c>
      <c r="E4" s="25"/>
      <c r="F4" s="7"/>
      <c r="G4" s="7"/>
      <c r="H4" s="51"/>
      <c r="I4" s="25"/>
      <c r="J4" s="25"/>
      <c r="K4" s="28"/>
      <c r="L4" s="24"/>
      <c r="M4" s="28"/>
      <c r="N4" s="24"/>
      <c r="O4" s="28"/>
      <c r="P4" s="24"/>
      <c r="Q4" s="28"/>
      <c r="R4" s="24"/>
      <c r="S4" s="28"/>
      <c r="T4" s="24"/>
      <c r="U4" s="28"/>
      <c r="V4" s="24"/>
    </row>
    <row r="5" spans="1:22" x14ac:dyDescent="0.3">
      <c r="A5" s="74"/>
      <c r="B5" s="76"/>
      <c r="C5" s="81"/>
      <c r="D5" s="18" t="s">
        <v>133</v>
      </c>
      <c r="E5" s="24"/>
      <c r="F5" s="7"/>
      <c r="G5" s="7"/>
      <c r="H5" s="7"/>
      <c r="I5" s="24"/>
      <c r="J5" s="25"/>
      <c r="K5" s="28"/>
      <c r="L5" s="24"/>
      <c r="M5" s="28"/>
      <c r="N5" s="24"/>
      <c r="O5" s="28"/>
      <c r="P5" s="24"/>
      <c r="Q5" s="28"/>
      <c r="R5" s="24"/>
      <c r="S5" s="28"/>
      <c r="T5" s="24"/>
      <c r="U5" s="28"/>
      <c r="V5" s="24"/>
    </row>
    <row r="6" spans="1:22" x14ac:dyDescent="0.3">
      <c r="A6" s="74"/>
      <c r="B6" s="76"/>
      <c r="C6" s="81"/>
      <c r="D6" s="18" t="s">
        <v>134</v>
      </c>
      <c r="E6" s="24"/>
      <c r="F6" s="7"/>
      <c r="G6" s="7"/>
      <c r="H6" s="7"/>
      <c r="I6" s="24"/>
      <c r="J6" s="25"/>
      <c r="K6" s="28"/>
      <c r="L6" s="24"/>
      <c r="M6" s="28"/>
      <c r="N6" s="24"/>
      <c r="O6" s="28"/>
      <c r="P6" s="24"/>
      <c r="Q6" s="28"/>
      <c r="R6" s="24"/>
      <c r="S6" s="28"/>
      <c r="T6" s="24"/>
      <c r="U6" s="28"/>
      <c r="V6" s="24"/>
    </row>
    <row r="7" spans="1:22" ht="30.75" customHeight="1" x14ac:dyDescent="0.3">
      <c r="A7" s="80" t="s">
        <v>5</v>
      </c>
      <c r="B7" s="80"/>
      <c r="C7" s="80"/>
      <c r="D7" s="80"/>
      <c r="E7" s="80"/>
      <c r="F7" s="80"/>
      <c r="G7" s="80"/>
      <c r="H7" s="80"/>
      <c r="I7" s="80"/>
      <c r="K7" s="16"/>
      <c r="L7" s="16"/>
      <c r="M7" s="16"/>
      <c r="N7" s="16"/>
      <c r="O7" s="16"/>
      <c r="P7" s="16"/>
      <c r="Q7" s="16"/>
      <c r="R7" s="16"/>
      <c r="S7" s="16"/>
      <c r="T7" s="16"/>
      <c r="U7" s="16"/>
      <c r="V7" s="16"/>
    </row>
    <row r="8" spans="1:22" ht="30.75" customHeight="1" x14ac:dyDescent="0.3">
      <c r="A8" s="12"/>
      <c r="B8" s="12" t="s">
        <v>45</v>
      </c>
      <c r="C8" s="20"/>
      <c r="D8" s="12" t="s">
        <v>46</v>
      </c>
      <c r="E8" s="12" t="s">
        <v>11</v>
      </c>
      <c r="F8" s="12"/>
      <c r="G8" s="12"/>
      <c r="H8" s="12" t="s">
        <v>47</v>
      </c>
      <c r="I8" s="12" t="s">
        <v>48</v>
      </c>
    </row>
    <row r="9" spans="1:22" x14ac:dyDescent="0.3">
      <c r="A9" s="74" t="s">
        <v>135</v>
      </c>
      <c r="B9" s="76" t="s">
        <v>136</v>
      </c>
      <c r="C9" s="81"/>
      <c r="D9" s="18" t="s">
        <v>137</v>
      </c>
      <c r="E9" s="77"/>
      <c r="F9" s="77"/>
      <c r="G9" s="77"/>
      <c r="H9" s="1"/>
      <c r="I9" s="1"/>
    </row>
    <row r="10" spans="1:22" ht="29.25" customHeight="1" x14ac:dyDescent="0.3">
      <c r="A10" s="74"/>
      <c r="B10" s="76"/>
      <c r="C10" s="81"/>
      <c r="D10" s="22" t="s">
        <v>138</v>
      </c>
      <c r="E10" s="77"/>
      <c r="F10" s="77"/>
      <c r="G10" s="77"/>
      <c r="H10" s="1"/>
      <c r="I10" s="1"/>
    </row>
    <row r="11" spans="1:22" ht="28.5" customHeight="1" x14ac:dyDescent="0.3">
      <c r="A11" s="74"/>
      <c r="B11" s="76"/>
      <c r="C11" s="81"/>
      <c r="D11" s="22" t="s">
        <v>139</v>
      </c>
      <c r="E11" s="77"/>
      <c r="F11" s="77"/>
      <c r="G11" s="77"/>
      <c r="H11" s="1"/>
      <c r="I11" s="1"/>
    </row>
    <row r="12" spans="1:22" ht="30" customHeight="1" x14ac:dyDescent="0.3">
      <c r="A12" s="74"/>
      <c r="B12" s="76"/>
      <c r="C12" s="81"/>
      <c r="D12" s="22" t="s">
        <v>140</v>
      </c>
      <c r="E12" s="77"/>
      <c r="F12" s="77"/>
      <c r="G12" s="77"/>
      <c r="H12" s="1"/>
      <c r="I12" s="1"/>
    </row>
    <row r="13" spans="1:22" ht="30.75" customHeight="1" x14ac:dyDescent="0.3">
      <c r="A13" s="74"/>
      <c r="B13" s="76"/>
      <c r="C13" s="81"/>
      <c r="D13" s="22" t="s">
        <v>141</v>
      </c>
      <c r="E13" s="77"/>
      <c r="F13" s="77"/>
      <c r="G13" s="77"/>
      <c r="H13" s="1"/>
      <c r="I13" s="1"/>
    </row>
    <row r="18" spans="1:1" x14ac:dyDescent="0.3">
      <c r="A18" s="13"/>
    </row>
    <row r="19" spans="1:1" x14ac:dyDescent="0.3">
      <c r="A19" s="13"/>
    </row>
    <row r="20" spans="1:1" x14ac:dyDescent="0.3">
      <c r="A20" s="38"/>
    </row>
    <row r="21" spans="1:1" x14ac:dyDescent="0.3">
      <c r="A21" s="13"/>
    </row>
  </sheetData>
  <mergeCells count="30">
    <mergeCell ref="O2:P2"/>
    <mergeCell ref="Q2:R2"/>
    <mergeCell ref="S2:T2"/>
    <mergeCell ref="U2:V2"/>
    <mergeCell ref="G2:G3"/>
    <mergeCell ref="H2:H3"/>
    <mergeCell ref="I2:I3"/>
    <mergeCell ref="J2:J3"/>
    <mergeCell ref="M2:N2"/>
    <mergeCell ref="B2:B3"/>
    <mergeCell ref="C2:C3"/>
    <mergeCell ref="D2:D3"/>
    <mergeCell ref="E2:E3"/>
    <mergeCell ref="F2:F3"/>
    <mergeCell ref="C4:C6"/>
    <mergeCell ref="K2:L2"/>
    <mergeCell ref="D1:J1"/>
    <mergeCell ref="A9:A13"/>
    <mergeCell ref="B9:B13"/>
    <mergeCell ref="C9:C13"/>
    <mergeCell ref="E9:G9"/>
    <mergeCell ref="E10:G10"/>
    <mergeCell ref="E11:G11"/>
    <mergeCell ref="E12:G12"/>
    <mergeCell ref="E13:G13"/>
    <mergeCell ref="A4:A6"/>
    <mergeCell ref="B4:B6"/>
    <mergeCell ref="A7:I7"/>
    <mergeCell ref="A1:C1"/>
    <mergeCell ref="K1:V1"/>
  </mergeCells>
  <conditionalFormatting sqref="H9:H13">
    <cfRule type="containsText" dxfId="9" priority="1" operator="containsText" text="Not Started">
      <formula>NOT(ISERROR(SEARCH("Not Started",H9)))</formula>
    </cfRule>
    <cfRule type="containsText" dxfId="8" priority="2" operator="containsText" text="In Progress">
      <formula>NOT(ISERROR(SEARCH("In Progress",H9)))</formula>
    </cfRule>
    <cfRule type="containsText" dxfId="7" priority="3" operator="containsText" text="Complete">
      <formula>NOT(ISERROR(SEARCH("Complete",H9)))</formula>
    </cfRule>
  </conditionalFormatting>
  <dataValidations count="1">
    <dataValidation type="list" allowBlank="1" showInputMessage="1" showErrorMessage="1" sqref="H9:H13" xr:uid="{FCBB26DE-B9BB-480C-B5E0-4B07B02194CB}">
      <formula1>"Not started, In Progress, Complete"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BD1A8-29A1-41BA-9571-A212512B3FF7}">
  <sheetPr codeName="Sheet14">
    <tabColor theme="4"/>
  </sheetPr>
  <dimension ref="A1:V23"/>
  <sheetViews>
    <sheetView workbookViewId="0">
      <selection sqref="A1:C1"/>
    </sheetView>
  </sheetViews>
  <sheetFormatPr defaultColWidth="8.6640625" defaultRowHeight="14.4" x14ac:dyDescent="0.3"/>
  <cols>
    <col min="1" max="1" width="16.33203125" style="15" customWidth="1"/>
    <col min="2" max="2" width="10.664062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6640625" style="15" customWidth="1"/>
    <col min="12" max="12" width="55" style="15" customWidth="1"/>
    <col min="13" max="13" width="9.6640625" style="15" customWidth="1"/>
    <col min="14" max="14" width="55.6640625" style="15" customWidth="1"/>
    <col min="15" max="15" width="9.6640625" style="15" customWidth="1"/>
    <col min="16" max="16" width="55.44140625" style="15" customWidth="1"/>
    <col min="17" max="17" width="10" style="15" customWidth="1"/>
    <col min="18" max="18" width="55.33203125" style="15" customWidth="1"/>
    <col min="19" max="19" width="10.33203125" style="15" customWidth="1"/>
    <col min="20" max="20" width="56" style="15" customWidth="1"/>
    <col min="21" max="21" width="10.33203125" style="15" customWidth="1"/>
    <col min="22" max="22" width="55.44140625" style="15" customWidth="1"/>
    <col min="23" max="16384" width="8.6640625" style="15"/>
  </cols>
  <sheetData>
    <row r="1" spans="1:22" ht="30" customHeight="1" x14ac:dyDescent="0.3">
      <c r="A1" s="72" t="s">
        <v>23</v>
      </c>
      <c r="B1" s="72"/>
      <c r="C1" s="72"/>
      <c r="D1" s="73" t="s">
        <v>9</v>
      </c>
      <c r="E1" s="73"/>
      <c r="F1" s="73"/>
      <c r="G1" s="73"/>
      <c r="H1" s="73"/>
      <c r="I1" s="73"/>
      <c r="J1" s="73"/>
      <c r="K1" s="79" t="s">
        <v>24</v>
      </c>
      <c r="L1" s="79"/>
      <c r="M1" s="79"/>
      <c r="N1" s="79"/>
      <c r="O1" s="79"/>
      <c r="P1" s="79"/>
      <c r="Q1" s="79"/>
      <c r="R1" s="79"/>
      <c r="S1" s="79"/>
      <c r="T1" s="79"/>
      <c r="U1" s="79"/>
      <c r="V1" s="79"/>
    </row>
    <row r="2" spans="1:22" ht="15" customHeight="1" x14ac:dyDescent="0.3">
      <c r="A2" s="19" t="s">
        <v>25</v>
      </c>
      <c r="B2" s="74" t="s">
        <v>26</v>
      </c>
      <c r="C2" s="74" t="s">
        <v>11</v>
      </c>
      <c r="D2" s="74" t="s">
        <v>27</v>
      </c>
      <c r="E2" s="76" t="s">
        <v>13</v>
      </c>
      <c r="F2" s="76" t="s">
        <v>28</v>
      </c>
      <c r="G2" s="76" t="s">
        <v>29</v>
      </c>
      <c r="H2" s="76" t="s">
        <v>30</v>
      </c>
      <c r="I2" s="76" t="s">
        <v>17</v>
      </c>
      <c r="J2" s="76" t="s">
        <v>31</v>
      </c>
      <c r="K2" s="74" t="s">
        <v>32</v>
      </c>
      <c r="L2" s="74"/>
      <c r="M2" s="76" t="s">
        <v>33</v>
      </c>
      <c r="N2" s="76"/>
      <c r="O2" s="74" t="s">
        <v>34</v>
      </c>
      <c r="P2" s="74"/>
      <c r="Q2" s="76" t="s">
        <v>35</v>
      </c>
      <c r="R2" s="76"/>
      <c r="S2" s="74" t="s">
        <v>36</v>
      </c>
      <c r="T2" s="74"/>
      <c r="U2" s="76" t="s">
        <v>37</v>
      </c>
      <c r="V2" s="76"/>
    </row>
    <row r="3" spans="1:22" x14ac:dyDescent="0.3">
      <c r="A3" s="19">
        <f>COUNTIF(D4:D6,"&lt;&gt;")</f>
        <v>1</v>
      </c>
      <c r="B3" s="74"/>
      <c r="C3" s="74"/>
      <c r="D3" s="74"/>
      <c r="E3" s="76"/>
      <c r="F3" s="76"/>
      <c r="G3" s="76"/>
      <c r="H3" s="76"/>
      <c r="I3" s="76"/>
      <c r="J3" s="76"/>
      <c r="K3" s="12" t="s">
        <v>38</v>
      </c>
      <c r="L3" s="12" t="s">
        <v>11</v>
      </c>
      <c r="M3" s="9" t="s">
        <v>38</v>
      </c>
      <c r="N3" s="9" t="s">
        <v>11</v>
      </c>
      <c r="O3" s="12" t="s">
        <v>38</v>
      </c>
      <c r="P3" s="12" t="s">
        <v>11</v>
      </c>
      <c r="Q3" s="9" t="s">
        <v>38</v>
      </c>
      <c r="R3" s="9" t="s">
        <v>11</v>
      </c>
      <c r="S3" s="12" t="s">
        <v>38</v>
      </c>
      <c r="T3" s="12" t="s">
        <v>11</v>
      </c>
      <c r="U3" s="9" t="s">
        <v>38</v>
      </c>
      <c r="V3" s="9" t="s">
        <v>11</v>
      </c>
    </row>
    <row r="4" spans="1:22" s="16" customFormat="1" ht="108" customHeight="1" x14ac:dyDescent="0.3">
      <c r="A4" s="74" t="s">
        <v>142</v>
      </c>
      <c r="B4" s="76" t="s">
        <v>143</v>
      </c>
      <c r="C4" s="81"/>
      <c r="D4" s="22" t="s">
        <v>144</v>
      </c>
      <c r="E4" s="24"/>
      <c r="F4" s="7"/>
      <c r="G4" s="7"/>
      <c r="H4" s="7"/>
      <c r="I4" s="25"/>
      <c r="J4" s="25"/>
      <c r="K4" s="28"/>
      <c r="L4" s="24"/>
      <c r="M4" s="28"/>
      <c r="N4" s="24"/>
      <c r="O4" s="28"/>
      <c r="P4" s="24"/>
      <c r="Q4" s="28"/>
      <c r="R4" s="24"/>
      <c r="S4" s="28"/>
      <c r="T4" s="24"/>
      <c r="U4" s="28"/>
      <c r="V4" s="24"/>
    </row>
    <row r="5" spans="1:22" s="16" customFormat="1" x14ac:dyDescent="0.3">
      <c r="A5" s="74"/>
      <c r="B5" s="76"/>
      <c r="C5" s="81"/>
      <c r="D5" s="22"/>
      <c r="E5" s="24"/>
      <c r="F5" s="7"/>
      <c r="G5" s="7"/>
      <c r="H5" s="7"/>
      <c r="I5" s="25"/>
      <c r="J5" s="25"/>
      <c r="K5" s="28"/>
      <c r="L5" s="24"/>
      <c r="M5" s="28"/>
      <c r="N5" s="24"/>
      <c r="O5" s="28"/>
      <c r="P5" s="24"/>
      <c r="Q5" s="28"/>
      <c r="R5" s="24"/>
      <c r="S5" s="28"/>
      <c r="T5" s="24"/>
      <c r="U5" s="28"/>
      <c r="V5" s="24"/>
    </row>
    <row r="6" spans="1:22" s="16" customFormat="1" x14ac:dyDescent="0.3">
      <c r="A6" s="74"/>
      <c r="B6" s="76"/>
      <c r="C6" s="81"/>
      <c r="D6" s="22"/>
      <c r="E6" s="24"/>
      <c r="F6" s="7"/>
      <c r="G6" s="7"/>
      <c r="H6" s="7"/>
      <c r="I6" s="25"/>
      <c r="J6" s="25"/>
      <c r="K6" s="28"/>
      <c r="L6" s="24"/>
      <c r="M6" s="28"/>
      <c r="N6" s="24"/>
      <c r="O6" s="28"/>
      <c r="P6" s="24"/>
      <c r="Q6" s="28"/>
      <c r="R6" s="24"/>
      <c r="S6" s="28"/>
      <c r="T6" s="24"/>
      <c r="U6" s="28"/>
      <c r="V6" s="24"/>
    </row>
    <row r="7" spans="1:22" ht="30.75" customHeight="1" x14ac:dyDescent="0.3">
      <c r="A7" s="80" t="s">
        <v>5</v>
      </c>
      <c r="B7" s="80"/>
      <c r="C7" s="80"/>
      <c r="D7" s="80"/>
      <c r="E7" s="80"/>
      <c r="F7" s="80"/>
      <c r="G7" s="80"/>
      <c r="H7" s="80"/>
      <c r="I7" s="80"/>
      <c r="K7" s="16"/>
      <c r="L7" s="16"/>
      <c r="M7" s="16"/>
      <c r="N7" s="16"/>
      <c r="O7" s="16"/>
      <c r="P7" s="16"/>
      <c r="Q7" s="16"/>
      <c r="R7" s="16"/>
      <c r="S7" s="16"/>
      <c r="T7" s="16"/>
      <c r="U7" s="16"/>
      <c r="V7" s="16"/>
    </row>
    <row r="8" spans="1:22" ht="30.75" customHeight="1" x14ac:dyDescent="0.3">
      <c r="A8" s="12"/>
      <c r="B8" s="12" t="s">
        <v>45</v>
      </c>
      <c r="C8" s="20"/>
      <c r="D8" s="12" t="s">
        <v>46</v>
      </c>
      <c r="E8" s="12" t="s">
        <v>11</v>
      </c>
      <c r="F8" s="12"/>
      <c r="G8" s="12"/>
      <c r="H8" s="12" t="s">
        <v>47</v>
      </c>
      <c r="I8" s="12" t="s">
        <v>48</v>
      </c>
    </row>
    <row r="9" spans="1:22" x14ac:dyDescent="0.3">
      <c r="A9" s="74" t="s">
        <v>145</v>
      </c>
      <c r="B9" s="76" t="s">
        <v>146</v>
      </c>
      <c r="C9" s="81"/>
      <c r="D9" s="18" t="s">
        <v>147</v>
      </c>
      <c r="E9" s="77"/>
      <c r="F9" s="77"/>
      <c r="G9" s="77"/>
      <c r="H9" s="1"/>
      <c r="I9" s="1"/>
    </row>
    <row r="10" spans="1:22" x14ac:dyDescent="0.3">
      <c r="A10" s="74"/>
      <c r="B10" s="76"/>
      <c r="C10" s="81"/>
      <c r="D10" s="22" t="s">
        <v>148</v>
      </c>
      <c r="E10" s="77"/>
      <c r="F10" s="77"/>
      <c r="G10" s="77"/>
      <c r="H10" s="1"/>
      <c r="I10" s="1"/>
    </row>
    <row r="11" spans="1:22" x14ac:dyDescent="0.3">
      <c r="A11" s="74"/>
      <c r="B11" s="76"/>
      <c r="C11" s="81"/>
      <c r="D11" s="22" t="s">
        <v>149</v>
      </c>
      <c r="E11" s="77"/>
      <c r="F11" s="77"/>
      <c r="G11" s="77"/>
      <c r="H11" s="1"/>
      <c r="I11" s="1"/>
    </row>
    <row r="15" spans="1:22" ht="15" customHeight="1" x14ac:dyDescent="0.3"/>
    <row r="20" spans="1:1" x14ac:dyDescent="0.3">
      <c r="A20" s="13"/>
    </row>
    <row r="21" spans="1:1" x14ac:dyDescent="0.3">
      <c r="A21" s="13"/>
    </row>
    <row r="22" spans="1:1" x14ac:dyDescent="0.3">
      <c r="A22" s="13"/>
    </row>
    <row r="23" spans="1:1" x14ac:dyDescent="0.3">
      <c r="A23" s="13"/>
    </row>
  </sheetData>
  <mergeCells count="28">
    <mergeCell ref="A1:C1"/>
    <mergeCell ref="K1:V1"/>
    <mergeCell ref="B2:B3"/>
    <mergeCell ref="C2:C3"/>
    <mergeCell ref="D2:D3"/>
    <mergeCell ref="E2:E3"/>
    <mergeCell ref="F2:F3"/>
    <mergeCell ref="D1:J1"/>
    <mergeCell ref="J2:J3"/>
    <mergeCell ref="K2:L2"/>
    <mergeCell ref="A7:I7"/>
    <mergeCell ref="O2:P2"/>
    <mergeCell ref="Q2:R2"/>
    <mergeCell ref="S2:T2"/>
    <mergeCell ref="U2:V2"/>
    <mergeCell ref="G2:G3"/>
    <mergeCell ref="H2:H3"/>
    <mergeCell ref="I2:I3"/>
    <mergeCell ref="M2:N2"/>
    <mergeCell ref="C4:C6"/>
    <mergeCell ref="B4:B6"/>
    <mergeCell ref="A4:A6"/>
    <mergeCell ref="A9:A11"/>
    <mergeCell ref="B9:B11"/>
    <mergeCell ref="C9:C11"/>
    <mergeCell ref="E9:G9"/>
    <mergeCell ref="E10:G10"/>
    <mergeCell ref="E11:G11"/>
  </mergeCells>
  <conditionalFormatting sqref="H9:H11">
    <cfRule type="containsText" dxfId="6" priority="1" operator="containsText" text="Not Started">
      <formula>NOT(ISERROR(SEARCH("Not Started",H9)))</formula>
    </cfRule>
    <cfRule type="containsText" dxfId="5" priority="2" operator="containsText" text="In Progress">
      <formula>NOT(ISERROR(SEARCH("In Progress",H9)))</formula>
    </cfRule>
    <cfRule type="containsText" dxfId="4" priority="3" operator="containsText" text="Complete">
      <formula>NOT(ISERROR(SEARCH("Complete",H9)))</formula>
    </cfRule>
  </conditionalFormatting>
  <dataValidations count="1">
    <dataValidation type="list" allowBlank="1" showInputMessage="1" showErrorMessage="1" sqref="H9:H11" xr:uid="{6CCD8E39-F9B7-44A5-AD23-4818ECD2417F}">
      <formula1>"Not started, In Progress, Complete"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AA34"/>
  <sheetViews>
    <sheetView tabSelected="1" zoomScale="70" zoomScaleNormal="70" workbookViewId="0">
      <pane xSplit="5" ySplit="3" topLeftCell="O4" activePane="bottomRight" state="frozen"/>
      <selection pane="topRight" activeCell="F1" sqref="F1"/>
      <selection pane="bottomLeft" activeCell="A4" sqref="A4"/>
      <selection pane="bottomRight" activeCell="B10" sqref="B10"/>
    </sheetView>
  </sheetViews>
  <sheetFormatPr defaultRowHeight="14.4" x14ac:dyDescent="0.3"/>
  <cols>
    <col min="2" max="2" width="32.6640625" style="6" bestFit="1" customWidth="1"/>
    <col min="3" max="3" width="8.6640625" style="7"/>
    <col min="4" max="4" width="32.6640625" style="21" bestFit="1" customWidth="1"/>
    <col min="6" max="6" width="51.6640625" style="23" customWidth="1"/>
    <col min="7" max="7" width="30.44140625" style="25" customWidth="1"/>
    <col min="8" max="8" width="8.44140625" style="25" customWidth="1"/>
    <col min="9" max="9" width="30.44140625" style="25" customWidth="1"/>
    <col min="10" max="10" width="8.6640625" style="25" customWidth="1"/>
    <col min="11" max="11" width="30.44140625" style="25" customWidth="1"/>
    <col min="12" max="12" width="8.44140625" style="25" customWidth="1"/>
    <col min="13" max="13" width="30.44140625" style="25" customWidth="1"/>
    <col min="14" max="14" width="8.6640625" style="25" customWidth="1"/>
    <col min="15" max="15" width="30.44140625" style="25" customWidth="1"/>
    <col min="16" max="16" width="9.33203125" customWidth="1"/>
    <col min="17" max="17" width="22.5546875" customWidth="1"/>
    <col min="18" max="18" width="9.33203125" customWidth="1"/>
    <col min="19" max="19" width="22.5546875" customWidth="1"/>
    <col min="20" max="20" width="9.33203125" customWidth="1"/>
    <col min="21" max="21" width="22.5546875" customWidth="1"/>
    <col min="23" max="23" width="31.5546875" customWidth="1"/>
    <col min="25" max="25" width="34.33203125" customWidth="1"/>
    <col min="27" max="27" width="31.5546875" customWidth="1"/>
  </cols>
  <sheetData>
    <row r="1" spans="1:27" ht="15.6" customHeight="1" x14ac:dyDescent="0.3">
      <c r="A1" s="72" t="s">
        <v>23</v>
      </c>
      <c r="B1" s="72"/>
      <c r="C1" s="72"/>
      <c r="D1" s="72"/>
      <c r="E1" s="72"/>
      <c r="F1" s="72"/>
      <c r="G1" s="72"/>
      <c r="H1" s="69"/>
      <c r="I1" s="69"/>
      <c r="J1" s="69"/>
      <c r="K1" s="69"/>
      <c r="L1" s="69"/>
      <c r="M1" s="69"/>
      <c r="N1" s="69"/>
      <c r="O1" s="69"/>
      <c r="P1" s="79" t="s">
        <v>24</v>
      </c>
      <c r="Q1" s="79"/>
      <c r="R1" s="79"/>
      <c r="S1" s="79"/>
      <c r="T1" s="79"/>
      <c r="U1" s="79"/>
      <c r="V1" s="79"/>
      <c r="W1" s="79"/>
      <c r="X1" s="79"/>
      <c r="Y1" s="79"/>
      <c r="Z1" s="79"/>
      <c r="AA1" s="79"/>
    </row>
    <row r="2" spans="1:27" ht="30" customHeight="1" x14ac:dyDescent="0.3">
      <c r="A2" s="76" t="s">
        <v>150</v>
      </c>
      <c r="B2" s="76" t="s">
        <v>11</v>
      </c>
      <c r="C2" s="76" t="s">
        <v>28</v>
      </c>
      <c r="D2" s="76" t="s">
        <v>29</v>
      </c>
      <c r="E2" s="76" t="s">
        <v>30</v>
      </c>
      <c r="F2" s="76" t="s">
        <v>48</v>
      </c>
      <c r="G2" s="76" t="s">
        <v>17</v>
      </c>
      <c r="H2" s="74" t="s">
        <v>151</v>
      </c>
      <c r="I2" s="74"/>
      <c r="J2" s="76" t="s">
        <v>152</v>
      </c>
      <c r="K2" s="76"/>
      <c r="L2" s="74" t="s">
        <v>153</v>
      </c>
      <c r="M2" s="74"/>
      <c r="N2" s="76" t="s">
        <v>154</v>
      </c>
      <c r="O2" s="76"/>
      <c r="P2" s="74" t="s">
        <v>32</v>
      </c>
      <c r="Q2" s="74"/>
      <c r="R2" s="76" t="s">
        <v>33</v>
      </c>
      <c r="S2" s="76"/>
      <c r="T2" s="74" t="s">
        <v>34</v>
      </c>
      <c r="U2" s="74"/>
      <c r="V2" s="76" t="s">
        <v>35</v>
      </c>
      <c r="W2" s="76"/>
      <c r="X2" s="74" t="s">
        <v>36</v>
      </c>
      <c r="Y2" s="74"/>
      <c r="Z2" s="76" t="s">
        <v>37</v>
      </c>
      <c r="AA2" s="76"/>
    </row>
    <row r="3" spans="1:27" x14ac:dyDescent="0.3">
      <c r="A3" s="76"/>
      <c r="B3" s="76"/>
      <c r="C3" s="76"/>
      <c r="D3" s="76"/>
      <c r="E3" s="76"/>
      <c r="F3" s="76"/>
      <c r="G3" s="76"/>
      <c r="H3" s="12" t="s">
        <v>38</v>
      </c>
      <c r="I3" s="12" t="s">
        <v>11</v>
      </c>
      <c r="J3" s="9" t="s">
        <v>38</v>
      </c>
      <c r="K3" s="9" t="s">
        <v>11</v>
      </c>
      <c r="L3" s="12" t="s">
        <v>38</v>
      </c>
      <c r="M3" s="12" t="s">
        <v>11</v>
      </c>
      <c r="N3" s="9" t="s">
        <v>38</v>
      </c>
      <c r="O3" s="9" t="s">
        <v>11</v>
      </c>
      <c r="P3" s="12" t="s">
        <v>38</v>
      </c>
      <c r="Q3" s="12" t="s">
        <v>11</v>
      </c>
      <c r="R3" s="9" t="s">
        <v>38</v>
      </c>
      <c r="S3" s="9" t="s">
        <v>11</v>
      </c>
      <c r="T3" s="12" t="s">
        <v>38</v>
      </c>
      <c r="U3" s="12" t="s">
        <v>11</v>
      </c>
      <c r="V3" s="9" t="s">
        <v>38</v>
      </c>
      <c r="W3" s="9" t="s">
        <v>11</v>
      </c>
      <c r="X3" s="12" t="s">
        <v>38</v>
      </c>
      <c r="Y3" s="12" t="s">
        <v>11</v>
      </c>
      <c r="Z3" s="9" t="s">
        <v>38</v>
      </c>
      <c r="AA3" s="9" t="s">
        <v>11</v>
      </c>
    </row>
    <row r="4" spans="1:27" x14ac:dyDescent="0.3">
      <c r="A4" s="7" t="s">
        <v>155</v>
      </c>
      <c r="B4" s="21" t="s">
        <v>156</v>
      </c>
      <c r="C4" s="5">
        <v>6000</v>
      </c>
      <c r="D4" s="23" t="s">
        <v>157</v>
      </c>
      <c r="E4" s="7" t="s">
        <v>158</v>
      </c>
      <c r="G4" s="24"/>
      <c r="H4" s="24">
        <v>0</v>
      </c>
      <c r="I4" s="24"/>
      <c r="J4" s="24">
        <v>0</v>
      </c>
      <c r="K4" s="24"/>
      <c r="L4" s="24">
        <v>0</v>
      </c>
      <c r="M4" s="24"/>
      <c r="N4" s="24">
        <v>0</v>
      </c>
      <c r="O4" s="24"/>
      <c r="P4" s="2">
        <v>3000</v>
      </c>
      <c r="Q4" s="24"/>
      <c r="R4" s="2">
        <v>1230</v>
      </c>
      <c r="S4" s="24"/>
      <c r="T4" s="2">
        <v>3000</v>
      </c>
      <c r="U4" s="24"/>
      <c r="V4" s="2">
        <v>2844</v>
      </c>
      <c r="W4" s="24"/>
      <c r="X4" s="2">
        <v>3000</v>
      </c>
      <c r="Y4" s="24"/>
      <c r="Z4" s="2">
        <v>0</v>
      </c>
      <c r="AA4" s="24"/>
    </row>
    <row r="5" spans="1:27" ht="28.8" x14ac:dyDescent="0.3">
      <c r="A5" s="7" t="s">
        <v>159</v>
      </c>
      <c r="B5" s="21" t="s">
        <v>160</v>
      </c>
      <c r="C5" s="5">
        <v>300</v>
      </c>
      <c r="D5" s="23" t="s">
        <v>157</v>
      </c>
      <c r="E5" s="7" t="s">
        <v>158</v>
      </c>
      <c r="G5" s="24"/>
      <c r="H5" s="24">
        <v>0</v>
      </c>
      <c r="I5" s="24"/>
      <c r="J5" s="24">
        <v>0</v>
      </c>
      <c r="K5" s="24"/>
      <c r="L5" s="24">
        <v>0</v>
      </c>
      <c r="M5" s="24"/>
      <c r="N5" s="24">
        <v>0</v>
      </c>
      <c r="O5" s="24"/>
      <c r="P5" s="2">
        <v>150</v>
      </c>
      <c r="Q5" s="24"/>
      <c r="R5" s="28">
        <v>0</v>
      </c>
      <c r="S5" s="24"/>
      <c r="T5" s="28">
        <v>150</v>
      </c>
      <c r="U5" s="24"/>
      <c r="V5" s="2">
        <v>311</v>
      </c>
      <c r="W5" s="24"/>
      <c r="X5" s="28">
        <v>0</v>
      </c>
      <c r="Y5" s="24"/>
      <c r="Z5" s="2">
        <v>0</v>
      </c>
      <c r="AA5" s="24"/>
    </row>
    <row r="6" spans="1:27" ht="28.8" x14ac:dyDescent="0.3">
      <c r="A6" s="7" t="s">
        <v>161</v>
      </c>
      <c r="B6" s="21" t="s">
        <v>162</v>
      </c>
      <c r="C6" s="5">
        <v>5000</v>
      </c>
      <c r="D6" s="23" t="s">
        <v>157</v>
      </c>
      <c r="E6" s="7" t="s">
        <v>158</v>
      </c>
      <c r="H6" s="25">
        <v>0</v>
      </c>
      <c r="J6" s="25">
        <v>0</v>
      </c>
      <c r="L6" s="25">
        <v>0</v>
      </c>
      <c r="N6" s="25">
        <v>0</v>
      </c>
      <c r="P6" s="2">
        <v>2500</v>
      </c>
      <c r="Q6" s="24"/>
      <c r="R6" s="28">
        <v>4207</v>
      </c>
      <c r="S6" s="24"/>
      <c r="T6" s="28">
        <v>2500</v>
      </c>
      <c r="U6" s="24"/>
      <c r="V6" s="28">
        <v>15067</v>
      </c>
      <c r="W6" s="24"/>
      <c r="X6" s="28">
        <v>0</v>
      </c>
      <c r="Y6" s="24"/>
      <c r="Z6" s="2">
        <v>0</v>
      </c>
      <c r="AA6" s="26"/>
    </row>
    <row r="7" spans="1:27" x14ac:dyDescent="0.3">
      <c r="A7" s="7" t="s">
        <v>163</v>
      </c>
      <c r="B7" s="21" t="s">
        <v>164</v>
      </c>
      <c r="C7" s="7">
        <v>500</v>
      </c>
      <c r="D7" s="23"/>
      <c r="E7" s="7"/>
      <c r="H7" s="25">
        <v>360</v>
      </c>
      <c r="J7" s="25">
        <v>360</v>
      </c>
      <c r="L7" s="25">
        <v>0</v>
      </c>
      <c r="N7" s="70">
        <v>0</v>
      </c>
      <c r="P7" s="2">
        <v>250</v>
      </c>
      <c r="Q7" s="24"/>
      <c r="R7">
        <v>780</v>
      </c>
      <c r="S7" s="24"/>
      <c r="T7" s="28">
        <v>250</v>
      </c>
      <c r="U7" s="24"/>
      <c r="V7" s="2">
        <v>885</v>
      </c>
      <c r="W7" s="26"/>
      <c r="X7" s="2">
        <v>0</v>
      </c>
      <c r="Y7" s="26"/>
      <c r="Z7" s="2">
        <v>0</v>
      </c>
      <c r="AA7" s="26"/>
    </row>
    <row r="8" spans="1:27" x14ac:dyDescent="0.3">
      <c r="A8" s="7" t="s">
        <v>165</v>
      </c>
      <c r="B8" s="21" t="s">
        <v>166</v>
      </c>
      <c r="C8" s="7" t="s">
        <v>167</v>
      </c>
      <c r="D8" s="23" t="s">
        <v>168</v>
      </c>
      <c r="E8" s="7" t="s">
        <v>169</v>
      </c>
      <c r="H8" s="25">
        <f>1200/1000000</f>
        <v>1.1999999999999999E-3</v>
      </c>
      <c r="J8" s="25">
        <f>1200/1000000</f>
        <v>1.1999999999999999E-3</v>
      </c>
      <c r="L8" s="25">
        <v>0</v>
      </c>
      <c r="N8" s="70">
        <v>0</v>
      </c>
      <c r="P8" s="2" t="s">
        <v>167</v>
      </c>
      <c r="Q8" s="7"/>
      <c r="R8">
        <f>7340/1000000</f>
        <v>7.3400000000000002E-3</v>
      </c>
      <c r="S8" s="7"/>
      <c r="T8" s="7" t="s">
        <v>167</v>
      </c>
      <c r="U8" s="7"/>
      <c r="V8" s="2">
        <f>7200/1000000</f>
        <v>7.1999999999999998E-3</v>
      </c>
      <c r="W8" s="2"/>
      <c r="X8" s="29">
        <v>0</v>
      </c>
      <c r="Y8" s="2"/>
      <c r="Z8" s="2">
        <v>0</v>
      </c>
      <c r="AA8" s="29"/>
    </row>
    <row r="9" spans="1:27" x14ac:dyDescent="0.3">
      <c r="A9" s="7" t="s">
        <v>170</v>
      </c>
      <c r="B9" s="21" t="s">
        <v>171</v>
      </c>
      <c r="C9" s="7">
        <v>20000</v>
      </c>
      <c r="D9" s="23"/>
      <c r="E9" s="7" t="s">
        <v>172</v>
      </c>
      <c r="H9" s="25">
        <v>10000</v>
      </c>
      <c r="J9" s="25">
        <v>12000</v>
      </c>
      <c r="L9" s="25">
        <v>0</v>
      </c>
      <c r="N9" s="70">
        <v>0</v>
      </c>
      <c r="P9" s="2">
        <v>10000</v>
      </c>
      <c r="R9">
        <v>12000</v>
      </c>
      <c r="T9" s="7">
        <v>0</v>
      </c>
      <c r="V9" s="2" t="s">
        <v>167</v>
      </c>
      <c r="X9" s="7">
        <v>0</v>
      </c>
      <c r="Z9" s="2">
        <v>0</v>
      </c>
    </row>
    <row r="10" spans="1:27" x14ac:dyDescent="0.3">
      <c r="A10" s="7" t="s">
        <v>173</v>
      </c>
      <c r="B10" s="21" t="s">
        <v>174</v>
      </c>
      <c r="C10" s="7" t="s">
        <v>167</v>
      </c>
      <c r="D10" s="23" t="s">
        <v>168</v>
      </c>
      <c r="E10" s="7" t="s">
        <v>169</v>
      </c>
      <c r="H10" s="25">
        <f>300/1000000</f>
        <v>2.9999999999999997E-4</v>
      </c>
      <c r="J10" s="25">
        <f>300/1000000</f>
        <v>2.9999999999999997E-4</v>
      </c>
      <c r="L10" s="25">
        <f>6000/1000000</f>
        <v>6.0000000000000001E-3</v>
      </c>
      <c r="N10">
        <f>6000/1000000</f>
        <v>6.0000000000000001E-3</v>
      </c>
      <c r="P10" s="2">
        <f>6000/1000000</f>
        <v>6.0000000000000001E-3</v>
      </c>
      <c r="R10">
        <f>6000/1000000</f>
        <v>6.0000000000000001E-3</v>
      </c>
      <c r="T10" s="28">
        <f>6000/1000000</f>
        <v>6.0000000000000001E-3</v>
      </c>
      <c r="V10" s="2">
        <f>6000/1000000</f>
        <v>6.0000000000000001E-3</v>
      </c>
      <c r="X10" s="7">
        <v>6.0000000000000001E-3</v>
      </c>
      <c r="Z10" s="2">
        <v>0</v>
      </c>
    </row>
    <row r="11" spans="1:27" x14ac:dyDescent="0.3">
      <c r="A11" s="7" t="s">
        <v>175</v>
      </c>
      <c r="B11" s="24"/>
      <c r="C11" s="2"/>
      <c r="D11" s="23"/>
      <c r="E11" s="7"/>
      <c r="P11" s="2"/>
      <c r="R11" s="2"/>
      <c r="T11" s="28"/>
      <c r="V11" s="7"/>
      <c r="W11" s="21"/>
    </row>
    <row r="12" spans="1:27" x14ac:dyDescent="0.3">
      <c r="A12" s="7" t="s">
        <v>176</v>
      </c>
      <c r="B12" s="24"/>
      <c r="C12" s="2"/>
      <c r="D12" s="23"/>
      <c r="E12" s="7"/>
      <c r="G12" s="23"/>
      <c r="H12" s="23"/>
      <c r="I12" s="23"/>
      <c r="J12" s="23"/>
      <c r="K12" s="23"/>
      <c r="L12" s="23"/>
      <c r="M12" s="23"/>
      <c r="N12" s="23"/>
      <c r="O12" s="23"/>
      <c r="P12" s="2"/>
      <c r="R12" s="2"/>
      <c r="T12" s="28"/>
      <c r="V12" s="7"/>
      <c r="W12" s="21"/>
    </row>
    <row r="13" spans="1:27" x14ac:dyDescent="0.3">
      <c r="A13" s="7" t="s">
        <v>177</v>
      </c>
      <c r="B13" s="24"/>
      <c r="C13" s="2"/>
      <c r="D13" s="23"/>
      <c r="E13" s="7"/>
      <c r="G13" s="23"/>
      <c r="H13" s="23"/>
      <c r="I13" s="23"/>
      <c r="J13" s="23"/>
      <c r="K13" s="23"/>
      <c r="L13" s="23"/>
      <c r="M13" s="23"/>
      <c r="N13" s="23"/>
      <c r="O13" s="23"/>
      <c r="P13" s="2"/>
      <c r="R13" s="2"/>
      <c r="T13" s="28"/>
      <c r="V13" s="7"/>
      <c r="W13" s="23"/>
    </row>
    <row r="14" spans="1:27" x14ac:dyDescent="0.3">
      <c r="A14" s="7" t="s">
        <v>178</v>
      </c>
      <c r="B14" s="24"/>
      <c r="C14" s="2"/>
      <c r="D14" s="23"/>
      <c r="E14" s="7"/>
      <c r="G14" s="23"/>
      <c r="H14" s="23"/>
      <c r="I14" s="23"/>
      <c r="J14" s="23"/>
      <c r="K14" s="23"/>
      <c r="L14" s="23"/>
      <c r="M14" s="23"/>
      <c r="N14" s="23"/>
      <c r="O14" s="23"/>
      <c r="P14" s="2"/>
      <c r="R14" s="2"/>
      <c r="T14" s="28"/>
      <c r="V14" s="7"/>
      <c r="W14" s="23"/>
    </row>
    <row r="15" spans="1:27" x14ac:dyDescent="0.3">
      <c r="A15" s="7" t="s">
        <v>179</v>
      </c>
      <c r="B15" s="24"/>
      <c r="C15" s="2"/>
      <c r="D15" s="23"/>
      <c r="E15" s="7"/>
      <c r="P15" s="2"/>
      <c r="R15" s="2"/>
      <c r="T15" s="28"/>
      <c r="V15" s="7"/>
      <c r="W15" s="23"/>
    </row>
    <row r="16" spans="1:27" x14ac:dyDescent="0.3">
      <c r="A16" s="7" t="s">
        <v>180</v>
      </c>
      <c r="B16" s="24"/>
      <c r="C16" s="2"/>
      <c r="D16" s="23"/>
      <c r="E16" s="7"/>
      <c r="P16" s="2"/>
      <c r="R16" s="2"/>
      <c r="T16" s="28"/>
      <c r="V16" s="7"/>
      <c r="W16" s="23"/>
    </row>
    <row r="17" spans="1:23" x14ac:dyDescent="0.3">
      <c r="A17" s="7" t="s">
        <v>181</v>
      </c>
      <c r="B17" s="24"/>
      <c r="D17" s="23"/>
      <c r="E17" s="7"/>
      <c r="P17" s="2"/>
      <c r="R17" s="2"/>
      <c r="T17" s="28"/>
      <c r="V17" s="7"/>
      <c r="W17" s="21"/>
    </row>
    <row r="18" spans="1:23" x14ac:dyDescent="0.3">
      <c r="E18" s="7"/>
      <c r="V18" s="7"/>
    </row>
    <row r="19" spans="1:23" x14ac:dyDescent="0.3">
      <c r="V19" s="7"/>
    </row>
    <row r="20" spans="1:23" x14ac:dyDescent="0.3">
      <c r="V20" s="7"/>
    </row>
    <row r="21" spans="1:23" x14ac:dyDescent="0.3">
      <c r="V21" s="7"/>
    </row>
    <row r="22" spans="1:23" x14ac:dyDescent="0.3">
      <c r="V22" s="7"/>
    </row>
    <row r="23" spans="1:23" x14ac:dyDescent="0.3">
      <c r="V23" s="7"/>
    </row>
    <row r="24" spans="1:23" x14ac:dyDescent="0.3">
      <c r="V24" s="7"/>
    </row>
    <row r="25" spans="1:23" x14ac:dyDescent="0.3">
      <c r="V25" s="7"/>
    </row>
    <row r="26" spans="1:23" x14ac:dyDescent="0.3">
      <c r="V26" s="7"/>
    </row>
    <row r="27" spans="1:23" x14ac:dyDescent="0.3">
      <c r="V27" s="7"/>
    </row>
    <row r="28" spans="1:23" x14ac:dyDescent="0.3">
      <c r="V28" s="7"/>
    </row>
    <row r="29" spans="1:23" x14ac:dyDescent="0.3">
      <c r="V29" s="7"/>
    </row>
    <row r="30" spans="1:23" x14ac:dyDescent="0.3">
      <c r="V30" s="7"/>
    </row>
    <row r="31" spans="1:23" x14ac:dyDescent="0.3">
      <c r="V31" s="7"/>
    </row>
    <row r="32" spans="1:23" x14ac:dyDescent="0.3">
      <c r="V32" s="7"/>
    </row>
    <row r="33" spans="22:22" x14ac:dyDescent="0.3">
      <c r="V33" s="7"/>
    </row>
    <row r="34" spans="22:22" x14ac:dyDescent="0.3">
      <c r="V34" s="7"/>
    </row>
  </sheetData>
  <mergeCells count="19">
    <mergeCell ref="B2:B3"/>
    <mergeCell ref="A2:A3"/>
    <mergeCell ref="L2:M2"/>
    <mergeCell ref="N2:O2"/>
    <mergeCell ref="H2:I2"/>
    <mergeCell ref="J2:K2"/>
    <mergeCell ref="A1:G1"/>
    <mergeCell ref="P1:AA1"/>
    <mergeCell ref="P2:Q2"/>
    <mergeCell ref="R2:S2"/>
    <mergeCell ref="T2:U2"/>
    <mergeCell ref="V2:W2"/>
    <mergeCell ref="X2:Y2"/>
    <mergeCell ref="Z2:AA2"/>
    <mergeCell ref="G2:G3"/>
    <mergeCell ref="F2:F3"/>
    <mergeCell ref="E2:E3"/>
    <mergeCell ref="D2:D3"/>
    <mergeCell ref="C2:C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C80"/>
  <sheetViews>
    <sheetView topLeftCell="L16" workbookViewId="0">
      <selection activeCell="W21" sqref="W21"/>
    </sheetView>
  </sheetViews>
  <sheetFormatPr defaultRowHeight="14.4" x14ac:dyDescent="0.3"/>
  <cols>
    <col min="1" max="1" width="11.6640625" customWidth="1"/>
    <col min="7" max="7" width="0" hidden="1" customWidth="1"/>
    <col min="8" max="8" width="8" bestFit="1" customWidth="1"/>
    <col min="9" max="9" width="9.33203125" hidden="1" customWidth="1"/>
    <col min="10" max="10" width="10" bestFit="1" customWidth="1"/>
    <col min="11" max="11" width="10" hidden="1" customWidth="1"/>
    <col min="12" max="12" width="11.6640625" style="32" customWidth="1"/>
    <col min="13" max="13" width="9.6640625" hidden="1" customWidth="1"/>
    <col min="14" max="14" width="10.5546875" hidden="1" customWidth="1"/>
    <col min="15" max="15" width="10.44140625" style="32" hidden="1" customWidth="1"/>
    <col min="17" max="17" width="8.33203125" style="6" bestFit="1" customWidth="1"/>
    <col min="18" max="18" width="11.33203125" customWidth="1"/>
    <col min="19" max="19" width="11.44140625" customWidth="1"/>
    <col min="20" max="20" width="11.33203125" customWidth="1"/>
    <col min="21" max="21" width="1.5546875" customWidth="1"/>
    <col min="25" max="25" width="1.44140625" customWidth="1"/>
    <col min="28" max="28" width="13.5546875" style="7" customWidth="1"/>
    <col min="39" max="39" width="10.5546875" customWidth="1"/>
  </cols>
  <sheetData>
    <row r="1" spans="1:29" x14ac:dyDescent="0.3">
      <c r="A1" s="82" t="s">
        <v>182</v>
      </c>
      <c r="B1" s="82"/>
      <c r="C1" s="82"/>
      <c r="E1" s="82" t="s">
        <v>183</v>
      </c>
      <c r="F1" s="82"/>
      <c r="G1" s="82"/>
      <c r="H1" s="82"/>
      <c r="I1" s="82"/>
      <c r="J1" s="82"/>
      <c r="K1" s="82"/>
      <c r="L1" s="82"/>
      <c r="M1" s="82"/>
      <c r="N1" s="82"/>
      <c r="O1" s="82"/>
      <c r="Q1" s="15"/>
      <c r="R1" s="85" t="s">
        <v>184</v>
      </c>
      <c r="S1" s="85"/>
      <c r="T1" s="85"/>
      <c r="U1" s="85"/>
      <c r="V1" s="85"/>
      <c r="W1" s="85"/>
      <c r="X1" s="85"/>
      <c r="Y1" s="85"/>
      <c r="Z1" s="85"/>
      <c r="AA1" s="85"/>
      <c r="AB1" s="85"/>
      <c r="AC1" s="85"/>
    </row>
    <row r="2" spans="1:29" x14ac:dyDescent="0.3">
      <c r="A2" s="82"/>
      <c r="B2" s="82"/>
      <c r="C2" s="82"/>
      <c r="E2" s="82"/>
      <c r="F2" s="82"/>
      <c r="G2" s="82"/>
      <c r="H2" s="82"/>
      <c r="I2" s="82"/>
      <c r="J2" s="82"/>
      <c r="K2" s="82"/>
      <c r="L2" s="82"/>
      <c r="M2" s="82"/>
      <c r="N2" s="82"/>
      <c r="O2" s="82"/>
      <c r="Q2" s="15"/>
      <c r="R2" s="83" t="s">
        <v>185</v>
      </c>
      <c r="S2" s="83"/>
      <c r="T2" s="83"/>
      <c r="U2" s="15"/>
      <c r="V2" s="83" t="s">
        <v>186</v>
      </c>
      <c r="W2" s="83"/>
      <c r="X2" s="83"/>
      <c r="Y2" s="15"/>
      <c r="Z2" s="84" t="s">
        <v>187</v>
      </c>
      <c r="AA2" s="84"/>
      <c r="AB2" s="84"/>
      <c r="AC2" s="84"/>
    </row>
    <row r="3" spans="1:29" ht="41.4" x14ac:dyDescent="0.3">
      <c r="A3" s="8" t="s">
        <v>188</v>
      </c>
      <c r="B3" s="8" t="s">
        <v>189</v>
      </c>
      <c r="C3" s="8" t="s">
        <v>190</v>
      </c>
      <c r="E3" s="8" t="s">
        <v>150</v>
      </c>
      <c r="F3" s="8" t="s">
        <v>191</v>
      </c>
      <c r="G3" s="8" t="s">
        <v>192</v>
      </c>
      <c r="H3" s="8" t="s">
        <v>193</v>
      </c>
      <c r="I3" s="8" t="s">
        <v>194</v>
      </c>
      <c r="J3" s="8" t="s">
        <v>195</v>
      </c>
      <c r="K3" s="8" t="s">
        <v>196</v>
      </c>
      <c r="L3" s="31" t="s">
        <v>197</v>
      </c>
      <c r="M3" s="8" t="s">
        <v>194</v>
      </c>
      <c r="N3" s="8" t="s">
        <v>196</v>
      </c>
      <c r="O3" s="31" t="s">
        <v>198</v>
      </c>
      <c r="Q3" s="55" t="s">
        <v>30</v>
      </c>
      <c r="R3" s="56" t="str">
        <f>'Output 1'!M2</f>
        <v>Progress achieved in 2021</v>
      </c>
      <c r="S3" s="56" t="str">
        <f>'Output 1'!Q2</f>
        <v>Progress achieved in 2022</v>
      </c>
      <c r="T3" s="56" t="str">
        <f>'Output 1'!U2</f>
        <v>Progress achieved in 2023</v>
      </c>
      <c r="U3" s="58"/>
      <c r="V3" s="52" t="str">
        <f>'Unplanned Outputs'!R2</f>
        <v>Progress achieved in 2021</v>
      </c>
      <c r="W3" s="52" t="str">
        <f>'Unplanned Outputs'!V2</f>
        <v>Progress achieved in 2022</v>
      </c>
      <c r="X3" s="52" t="str">
        <f>'Unplanned Outputs'!Z2</f>
        <v>Progress achieved in 2023</v>
      </c>
      <c r="Y3" s="15"/>
      <c r="Z3" s="57" t="s">
        <v>199</v>
      </c>
      <c r="AA3" s="54" t="s">
        <v>200</v>
      </c>
      <c r="AB3" s="31" t="s">
        <v>201</v>
      </c>
      <c r="AC3" s="63" t="s">
        <v>202</v>
      </c>
    </row>
    <row r="4" spans="1:29" x14ac:dyDescent="0.3">
      <c r="A4" t="s">
        <v>39</v>
      </c>
      <c r="B4" s="7">
        <f>'Output 1'!A3</f>
        <v>4</v>
      </c>
      <c r="C4" s="7">
        <f>4+B4</f>
        <v>8</v>
      </c>
      <c r="E4" t="str">
        <f>'Output 1'!B4</f>
        <v>O.1</v>
      </c>
      <c r="F4" t="str">
        <f>'Output 1'!D4</f>
        <v>O.1.1</v>
      </c>
      <c r="G4" s="4" t="e">
        <f>'Output 1'!$K$4/'Output 1'!$F$4</f>
        <v>#DIV/0!</v>
      </c>
      <c r="H4" s="4" t="e">
        <f>'Output 1'!M$4/'Output 1'!$F$4</f>
        <v>#DIV/0!</v>
      </c>
      <c r="I4" s="4" t="e">
        <f>('Output 1'!O$4)/'Output 1'!$F$4</f>
        <v>#DIV/0!</v>
      </c>
      <c r="J4" s="4" t="e">
        <f>('Output 1'!Q$4)/'Output 1'!$F$4</f>
        <v>#DIV/0!</v>
      </c>
      <c r="K4" s="4" t="e">
        <f>('Output 1'!U$4)/'Output 1'!$F$4</f>
        <v>#DIV/0!</v>
      </c>
      <c r="L4" s="33" t="e">
        <f>H4+J4</f>
        <v>#DIV/0!</v>
      </c>
      <c r="M4" s="4" t="e">
        <f>('Output 1'!S$4)/'Output 1'!$F$4</f>
        <v>#DIV/0!</v>
      </c>
      <c r="N4" s="4" t="e">
        <f>('Output 1'!U$4)/'Output 1'!$F$4</f>
        <v>#DIV/0!</v>
      </c>
      <c r="O4" s="33" t="e">
        <f>L4+N4</f>
        <v>#DIV/0!</v>
      </c>
      <c r="Q4" s="30">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
+SUMIF(INDIRECT("'Output 6'!$H$4:$H$"&amp;$C$9),Analysis!Q4,INDIRECT("'Output 6'!$m$4:$m$"&amp;$C$9))
+SUMIF(INDIRECT("'Output 7'!$H$4:$H$"&amp;$C$10),Analysis!Q4,INDIRECT("'Output 7'!$m$4:$m$"&amp;$C$10))
+SUMIF(INDIRECT("'Output 8'!$H$4:$H$"&amp;$C$11),Analysis!Q4,INDIRECT("'Output 8'!$m$4:$m$"&amp;$C$11))
+SUMIF(INDIRECT("'Output 9'!$H$4:$H$"&amp;$C$12),Analysis!Q4,INDIRECT("'Output 9'!$m$4:$m$"&amp;$C$12))
+SUMIF(INDIRECT("'Output 10'!$H$4:$H$"&amp;$C$13),Analysis!Q4,INDIRECT("'Output 10'!$m$4:$m$"&amp;$C$13))</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
+SUMIF(INDIRECT("'Output 6'!$H$4:$H$"&amp;$C$9),Analysis!Q4,INDIRECT("'Output 6'!$Q$4:$Q$"&amp;$C$9))
+SUMIF(INDIRECT("'Output 7'!$H$4:$H$"&amp;$C$10),Analysis!Q4,INDIRECT("'Output 7'!$Q$4:$Q$"&amp;$C$10))
+SUMIF(INDIRECT("'Output 8'!$H$4:$H$"&amp;$C$11),Analysis!Q4,INDIRECT("'Output 8'!$Q$4:$Q$"&amp;$C$11))
+SUMIF(INDIRECT("'Output 9'!$H$4:$H$"&amp;$C$12),Analysis!Q4,INDIRECT("'Output 9'!$Q$4:$Q$"&amp;$C$12))
+SUMIF(INDIRECT("'Output 10'!$H$4:$H$"&amp;$C$13),Analysis!Q4,INDIRECT("'Output 10'!$Q$4:$Q$"&amp;$C$13))</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
+SUMIF(INDIRECT("'Output 6'!$H$4:$H$"&amp;$C$9),Analysis!Q4,INDIRECT("'Output 6'!$U$4:$U$"&amp;$C$9))
+SUMIF(INDIRECT("'Output 7'!$H$4:$H$"&amp;$C$10),Analysis!Q4,INDIRECT("'Output 7'!$U$4:$U$"&amp;$C$10))
+SUMIF(INDIRECT("'Output 8'!$H$4:$H$"&amp;$C$11),Analysis!Q4,INDIRECT("'Output 8'!$U$4:$U$"&amp;$C$11))
+SUMIF(INDIRECT("'Output 9'!$H$4:$H$"&amp;$C$12),Analysis!Q4,INDIRECT("'Output 9'!$U$4:$U$"&amp;$C$12))
+SUMIF(INDIRECT("'Output 10'!$H$4:$H$"&amp;$C$13),Analysis!Q4,INDIRECT("'Output 10'!$U$4:$U$"&amp;$C$13))</f>
        <v>0</v>
      </c>
      <c r="U4" s="30"/>
      <c r="V4" s="5">
        <f>SUMIF('Unplanned Outputs'!$E$4:$E$500,Analysis!Q4,'Unplanned Outputs'!$R$4:$R$500)</f>
        <v>0</v>
      </c>
      <c r="W4" s="5">
        <f>SUMIF('Unplanned Outputs'!$E$4:$E$500,Analysis!$Q4,'Unplanned Outputs'!$V$4:$V$500)</f>
        <v>0</v>
      </c>
      <c r="X4" s="5">
        <f>SUMIF('Unplanned Outputs'!$E$4:$E$500,Analysis!$Q4,'Unplanned Outputs'!$Z$4:$Z$500)</f>
        <v>0</v>
      </c>
      <c r="Y4" s="15"/>
      <c r="Z4" s="37">
        <f t="shared" ref="Z4:Z35" ca="1" si="0">SUM(R4:T4)</f>
        <v>0</v>
      </c>
      <c r="AA4" s="37">
        <f t="shared" ref="AA4:AA35" si="1">SUM(V4:X4)</f>
        <v>0</v>
      </c>
      <c r="AB4" s="53">
        <f t="shared" ref="AB4:AB35" ca="1" si="2">AA4+Z4</f>
        <v>0</v>
      </c>
      <c r="AC4" s="64">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
+SUMIF(INDIRECT("'Output 6'!$H$5:$H$"&amp;$C$9),Analysis!$Q4,INDIRECT("'Output 6'!$F$5:$F$"&amp;$C$9))
+SUMIF(INDIRECT("'Output 7'!$H$5:$H$"&amp;$C$10),Analysis!$Q4,INDIRECT("'Output 7'!$F$5:$F$"&amp;$C$10))
+SUMIF(INDIRECT("'Output 8'!$H$5:$H$"&amp;$C$11),Analysis!$Q4,INDIRECT("'Output 8'!$F$5:$F$"&amp;$C$11))
+SUMIF(INDIRECT("'Output 9'!$H$5:$H$"&amp;$C$12),Analysis!$Q4,INDIRECT("'Output 9'!$F$5:$F$"&amp;$C$12))
+SUMIF(INDIRECT("'Output 10'!$H$5:$H$"&amp;$C$13),Analysis!$Q4,INDIRECT("'Output 10'!$F$5:$F$"&amp;$C$13))</f>
        <v>0</v>
      </c>
    </row>
    <row r="5" spans="1:29" x14ac:dyDescent="0.3">
      <c r="A5" t="s">
        <v>58</v>
      </c>
      <c r="B5" s="7">
        <f>'Output 2'!A3</f>
        <v>1</v>
      </c>
      <c r="C5" s="7">
        <f t="shared" ref="C5:C13" si="3">4+B5</f>
        <v>5</v>
      </c>
      <c r="F5" t="str">
        <f>'Output 1'!D5</f>
        <v>O.1.2</v>
      </c>
      <c r="G5" s="4" t="e">
        <f>'Output 1'!K$5/'Output 1'!$F$5</f>
        <v>#DIV/0!</v>
      </c>
      <c r="H5" s="4" t="e">
        <f>'Output 1'!M$5/'Output 1'!$F$5</f>
        <v>#DIV/0!</v>
      </c>
      <c r="I5" s="4" t="e">
        <f>('Output 1'!O$5)/'Output 1'!$F$5</f>
        <v>#DIV/0!</v>
      </c>
      <c r="J5" s="4" t="e">
        <f>('Output 1'!Q$5)/'Output 1'!$F$5</f>
        <v>#DIV/0!</v>
      </c>
      <c r="K5" s="4" t="e">
        <f>('Output 1'!U$4)/'Output 1'!$F$4</f>
        <v>#DIV/0!</v>
      </c>
      <c r="L5" s="33" t="e">
        <f t="shared" ref="L5" si="4">H5+J5</f>
        <v>#DIV/0!</v>
      </c>
      <c r="M5" s="4" t="e">
        <f>('Output 1'!S$5)/'Output 1'!$F$5</f>
        <v>#DIV/0!</v>
      </c>
      <c r="N5" s="4" t="e">
        <f>('Output 1'!U$5)/'Output 1'!$F$5</f>
        <v>#DIV/0!</v>
      </c>
      <c r="O5" s="33" t="e">
        <f t="shared" ref="O5" si="5">L5+N5</f>
        <v>#DIV/0!</v>
      </c>
      <c r="Q5" s="30" t="s">
        <v>203</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
+SUMIF(INDIRECT("'Output 6'!$H$4:$H$"&amp;$C$9),Analysis!Q5,INDIRECT("'Output 6'!$m$4:$m$"&amp;$C$9))
+SUMIF(INDIRECT("'Output 7'!$H$4:$H$"&amp;$C$10),Analysis!Q5,INDIRECT("'Output 7'!$m$4:$m$"&amp;$C$10))
+SUMIF(INDIRECT("'Output 8'!$H$4:$H$"&amp;$C$11),Analysis!Q5,INDIRECT("'Output 8'!$m$4:$m$"&amp;$C$11))
+SUMIF(INDIRECT("'Output 9'!$H$4:$H$"&amp;$C$12),Analysis!Q5,INDIRECT("'Output 9'!$m$4:$m$"&amp;$C$12))
+SUMIF(INDIRECT("'Output 10'!$H$4:$H$"&amp;$C$13),Analysis!Q5,INDIRECT("'Output 10'!$m$4:$m$"&amp;$C$13))</f>
        <v>0</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
+SUMIF(INDIRECT("'Output 6'!$H$4:$H$"&amp;$C$9),Analysis!Q5,INDIRECT("'Output 6'!$Q$4:$Q$"&amp;$C$9))
+SUMIF(INDIRECT("'Output 7'!$H$4:$H$"&amp;$C$10),Analysis!Q5,INDIRECT("'Output 7'!$Q$4:$Q$"&amp;$C$10))
+SUMIF(INDIRECT("'Output 8'!$H$4:$H$"&amp;$C$11),Analysis!Q5,INDIRECT("'Output 8'!$Q$4:$Q$"&amp;$C$11))
+SUMIF(INDIRECT("'Output 9'!$H$4:$H$"&amp;$C$12),Analysis!Q5,INDIRECT("'Output 9'!$Q$4:$Q$"&amp;$C$12))
+SUMIF(INDIRECT("'Output 10'!$H$4:$H$"&amp;$C$13),Analysis!Q5,INDIRECT("'Output 10'!$Q$4:$Q$"&amp;$C$13))</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
+SUMIF(INDIRECT("'Output 6'!$H$4:$H$"&amp;$C$9),Analysis!Q5,INDIRECT("'Output 6'!$U$4:$U$"&amp;$C$9))
+SUMIF(INDIRECT("'Output 7'!$H$4:$H$"&amp;$C$10),Analysis!Q5,INDIRECT("'Output 7'!$U$4:$U$"&amp;$C$10))
+SUMIF(INDIRECT("'Output 8'!$H$4:$H$"&amp;$C$11),Analysis!Q5,INDIRECT("'Output 8'!$U$4:$U$"&amp;$C$11))
+SUMIF(INDIRECT("'Output 9'!$H$4:$H$"&amp;$C$12),Analysis!Q5,INDIRECT("'Output 9'!$U$4:$U$"&amp;$C$12))
+SUMIF(INDIRECT("'Output 10'!$H$4:$H$"&amp;$C$13),Analysis!Q5,INDIRECT("'Output 10'!$U$4:$U$"&amp;$C$13))</f>
        <v>0</v>
      </c>
      <c r="U5" s="30"/>
      <c r="V5" s="5">
        <f>SUMIF('Unplanned Outputs'!$E$4:$E$500,Analysis!Q5,'Unplanned Outputs'!$R$4:$R$500)</f>
        <v>0</v>
      </c>
      <c r="W5" s="5">
        <f>SUMIF('Unplanned Outputs'!$E$4:$E$500,Analysis!$Q5,'Unplanned Outputs'!$V$4:$V$500)</f>
        <v>0</v>
      </c>
      <c r="X5" s="5">
        <f>SUMIF('Unplanned Outputs'!$E$4:$E$500,Analysis!$Q5,'Unplanned Outputs'!$Z$4:$Z$500)</f>
        <v>0</v>
      </c>
      <c r="Y5" s="15"/>
      <c r="Z5" s="37">
        <f t="shared" ca="1" si="0"/>
        <v>0</v>
      </c>
      <c r="AA5" s="37">
        <f t="shared" si="1"/>
        <v>0</v>
      </c>
      <c r="AB5" s="53">
        <f t="shared" ca="1" si="2"/>
        <v>0</v>
      </c>
      <c r="AC5" s="64">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
+SUMIF(INDIRECT("'Output 6'!$H$5:$H$"&amp;$C$9),Analysis!$Q5,INDIRECT("'Output 6'!$F$5:$F$"&amp;$C$9))
+SUMIF(INDIRECT("'Output 7'!$H$5:$H$"&amp;$C$10),Analysis!$Q5,INDIRECT("'Output 7'!$F$5:$F$"&amp;$C$10))
+SUMIF(INDIRECT("'Output 8'!$H$5:$H$"&amp;$C$11),Analysis!$Q5,INDIRECT("'Output 8'!$F$5:$F$"&amp;$C$11))
+SUMIF(INDIRECT("'Output 9'!$H$5:$H$"&amp;$C$12),Analysis!$Q5,INDIRECT("'Output 9'!$F$5:$F$"&amp;$C$12))
+SUMIF(INDIRECT("'Output 10'!$H$5:$H$"&amp;$C$13),Analysis!$Q5,INDIRECT("'Output 10'!$F$5:$F$"&amp;$C$13))</f>
        <v>0</v>
      </c>
    </row>
    <row r="6" spans="1:29" x14ac:dyDescent="0.3">
      <c r="A6" t="s">
        <v>65</v>
      </c>
      <c r="B6" s="7">
        <f>'Output 3'!A3</f>
        <v>3</v>
      </c>
      <c r="C6" s="7">
        <f t="shared" si="3"/>
        <v>7</v>
      </c>
      <c r="F6" t="str">
        <f>'Output 1'!D6</f>
        <v>O.1.3</v>
      </c>
      <c r="G6" s="4" t="e">
        <f>'Output 1'!K$6/'Output 1'!$F$6</f>
        <v>#DIV/0!</v>
      </c>
      <c r="H6" s="4" t="e">
        <f>'Output 1'!M$6/'Output 1'!$F$6</f>
        <v>#DIV/0!</v>
      </c>
      <c r="I6" s="4" t="e">
        <f>('Output 1'!O$6)/'Output 1'!$F$6</f>
        <v>#DIV/0!</v>
      </c>
      <c r="J6" s="4" t="e">
        <f>('Output 1'!Q$6)/'Output 1'!$F$6</f>
        <v>#DIV/0!</v>
      </c>
      <c r="K6" s="4" t="e">
        <f>('Output 1'!U$4)/'Output 1'!$F$4</f>
        <v>#DIV/0!</v>
      </c>
      <c r="L6" s="33" t="e">
        <f>H$6+J$6</f>
        <v>#DIV/0!</v>
      </c>
      <c r="M6" s="4" t="e">
        <f>('Output 1'!S$6)/'Output 1'!$F$6</f>
        <v>#DIV/0!</v>
      </c>
      <c r="N6" s="4" t="e">
        <f>('Output 1'!U$6)/'Output 1'!$F$6</f>
        <v>#DIV/0!</v>
      </c>
      <c r="O6" s="33" t="e">
        <f>L$6+N$6</f>
        <v>#DIV/0!</v>
      </c>
      <c r="Q6" s="30" t="s">
        <v>204</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
+SUMIF(INDIRECT("'Output 6'!$H$4:$H$"&amp;$C$9),Analysis!Q6,INDIRECT("'Output 6'!$m$4:$m$"&amp;$C$9))
+SUMIF(INDIRECT("'Output 7'!$H$4:$H$"&amp;$C$10),Analysis!Q6,INDIRECT("'Output 7'!$m$4:$m$"&amp;$C$10))
+SUMIF(INDIRECT("'Output 8'!$H$4:$H$"&amp;$C$11),Analysis!Q6,INDIRECT("'Output 8'!$m$4:$m$"&amp;$C$11))
+SUMIF(INDIRECT("'Output 9'!$H$4:$H$"&amp;$C$12),Analysis!Q6,INDIRECT("'Output 9'!$m$4:$m$"&amp;$C$12))
+SUMIF(INDIRECT("'Output 10'!$H$4:$H$"&amp;$C$13),Analysis!Q6,INDIRECT("'Output 10'!$m$4:$m$"&amp;$C$13))</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
+SUMIF(INDIRECT("'Output 6'!$H$4:$H$"&amp;$C$9),Analysis!Q6,INDIRECT("'Output 6'!$Q$4:$Q$"&amp;$C$9))
+SUMIF(INDIRECT("'Output 7'!$H$4:$H$"&amp;$C$10),Analysis!Q6,INDIRECT("'Output 7'!$Q$4:$Q$"&amp;$C$10))
+SUMIF(INDIRECT("'Output 8'!$H$4:$H$"&amp;$C$11),Analysis!Q6,INDIRECT("'Output 8'!$Q$4:$Q$"&amp;$C$11))
+SUMIF(INDIRECT("'Output 9'!$H$4:$H$"&amp;$C$12),Analysis!Q6,INDIRECT("'Output 9'!$Q$4:$Q$"&amp;$C$12))
+SUMIF(INDIRECT("'Output 10'!$H$4:$H$"&amp;$C$13),Analysis!Q6,INDIRECT("'Output 10'!$Q$4:$Q$"&amp;$C$13))</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
+SUMIF(INDIRECT("'Output 6'!$H$4:$H$"&amp;$C$9),Analysis!Q6,INDIRECT("'Output 6'!$U$4:$U$"&amp;$C$9))
+SUMIF(INDIRECT("'Output 7'!$H$4:$H$"&amp;$C$10),Analysis!Q6,INDIRECT("'Output 7'!$U$4:$U$"&amp;$C$10))
+SUMIF(INDIRECT("'Output 8'!$H$4:$H$"&amp;$C$11),Analysis!Q6,INDIRECT("'Output 8'!$U$4:$U$"&amp;$C$11))
+SUMIF(INDIRECT("'Output 9'!$H$4:$H$"&amp;$C$12),Analysis!Q6,INDIRECT("'Output 9'!$U$4:$U$"&amp;$C$12))
+SUMIF(INDIRECT("'Output 10'!$H$4:$H$"&amp;$C$13),Analysis!Q6,INDIRECT("'Output 10'!$U$4:$U$"&amp;$C$13))</f>
        <v>0</v>
      </c>
      <c r="U6" s="30"/>
      <c r="V6" s="5">
        <f>SUMIF('Unplanned Outputs'!$E$4:$E$500,Analysis!Q6,'Unplanned Outputs'!$R$4:$R$500)</f>
        <v>0</v>
      </c>
      <c r="W6" s="5">
        <f>SUMIF('Unplanned Outputs'!$E$4:$E$500,Analysis!$Q6,'Unplanned Outputs'!$V$4:$V$500)</f>
        <v>0</v>
      </c>
      <c r="X6" s="5">
        <f>SUMIF('Unplanned Outputs'!$E$4:$E$500,Analysis!$Q6,'Unplanned Outputs'!$Z$4:$Z$500)</f>
        <v>0</v>
      </c>
      <c r="Y6" s="15"/>
      <c r="Z6" s="37">
        <f t="shared" ca="1" si="0"/>
        <v>0</v>
      </c>
      <c r="AA6" s="37">
        <f t="shared" si="1"/>
        <v>0</v>
      </c>
      <c r="AB6" s="53">
        <f t="shared" ca="1" si="2"/>
        <v>0</v>
      </c>
      <c r="AC6" s="64">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
+SUMIF(INDIRECT("'Output 6'!$H$5:$H$"&amp;$C$9),Analysis!$Q6,INDIRECT("'Output 6'!$F$5:$F$"&amp;$C$9))
+SUMIF(INDIRECT("'Output 7'!$H$5:$H$"&amp;$C$10),Analysis!$Q6,INDIRECT("'Output 7'!$F$5:$F$"&amp;$C$10))
+SUMIF(INDIRECT("'Output 8'!$H$5:$H$"&amp;$C$11),Analysis!$Q6,INDIRECT("'Output 8'!$F$5:$F$"&amp;$C$11))
+SUMIF(INDIRECT("'Output 9'!$H$5:$H$"&amp;$C$12),Analysis!$Q6,INDIRECT("'Output 9'!$F$5:$F$"&amp;$C$12))
+SUMIF(INDIRECT("'Output 10'!$H$5:$H$"&amp;$C$13),Analysis!$Q6,INDIRECT("'Output 10'!$F$5:$F$"&amp;$C$13))</f>
        <v>0</v>
      </c>
    </row>
    <row r="7" spans="1:29" x14ac:dyDescent="0.3">
      <c r="A7" t="s">
        <v>78</v>
      </c>
      <c r="B7" s="7">
        <f>'Output 4'!A3</f>
        <v>2</v>
      </c>
      <c r="C7" s="7">
        <f t="shared" si="3"/>
        <v>6</v>
      </c>
      <c r="F7" t="str">
        <f>'Output 1'!D7</f>
        <v>O.1.4</v>
      </c>
      <c r="G7" s="4" t="e">
        <f>'Output 1'!K$7/'Output 1'!$F$7</f>
        <v>#DIV/0!</v>
      </c>
      <c r="H7" s="4" t="e">
        <f>'Output 1'!M$7/'Output 1'!$F$7</f>
        <v>#DIV/0!</v>
      </c>
      <c r="I7" s="4" t="e">
        <f>('Output 1'!O$7)/'Output 1'!$F$7</f>
        <v>#DIV/0!</v>
      </c>
      <c r="J7" s="4" t="e">
        <f>('Output 1'!Q$7)/'Output 1'!$F$7</f>
        <v>#DIV/0!</v>
      </c>
      <c r="K7" s="4" t="e">
        <f>('Output 1'!U$4)/'Output 1'!$F$4</f>
        <v>#DIV/0!</v>
      </c>
      <c r="L7" s="33" t="e">
        <f>H$7+J$7</f>
        <v>#DIV/0!</v>
      </c>
      <c r="M7" s="4" t="e">
        <f>('Output 1'!S$7)/'Output 1'!$F$7</f>
        <v>#DIV/0!</v>
      </c>
      <c r="N7" s="4" t="e">
        <f>('Output 1'!U$7)/'Output 1'!$F$7</f>
        <v>#DIV/0!</v>
      </c>
      <c r="O7" s="33" t="e">
        <f>L$7+N$7</f>
        <v>#DIV/0!</v>
      </c>
      <c r="Q7" s="30" t="s">
        <v>205</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
+SUMIF(INDIRECT("'Output 6'!$H$4:$H$"&amp;$C$9),Analysis!Q7,INDIRECT("'Output 6'!$m$4:$m$"&amp;$C$9))
+SUMIF(INDIRECT("'Output 7'!$H$4:$H$"&amp;$C$10),Analysis!Q7,INDIRECT("'Output 7'!$m$4:$m$"&amp;$C$10))
+SUMIF(INDIRECT("'Output 8'!$H$4:$H$"&amp;$C$11),Analysis!Q7,INDIRECT("'Output 8'!$m$4:$m$"&amp;$C$11))
+SUMIF(INDIRECT("'Output 9'!$H$4:$H$"&amp;$C$12),Analysis!Q7,INDIRECT("'Output 9'!$m$4:$m$"&amp;$C$12))
+SUMIF(INDIRECT("'Output 10'!$H$4:$H$"&amp;$C$13),Analysis!Q7,INDIRECT("'Output 10'!$m$4:$m$"&amp;$C$13))</f>
        <v>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
+SUMIF(INDIRECT("'Output 6'!$H$4:$H$"&amp;$C$9),Analysis!Q7,INDIRECT("'Output 6'!$Q$4:$Q$"&amp;$C$9))
+SUMIF(INDIRECT("'Output 7'!$H$4:$H$"&amp;$C$10),Analysis!Q7,INDIRECT("'Output 7'!$Q$4:$Q$"&amp;$C$10))
+SUMIF(INDIRECT("'Output 8'!$H$4:$H$"&amp;$C$11),Analysis!Q7,INDIRECT("'Output 8'!$Q$4:$Q$"&amp;$C$11))
+SUMIF(INDIRECT("'Output 9'!$H$4:$H$"&amp;$C$12),Analysis!Q7,INDIRECT("'Output 9'!$Q$4:$Q$"&amp;$C$12))
+SUMIF(INDIRECT("'Output 10'!$H$4:$H$"&amp;$C$13),Analysis!Q7,INDIRECT("'Output 10'!$Q$4:$Q$"&amp;$C$13))</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
+SUMIF(INDIRECT("'Output 6'!$H$4:$H$"&amp;$C$9),Analysis!Q7,INDIRECT("'Output 6'!$U$4:$U$"&amp;$C$9))
+SUMIF(INDIRECT("'Output 7'!$H$4:$H$"&amp;$C$10),Analysis!Q7,INDIRECT("'Output 7'!$U$4:$U$"&amp;$C$10))
+SUMIF(INDIRECT("'Output 8'!$H$4:$H$"&amp;$C$11),Analysis!Q7,INDIRECT("'Output 8'!$U$4:$U$"&amp;$C$11))
+SUMIF(INDIRECT("'Output 9'!$H$4:$H$"&amp;$C$12),Analysis!Q7,INDIRECT("'Output 9'!$U$4:$U$"&amp;$C$12))
+SUMIF(INDIRECT("'Output 10'!$H$4:$H$"&amp;$C$13),Analysis!Q7,INDIRECT("'Output 10'!$U$4:$U$"&amp;$C$13))</f>
        <v>0</v>
      </c>
      <c r="U7" s="30"/>
      <c r="V7" s="5">
        <f>SUMIF('Unplanned Outputs'!$E$4:$E$500,Analysis!Q7,'Unplanned Outputs'!$R$4:$R$500)</f>
        <v>0</v>
      </c>
      <c r="W7" s="5">
        <f>SUMIF('Unplanned Outputs'!$E$4:$E$500,Analysis!$Q7,'Unplanned Outputs'!$V$4:$V$500)</f>
        <v>0</v>
      </c>
      <c r="X7" s="5">
        <f>SUMIF('Unplanned Outputs'!$E$4:$E$500,Analysis!$Q7,'Unplanned Outputs'!$Z$4:$Z$500)</f>
        <v>0</v>
      </c>
      <c r="Y7" s="15"/>
      <c r="Z7" s="37">
        <f t="shared" ca="1" si="0"/>
        <v>0</v>
      </c>
      <c r="AA7" s="37">
        <f t="shared" si="1"/>
        <v>0</v>
      </c>
      <c r="AB7" s="53">
        <f t="shared" ca="1" si="2"/>
        <v>0</v>
      </c>
      <c r="AC7" s="64">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
+SUMIF(INDIRECT("'Output 6'!$H$5:$H$"&amp;$C$9),Analysis!$Q7,INDIRECT("'Output 6'!$F$5:$F$"&amp;$C$9))
+SUMIF(INDIRECT("'Output 7'!$H$5:$H$"&amp;$C$10),Analysis!$Q7,INDIRECT("'Output 7'!$F$5:$F$"&amp;$C$10))
+SUMIF(INDIRECT("'Output 8'!$H$5:$H$"&amp;$C$11),Analysis!$Q7,INDIRECT("'Output 8'!$F$5:$F$"&amp;$C$11))
+SUMIF(INDIRECT("'Output 9'!$H$5:$H$"&amp;$C$12),Analysis!$Q7,INDIRECT("'Output 9'!$F$5:$F$"&amp;$C$12))
+SUMIF(INDIRECT("'Output 10'!$H$5:$H$"&amp;$C$13),Analysis!$Q7,INDIRECT("'Output 10'!$F$5:$F$"&amp;$C$13))</f>
        <v>0</v>
      </c>
    </row>
    <row r="8" spans="1:29" x14ac:dyDescent="0.3">
      <c r="A8" t="s">
        <v>87</v>
      </c>
      <c r="B8" s="7">
        <f>'Output 5'!A3</f>
        <v>3</v>
      </c>
      <c r="C8" s="7">
        <f t="shared" si="3"/>
        <v>7</v>
      </c>
      <c r="E8" t="str">
        <f>'Output 2'!$B$4</f>
        <v>O.2</v>
      </c>
      <c r="F8" t="str">
        <f>'Output 2'!$D$4</f>
        <v>O.2.1</v>
      </c>
      <c r="G8" s="4" t="e">
        <f>'Output 2'!$K$4/'Output 2'!$F$4</f>
        <v>#DIV/0!</v>
      </c>
      <c r="H8" s="4" t="e">
        <f>'Output 2'!M$4/'Output 2'!$F$4</f>
        <v>#DIV/0!</v>
      </c>
      <c r="I8" s="4" t="e">
        <f>('Output 2'!O$4)/'Output 2'!$F$4</f>
        <v>#DIV/0!</v>
      </c>
      <c r="J8" s="4" t="e">
        <f>('Output 2'!Q$4)/'Output 2'!$F$4</f>
        <v>#DIV/0!</v>
      </c>
      <c r="K8" s="4" t="e">
        <f>('Output 1'!U$4)/'Output 1'!$F$4</f>
        <v>#DIV/0!</v>
      </c>
      <c r="L8" s="33" t="e">
        <f>H8+J8</f>
        <v>#DIV/0!</v>
      </c>
      <c r="M8" s="4" t="e">
        <f>('Output 2'!S$4)/'Output 2'!$F$4</f>
        <v>#DIV/0!</v>
      </c>
      <c r="N8" s="4" t="e">
        <f>('Output 2'!U$4)/'Output 2'!$F$4</f>
        <v>#DIV/0!</v>
      </c>
      <c r="O8" s="33" t="e">
        <f>L8+N8</f>
        <v>#DIV/0!</v>
      </c>
      <c r="Q8" s="30">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
+SUMIF(INDIRECT("'Output 6'!$H$4:$H$"&amp;$C$9),Analysis!Q8,INDIRECT("'Output 6'!$m$4:$m$"&amp;$C$9))
+SUMIF(INDIRECT("'Output 7'!$H$4:$H$"&amp;$C$10),Analysis!Q8,INDIRECT("'Output 7'!$m$4:$m$"&amp;$C$10))
+SUMIF(INDIRECT("'Output 8'!$H$4:$H$"&amp;$C$11),Analysis!Q8,INDIRECT("'Output 8'!$m$4:$m$"&amp;$C$11))
+SUMIF(INDIRECT("'Output 9'!$H$4:$H$"&amp;$C$12),Analysis!Q8,INDIRECT("'Output 9'!$m$4:$m$"&amp;$C$12))
+SUMIF(INDIRECT("'Output 10'!$H$4:$H$"&amp;$C$13),Analysis!Q8,INDIRECT("'Output 10'!$m$4:$m$"&amp;$C$13))</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
+SUMIF(INDIRECT("'Output 6'!$H$4:$H$"&amp;$C$9),Analysis!Q8,INDIRECT("'Output 6'!$Q$4:$Q$"&amp;$C$9))
+SUMIF(INDIRECT("'Output 7'!$H$4:$H$"&amp;$C$10),Analysis!Q8,INDIRECT("'Output 7'!$Q$4:$Q$"&amp;$C$10))
+SUMIF(INDIRECT("'Output 8'!$H$4:$H$"&amp;$C$11),Analysis!Q8,INDIRECT("'Output 8'!$Q$4:$Q$"&amp;$C$11))
+SUMIF(INDIRECT("'Output 9'!$H$4:$H$"&amp;$C$12),Analysis!Q8,INDIRECT("'Output 9'!$Q$4:$Q$"&amp;$C$12))
+SUMIF(INDIRECT("'Output 10'!$H$4:$H$"&amp;$C$13),Analysis!Q8,INDIRECT("'Output 10'!$Q$4:$Q$"&amp;$C$13))</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
+SUMIF(INDIRECT("'Output 6'!$H$4:$H$"&amp;$C$9),Analysis!Q8,INDIRECT("'Output 6'!$U$4:$U$"&amp;$C$9))
+SUMIF(INDIRECT("'Output 7'!$H$4:$H$"&amp;$C$10),Analysis!Q8,INDIRECT("'Output 7'!$U$4:$U$"&amp;$C$10))
+SUMIF(INDIRECT("'Output 8'!$H$4:$H$"&amp;$C$11),Analysis!Q8,INDIRECT("'Output 8'!$U$4:$U$"&amp;$C$11))
+SUMIF(INDIRECT("'Output 9'!$H$4:$H$"&amp;$C$12),Analysis!Q8,INDIRECT("'Output 9'!$U$4:$U$"&amp;$C$12))
+SUMIF(INDIRECT("'Output 10'!$H$4:$H$"&amp;$C$13),Analysis!Q8,INDIRECT("'Output 10'!$U$4:$U$"&amp;$C$13))</f>
        <v>0</v>
      </c>
      <c r="U8" s="30"/>
      <c r="V8" s="5">
        <f>SUMIF('Unplanned Outputs'!$E$4:$E$500,Analysis!Q8,'Unplanned Outputs'!$R$4:$R$500)</f>
        <v>0</v>
      </c>
      <c r="W8" s="5">
        <f>SUMIF('Unplanned Outputs'!$E$4:$E$500,Analysis!$Q8,'Unplanned Outputs'!$V$4:$V$500)</f>
        <v>0</v>
      </c>
      <c r="X8" s="5">
        <f>SUMIF('Unplanned Outputs'!$E$4:$E$500,Analysis!$Q8,'Unplanned Outputs'!$Z$4:$Z$500)</f>
        <v>0</v>
      </c>
      <c r="Y8" s="15"/>
      <c r="Z8" s="37">
        <f t="shared" ca="1" si="0"/>
        <v>0</v>
      </c>
      <c r="AA8" s="37">
        <f t="shared" si="1"/>
        <v>0</v>
      </c>
      <c r="AB8" s="53">
        <f t="shared" ca="1" si="2"/>
        <v>0</v>
      </c>
      <c r="AC8" s="64">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
+SUMIF(INDIRECT("'Output 6'!$H$5:$H$"&amp;$C$9),Analysis!$Q8,INDIRECT("'Output 6'!$F$5:$F$"&amp;$C$9))
+SUMIF(INDIRECT("'Output 7'!$H$5:$H$"&amp;$C$10),Analysis!$Q8,INDIRECT("'Output 7'!$F$5:$F$"&amp;$C$10))
+SUMIF(INDIRECT("'Output 8'!$H$5:$H$"&amp;$C$11),Analysis!$Q8,INDIRECT("'Output 8'!$F$5:$F$"&amp;$C$11))
+SUMIF(INDIRECT("'Output 9'!$H$5:$H$"&amp;$C$12),Analysis!$Q8,INDIRECT("'Output 9'!$F$5:$F$"&amp;$C$12))
+SUMIF(INDIRECT("'Output 10'!$H$5:$H$"&amp;$C$13),Analysis!$Q8,INDIRECT("'Output 10'!$F$5:$F$"&amp;$C$13))</f>
        <v>0</v>
      </c>
    </row>
    <row r="9" spans="1:29" x14ac:dyDescent="0.3">
      <c r="A9" t="s">
        <v>102</v>
      </c>
      <c r="B9" s="7">
        <f>'Output 6'!A3</f>
        <v>3</v>
      </c>
      <c r="C9" s="7">
        <f t="shared" si="3"/>
        <v>7</v>
      </c>
      <c r="F9">
        <f>'Output 2'!$D$5</f>
        <v>0</v>
      </c>
      <c r="G9" s="4" t="e">
        <f>'Output 2'!K$5/'Output 2'!$F$5</f>
        <v>#DIV/0!</v>
      </c>
      <c r="H9" s="4" t="e">
        <f>'Output 2'!M$5/'Output 2'!$F$5</f>
        <v>#DIV/0!</v>
      </c>
      <c r="I9" s="4" t="e">
        <f>('Output 2'!O$5)/'Output 2'!$F$5</f>
        <v>#DIV/0!</v>
      </c>
      <c r="J9" s="4" t="e">
        <f>('Output 2'!Q$5)/'Output 2'!$F$5</f>
        <v>#DIV/0!</v>
      </c>
      <c r="K9" s="4" t="e">
        <f>('Output 1'!U$4)/'Output 1'!$F$4</f>
        <v>#DIV/0!</v>
      </c>
      <c r="L9" s="33" t="e">
        <f t="shared" ref="L9:L34" si="6">H9+J9</f>
        <v>#DIV/0!</v>
      </c>
      <c r="M9" s="4" t="e">
        <f>('Output 2'!S$5)/'Output 2'!$F$5</f>
        <v>#DIV/0!</v>
      </c>
      <c r="N9" s="4" t="e">
        <f>('Output 2'!U$5)/'Output 2'!$F$5</f>
        <v>#DIV/0!</v>
      </c>
      <c r="O9" s="33" t="e">
        <f t="shared" ref="O9:O25" si="7">L9+N9</f>
        <v>#DIV/0!</v>
      </c>
      <c r="Q9" s="30" t="s">
        <v>206</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
+SUMIF(INDIRECT("'Output 6'!$H$4:$H$"&amp;$C$9),Analysis!Q9,INDIRECT("'Output 6'!$m$4:$m$"&amp;$C$9))
+SUMIF(INDIRECT("'Output 7'!$H$4:$H$"&amp;$C$10),Analysis!Q9,INDIRECT("'Output 7'!$m$4:$m$"&amp;$C$10))
+SUMIF(INDIRECT("'Output 8'!$H$4:$H$"&amp;$C$11),Analysis!Q9,INDIRECT("'Output 8'!$m$4:$m$"&amp;$C$11))
+SUMIF(INDIRECT("'Output 9'!$H$4:$H$"&amp;$C$12),Analysis!Q9,INDIRECT("'Output 9'!$m$4:$m$"&amp;$C$12))
+SUMIF(INDIRECT("'Output 10'!$H$4:$H$"&amp;$C$13),Analysis!Q9,INDIRECT("'Output 10'!$m$4:$m$"&amp;$C$13))</f>
        <v>0</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
+SUMIF(INDIRECT("'Output 6'!$H$4:$H$"&amp;$C$9),Analysis!Q9,INDIRECT("'Output 6'!$Q$4:$Q$"&amp;$C$9))
+SUMIF(INDIRECT("'Output 7'!$H$4:$H$"&amp;$C$10),Analysis!Q9,INDIRECT("'Output 7'!$Q$4:$Q$"&amp;$C$10))
+SUMIF(INDIRECT("'Output 8'!$H$4:$H$"&amp;$C$11),Analysis!Q9,INDIRECT("'Output 8'!$Q$4:$Q$"&amp;$C$11))
+SUMIF(INDIRECT("'Output 9'!$H$4:$H$"&amp;$C$12),Analysis!Q9,INDIRECT("'Output 9'!$Q$4:$Q$"&amp;$C$12))
+SUMIF(INDIRECT("'Output 10'!$H$4:$H$"&amp;$C$13),Analysis!Q9,INDIRECT("'Output 10'!$Q$4:$Q$"&amp;$C$13))</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
+SUMIF(INDIRECT("'Output 6'!$H$4:$H$"&amp;$C$9),Analysis!Q9,INDIRECT("'Output 6'!$U$4:$U$"&amp;$C$9))
+SUMIF(INDIRECT("'Output 7'!$H$4:$H$"&amp;$C$10),Analysis!Q9,INDIRECT("'Output 7'!$U$4:$U$"&amp;$C$10))
+SUMIF(INDIRECT("'Output 8'!$H$4:$H$"&amp;$C$11),Analysis!Q9,INDIRECT("'Output 8'!$U$4:$U$"&amp;$C$11))
+SUMIF(INDIRECT("'Output 9'!$H$4:$H$"&amp;$C$12),Analysis!Q9,INDIRECT("'Output 9'!$U$4:$U$"&amp;$C$12))
+SUMIF(INDIRECT("'Output 10'!$H$4:$H$"&amp;$C$13),Analysis!Q9,INDIRECT("'Output 10'!$U$4:$U$"&amp;$C$13))</f>
        <v>0</v>
      </c>
      <c r="U9" s="30"/>
      <c r="V9" s="5">
        <f>SUMIF('Unplanned Outputs'!$E$4:$E$500,Analysis!Q9,'Unplanned Outputs'!$R$4:$R$500)</f>
        <v>0</v>
      </c>
      <c r="W9" s="5">
        <f>SUMIF('Unplanned Outputs'!$E$4:$E$500,Analysis!$Q9,'Unplanned Outputs'!$V$4:$V$500)</f>
        <v>0</v>
      </c>
      <c r="X9" s="5">
        <f>SUMIF('Unplanned Outputs'!$E$4:$E$500,Analysis!$Q9,'Unplanned Outputs'!$Z$4:$Z$500)</f>
        <v>0</v>
      </c>
      <c r="Y9" s="15"/>
      <c r="Z9" s="37">
        <f t="shared" ca="1" si="0"/>
        <v>0</v>
      </c>
      <c r="AA9" s="37">
        <f t="shared" si="1"/>
        <v>0</v>
      </c>
      <c r="AB9" s="53">
        <f t="shared" ca="1" si="2"/>
        <v>0</v>
      </c>
      <c r="AC9" s="64">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
+SUMIF(INDIRECT("'Output 6'!$H$5:$H$"&amp;$C$9),Analysis!$Q9,INDIRECT("'Output 6'!$F$5:$F$"&amp;$C$9))
+SUMIF(INDIRECT("'Output 7'!$H$5:$H$"&amp;$C$10),Analysis!$Q9,INDIRECT("'Output 7'!$F$5:$F$"&amp;$C$10))
+SUMIF(INDIRECT("'Output 8'!$H$5:$H$"&amp;$C$11),Analysis!$Q9,INDIRECT("'Output 8'!$F$5:$F$"&amp;$C$11))
+SUMIF(INDIRECT("'Output 9'!$H$5:$H$"&amp;$C$12),Analysis!$Q9,INDIRECT("'Output 9'!$F$5:$F$"&amp;$C$12))
+SUMIF(INDIRECT("'Output 10'!$H$5:$H$"&amp;$C$13),Analysis!$Q9,INDIRECT("'Output 10'!$F$5:$F$"&amp;$C$13))</f>
        <v>0</v>
      </c>
    </row>
    <row r="10" spans="1:29" x14ac:dyDescent="0.3">
      <c r="A10" t="s">
        <v>112</v>
      </c>
      <c r="B10" s="7">
        <f>'Output 7'!A3</f>
        <v>3</v>
      </c>
      <c r="C10" s="7">
        <f t="shared" si="3"/>
        <v>7</v>
      </c>
      <c r="F10">
        <f>'Output 2'!$D$6</f>
        <v>0</v>
      </c>
      <c r="G10" s="4" t="e">
        <f>'Output 2'!K$6/'Output 2'!$F$6</f>
        <v>#DIV/0!</v>
      </c>
      <c r="H10" s="4" t="e">
        <f>'Output 2'!M$6/'Output 2'!$F$6</f>
        <v>#DIV/0!</v>
      </c>
      <c r="I10" s="4" t="e">
        <f>('Output 2'!O$6)/'Output 2'!$F$6</f>
        <v>#DIV/0!</v>
      </c>
      <c r="J10" s="4" t="e">
        <f>('Output 2'!Q$6)/'Output 2'!$F$6</f>
        <v>#DIV/0!</v>
      </c>
      <c r="K10" s="4" t="e">
        <f>('Output 1'!U$4)/'Output 1'!$F$4</f>
        <v>#DIV/0!</v>
      </c>
      <c r="L10" s="33" t="e">
        <f t="shared" si="6"/>
        <v>#DIV/0!</v>
      </c>
      <c r="M10" s="4" t="e">
        <f>('Output 2'!S$6)/'Output 2'!$F$6</f>
        <v>#DIV/0!</v>
      </c>
      <c r="N10" s="4" t="e">
        <f>('Output 2'!U$6)/'Output 2'!$F$6</f>
        <v>#DIV/0!</v>
      </c>
      <c r="O10" s="33" t="e">
        <f t="shared" si="7"/>
        <v>#DIV/0!</v>
      </c>
      <c r="Q10" s="30" t="s">
        <v>207</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
+SUMIF(INDIRECT("'Output 6'!$H$4:$H$"&amp;$C$9),Analysis!Q10,INDIRECT("'Output 6'!$m$4:$m$"&amp;$C$9))
+SUMIF(INDIRECT("'Output 7'!$H$4:$H$"&amp;$C$10),Analysis!Q10,INDIRECT("'Output 7'!$m$4:$m$"&amp;$C$10))
+SUMIF(INDIRECT("'Output 8'!$H$4:$H$"&amp;$C$11),Analysis!Q10,INDIRECT("'Output 8'!$m$4:$m$"&amp;$C$11))
+SUMIF(INDIRECT("'Output 9'!$H$4:$H$"&amp;$C$12),Analysis!Q10,INDIRECT("'Output 9'!$m$4:$m$"&amp;$C$12))
+SUMIF(INDIRECT("'Output 10'!$H$4:$H$"&amp;$C$13),Analysis!Q10,INDIRECT("'Output 10'!$m$4:$m$"&amp;$C$13))</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
+SUMIF(INDIRECT("'Output 6'!$H$4:$H$"&amp;$C$9),Analysis!Q10,INDIRECT("'Output 6'!$Q$4:$Q$"&amp;$C$9))
+SUMIF(INDIRECT("'Output 7'!$H$4:$H$"&amp;$C$10),Analysis!Q10,INDIRECT("'Output 7'!$Q$4:$Q$"&amp;$C$10))
+SUMIF(INDIRECT("'Output 8'!$H$4:$H$"&amp;$C$11),Analysis!Q10,INDIRECT("'Output 8'!$Q$4:$Q$"&amp;$C$11))
+SUMIF(INDIRECT("'Output 9'!$H$4:$H$"&amp;$C$12),Analysis!Q10,INDIRECT("'Output 9'!$Q$4:$Q$"&amp;$C$12))
+SUMIF(INDIRECT("'Output 10'!$H$4:$H$"&amp;$C$13),Analysis!Q10,INDIRECT("'Output 10'!$Q$4:$Q$"&amp;$C$13))</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
+SUMIF(INDIRECT("'Output 6'!$H$4:$H$"&amp;$C$9),Analysis!Q10,INDIRECT("'Output 6'!$U$4:$U$"&amp;$C$9))
+SUMIF(INDIRECT("'Output 7'!$H$4:$H$"&amp;$C$10),Analysis!Q10,INDIRECT("'Output 7'!$U$4:$U$"&amp;$C$10))
+SUMIF(INDIRECT("'Output 8'!$H$4:$H$"&amp;$C$11),Analysis!Q10,INDIRECT("'Output 8'!$U$4:$U$"&amp;$C$11))
+SUMIF(INDIRECT("'Output 9'!$H$4:$H$"&amp;$C$12),Analysis!Q10,INDIRECT("'Output 9'!$U$4:$U$"&amp;$C$12))
+SUMIF(INDIRECT("'Output 10'!$H$4:$H$"&amp;$C$13),Analysis!Q10,INDIRECT("'Output 10'!$U$4:$U$"&amp;$C$13))</f>
        <v>0</v>
      </c>
      <c r="U10" s="30"/>
      <c r="V10" s="5">
        <f>SUMIF('Unplanned Outputs'!$E$4:$E$500,Analysis!Q10,'Unplanned Outputs'!$R$4:$R$500)</f>
        <v>0</v>
      </c>
      <c r="W10" s="5">
        <f>SUMIF('Unplanned Outputs'!$E$4:$E$500,Analysis!$Q10,'Unplanned Outputs'!$V$4:$V$500)</f>
        <v>0</v>
      </c>
      <c r="X10" s="5">
        <f>SUMIF('Unplanned Outputs'!$E$4:$E$500,Analysis!$Q10,'Unplanned Outputs'!$Z$4:$Z$500)</f>
        <v>0</v>
      </c>
      <c r="Y10" s="15"/>
      <c r="Z10" s="37">
        <f t="shared" ca="1" si="0"/>
        <v>0</v>
      </c>
      <c r="AA10" s="37">
        <f t="shared" si="1"/>
        <v>0</v>
      </c>
      <c r="AB10" s="53">
        <f t="shared" ca="1" si="2"/>
        <v>0</v>
      </c>
      <c r="AC10" s="64">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
+SUMIF(INDIRECT("'Output 6'!$H$5:$H$"&amp;$C$9),Analysis!$Q10,INDIRECT("'Output 6'!$F$5:$F$"&amp;$C$9))
+SUMIF(INDIRECT("'Output 7'!$H$5:$H$"&amp;$C$10),Analysis!$Q10,INDIRECT("'Output 7'!$F$5:$F$"&amp;$C$10))
+SUMIF(INDIRECT("'Output 8'!$H$5:$H$"&amp;$C$11),Analysis!$Q10,INDIRECT("'Output 8'!$F$5:$F$"&amp;$C$11))
+SUMIF(INDIRECT("'Output 9'!$H$5:$H$"&amp;$C$12),Analysis!$Q10,INDIRECT("'Output 9'!$F$5:$F$"&amp;$C$12))
+SUMIF(INDIRECT("'Output 10'!$H$5:$H$"&amp;$C$13),Analysis!$Q10,INDIRECT("'Output 10'!$F$5:$F$"&amp;$C$13))</f>
        <v>0</v>
      </c>
    </row>
    <row r="11" spans="1:29" x14ac:dyDescent="0.3">
      <c r="A11" t="s">
        <v>122</v>
      </c>
      <c r="B11" s="7">
        <f>'Output 8'!A3</f>
        <v>2</v>
      </c>
      <c r="C11" s="7">
        <f t="shared" si="3"/>
        <v>6</v>
      </c>
      <c r="E11" t="str">
        <f>'Output 3'!$B$4</f>
        <v>O.3</v>
      </c>
      <c r="F11" t="str">
        <f>'Output 3'!$D$4</f>
        <v>O.3.1</v>
      </c>
      <c r="G11" s="4" t="e">
        <f>'Output 3'!$K$4/'Output 3'!$F$4</f>
        <v>#DIV/0!</v>
      </c>
      <c r="H11" s="4" t="e">
        <f>'Output 3'!M$4/'Output 3'!$F$4</f>
        <v>#DIV/0!</v>
      </c>
      <c r="I11" s="4" t="e">
        <f>('Output 3'!O$4)/'Output 3'!$F$4</f>
        <v>#DIV/0!</v>
      </c>
      <c r="J11" s="4" t="e">
        <f>('Output 3'!Q$4)/'Output 3'!$F$4</f>
        <v>#DIV/0!</v>
      </c>
      <c r="K11" s="4" t="e">
        <f>('Output 1'!U$4)/'Output 1'!$F$4</f>
        <v>#DIV/0!</v>
      </c>
      <c r="L11" s="33" t="e">
        <f t="shared" si="6"/>
        <v>#DIV/0!</v>
      </c>
      <c r="M11" s="4" t="e">
        <f>('Output 3'!S$4)/'Output 3'!$F$4</f>
        <v>#DIV/0!</v>
      </c>
      <c r="N11" s="4" t="e">
        <f>('Output 3'!U$4)/'Output 3'!$F$4</f>
        <v>#DIV/0!</v>
      </c>
      <c r="O11" s="33" t="e">
        <f t="shared" si="7"/>
        <v>#DIV/0!</v>
      </c>
      <c r="Q11" s="30" t="s">
        <v>208</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
+SUMIF(INDIRECT("'Output 6'!$H$4:$H$"&amp;$C$9),Analysis!Q11,INDIRECT("'Output 6'!$m$4:$m$"&amp;$C$9))
+SUMIF(INDIRECT("'Output 7'!$H$4:$H$"&amp;$C$10),Analysis!Q11,INDIRECT("'Output 7'!$m$4:$m$"&amp;$C$10))
+SUMIF(INDIRECT("'Output 8'!$H$4:$H$"&amp;$C$11),Analysis!Q11,INDIRECT("'Output 8'!$m$4:$m$"&amp;$C$11))
+SUMIF(INDIRECT("'Output 9'!$H$4:$H$"&amp;$C$12),Analysis!Q11,INDIRECT("'Output 9'!$m$4:$m$"&amp;$C$12))
+SUMIF(INDIRECT("'Output 10'!$H$4:$H$"&amp;$C$13),Analysis!Q11,INDIRECT("'Output 10'!$m$4:$m$"&amp;$C$13))</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
+SUMIF(INDIRECT("'Output 6'!$H$4:$H$"&amp;$C$9),Analysis!Q11,INDIRECT("'Output 6'!$Q$4:$Q$"&amp;$C$9))
+SUMIF(INDIRECT("'Output 7'!$H$4:$H$"&amp;$C$10),Analysis!Q11,INDIRECT("'Output 7'!$Q$4:$Q$"&amp;$C$10))
+SUMIF(INDIRECT("'Output 8'!$H$4:$H$"&amp;$C$11),Analysis!Q11,INDIRECT("'Output 8'!$Q$4:$Q$"&amp;$C$11))
+SUMIF(INDIRECT("'Output 9'!$H$4:$H$"&amp;$C$12),Analysis!Q11,INDIRECT("'Output 9'!$Q$4:$Q$"&amp;$C$12))
+SUMIF(INDIRECT("'Output 10'!$H$4:$H$"&amp;$C$13),Analysis!Q11,INDIRECT("'Output 10'!$Q$4:$Q$"&amp;$C$13))</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
+SUMIF(INDIRECT("'Output 6'!$H$4:$H$"&amp;$C$9),Analysis!Q11,INDIRECT("'Output 6'!$U$4:$U$"&amp;$C$9))
+SUMIF(INDIRECT("'Output 7'!$H$4:$H$"&amp;$C$10),Analysis!Q11,INDIRECT("'Output 7'!$U$4:$U$"&amp;$C$10))
+SUMIF(INDIRECT("'Output 8'!$H$4:$H$"&amp;$C$11),Analysis!Q11,INDIRECT("'Output 8'!$U$4:$U$"&amp;$C$11))
+SUMIF(INDIRECT("'Output 9'!$H$4:$H$"&amp;$C$12),Analysis!Q11,INDIRECT("'Output 9'!$U$4:$U$"&amp;$C$12))
+SUMIF(INDIRECT("'Output 10'!$H$4:$H$"&amp;$C$13),Analysis!Q11,INDIRECT("'Output 10'!$U$4:$U$"&amp;$C$13))</f>
        <v>0</v>
      </c>
      <c r="U11" s="30"/>
      <c r="V11" s="5">
        <f>SUMIF('Unplanned Outputs'!$E$4:$E$500,Analysis!Q11,'Unplanned Outputs'!$R$4:$R$500)</f>
        <v>0</v>
      </c>
      <c r="W11" s="5">
        <f>SUMIF('Unplanned Outputs'!$E$4:$E$500,Analysis!$Q11,'Unplanned Outputs'!$V$4:$V$500)</f>
        <v>0</v>
      </c>
      <c r="X11" s="5">
        <f>SUMIF('Unplanned Outputs'!$E$4:$E$500,Analysis!$Q11,'Unplanned Outputs'!$Z$4:$Z$500)</f>
        <v>0</v>
      </c>
      <c r="Y11" s="15"/>
      <c r="Z11" s="37">
        <f t="shared" ca="1" si="0"/>
        <v>0</v>
      </c>
      <c r="AA11" s="37">
        <f t="shared" si="1"/>
        <v>0</v>
      </c>
      <c r="AB11" s="53">
        <f t="shared" ca="1" si="2"/>
        <v>0</v>
      </c>
      <c r="AC11" s="64">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
+SUMIF(INDIRECT("'Output 6'!$H$5:$H$"&amp;$C$9),Analysis!$Q11,INDIRECT("'Output 6'!$F$5:$F$"&amp;$C$9))
+SUMIF(INDIRECT("'Output 7'!$H$5:$H$"&amp;$C$10),Analysis!$Q11,INDIRECT("'Output 7'!$F$5:$F$"&amp;$C$10))
+SUMIF(INDIRECT("'Output 8'!$H$5:$H$"&amp;$C$11),Analysis!$Q11,INDIRECT("'Output 8'!$F$5:$F$"&amp;$C$11))
+SUMIF(INDIRECT("'Output 9'!$H$5:$H$"&amp;$C$12),Analysis!$Q11,INDIRECT("'Output 9'!$F$5:$F$"&amp;$C$12))
+SUMIF(INDIRECT("'Output 10'!$H$5:$H$"&amp;$C$13),Analysis!$Q11,INDIRECT("'Output 10'!$F$5:$F$"&amp;$C$13))</f>
        <v>0</v>
      </c>
    </row>
    <row r="12" spans="1:29" x14ac:dyDescent="0.3">
      <c r="A12" t="s">
        <v>130</v>
      </c>
      <c r="B12" s="7">
        <f>'Output 9'!A3</f>
        <v>3</v>
      </c>
      <c r="C12" s="7">
        <f t="shared" si="3"/>
        <v>7</v>
      </c>
      <c r="F12" t="str">
        <f>'Output 3'!$D$5</f>
        <v>O.3.2</v>
      </c>
      <c r="G12" s="4" t="e">
        <f>'Output 3'!K$5/'Output 3'!$F$5</f>
        <v>#DIV/0!</v>
      </c>
      <c r="H12" s="4" t="e">
        <f>'Output 3'!M$5/'Output 3'!$F$5</f>
        <v>#DIV/0!</v>
      </c>
      <c r="I12" s="4" t="e">
        <f>('Output 3'!Q$5)/'Output 3'!$F$5</f>
        <v>#DIV/0!</v>
      </c>
      <c r="J12" s="4" t="e">
        <f>('Output 3'!$Q$5)/'Output 3'!$F$5</f>
        <v>#DIV/0!</v>
      </c>
      <c r="K12" s="4" t="e">
        <f>('Output 1'!U$4)/'Output 1'!$F$4</f>
        <v>#DIV/0!</v>
      </c>
      <c r="L12" s="33" t="e">
        <f t="shared" si="6"/>
        <v>#DIV/0!</v>
      </c>
      <c r="M12" s="4" t="e">
        <f>('Output 3'!S$5)/'Output 3'!$F$5</f>
        <v>#DIV/0!</v>
      </c>
      <c r="N12" s="4" t="e">
        <f>('Output 3'!U$5)/'Output 3'!$F$5</f>
        <v>#DIV/0!</v>
      </c>
      <c r="O12" s="33" t="e">
        <f t="shared" si="7"/>
        <v>#DIV/0!</v>
      </c>
      <c r="Q12" s="30">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
+SUMIF(INDIRECT("'Output 6'!$H$4:$H$"&amp;$C$9),Analysis!Q12,INDIRECT("'Output 6'!$m$4:$m$"&amp;$C$9))
+SUMIF(INDIRECT("'Output 7'!$H$4:$H$"&amp;$C$10),Analysis!Q12,INDIRECT("'Output 7'!$m$4:$m$"&amp;$C$10))
+SUMIF(INDIRECT("'Output 8'!$H$4:$H$"&amp;$C$11),Analysis!Q12,INDIRECT("'Output 8'!$m$4:$m$"&amp;$C$11))
+SUMIF(INDIRECT("'Output 9'!$H$4:$H$"&amp;$C$12),Analysis!Q12,INDIRECT("'Output 9'!$m$4:$m$"&amp;$C$12))
+SUMIF(INDIRECT("'Output 10'!$H$4:$H$"&amp;$C$13),Analysis!Q12,INDIRECT("'Output 10'!$m$4:$m$"&amp;$C$13))</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
+SUMIF(INDIRECT("'Output 6'!$H$4:$H$"&amp;$C$9),Analysis!Q12,INDIRECT("'Output 6'!$Q$4:$Q$"&amp;$C$9))
+SUMIF(INDIRECT("'Output 7'!$H$4:$H$"&amp;$C$10),Analysis!Q12,INDIRECT("'Output 7'!$Q$4:$Q$"&amp;$C$10))
+SUMIF(INDIRECT("'Output 8'!$H$4:$H$"&amp;$C$11),Analysis!Q12,INDIRECT("'Output 8'!$Q$4:$Q$"&amp;$C$11))
+SUMIF(INDIRECT("'Output 9'!$H$4:$H$"&amp;$C$12),Analysis!Q12,INDIRECT("'Output 9'!$Q$4:$Q$"&amp;$C$12))
+SUMIF(INDIRECT("'Output 10'!$H$4:$H$"&amp;$C$13),Analysis!Q12,INDIRECT("'Output 10'!$Q$4:$Q$"&amp;$C$13))</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
+SUMIF(INDIRECT("'Output 6'!$H$4:$H$"&amp;$C$9),Analysis!Q12,INDIRECT("'Output 6'!$U$4:$U$"&amp;$C$9))
+SUMIF(INDIRECT("'Output 7'!$H$4:$H$"&amp;$C$10),Analysis!Q12,INDIRECT("'Output 7'!$U$4:$U$"&amp;$C$10))
+SUMIF(INDIRECT("'Output 8'!$H$4:$H$"&amp;$C$11),Analysis!Q12,INDIRECT("'Output 8'!$U$4:$U$"&amp;$C$11))
+SUMIF(INDIRECT("'Output 9'!$H$4:$H$"&amp;$C$12),Analysis!Q12,INDIRECT("'Output 9'!$U$4:$U$"&amp;$C$12))
+SUMIF(INDIRECT("'Output 10'!$H$4:$H$"&amp;$C$13),Analysis!Q12,INDIRECT("'Output 10'!$U$4:$U$"&amp;$C$13))</f>
        <v>0</v>
      </c>
      <c r="U12" s="30"/>
      <c r="V12" s="5">
        <f>SUMIF('Unplanned Outputs'!$E$4:$E$500,Analysis!Q12,'Unplanned Outputs'!$R$4:$R$500)</f>
        <v>0</v>
      </c>
      <c r="W12" s="5">
        <f>SUMIF('Unplanned Outputs'!$E$4:$E$500,Analysis!$Q12,'Unplanned Outputs'!$V$4:$V$500)</f>
        <v>0</v>
      </c>
      <c r="X12" s="5">
        <f>SUMIF('Unplanned Outputs'!$E$4:$E$500,Analysis!$Q12,'Unplanned Outputs'!$Z$4:$Z$500)</f>
        <v>0</v>
      </c>
      <c r="Y12" s="15"/>
      <c r="Z12" s="37">
        <f t="shared" ca="1" si="0"/>
        <v>0</v>
      </c>
      <c r="AA12" s="37">
        <f t="shared" si="1"/>
        <v>0</v>
      </c>
      <c r="AB12" s="53">
        <f t="shared" ca="1" si="2"/>
        <v>0</v>
      </c>
      <c r="AC12" s="64">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
+SUMIF(INDIRECT("'Output 6'!$H$5:$H$"&amp;$C$9),Analysis!$Q12,INDIRECT("'Output 6'!$F$5:$F$"&amp;$C$9))
+SUMIF(INDIRECT("'Output 7'!$H$5:$H$"&amp;$C$10),Analysis!$Q12,INDIRECT("'Output 7'!$F$5:$F$"&amp;$C$10))
+SUMIF(INDIRECT("'Output 8'!$H$5:$H$"&amp;$C$11),Analysis!$Q12,INDIRECT("'Output 8'!$F$5:$F$"&amp;$C$11))
+SUMIF(INDIRECT("'Output 9'!$H$5:$H$"&amp;$C$12),Analysis!$Q12,INDIRECT("'Output 9'!$F$5:$F$"&amp;$C$12))
+SUMIF(INDIRECT("'Output 10'!$H$5:$H$"&amp;$C$13),Analysis!$Q12,INDIRECT("'Output 10'!$F$5:$F$"&amp;$C$13))</f>
        <v>0</v>
      </c>
    </row>
    <row r="13" spans="1:29" x14ac:dyDescent="0.3">
      <c r="A13" t="s">
        <v>142</v>
      </c>
      <c r="B13" s="7">
        <f>'Output 10'!A3</f>
        <v>1</v>
      </c>
      <c r="C13" s="7">
        <f t="shared" si="3"/>
        <v>5</v>
      </c>
      <c r="F13" t="str">
        <f>'Output 3'!$D$6</f>
        <v>O.3.3</v>
      </c>
      <c r="G13" s="4" t="e">
        <f>'Output 3'!K$6/'Output 3'!$F$6</f>
        <v>#DIV/0!</v>
      </c>
      <c r="H13" s="4" t="e">
        <f>'Output 3'!M$6/'Output 3'!$F$6</f>
        <v>#DIV/0!</v>
      </c>
      <c r="I13" s="4" t="e">
        <f>('Output 3'!O$6)/'Output 3'!$F$6</f>
        <v>#DIV/0!</v>
      </c>
      <c r="J13" s="4" t="e">
        <f>('Output 3'!Q$6)/'Output 3'!$F$6</f>
        <v>#DIV/0!</v>
      </c>
      <c r="K13" s="4" t="e">
        <f>('Output 1'!U$4)/'Output 1'!$F$4</f>
        <v>#DIV/0!</v>
      </c>
      <c r="L13" s="33" t="e">
        <f t="shared" si="6"/>
        <v>#DIV/0!</v>
      </c>
      <c r="M13" s="4" t="e">
        <f>('Output 3'!S$6)/'Output 3'!$F$6</f>
        <v>#DIV/0!</v>
      </c>
      <c r="N13" s="4" t="e">
        <f>('Output 3'!U$6)/'Output 3'!$F$6</f>
        <v>#DIV/0!</v>
      </c>
      <c r="O13" s="33" t="e">
        <f t="shared" si="7"/>
        <v>#DIV/0!</v>
      </c>
      <c r="Q13" s="30" t="s">
        <v>209</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
+SUMIF(INDIRECT("'Output 6'!$H$4:$H$"&amp;$C$9),Analysis!Q13,INDIRECT("'Output 6'!$m$4:$m$"&amp;$C$9))
+SUMIF(INDIRECT("'Output 7'!$H$4:$H$"&amp;$C$10),Analysis!Q13,INDIRECT("'Output 7'!$m$4:$m$"&amp;$C$10))
+SUMIF(INDIRECT("'Output 8'!$H$4:$H$"&amp;$C$11),Analysis!Q13,INDIRECT("'Output 8'!$m$4:$m$"&amp;$C$11))
+SUMIF(INDIRECT("'Output 9'!$H$4:$H$"&amp;$C$12),Analysis!Q13,INDIRECT("'Output 9'!$m$4:$m$"&amp;$C$12))
+SUMIF(INDIRECT("'Output 10'!$H$4:$H$"&amp;$C$13),Analysis!Q13,INDIRECT("'Output 10'!$m$4:$m$"&amp;$C$13))</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
+SUMIF(INDIRECT("'Output 6'!$H$4:$H$"&amp;$C$9),Analysis!Q13,INDIRECT("'Output 6'!$Q$4:$Q$"&amp;$C$9))
+SUMIF(INDIRECT("'Output 7'!$H$4:$H$"&amp;$C$10),Analysis!Q13,INDIRECT("'Output 7'!$Q$4:$Q$"&amp;$C$10))
+SUMIF(INDIRECT("'Output 8'!$H$4:$H$"&amp;$C$11),Analysis!Q13,INDIRECT("'Output 8'!$Q$4:$Q$"&amp;$C$11))
+SUMIF(INDIRECT("'Output 9'!$H$4:$H$"&amp;$C$12),Analysis!Q13,INDIRECT("'Output 9'!$Q$4:$Q$"&amp;$C$12))
+SUMIF(INDIRECT("'Output 10'!$H$4:$H$"&amp;$C$13),Analysis!Q13,INDIRECT("'Output 10'!$Q$4:$Q$"&amp;$C$13))</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
+SUMIF(INDIRECT("'Output 6'!$H$4:$H$"&amp;$C$9),Analysis!Q13,INDIRECT("'Output 6'!$U$4:$U$"&amp;$C$9))
+SUMIF(INDIRECT("'Output 7'!$H$4:$H$"&amp;$C$10),Analysis!Q13,INDIRECT("'Output 7'!$U$4:$U$"&amp;$C$10))
+SUMIF(INDIRECT("'Output 8'!$H$4:$H$"&amp;$C$11),Analysis!Q13,INDIRECT("'Output 8'!$U$4:$U$"&amp;$C$11))
+SUMIF(INDIRECT("'Output 9'!$H$4:$H$"&amp;$C$12),Analysis!Q13,INDIRECT("'Output 9'!$U$4:$U$"&amp;$C$12))
+SUMIF(INDIRECT("'Output 10'!$H$4:$H$"&amp;$C$13),Analysis!Q13,INDIRECT("'Output 10'!$U$4:$U$"&amp;$C$13))</f>
        <v>0</v>
      </c>
      <c r="U13" s="30"/>
      <c r="V13" s="5">
        <f>SUMIF('Unplanned Outputs'!$E$4:$E$500,Analysis!Q13,'Unplanned Outputs'!$R$4:$R$500)</f>
        <v>0</v>
      </c>
      <c r="W13" s="5">
        <f>SUMIF('Unplanned Outputs'!$E$4:$E$500,Analysis!$Q13,'Unplanned Outputs'!$V$4:$V$500)</f>
        <v>0</v>
      </c>
      <c r="X13" s="5">
        <f>SUMIF('Unplanned Outputs'!$E$4:$E$500,Analysis!$Q13,'Unplanned Outputs'!$Z$4:$Z$500)</f>
        <v>0</v>
      </c>
      <c r="Y13" s="15"/>
      <c r="Z13" s="37">
        <f t="shared" ca="1" si="0"/>
        <v>0</v>
      </c>
      <c r="AA13" s="37">
        <f t="shared" si="1"/>
        <v>0</v>
      </c>
      <c r="AB13" s="53">
        <f t="shared" ca="1" si="2"/>
        <v>0</v>
      </c>
      <c r="AC13" s="64">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
+SUMIF(INDIRECT("'Output 6'!$H$5:$H$"&amp;$C$9),Analysis!$Q13,INDIRECT("'Output 6'!$F$5:$F$"&amp;$C$9))
+SUMIF(INDIRECT("'Output 7'!$H$5:$H$"&amp;$C$10),Analysis!$Q13,INDIRECT("'Output 7'!$F$5:$F$"&amp;$C$10))
+SUMIF(INDIRECT("'Output 8'!$H$5:$H$"&amp;$C$11),Analysis!$Q13,INDIRECT("'Output 8'!$F$5:$F$"&amp;$C$11))
+SUMIF(INDIRECT("'Output 9'!$H$5:$H$"&amp;$C$12),Analysis!$Q13,INDIRECT("'Output 9'!$F$5:$F$"&amp;$C$12))
+SUMIF(INDIRECT("'Output 10'!$H$5:$H$"&amp;$C$13),Analysis!$Q13,INDIRECT("'Output 10'!$F$5:$F$"&amp;$C$13))</f>
        <v>0</v>
      </c>
    </row>
    <row r="14" spans="1:29" x14ac:dyDescent="0.3">
      <c r="E14" t="str">
        <f>'Output 4'!$B$4</f>
        <v>O.4</v>
      </c>
      <c r="F14" t="str">
        <f>'Output 4'!$D$4</f>
        <v>O.4.1</v>
      </c>
      <c r="G14" s="4" t="e">
        <f>'Output 4'!$K$4/'Output 4'!$F$4</f>
        <v>#DIV/0!</v>
      </c>
      <c r="H14" s="4" t="e">
        <f>'Output 4'!M$4/'Output 4'!$F$4</f>
        <v>#DIV/0!</v>
      </c>
      <c r="I14" s="4" t="e">
        <f>('Output 4'!O$4)/'Output 4'!$F$4</f>
        <v>#DIV/0!</v>
      </c>
      <c r="J14" s="4" t="e">
        <f>('Output 4'!Q$4)/'Output 4'!$F$4</f>
        <v>#DIV/0!</v>
      </c>
      <c r="K14" s="4" t="e">
        <f>('Output 1'!U$4)/'Output 1'!$F$4</f>
        <v>#DIV/0!</v>
      </c>
      <c r="L14" s="33" t="e">
        <f t="shared" si="6"/>
        <v>#DIV/0!</v>
      </c>
      <c r="M14" s="4" t="e">
        <f>('Output 4'!S$4)/'Output 4'!$F$4</f>
        <v>#DIV/0!</v>
      </c>
      <c r="N14" s="4" t="e">
        <f>('Output 4'!U$4)/'Output 4'!$F$4</f>
        <v>#DIV/0!</v>
      </c>
      <c r="O14" s="33" t="e">
        <f t="shared" si="7"/>
        <v>#DIV/0!</v>
      </c>
      <c r="Q14" s="30" t="s">
        <v>210</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
+SUMIF(INDIRECT("'Output 6'!$H$4:$H$"&amp;$C$9),Analysis!Q14,INDIRECT("'Output 6'!$m$4:$m$"&amp;$C$9))
+SUMIF(INDIRECT("'Output 7'!$H$4:$H$"&amp;$C$10),Analysis!Q14,INDIRECT("'Output 7'!$m$4:$m$"&amp;$C$10))
+SUMIF(INDIRECT("'Output 8'!$H$4:$H$"&amp;$C$11),Analysis!Q14,INDIRECT("'Output 8'!$m$4:$m$"&amp;$C$11))
+SUMIF(INDIRECT("'Output 9'!$H$4:$H$"&amp;$C$12),Analysis!Q14,INDIRECT("'Output 9'!$m$4:$m$"&amp;$C$12))
+SUMIF(INDIRECT("'Output 10'!$H$4:$H$"&amp;$C$13),Analysis!Q14,INDIRECT("'Output 10'!$m$4:$m$"&amp;$C$13))</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
+SUMIF(INDIRECT("'Output 6'!$H$4:$H$"&amp;$C$9),Analysis!Q14,INDIRECT("'Output 6'!$Q$4:$Q$"&amp;$C$9))
+SUMIF(INDIRECT("'Output 7'!$H$4:$H$"&amp;$C$10),Analysis!Q14,INDIRECT("'Output 7'!$Q$4:$Q$"&amp;$C$10))
+SUMIF(INDIRECT("'Output 8'!$H$4:$H$"&amp;$C$11),Analysis!Q14,INDIRECT("'Output 8'!$Q$4:$Q$"&amp;$C$11))
+SUMIF(INDIRECT("'Output 9'!$H$4:$H$"&amp;$C$12),Analysis!Q14,INDIRECT("'Output 9'!$Q$4:$Q$"&amp;$C$12))
+SUMIF(INDIRECT("'Output 10'!$H$4:$H$"&amp;$C$13),Analysis!Q14,INDIRECT("'Output 10'!$Q$4:$Q$"&amp;$C$13))</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
+SUMIF(INDIRECT("'Output 6'!$H$4:$H$"&amp;$C$9),Analysis!Q14,INDIRECT("'Output 6'!$U$4:$U$"&amp;$C$9))
+SUMIF(INDIRECT("'Output 7'!$H$4:$H$"&amp;$C$10),Analysis!Q14,INDIRECT("'Output 7'!$U$4:$U$"&amp;$C$10))
+SUMIF(INDIRECT("'Output 8'!$H$4:$H$"&amp;$C$11),Analysis!Q14,INDIRECT("'Output 8'!$U$4:$U$"&amp;$C$11))
+SUMIF(INDIRECT("'Output 9'!$H$4:$H$"&amp;$C$12),Analysis!Q14,INDIRECT("'Output 9'!$U$4:$U$"&amp;$C$12))
+SUMIF(INDIRECT("'Output 10'!$H$4:$H$"&amp;$C$13),Analysis!Q14,INDIRECT("'Output 10'!$U$4:$U$"&amp;$C$13))</f>
        <v>0</v>
      </c>
      <c r="U14" s="30"/>
      <c r="V14" s="5">
        <f>SUMIF('Unplanned Outputs'!$E$4:$E$500,Analysis!Q14,'Unplanned Outputs'!$R$4:$R$500)</f>
        <v>0</v>
      </c>
      <c r="W14" s="5">
        <f>SUMIF('Unplanned Outputs'!$E$4:$E$500,Analysis!$Q14,'Unplanned Outputs'!$V$4:$V$500)</f>
        <v>0</v>
      </c>
      <c r="X14" s="5">
        <f>SUMIF('Unplanned Outputs'!$E$4:$E$500,Analysis!$Q14,'Unplanned Outputs'!$Z$4:$Z$500)</f>
        <v>0</v>
      </c>
      <c r="Y14" s="15"/>
      <c r="Z14" s="37">
        <f t="shared" ca="1" si="0"/>
        <v>0</v>
      </c>
      <c r="AA14" s="37">
        <f t="shared" si="1"/>
        <v>0</v>
      </c>
      <c r="AB14" s="53">
        <f t="shared" ca="1" si="2"/>
        <v>0</v>
      </c>
      <c r="AC14" s="64">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
+SUMIF(INDIRECT("'Output 6'!$H$5:$H$"&amp;$C$9),Analysis!$Q14,INDIRECT("'Output 6'!$F$5:$F$"&amp;$C$9))
+SUMIF(INDIRECT("'Output 7'!$H$5:$H$"&amp;$C$10),Analysis!$Q14,INDIRECT("'Output 7'!$F$5:$F$"&amp;$C$10))
+SUMIF(INDIRECT("'Output 8'!$H$5:$H$"&amp;$C$11),Analysis!$Q14,INDIRECT("'Output 8'!$F$5:$F$"&amp;$C$11))
+SUMIF(INDIRECT("'Output 9'!$H$5:$H$"&amp;$C$12),Analysis!$Q14,INDIRECT("'Output 9'!$F$5:$F$"&amp;$C$12))
+SUMIF(INDIRECT("'Output 10'!$H$5:$H$"&amp;$C$13),Analysis!$Q14,INDIRECT("'Output 10'!$F$5:$F$"&amp;$C$13))</f>
        <v>0</v>
      </c>
    </row>
    <row r="15" spans="1:29" x14ac:dyDescent="0.3">
      <c r="F15" t="str">
        <f>'Output 4'!$D$5</f>
        <v>O.4.2</v>
      </c>
      <c r="G15" s="4" t="e">
        <f>'Output 4'!K$5/'Output 4'!$F$5</f>
        <v>#DIV/0!</v>
      </c>
      <c r="H15" s="4" t="e">
        <f>'Output 4'!M$5/'Output 4'!$F$5</f>
        <v>#DIV/0!</v>
      </c>
      <c r="I15" s="4" t="e">
        <f>('Output 4'!Q$5)/'Output 4'!$F$5</f>
        <v>#DIV/0!</v>
      </c>
      <c r="J15" s="4" t="e">
        <f>('Output 4'!Q$5)/'Output 4'!$F$5</f>
        <v>#DIV/0!</v>
      </c>
      <c r="K15" s="4" t="e">
        <f>('Output 1'!U$4)/'Output 1'!$F$4</f>
        <v>#DIV/0!</v>
      </c>
      <c r="L15" s="33" t="e">
        <f t="shared" si="6"/>
        <v>#DIV/0!</v>
      </c>
      <c r="M15" s="4" t="e">
        <f>('Output 4'!#REF!)/'Output 4'!$F$5</f>
        <v>#REF!</v>
      </c>
      <c r="N15" s="4" t="e">
        <f>('Output 4'!U$5)/'Output 4'!$F$5</f>
        <v>#DIV/0!</v>
      </c>
      <c r="O15" s="33" t="e">
        <f t="shared" si="7"/>
        <v>#DIV/0!</v>
      </c>
      <c r="Q15" s="30" t="s">
        <v>211</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
+SUMIF(INDIRECT("'Output 6'!$H$4:$H$"&amp;$C$9),Analysis!Q15,INDIRECT("'Output 6'!$m$4:$m$"&amp;$C$9))
+SUMIF(INDIRECT("'Output 7'!$H$4:$H$"&amp;$C$10),Analysis!Q15,INDIRECT("'Output 7'!$m$4:$m$"&amp;$C$10))
+SUMIF(INDIRECT("'Output 8'!$H$4:$H$"&amp;$C$11),Analysis!Q15,INDIRECT("'Output 8'!$m$4:$m$"&amp;$C$11))
+SUMIF(INDIRECT("'Output 9'!$H$4:$H$"&amp;$C$12),Analysis!Q15,INDIRECT("'Output 9'!$m$4:$m$"&amp;$C$12))
+SUMIF(INDIRECT("'Output 10'!$H$4:$H$"&amp;$C$13),Analysis!Q15,INDIRECT("'Output 10'!$m$4:$m$"&amp;$C$13))</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
+SUMIF(INDIRECT("'Output 6'!$H$4:$H$"&amp;$C$9),Analysis!Q15,INDIRECT("'Output 6'!$Q$4:$Q$"&amp;$C$9))
+SUMIF(INDIRECT("'Output 7'!$H$4:$H$"&amp;$C$10),Analysis!Q15,INDIRECT("'Output 7'!$Q$4:$Q$"&amp;$C$10))
+SUMIF(INDIRECT("'Output 8'!$H$4:$H$"&amp;$C$11),Analysis!Q15,INDIRECT("'Output 8'!$Q$4:$Q$"&amp;$C$11))
+SUMIF(INDIRECT("'Output 9'!$H$4:$H$"&amp;$C$12),Analysis!Q15,INDIRECT("'Output 9'!$Q$4:$Q$"&amp;$C$12))
+SUMIF(INDIRECT("'Output 10'!$H$4:$H$"&amp;$C$13),Analysis!Q15,INDIRECT("'Output 10'!$Q$4:$Q$"&amp;$C$13))</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
+SUMIF(INDIRECT("'Output 6'!$H$4:$H$"&amp;$C$9),Analysis!Q15,INDIRECT("'Output 6'!$U$4:$U$"&amp;$C$9))
+SUMIF(INDIRECT("'Output 7'!$H$4:$H$"&amp;$C$10),Analysis!Q15,INDIRECT("'Output 7'!$U$4:$U$"&amp;$C$10))
+SUMIF(INDIRECT("'Output 8'!$H$4:$H$"&amp;$C$11),Analysis!Q15,INDIRECT("'Output 8'!$U$4:$U$"&amp;$C$11))
+SUMIF(INDIRECT("'Output 9'!$H$4:$H$"&amp;$C$12),Analysis!Q15,INDIRECT("'Output 9'!$U$4:$U$"&amp;$C$12))
+SUMIF(INDIRECT("'Output 10'!$H$4:$H$"&amp;$C$13),Analysis!Q15,INDIRECT("'Output 10'!$U$4:$U$"&amp;$C$13))</f>
        <v>0</v>
      </c>
      <c r="U15" s="30"/>
      <c r="V15" s="5">
        <f>SUMIF('Unplanned Outputs'!$E$4:$E$500,Analysis!Q15,'Unplanned Outputs'!$R$4:$R$500)</f>
        <v>0</v>
      </c>
      <c r="W15" s="5">
        <f>SUMIF('Unplanned Outputs'!$E$4:$E$500,Analysis!$Q15,'Unplanned Outputs'!$V$4:$V$500)</f>
        <v>0</v>
      </c>
      <c r="X15" s="5">
        <f>SUMIF('Unplanned Outputs'!$E$4:$E$500,Analysis!$Q15,'Unplanned Outputs'!$Z$4:$Z$500)</f>
        <v>0</v>
      </c>
      <c r="Y15" s="15"/>
      <c r="Z15" s="37">
        <f t="shared" ca="1" si="0"/>
        <v>0</v>
      </c>
      <c r="AA15" s="37">
        <f t="shared" si="1"/>
        <v>0</v>
      </c>
      <c r="AB15" s="53">
        <f t="shared" ca="1" si="2"/>
        <v>0</v>
      </c>
      <c r="AC15" s="64">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
+SUMIF(INDIRECT("'Output 6'!$H$5:$H$"&amp;$C$9),Analysis!$Q15,INDIRECT("'Output 6'!$F$5:$F$"&amp;$C$9))
+SUMIF(INDIRECT("'Output 7'!$H$5:$H$"&amp;$C$10),Analysis!$Q15,INDIRECT("'Output 7'!$F$5:$F$"&amp;$C$10))
+SUMIF(INDIRECT("'Output 8'!$H$5:$H$"&amp;$C$11),Analysis!$Q15,INDIRECT("'Output 8'!$F$5:$F$"&amp;$C$11))
+SUMIF(INDIRECT("'Output 9'!$H$5:$H$"&amp;$C$12),Analysis!$Q15,INDIRECT("'Output 9'!$F$5:$F$"&amp;$C$12))
+SUMIF(INDIRECT("'Output 10'!$H$5:$H$"&amp;$C$13),Analysis!$Q15,INDIRECT("'Output 10'!$F$5:$F$"&amp;$C$13))</f>
        <v>0</v>
      </c>
    </row>
    <row r="16" spans="1:29" x14ac:dyDescent="0.3">
      <c r="F16">
        <f>'Output 4'!$D$6</f>
        <v>0</v>
      </c>
      <c r="G16" s="4" t="e">
        <f>'Output 4'!K$6/'Output 4'!$F$6</f>
        <v>#DIV/0!</v>
      </c>
      <c r="H16" s="4" t="e">
        <f>'Output 4'!M$6/'Output 4'!$F$6</f>
        <v>#DIV/0!</v>
      </c>
      <c r="I16" s="4" t="e">
        <f>('Output 4'!O$6)/'Output 4'!$F$6</f>
        <v>#DIV/0!</v>
      </c>
      <c r="J16" s="4" t="e">
        <f>('Output 4'!Q$6)/'Output 4'!$F$6</f>
        <v>#DIV/0!</v>
      </c>
      <c r="K16" s="4" t="e">
        <f>('Output 1'!U$4)/'Output 1'!$F$4</f>
        <v>#DIV/0!</v>
      </c>
      <c r="L16" s="33" t="e">
        <f t="shared" si="6"/>
        <v>#DIV/0!</v>
      </c>
      <c r="M16" s="4" t="e">
        <f>('Output 4'!S$6)/'Output 4'!$F$6</f>
        <v>#DIV/0!</v>
      </c>
      <c r="N16" s="4" t="e">
        <f>('Output 4'!U$6)/'Output 4'!$F$6</f>
        <v>#DIV/0!</v>
      </c>
      <c r="O16" s="33" t="e">
        <f t="shared" si="7"/>
        <v>#DIV/0!</v>
      </c>
      <c r="Q16" s="30">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
+SUMIF(INDIRECT("'Output 6'!$H$4:$H$"&amp;$C$9),Analysis!Q16,INDIRECT("'Output 6'!$m$4:$m$"&amp;$C$9))
+SUMIF(INDIRECT("'Output 7'!$H$4:$H$"&amp;$C$10),Analysis!Q16,INDIRECT("'Output 7'!$m$4:$m$"&amp;$C$10))
+SUMIF(INDIRECT("'Output 8'!$H$4:$H$"&amp;$C$11),Analysis!Q16,INDIRECT("'Output 8'!$m$4:$m$"&amp;$C$11))
+SUMIF(INDIRECT("'Output 9'!$H$4:$H$"&amp;$C$12),Analysis!Q16,INDIRECT("'Output 9'!$m$4:$m$"&amp;$C$12))
+SUMIF(INDIRECT("'Output 10'!$H$4:$H$"&amp;$C$13),Analysis!Q16,INDIRECT("'Output 10'!$m$4:$m$"&amp;$C$13))</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
+SUMIF(INDIRECT("'Output 6'!$H$4:$H$"&amp;$C$9),Analysis!Q16,INDIRECT("'Output 6'!$Q$4:$Q$"&amp;$C$9))
+SUMIF(INDIRECT("'Output 7'!$H$4:$H$"&amp;$C$10),Analysis!Q16,INDIRECT("'Output 7'!$Q$4:$Q$"&amp;$C$10))
+SUMIF(INDIRECT("'Output 8'!$H$4:$H$"&amp;$C$11),Analysis!Q16,INDIRECT("'Output 8'!$Q$4:$Q$"&amp;$C$11))
+SUMIF(INDIRECT("'Output 9'!$H$4:$H$"&amp;$C$12),Analysis!Q16,INDIRECT("'Output 9'!$Q$4:$Q$"&amp;$C$12))
+SUMIF(INDIRECT("'Output 10'!$H$4:$H$"&amp;$C$13),Analysis!Q16,INDIRECT("'Output 10'!$Q$4:$Q$"&amp;$C$13))</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
+SUMIF(INDIRECT("'Output 6'!$H$4:$H$"&amp;$C$9),Analysis!Q16,INDIRECT("'Output 6'!$U$4:$U$"&amp;$C$9))
+SUMIF(INDIRECT("'Output 7'!$H$4:$H$"&amp;$C$10),Analysis!Q16,INDIRECT("'Output 7'!$U$4:$U$"&amp;$C$10))
+SUMIF(INDIRECT("'Output 8'!$H$4:$H$"&amp;$C$11),Analysis!Q16,INDIRECT("'Output 8'!$U$4:$U$"&amp;$C$11))
+SUMIF(INDIRECT("'Output 9'!$H$4:$H$"&amp;$C$12),Analysis!Q16,INDIRECT("'Output 9'!$U$4:$U$"&amp;$C$12))
+SUMIF(INDIRECT("'Output 10'!$H$4:$H$"&amp;$C$13),Analysis!Q16,INDIRECT("'Output 10'!$U$4:$U$"&amp;$C$13))</f>
        <v>0</v>
      </c>
      <c r="U16" s="30"/>
      <c r="V16" s="5">
        <f>SUMIF('Unplanned Outputs'!$E$4:$E$500,Analysis!Q16,'Unplanned Outputs'!$R$4:$R$500)</f>
        <v>0</v>
      </c>
      <c r="W16" s="5">
        <f>SUMIF('Unplanned Outputs'!$E$4:$E$500,Analysis!$Q16,'Unplanned Outputs'!$V$4:$V$500)</f>
        <v>0</v>
      </c>
      <c r="X16" s="5">
        <f>SUMIF('Unplanned Outputs'!$E$4:$E$500,Analysis!$Q16,'Unplanned Outputs'!$Z$4:$Z$500)</f>
        <v>0</v>
      </c>
      <c r="Y16" s="15"/>
      <c r="Z16" s="37">
        <f t="shared" ca="1" si="0"/>
        <v>0</v>
      </c>
      <c r="AA16" s="37">
        <f t="shared" si="1"/>
        <v>0</v>
      </c>
      <c r="AB16" s="53">
        <f t="shared" ca="1" si="2"/>
        <v>0</v>
      </c>
      <c r="AC16" s="64">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
+SUMIF(INDIRECT("'Output 6'!$H$5:$H$"&amp;$C$9),Analysis!$Q16,INDIRECT("'Output 6'!$F$5:$F$"&amp;$C$9))
+SUMIF(INDIRECT("'Output 7'!$H$5:$H$"&amp;$C$10),Analysis!$Q16,INDIRECT("'Output 7'!$F$5:$F$"&amp;$C$10))
+SUMIF(INDIRECT("'Output 8'!$H$5:$H$"&amp;$C$11),Analysis!$Q16,INDIRECT("'Output 8'!$F$5:$F$"&amp;$C$11))
+SUMIF(INDIRECT("'Output 9'!$H$5:$H$"&amp;$C$12),Analysis!$Q16,INDIRECT("'Output 9'!$F$5:$F$"&amp;$C$12))
+SUMIF(INDIRECT("'Output 10'!$H$5:$H$"&amp;$C$13),Analysis!$Q16,INDIRECT("'Output 10'!$F$5:$F$"&amp;$C$13))</f>
        <v>0</v>
      </c>
    </row>
    <row r="17" spans="1:29" x14ac:dyDescent="0.3">
      <c r="E17" t="str">
        <f>'Output 5'!$B$4</f>
        <v>O.5</v>
      </c>
      <c r="F17" t="str">
        <f>'Output 5'!$D$4</f>
        <v>O.5.1</v>
      </c>
      <c r="G17" s="4" t="e">
        <f>'Output 5'!$K$4/'Output 5'!$F$4</f>
        <v>#DIV/0!</v>
      </c>
      <c r="H17" s="4" t="e">
        <f>'Output 5'!M$4/'Output 5'!$F$4</f>
        <v>#DIV/0!</v>
      </c>
      <c r="I17" s="4" t="e">
        <f>('Output 5'!O$4)/'Output 5'!$F$4</f>
        <v>#DIV/0!</v>
      </c>
      <c r="J17" s="4" t="e">
        <f>('Output 5'!Q$4)/'Output 5'!$F$4</f>
        <v>#DIV/0!</v>
      </c>
      <c r="K17" s="4" t="e">
        <f>('Output 1'!U$4)/'Output 1'!$F$4</f>
        <v>#DIV/0!</v>
      </c>
      <c r="L17" s="33" t="e">
        <f t="shared" si="6"/>
        <v>#DIV/0!</v>
      </c>
      <c r="M17" s="4" t="e">
        <f>('Output 5'!S$4)/'Output 5'!$F$4</f>
        <v>#DIV/0!</v>
      </c>
      <c r="N17" s="4" t="e">
        <f>('Output 5'!U$4)/'Output 5'!$F$4</f>
        <v>#DIV/0!</v>
      </c>
      <c r="O17" s="33" t="e">
        <f t="shared" si="7"/>
        <v>#DIV/0!</v>
      </c>
      <c r="Q17" s="30" t="s">
        <v>212</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
+SUMIF(INDIRECT("'Output 6'!$H$4:$H$"&amp;$C$9),Analysis!Q17,INDIRECT("'Output 6'!$m$4:$m$"&amp;$C$9))
+SUMIF(INDIRECT("'Output 7'!$H$4:$H$"&amp;$C$10),Analysis!Q17,INDIRECT("'Output 7'!$m$4:$m$"&amp;$C$10))
+SUMIF(INDIRECT("'Output 8'!$H$4:$H$"&amp;$C$11),Analysis!Q17,INDIRECT("'Output 8'!$m$4:$m$"&amp;$C$11))
+SUMIF(INDIRECT("'Output 9'!$H$4:$H$"&amp;$C$12),Analysis!Q17,INDIRECT("'Output 9'!$m$4:$m$"&amp;$C$12))
+SUMIF(INDIRECT("'Output 10'!$H$4:$H$"&amp;$C$13),Analysis!Q17,INDIRECT("'Output 10'!$m$4:$m$"&amp;$C$13))</f>
        <v>0</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
+SUMIF(INDIRECT("'Output 6'!$H$4:$H$"&amp;$C$9),Analysis!Q17,INDIRECT("'Output 6'!$Q$4:$Q$"&amp;$C$9))
+SUMIF(INDIRECT("'Output 7'!$H$4:$H$"&amp;$C$10),Analysis!Q17,INDIRECT("'Output 7'!$Q$4:$Q$"&amp;$C$10))
+SUMIF(INDIRECT("'Output 8'!$H$4:$H$"&amp;$C$11),Analysis!Q17,INDIRECT("'Output 8'!$Q$4:$Q$"&amp;$C$11))
+SUMIF(INDIRECT("'Output 9'!$H$4:$H$"&amp;$C$12),Analysis!Q17,INDIRECT("'Output 9'!$Q$4:$Q$"&amp;$C$12))
+SUMIF(INDIRECT("'Output 10'!$H$4:$H$"&amp;$C$13),Analysis!Q17,INDIRECT("'Output 10'!$Q$4:$Q$"&amp;$C$13))</f>
        <v>0</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
+SUMIF(INDIRECT("'Output 6'!$H$4:$H$"&amp;$C$9),Analysis!Q17,INDIRECT("'Output 6'!$U$4:$U$"&amp;$C$9))
+SUMIF(INDIRECT("'Output 7'!$H$4:$H$"&amp;$C$10),Analysis!Q17,INDIRECT("'Output 7'!$U$4:$U$"&amp;$C$10))
+SUMIF(INDIRECT("'Output 8'!$H$4:$H$"&amp;$C$11),Analysis!Q17,INDIRECT("'Output 8'!$U$4:$U$"&amp;$C$11))
+SUMIF(INDIRECT("'Output 9'!$H$4:$H$"&amp;$C$12),Analysis!Q17,INDIRECT("'Output 9'!$U$4:$U$"&amp;$C$12))
+SUMIF(INDIRECT("'Output 10'!$H$4:$H$"&amp;$C$13),Analysis!Q17,INDIRECT("'Output 10'!$U$4:$U$"&amp;$C$13))</f>
        <v>0</v>
      </c>
      <c r="U17" s="30"/>
      <c r="V17" s="5">
        <f>SUMIF('Unplanned Outputs'!$E$4:$E$500,Analysis!Q17,'Unplanned Outputs'!$R$4:$R$500)</f>
        <v>0</v>
      </c>
      <c r="W17" s="5">
        <f>SUMIF('Unplanned Outputs'!$E$4:$E$500,Analysis!$Q17,'Unplanned Outputs'!$V$4:$V$500)</f>
        <v>0</v>
      </c>
      <c r="X17" s="5">
        <f>SUMIF('Unplanned Outputs'!$E$4:$E$500,Analysis!$Q17,'Unplanned Outputs'!$Z$4:$Z$500)</f>
        <v>0</v>
      </c>
      <c r="Y17" s="15"/>
      <c r="Z17" s="37">
        <f t="shared" ca="1" si="0"/>
        <v>0</v>
      </c>
      <c r="AA17" s="37">
        <f t="shared" si="1"/>
        <v>0</v>
      </c>
      <c r="AB17" s="53">
        <f t="shared" ca="1" si="2"/>
        <v>0</v>
      </c>
      <c r="AC17" s="64">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
+SUMIF(INDIRECT("'Output 6'!$H$5:$H$"&amp;$C$9),Analysis!$Q17,INDIRECT("'Output 6'!$F$5:$F$"&amp;$C$9))
+SUMIF(INDIRECT("'Output 7'!$H$5:$H$"&amp;$C$10),Analysis!$Q17,INDIRECT("'Output 7'!$F$5:$F$"&amp;$C$10))
+SUMIF(INDIRECT("'Output 8'!$H$5:$H$"&amp;$C$11),Analysis!$Q17,INDIRECT("'Output 8'!$F$5:$F$"&amp;$C$11))
+SUMIF(INDIRECT("'Output 9'!$H$5:$H$"&amp;$C$12),Analysis!$Q17,INDIRECT("'Output 9'!$F$5:$F$"&amp;$C$12))
+SUMIF(INDIRECT("'Output 10'!$H$5:$H$"&amp;$C$13),Analysis!$Q17,INDIRECT("'Output 10'!$F$5:$F$"&amp;$C$13))</f>
        <v>0</v>
      </c>
    </row>
    <row r="18" spans="1:29" x14ac:dyDescent="0.3">
      <c r="F18" t="str">
        <f>'Output 5'!$D$5</f>
        <v>O.5.2</v>
      </c>
      <c r="G18" s="4" t="e">
        <f>'Output 5'!K$5/'Output 5'!$F$5</f>
        <v>#DIV/0!</v>
      </c>
      <c r="H18" s="4" t="e">
        <f>'Output 5'!M$5/'Output 5'!$F$5</f>
        <v>#DIV/0!</v>
      </c>
      <c r="I18" s="4" t="e">
        <f>('Output 5'!O$5)/'Output 5'!$F$5</f>
        <v>#DIV/0!</v>
      </c>
      <c r="J18" s="4" t="e">
        <f>('Output 5'!Q$5)/'Output 5'!$F$5</f>
        <v>#DIV/0!</v>
      </c>
      <c r="K18" s="4" t="e">
        <f>('Output 1'!U$4)/'Output 1'!$F$4</f>
        <v>#DIV/0!</v>
      </c>
      <c r="L18" s="33" t="e">
        <f t="shared" si="6"/>
        <v>#DIV/0!</v>
      </c>
      <c r="M18" s="4" t="e">
        <f>('Output 5'!S$5)/'Output 5'!$F$5</f>
        <v>#DIV/0!</v>
      </c>
      <c r="N18" s="4" t="e">
        <f>('Output 5'!U$5)/'Output 5'!$F$5</f>
        <v>#DIV/0!</v>
      </c>
      <c r="O18" s="33" t="e">
        <f t="shared" si="7"/>
        <v>#DIV/0!</v>
      </c>
      <c r="Q18" s="30" t="s">
        <v>213</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
+SUMIF(INDIRECT("'Output 6'!$H$4:$H$"&amp;$C$9),Analysis!Q18,INDIRECT("'Output 6'!$m$4:$m$"&amp;$C$9))
+SUMIF(INDIRECT("'Output 7'!$H$4:$H$"&amp;$C$10),Analysis!Q18,INDIRECT("'Output 7'!$m$4:$m$"&amp;$C$10))
+SUMIF(INDIRECT("'Output 8'!$H$4:$H$"&amp;$C$11),Analysis!Q18,INDIRECT("'Output 8'!$m$4:$m$"&amp;$C$11))
+SUMIF(INDIRECT("'Output 9'!$H$4:$H$"&amp;$C$12),Analysis!Q18,INDIRECT("'Output 9'!$m$4:$m$"&amp;$C$12))
+SUMIF(INDIRECT("'Output 10'!$H$4:$H$"&amp;$C$13),Analysis!Q18,INDIRECT("'Output 10'!$m$4:$m$"&amp;$C$13))</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
+SUMIF(INDIRECT("'Output 6'!$H$4:$H$"&amp;$C$9),Analysis!Q18,INDIRECT("'Output 6'!$Q$4:$Q$"&amp;$C$9))
+SUMIF(INDIRECT("'Output 7'!$H$4:$H$"&amp;$C$10),Analysis!Q18,INDIRECT("'Output 7'!$Q$4:$Q$"&amp;$C$10))
+SUMIF(INDIRECT("'Output 8'!$H$4:$H$"&amp;$C$11),Analysis!Q18,INDIRECT("'Output 8'!$Q$4:$Q$"&amp;$C$11))
+SUMIF(INDIRECT("'Output 9'!$H$4:$H$"&amp;$C$12),Analysis!Q18,INDIRECT("'Output 9'!$Q$4:$Q$"&amp;$C$12))
+SUMIF(INDIRECT("'Output 10'!$H$4:$H$"&amp;$C$13),Analysis!Q18,INDIRECT("'Output 10'!$Q$4:$Q$"&amp;$C$13))</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
+SUMIF(INDIRECT("'Output 6'!$H$4:$H$"&amp;$C$9),Analysis!Q18,INDIRECT("'Output 6'!$U$4:$U$"&amp;$C$9))
+SUMIF(INDIRECT("'Output 7'!$H$4:$H$"&amp;$C$10),Analysis!Q18,INDIRECT("'Output 7'!$U$4:$U$"&amp;$C$10))
+SUMIF(INDIRECT("'Output 8'!$H$4:$H$"&amp;$C$11),Analysis!Q18,INDIRECT("'Output 8'!$U$4:$U$"&amp;$C$11))
+SUMIF(INDIRECT("'Output 9'!$H$4:$H$"&amp;$C$12),Analysis!Q18,INDIRECT("'Output 9'!$U$4:$U$"&amp;$C$12))
+SUMIF(INDIRECT("'Output 10'!$H$4:$H$"&amp;$C$13),Analysis!Q18,INDIRECT("'Output 10'!$U$4:$U$"&amp;$C$13))</f>
        <v>0</v>
      </c>
      <c r="U18" s="30"/>
      <c r="V18" s="5">
        <f>SUMIF('Unplanned Outputs'!$E$4:$E$500,Analysis!Q18,'Unplanned Outputs'!$R$4:$R$500)</f>
        <v>0</v>
      </c>
      <c r="W18" s="5">
        <f>SUMIF('Unplanned Outputs'!$E$4:$E$500,Analysis!$Q18,'Unplanned Outputs'!$V$4:$V$500)</f>
        <v>0</v>
      </c>
      <c r="X18" s="5">
        <f>SUMIF('Unplanned Outputs'!$E$4:$E$500,Analysis!$Q18,'Unplanned Outputs'!$Z$4:$Z$500)</f>
        <v>0</v>
      </c>
      <c r="Y18" s="15"/>
      <c r="Z18" s="37">
        <f t="shared" ca="1" si="0"/>
        <v>0</v>
      </c>
      <c r="AA18" s="37">
        <f t="shared" si="1"/>
        <v>0</v>
      </c>
      <c r="AB18" s="53">
        <f t="shared" ca="1" si="2"/>
        <v>0</v>
      </c>
      <c r="AC18" s="64">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
+SUMIF(INDIRECT("'Output 6'!$H$5:$H$"&amp;$C$9),Analysis!$Q18,INDIRECT("'Output 6'!$F$5:$F$"&amp;$C$9))
+SUMIF(INDIRECT("'Output 7'!$H$5:$H$"&amp;$C$10),Analysis!$Q18,INDIRECT("'Output 7'!$F$5:$F$"&amp;$C$10))
+SUMIF(INDIRECT("'Output 8'!$H$5:$H$"&amp;$C$11),Analysis!$Q18,INDIRECT("'Output 8'!$F$5:$F$"&amp;$C$11))
+SUMIF(INDIRECT("'Output 9'!$H$5:$H$"&amp;$C$12),Analysis!$Q18,INDIRECT("'Output 9'!$F$5:$F$"&amp;$C$12))
+SUMIF(INDIRECT("'Output 10'!$H$5:$H$"&amp;$C$13),Analysis!$Q18,INDIRECT("'Output 10'!$F$5:$F$"&amp;$C$13))</f>
        <v>0</v>
      </c>
    </row>
    <row r="19" spans="1:29" x14ac:dyDescent="0.3">
      <c r="F19" t="str">
        <f>'Output 5'!$D$6</f>
        <v>0.5.3</v>
      </c>
      <c r="G19" s="4" t="e">
        <f>'Output 5'!K$6/'Output 5'!$F$6</f>
        <v>#DIV/0!</v>
      </c>
      <c r="H19" s="4" t="e">
        <f>'Output 5'!M$6/'Output 5'!$F$6</f>
        <v>#DIV/0!</v>
      </c>
      <c r="I19" s="4" t="e">
        <f>('Output 5'!O$6)/'Output 5'!$F$6</f>
        <v>#DIV/0!</v>
      </c>
      <c r="J19" s="4" t="e">
        <f>('Output 5'!Q$6)/'Output 5'!$F$6</f>
        <v>#DIV/0!</v>
      </c>
      <c r="K19" s="4" t="e">
        <f>('Output 1'!U$4)/'Output 1'!$F$4</f>
        <v>#DIV/0!</v>
      </c>
      <c r="L19" s="33" t="e">
        <f t="shared" si="6"/>
        <v>#DIV/0!</v>
      </c>
      <c r="M19" s="4" t="e">
        <f>('Output 5'!S$6)/'Output 5'!$F$6</f>
        <v>#DIV/0!</v>
      </c>
      <c r="N19" s="4" t="e">
        <f>('Output 5'!U$6)/'Output 5'!$F$6</f>
        <v>#DIV/0!</v>
      </c>
      <c r="O19" s="33" t="e">
        <f t="shared" si="7"/>
        <v>#DIV/0!</v>
      </c>
      <c r="Q19" s="30" t="s">
        <v>214</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
+SUMIF(INDIRECT("'Output 6'!$H$4:$H$"&amp;$C$9),Analysis!Q19,INDIRECT("'Output 6'!$m$4:$m$"&amp;$C$9))
+SUMIF(INDIRECT("'Output 7'!$H$4:$H$"&amp;$C$10),Analysis!Q19,INDIRECT("'Output 7'!$m$4:$m$"&amp;$C$10))
+SUMIF(INDIRECT("'Output 8'!$H$4:$H$"&amp;$C$11),Analysis!Q19,INDIRECT("'Output 8'!$m$4:$m$"&amp;$C$11))
+SUMIF(INDIRECT("'Output 9'!$H$4:$H$"&amp;$C$12),Analysis!Q19,INDIRECT("'Output 9'!$m$4:$m$"&amp;$C$12))
+SUMIF(INDIRECT("'Output 10'!$H$4:$H$"&amp;$C$13),Analysis!Q19,INDIRECT("'Output 10'!$m$4:$m$"&amp;$C$13))</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
+SUMIF(INDIRECT("'Output 6'!$H$4:$H$"&amp;$C$9),Analysis!Q19,INDIRECT("'Output 6'!$Q$4:$Q$"&amp;$C$9))
+SUMIF(INDIRECT("'Output 7'!$H$4:$H$"&amp;$C$10),Analysis!Q19,INDIRECT("'Output 7'!$Q$4:$Q$"&amp;$C$10))
+SUMIF(INDIRECT("'Output 8'!$H$4:$H$"&amp;$C$11),Analysis!Q19,INDIRECT("'Output 8'!$Q$4:$Q$"&amp;$C$11))
+SUMIF(INDIRECT("'Output 9'!$H$4:$H$"&amp;$C$12),Analysis!Q19,INDIRECT("'Output 9'!$Q$4:$Q$"&amp;$C$12))
+SUMIF(INDIRECT("'Output 10'!$H$4:$H$"&amp;$C$13),Analysis!Q19,INDIRECT("'Output 10'!$Q$4:$Q$"&amp;$C$13))</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
+SUMIF(INDIRECT("'Output 6'!$H$4:$H$"&amp;$C$9),Analysis!Q19,INDIRECT("'Output 6'!$U$4:$U$"&amp;$C$9))
+SUMIF(INDIRECT("'Output 7'!$H$4:$H$"&amp;$C$10),Analysis!Q19,INDIRECT("'Output 7'!$U$4:$U$"&amp;$C$10))
+SUMIF(INDIRECT("'Output 8'!$H$4:$H$"&amp;$C$11),Analysis!Q19,INDIRECT("'Output 8'!$U$4:$U$"&amp;$C$11))
+SUMIF(INDIRECT("'Output 9'!$H$4:$H$"&amp;$C$12),Analysis!Q19,INDIRECT("'Output 9'!$U$4:$U$"&amp;$C$12))
+SUMIF(INDIRECT("'Output 10'!$H$4:$H$"&amp;$C$13),Analysis!Q19,INDIRECT("'Output 10'!$U$4:$U$"&amp;$C$13))</f>
        <v>0</v>
      </c>
      <c r="U19" s="30"/>
      <c r="V19" s="5">
        <f>SUMIF('Unplanned Outputs'!$E$4:$E$500,Analysis!Q19,'Unplanned Outputs'!$R$4:$R$500)</f>
        <v>0</v>
      </c>
      <c r="W19" s="5">
        <f>SUMIF('Unplanned Outputs'!$E$4:$E$500,Analysis!$Q19,'Unplanned Outputs'!$V$4:$V$500)</f>
        <v>0</v>
      </c>
      <c r="X19" s="5">
        <f>SUMIF('Unplanned Outputs'!$E$4:$E$500,Analysis!$Q19,'Unplanned Outputs'!$Z$4:$Z$500)</f>
        <v>0</v>
      </c>
      <c r="Y19" s="15"/>
      <c r="Z19" s="37">
        <f t="shared" ca="1" si="0"/>
        <v>0</v>
      </c>
      <c r="AA19" s="37">
        <f t="shared" si="1"/>
        <v>0</v>
      </c>
      <c r="AB19" s="53">
        <f t="shared" ca="1" si="2"/>
        <v>0</v>
      </c>
      <c r="AC19" s="64">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
+SUMIF(INDIRECT("'Output 6'!$H$5:$H$"&amp;$C$9),Analysis!$Q19,INDIRECT("'Output 6'!$F$5:$F$"&amp;$C$9))
+SUMIF(INDIRECT("'Output 7'!$H$5:$H$"&amp;$C$10),Analysis!$Q19,INDIRECT("'Output 7'!$F$5:$F$"&amp;$C$10))
+SUMIF(INDIRECT("'Output 8'!$H$5:$H$"&amp;$C$11),Analysis!$Q19,INDIRECT("'Output 8'!$F$5:$F$"&amp;$C$11))
+SUMIF(INDIRECT("'Output 9'!$H$5:$H$"&amp;$C$12),Analysis!$Q19,INDIRECT("'Output 9'!$F$5:$F$"&amp;$C$12))
+SUMIF(INDIRECT("'Output 10'!$H$5:$H$"&amp;$C$13),Analysis!$Q19,INDIRECT("'Output 10'!$F$5:$F$"&amp;$C$13))</f>
        <v>0</v>
      </c>
    </row>
    <row r="20" spans="1:29" x14ac:dyDescent="0.3">
      <c r="A20" t="s">
        <v>215</v>
      </c>
      <c r="B20" s="7">
        <f>COUNTIF(B4:B18,"&lt;&gt;")</f>
        <v>10</v>
      </c>
      <c r="E20" t="str">
        <f>'Output 6'!$B$4</f>
        <v>O.6</v>
      </c>
      <c r="F20" t="str">
        <f>'Output 6'!$D$4</f>
        <v>O.6.1</v>
      </c>
      <c r="G20" s="4" t="e">
        <f>'Output 6'!$K$4/'Output 6'!$F$4</f>
        <v>#DIV/0!</v>
      </c>
      <c r="H20" s="4" t="e">
        <f>'Output 6'!M$4/'Output 6'!$F$4</f>
        <v>#DIV/0!</v>
      </c>
      <c r="I20" s="4" t="e">
        <f>('Output 6'!O$4)/'Output 6'!$F$4</f>
        <v>#DIV/0!</v>
      </c>
      <c r="J20" s="4" t="e">
        <f>('Output 6'!Q$4)/'Output 6'!$F$4</f>
        <v>#DIV/0!</v>
      </c>
      <c r="K20" s="4" t="e">
        <f>('Output 1'!U$4)/'Output 1'!$F$4</f>
        <v>#DIV/0!</v>
      </c>
      <c r="L20" s="33" t="e">
        <f t="shared" si="6"/>
        <v>#DIV/0!</v>
      </c>
      <c r="M20" s="4" t="e">
        <f>('Output 6'!S$4)/'Output 6'!$F$4</f>
        <v>#DIV/0!</v>
      </c>
      <c r="N20" s="4" t="e">
        <f>('Output 6'!U$4)/'Output 6'!$F$4</f>
        <v>#DIV/0!</v>
      </c>
      <c r="O20" s="33" t="e">
        <f t="shared" si="7"/>
        <v>#DIV/0!</v>
      </c>
      <c r="Q20" s="30">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
+SUMIF(INDIRECT("'Output 6'!$H$4:$H$"&amp;$C$9),Analysis!Q20,INDIRECT("'Output 6'!$m$4:$m$"&amp;$C$9))
+SUMIF(INDIRECT("'Output 7'!$H$4:$H$"&amp;$C$10),Analysis!Q20,INDIRECT("'Output 7'!$m$4:$m$"&amp;$C$10))
+SUMIF(INDIRECT("'Output 8'!$H$4:$H$"&amp;$C$11),Analysis!Q20,INDIRECT("'Output 8'!$m$4:$m$"&amp;$C$11))
+SUMIF(INDIRECT("'Output 9'!$H$4:$H$"&amp;$C$12),Analysis!Q20,INDIRECT("'Output 9'!$m$4:$m$"&amp;$C$12))
+SUMIF(INDIRECT("'Output 10'!$H$4:$H$"&amp;$C$13),Analysis!Q20,INDIRECT("'Output 10'!$m$4:$m$"&amp;$C$13))</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
+SUMIF(INDIRECT("'Output 6'!$H$4:$H$"&amp;$C$9),Analysis!Q20,INDIRECT("'Output 6'!$Q$4:$Q$"&amp;$C$9))
+SUMIF(INDIRECT("'Output 7'!$H$4:$H$"&amp;$C$10),Analysis!Q20,INDIRECT("'Output 7'!$Q$4:$Q$"&amp;$C$10))
+SUMIF(INDIRECT("'Output 8'!$H$4:$H$"&amp;$C$11),Analysis!Q20,INDIRECT("'Output 8'!$Q$4:$Q$"&amp;$C$11))
+SUMIF(INDIRECT("'Output 9'!$H$4:$H$"&amp;$C$12),Analysis!Q20,INDIRECT("'Output 9'!$Q$4:$Q$"&amp;$C$12))
+SUMIF(INDIRECT("'Output 10'!$H$4:$H$"&amp;$C$13),Analysis!Q20,INDIRECT("'Output 10'!$Q$4:$Q$"&amp;$C$13))</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
+SUMIF(INDIRECT("'Output 6'!$H$4:$H$"&amp;$C$9),Analysis!Q20,INDIRECT("'Output 6'!$U$4:$U$"&amp;$C$9))
+SUMIF(INDIRECT("'Output 7'!$H$4:$H$"&amp;$C$10),Analysis!Q20,INDIRECT("'Output 7'!$U$4:$U$"&amp;$C$10))
+SUMIF(INDIRECT("'Output 8'!$H$4:$H$"&amp;$C$11),Analysis!Q20,INDIRECT("'Output 8'!$U$4:$U$"&amp;$C$11))
+SUMIF(INDIRECT("'Output 9'!$H$4:$H$"&amp;$C$12),Analysis!Q20,INDIRECT("'Output 9'!$U$4:$U$"&amp;$C$12))
+SUMIF(INDIRECT("'Output 10'!$H$4:$H$"&amp;$C$13),Analysis!Q20,INDIRECT("'Output 10'!$U$4:$U$"&amp;$C$13))</f>
        <v>0</v>
      </c>
      <c r="U20" s="30"/>
      <c r="V20" s="5">
        <f>SUMIF('Unplanned Outputs'!$E$4:$E$500,Analysis!Q20,'Unplanned Outputs'!$R$4:$R$500)</f>
        <v>0</v>
      </c>
      <c r="W20" s="5">
        <f>SUMIF('Unplanned Outputs'!$E$4:$E$500,Analysis!$Q20,'Unplanned Outputs'!$V$4:$V$500)</f>
        <v>0</v>
      </c>
      <c r="X20" s="5">
        <f>SUMIF('Unplanned Outputs'!$E$4:$E$500,Analysis!$Q20,'Unplanned Outputs'!$Z$4:$Z$500)</f>
        <v>0</v>
      </c>
      <c r="Y20" s="15"/>
      <c r="Z20" s="37">
        <f t="shared" ca="1" si="0"/>
        <v>0</v>
      </c>
      <c r="AA20" s="37">
        <f t="shared" si="1"/>
        <v>0</v>
      </c>
      <c r="AB20" s="53">
        <f t="shared" ca="1" si="2"/>
        <v>0</v>
      </c>
      <c r="AC20" s="64">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
+SUMIF(INDIRECT("'Output 6'!$H$5:$H$"&amp;$C$9),Analysis!$Q20,INDIRECT("'Output 6'!$F$5:$F$"&amp;$C$9))
+SUMIF(INDIRECT("'Output 7'!$H$5:$H$"&amp;$C$10),Analysis!$Q20,INDIRECT("'Output 7'!$F$5:$F$"&amp;$C$10))
+SUMIF(INDIRECT("'Output 8'!$H$5:$H$"&amp;$C$11),Analysis!$Q20,INDIRECT("'Output 8'!$F$5:$F$"&amp;$C$11))
+SUMIF(INDIRECT("'Output 9'!$H$5:$H$"&amp;$C$12),Analysis!$Q20,INDIRECT("'Output 9'!$F$5:$F$"&amp;$C$12))
+SUMIF(INDIRECT("'Output 10'!$H$5:$H$"&amp;$C$13),Analysis!$Q20,INDIRECT("'Output 10'!$F$5:$F$"&amp;$C$13))</f>
        <v>0</v>
      </c>
    </row>
    <row r="21" spans="1:29" x14ac:dyDescent="0.3">
      <c r="F21" t="str">
        <f>'Output 6'!$D$5</f>
        <v>O.6.2</v>
      </c>
      <c r="G21" s="4" t="e">
        <f>'Output 6'!K$5/'Output 6'!$F$5</f>
        <v>#DIV/0!</v>
      </c>
      <c r="H21" s="4" t="e">
        <f>'Output 6'!M$5/'Output 6'!$F$5</f>
        <v>#DIV/0!</v>
      </c>
      <c r="I21" s="4" t="e">
        <f>('Output 6'!O$5)/'Output 6'!$F$5</f>
        <v>#DIV/0!</v>
      </c>
      <c r="J21" s="4" t="e">
        <f>('Output 6'!Q$5)/'Output 6'!$F$5</f>
        <v>#DIV/0!</v>
      </c>
      <c r="K21" s="4" t="e">
        <f>('Output 1'!U$4)/'Output 1'!$F$4</f>
        <v>#DIV/0!</v>
      </c>
      <c r="L21" s="33" t="e">
        <f t="shared" si="6"/>
        <v>#DIV/0!</v>
      </c>
      <c r="M21" s="4" t="e">
        <f>('Output 6'!S$5)/'Output 6'!$F$5</f>
        <v>#DIV/0!</v>
      </c>
      <c r="N21" s="4" t="e">
        <f>('Output 6'!U$5)/'Output 6'!$F$5</f>
        <v>#DIV/0!</v>
      </c>
      <c r="O21" s="33" t="e">
        <f t="shared" si="7"/>
        <v>#DIV/0!</v>
      </c>
      <c r="Q21" s="30" t="s">
        <v>169</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
+SUMIF(INDIRECT("'Output 6'!$H$4:$H$"&amp;$C$9),Analysis!Q21,INDIRECT("'Output 6'!$m$4:$m$"&amp;$C$9))
+SUMIF(INDIRECT("'Output 7'!$H$4:$H$"&amp;$C$10),Analysis!Q21,INDIRECT("'Output 7'!$m$4:$m$"&amp;$C$10))
+SUMIF(INDIRECT("'Output 8'!$H$4:$H$"&amp;$C$11),Analysis!Q21,INDIRECT("'Output 8'!$m$4:$m$"&amp;$C$11))
+SUMIF(INDIRECT("'Output 9'!$H$4:$H$"&amp;$C$12),Analysis!Q21,INDIRECT("'Output 9'!$m$4:$m$"&amp;$C$12))
+SUMIF(INDIRECT("'Output 10'!$H$4:$H$"&amp;$C$13),Analysis!Q21,INDIRECT("'Output 10'!$m$4:$m$"&amp;$C$13))</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
+SUMIF(INDIRECT("'Output 6'!$H$4:$H$"&amp;$C$9),Analysis!Q21,INDIRECT("'Output 6'!$Q$4:$Q$"&amp;$C$9))
+SUMIF(INDIRECT("'Output 7'!$H$4:$H$"&amp;$C$10),Analysis!Q21,INDIRECT("'Output 7'!$Q$4:$Q$"&amp;$C$10))
+SUMIF(INDIRECT("'Output 8'!$H$4:$H$"&amp;$C$11),Analysis!Q21,INDIRECT("'Output 8'!$Q$4:$Q$"&amp;$C$11))
+SUMIF(INDIRECT("'Output 9'!$H$4:$H$"&amp;$C$12),Analysis!Q21,INDIRECT("'Output 9'!$Q$4:$Q$"&amp;$C$12))
+SUMIF(INDIRECT("'Output 10'!$H$4:$H$"&amp;$C$13),Analysis!Q21,INDIRECT("'Output 10'!$Q$4:$Q$"&amp;$C$13))</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
+SUMIF(INDIRECT("'Output 6'!$H$4:$H$"&amp;$C$9),Analysis!Q21,INDIRECT("'Output 6'!$U$4:$U$"&amp;$C$9))
+SUMIF(INDIRECT("'Output 7'!$H$4:$H$"&amp;$C$10),Analysis!Q21,INDIRECT("'Output 7'!$U$4:$U$"&amp;$C$10))
+SUMIF(INDIRECT("'Output 8'!$H$4:$H$"&amp;$C$11),Analysis!Q21,INDIRECT("'Output 8'!$U$4:$U$"&amp;$C$11))
+SUMIF(INDIRECT("'Output 9'!$H$4:$H$"&amp;$C$12),Analysis!Q21,INDIRECT("'Output 9'!$U$4:$U$"&amp;$C$12))
+SUMIF(INDIRECT("'Output 10'!$H$4:$H$"&amp;$C$13),Analysis!Q21,INDIRECT("'Output 10'!$U$4:$U$"&amp;$C$13))</f>
        <v>0</v>
      </c>
      <c r="U21" s="30"/>
      <c r="V21" s="5">
        <f>SUMIF('Unplanned Outputs'!$E$4:$E$500,Analysis!Q21,'Unplanned Outputs'!$R$4:$R$500)</f>
        <v>1.3340000000000001E-2</v>
      </c>
      <c r="W21" s="5">
        <f>SUMIF('Unplanned Outputs'!$E$4:$E$500,Analysis!$Q21,'Unplanned Outputs'!$V$4:$V$500)</f>
        <v>1.32E-2</v>
      </c>
      <c r="X21" s="5">
        <f>SUMIF('Unplanned Outputs'!$E$4:$E$500,Analysis!$Q21,'Unplanned Outputs'!$Z$4:$Z$500)</f>
        <v>0</v>
      </c>
      <c r="Y21" s="15"/>
      <c r="Z21" s="37">
        <f t="shared" ca="1" si="0"/>
        <v>0</v>
      </c>
      <c r="AA21" s="37">
        <f t="shared" si="1"/>
        <v>2.6540000000000001E-2</v>
      </c>
      <c r="AB21" s="53">
        <f t="shared" ca="1" si="2"/>
        <v>2.6540000000000001E-2</v>
      </c>
      <c r="AC21" s="64">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
+SUMIF(INDIRECT("'Output 6'!$H$5:$H$"&amp;$C$9),Analysis!$Q21,INDIRECT("'Output 6'!$F$5:$F$"&amp;$C$9))
+SUMIF(INDIRECT("'Output 7'!$H$5:$H$"&amp;$C$10),Analysis!$Q21,INDIRECT("'Output 7'!$F$5:$F$"&amp;$C$10))
+SUMIF(INDIRECT("'Output 8'!$H$5:$H$"&amp;$C$11),Analysis!$Q21,INDIRECT("'Output 8'!$F$5:$F$"&amp;$C$11))
+SUMIF(INDIRECT("'Output 9'!$H$5:$H$"&amp;$C$12),Analysis!$Q21,INDIRECT("'Output 9'!$F$5:$F$"&amp;$C$12))
+SUMIF(INDIRECT("'Output 10'!$H$5:$H$"&amp;$C$13),Analysis!$Q21,INDIRECT("'Output 10'!$F$5:$F$"&amp;$C$13))</f>
        <v>0</v>
      </c>
    </row>
    <row r="22" spans="1:29" x14ac:dyDescent="0.3">
      <c r="F22" t="str">
        <f>'Output 6'!$D$6</f>
        <v>O.6.3</v>
      </c>
      <c r="G22" s="4" t="e">
        <f>'Output 6'!K$6/'Output 6'!$F$6</f>
        <v>#DIV/0!</v>
      </c>
      <c r="H22" s="4" t="e">
        <f>'Output 6'!M$6/'Output 6'!$F$6</f>
        <v>#DIV/0!</v>
      </c>
      <c r="I22" s="4" t="e">
        <f>('Output 6'!O$6)/'Output 6'!$F$6</f>
        <v>#DIV/0!</v>
      </c>
      <c r="J22" s="4" t="e">
        <f>('Output 6'!Q$6)/'Output 6'!$F$6</f>
        <v>#DIV/0!</v>
      </c>
      <c r="K22" s="4" t="e">
        <f>('Output 1'!U$4)/'Output 1'!$F$4</f>
        <v>#DIV/0!</v>
      </c>
      <c r="L22" s="33" t="e">
        <f t="shared" si="6"/>
        <v>#DIV/0!</v>
      </c>
      <c r="M22" s="4" t="e">
        <f>('Output 6'!S$6)/'Output 6'!$F$6</f>
        <v>#DIV/0!</v>
      </c>
      <c r="N22" s="4" t="e">
        <f>('Output 6'!U$6)/'Output 6'!$F$6</f>
        <v>#DIV/0!</v>
      </c>
      <c r="O22" s="33" t="e">
        <f t="shared" si="7"/>
        <v>#DIV/0!</v>
      </c>
      <c r="Q22" s="30" t="s">
        <v>216</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
+SUMIF(INDIRECT("'Output 6'!$H$4:$H$"&amp;$C$9),Analysis!Q22,INDIRECT("'Output 6'!$m$4:$m$"&amp;$C$9))
+SUMIF(INDIRECT("'Output 7'!$H$4:$H$"&amp;$C$10),Analysis!Q22,INDIRECT("'Output 7'!$m$4:$m$"&amp;$C$10))
+SUMIF(INDIRECT("'Output 8'!$H$4:$H$"&amp;$C$11),Analysis!Q22,INDIRECT("'Output 8'!$m$4:$m$"&amp;$C$11))
+SUMIF(INDIRECT("'Output 9'!$H$4:$H$"&amp;$C$12),Analysis!Q22,INDIRECT("'Output 9'!$m$4:$m$"&amp;$C$12))
+SUMIF(INDIRECT("'Output 10'!$H$4:$H$"&amp;$C$13),Analysis!Q22,INDIRECT("'Output 10'!$m$4:$m$"&amp;$C$13))</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
+SUMIF(INDIRECT("'Output 6'!$H$4:$H$"&amp;$C$9),Analysis!Q22,INDIRECT("'Output 6'!$Q$4:$Q$"&amp;$C$9))
+SUMIF(INDIRECT("'Output 7'!$H$4:$H$"&amp;$C$10),Analysis!Q22,INDIRECT("'Output 7'!$Q$4:$Q$"&amp;$C$10))
+SUMIF(INDIRECT("'Output 8'!$H$4:$H$"&amp;$C$11),Analysis!Q22,INDIRECT("'Output 8'!$Q$4:$Q$"&amp;$C$11))
+SUMIF(INDIRECT("'Output 9'!$H$4:$H$"&amp;$C$12),Analysis!Q22,INDIRECT("'Output 9'!$Q$4:$Q$"&amp;$C$12))
+SUMIF(INDIRECT("'Output 10'!$H$4:$H$"&amp;$C$13),Analysis!Q22,INDIRECT("'Output 10'!$Q$4:$Q$"&amp;$C$13))</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
+SUMIF(INDIRECT("'Output 6'!$H$4:$H$"&amp;$C$9),Analysis!Q22,INDIRECT("'Output 6'!$U$4:$U$"&amp;$C$9))
+SUMIF(INDIRECT("'Output 7'!$H$4:$H$"&amp;$C$10),Analysis!Q22,INDIRECT("'Output 7'!$U$4:$U$"&amp;$C$10))
+SUMIF(INDIRECT("'Output 8'!$H$4:$H$"&amp;$C$11),Analysis!Q22,INDIRECT("'Output 8'!$U$4:$U$"&amp;$C$11))
+SUMIF(INDIRECT("'Output 9'!$H$4:$H$"&amp;$C$12),Analysis!Q22,INDIRECT("'Output 9'!$U$4:$U$"&amp;$C$12))
+SUMIF(INDIRECT("'Output 10'!$H$4:$H$"&amp;$C$13),Analysis!Q22,INDIRECT("'Output 10'!$U$4:$U$"&amp;$C$13))</f>
        <v>0</v>
      </c>
      <c r="U22" s="30"/>
      <c r="V22" s="5">
        <f>SUMIF('Unplanned Outputs'!$E$4:$E$500,Analysis!Q22,'Unplanned Outputs'!$R$4:$R$500)</f>
        <v>0</v>
      </c>
      <c r="W22" s="5">
        <f>SUMIF('Unplanned Outputs'!$E$4:$E$500,Analysis!$Q22,'Unplanned Outputs'!$V$4:$V$500)</f>
        <v>0</v>
      </c>
      <c r="X22" s="5">
        <f>SUMIF('Unplanned Outputs'!$E$4:$E$500,Analysis!$Q22,'Unplanned Outputs'!$Z$4:$Z$500)</f>
        <v>0</v>
      </c>
      <c r="Y22" s="15"/>
      <c r="Z22" s="37">
        <f t="shared" ca="1" si="0"/>
        <v>0</v>
      </c>
      <c r="AA22" s="37">
        <f t="shared" si="1"/>
        <v>0</v>
      </c>
      <c r="AB22" s="53">
        <f t="shared" ca="1" si="2"/>
        <v>0</v>
      </c>
      <c r="AC22" s="64">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
+SUMIF(INDIRECT("'Output 6'!$H$5:$H$"&amp;$C$9),Analysis!$Q22,INDIRECT("'Output 6'!$F$5:$F$"&amp;$C$9))
+SUMIF(INDIRECT("'Output 7'!$H$5:$H$"&amp;$C$10),Analysis!$Q22,INDIRECT("'Output 7'!$F$5:$F$"&amp;$C$10))
+SUMIF(INDIRECT("'Output 8'!$H$5:$H$"&amp;$C$11),Analysis!$Q22,INDIRECT("'Output 8'!$F$5:$F$"&amp;$C$11))
+SUMIF(INDIRECT("'Output 9'!$H$5:$H$"&amp;$C$12),Analysis!$Q22,INDIRECT("'Output 9'!$F$5:$F$"&amp;$C$12))
+SUMIF(INDIRECT("'Output 10'!$H$5:$H$"&amp;$C$13),Analysis!$Q22,INDIRECT("'Output 10'!$F$5:$F$"&amp;$C$13))</f>
        <v>0</v>
      </c>
    </row>
    <row r="23" spans="1:29" x14ac:dyDescent="0.3">
      <c r="E23" t="str">
        <f>'Output 7'!$B$4</f>
        <v>O.7</v>
      </c>
      <c r="F23" t="str">
        <f>'Output 7'!$D$4</f>
        <v>O.7.1</v>
      </c>
      <c r="G23" s="4" t="e">
        <f>'Output 7'!$K$4/'Output 7'!$F$4</f>
        <v>#DIV/0!</v>
      </c>
      <c r="H23" s="4" t="e">
        <f>'Output 7'!M$4/'Output 7'!$F$4</f>
        <v>#DIV/0!</v>
      </c>
      <c r="I23" s="4" t="e">
        <f>('Output 7'!O$4)/'Output 7'!$F$4</f>
        <v>#DIV/0!</v>
      </c>
      <c r="J23" s="4" t="e">
        <f>('Output 7'!Q$4)/'Output 7'!$F$4</f>
        <v>#DIV/0!</v>
      </c>
      <c r="K23" s="4" t="e">
        <f>('Output 1'!U$4)/'Output 1'!$F$4</f>
        <v>#DIV/0!</v>
      </c>
      <c r="L23" s="33" t="e">
        <f t="shared" si="6"/>
        <v>#DIV/0!</v>
      </c>
      <c r="M23" s="4" t="e">
        <f>('Output 7'!S$5)/'Output 7'!$F$4</f>
        <v>#DIV/0!</v>
      </c>
      <c r="N23" s="4" t="e">
        <f>('Output 7'!U$4)/'Output 7'!$F$4</f>
        <v>#DIV/0!</v>
      </c>
      <c r="O23" s="33" t="e">
        <f t="shared" si="7"/>
        <v>#DIV/0!</v>
      </c>
      <c r="Q23" s="30">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
+SUMIF(INDIRECT("'Output 6'!$H$4:$H$"&amp;$C$9),Analysis!Q23,INDIRECT("'Output 6'!$m$4:$m$"&amp;$C$9))
+SUMIF(INDIRECT("'Output 7'!$H$4:$H$"&amp;$C$10),Analysis!Q23,INDIRECT("'Output 7'!$m$4:$m$"&amp;$C$10))
+SUMIF(INDIRECT("'Output 8'!$H$4:$H$"&amp;$C$11),Analysis!Q23,INDIRECT("'Output 8'!$m$4:$m$"&amp;$C$11))
+SUMIF(INDIRECT("'Output 9'!$H$4:$H$"&amp;$C$12),Analysis!Q23,INDIRECT("'Output 9'!$m$4:$m$"&amp;$C$12))
+SUMIF(INDIRECT("'Output 10'!$H$4:$H$"&amp;$C$13),Analysis!Q23,INDIRECT("'Output 10'!$m$4:$m$"&amp;$C$13))</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
+SUMIF(INDIRECT("'Output 6'!$H$4:$H$"&amp;$C$9),Analysis!Q23,INDIRECT("'Output 6'!$Q$4:$Q$"&amp;$C$9))
+SUMIF(INDIRECT("'Output 7'!$H$4:$H$"&amp;$C$10),Analysis!Q23,INDIRECT("'Output 7'!$Q$4:$Q$"&amp;$C$10))
+SUMIF(INDIRECT("'Output 8'!$H$4:$H$"&amp;$C$11),Analysis!Q23,INDIRECT("'Output 8'!$Q$4:$Q$"&amp;$C$11))
+SUMIF(INDIRECT("'Output 9'!$H$4:$H$"&amp;$C$12),Analysis!Q23,INDIRECT("'Output 9'!$Q$4:$Q$"&amp;$C$12))
+SUMIF(INDIRECT("'Output 10'!$H$4:$H$"&amp;$C$13),Analysis!Q23,INDIRECT("'Output 10'!$Q$4:$Q$"&amp;$C$13))</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
+SUMIF(INDIRECT("'Output 6'!$H$4:$H$"&amp;$C$9),Analysis!Q23,INDIRECT("'Output 6'!$U$4:$U$"&amp;$C$9))
+SUMIF(INDIRECT("'Output 7'!$H$4:$H$"&amp;$C$10),Analysis!Q23,INDIRECT("'Output 7'!$U$4:$U$"&amp;$C$10))
+SUMIF(INDIRECT("'Output 8'!$H$4:$H$"&amp;$C$11),Analysis!Q23,INDIRECT("'Output 8'!$U$4:$U$"&amp;$C$11))
+SUMIF(INDIRECT("'Output 9'!$H$4:$H$"&amp;$C$12),Analysis!Q23,INDIRECT("'Output 9'!$U$4:$U$"&amp;$C$12))
+SUMIF(INDIRECT("'Output 10'!$H$4:$H$"&amp;$C$13),Analysis!Q23,INDIRECT("'Output 10'!$U$4:$U$"&amp;$C$13))</f>
        <v>0</v>
      </c>
      <c r="U23" s="30"/>
      <c r="V23" s="5">
        <f>SUMIF('Unplanned Outputs'!$E$4:$E$500,Analysis!Q23,'Unplanned Outputs'!$R$4:$R$500)</f>
        <v>0</v>
      </c>
      <c r="W23" s="5">
        <f>SUMIF('Unplanned Outputs'!$E$4:$E$500,Analysis!$Q23,'Unplanned Outputs'!$V$4:$V$500)</f>
        <v>0</v>
      </c>
      <c r="X23" s="5">
        <f>SUMIF('Unplanned Outputs'!$E$4:$E$500,Analysis!$Q23,'Unplanned Outputs'!$Z$4:$Z$500)</f>
        <v>0</v>
      </c>
      <c r="Y23" s="15"/>
      <c r="Z23" s="37">
        <f t="shared" ca="1" si="0"/>
        <v>0</v>
      </c>
      <c r="AA23" s="37">
        <f t="shared" si="1"/>
        <v>0</v>
      </c>
      <c r="AB23" s="53">
        <f t="shared" ca="1" si="2"/>
        <v>0</v>
      </c>
      <c r="AC23" s="64">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
+SUMIF(INDIRECT("'Output 6'!$H$5:$H$"&amp;$C$9),Analysis!$Q23,INDIRECT("'Output 6'!$F$5:$F$"&amp;$C$9))
+SUMIF(INDIRECT("'Output 7'!$H$5:$H$"&amp;$C$10),Analysis!$Q23,INDIRECT("'Output 7'!$F$5:$F$"&amp;$C$10))
+SUMIF(INDIRECT("'Output 8'!$H$5:$H$"&amp;$C$11),Analysis!$Q23,INDIRECT("'Output 8'!$F$5:$F$"&amp;$C$11))
+SUMIF(INDIRECT("'Output 9'!$H$5:$H$"&amp;$C$12),Analysis!$Q23,INDIRECT("'Output 9'!$F$5:$F$"&amp;$C$12))
+SUMIF(INDIRECT("'Output 10'!$H$5:$H$"&amp;$C$13),Analysis!$Q23,INDIRECT("'Output 10'!$F$5:$F$"&amp;$C$13))</f>
        <v>0</v>
      </c>
    </row>
    <row r="24" spans="1:29" x14ac:dyDescent="0.3">
      <c r="F24" t="str">
        <f>'Output 7'!$D$5</f>
        <v>O.7.2</v>
      </c>
      <c r="G24" s="4" t="e">
        <f>'Output 7'!K$5/'Output 7'!$F$5</f>
        <v>#DIV/0!</v>
      </c>
      <c r="H24" s="4" t="e">
        <f>'Output 7'!M$5/'Output 7'!$F$5</f>
        <v>#DIV/0!</v>
      </c>
      <c r="I24" s="4" t="e">
        <f>('Output 7'!O$5)/'Output 7'!$F$5</f>
        <v>#DIV/0!</v>
      </c>
      <c r="J24" s="4" t="e">
        <f>('Output 7'!Q$5)/'Output 7'!$F$5</f>
        <v>#DIV/0!</v>
      </c>
      <c r="K24" s="4" t="e">
        <f>('Output 1'!U$4)/'Output 1'!$F$4</f>
        <v>#DIV/0!</v>
      </c>
      <c r="L24" s="33" t="e">
        <f t="shared" si="6"/>
        <v>#DIV/0!</v>
      </c>
      <c r="M24" s="4" t="e">
        <f>('Output 7'!#REF!)/'Output 7'!$F$5</f>
        <v>#REF!</v>
      </c>
      <c r="N24" s="4" t="e">
        <f>('Output 7'!U$5)/'Output 7'!$F$5</f>
        <v>#DIV/0!</v>
      </c>
      <c r="O24" s="33" t="e">
        <f t="shared" si="7"/>
        <v>#DIV/0!</v>
      </c>
      <c r="Q24" s="30" t="s">
        <v>172</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
+SUMIF(INDIRECT("'Output 6'!$H$4:$H$"&amp;$C$9),Analysis!Q24,INDIRECT("'Output 6'!$m$4:$m$"&amp;$C$9))
+SUMIF(INDIRECT("'Output 7'!$H$4:$H$"&amp;$C$10),Analysis!Q24,INDIRECT("'Output 7'!$m$4:$m$"&amp;$C$10))
+SUMIF(INDIRECT("'Output 8'!$H$4:$H$"&amp;$C$11),Analysis!Q24,INDIRECT("'Output 8'!$m$4:$m$"&amp;$C$11))
+SUMIF(INDIRECT("'Output 9'!$H$4:$H$"&amp;$C$12),Analysis!Q24,INDIRECT("'Output 9'!$m$4:$m$"&amp;$C$12))
+SUMIF(INDIRECT("'Output 10'!$H$4:$H$"&amp;$C$13),Analysis!Q24,INDIRECT("'Output 10'!$m$4:$m$"&amp;$C$13))</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
+SUMIF(INDIRECT("'Output 6'!$H$4:$H$"&amp;$C$9),Analysis!Q24,INDIRECT("'Output 6'!$Q$4:$Q$"&amp;$C$9))
+SUMIF(INDIRECT("'Output 7'!$H$4:$H$"&amp;$C$10),Analysis!Q24,INDIRECT("'Output 7'!$Q$4:$Q$"&amp;$C$10))
+SUMIF(INDIRECT("'Output 8'!$H$4:$H$"&amp;$C$11),Analysis!Q24,INDIRECT("'Output 8'!$Q$4:$Q$"&amp;$C$11))
+SUMIF(INDIRECT("'Output 9'!$H$4:$H$"&amp;$C$12),Analysis!Q24,INDIRECT("'Output 9'!$Q$4:$Q$"&amp;$C$12))
+SUMIF(INDIRECT("'Output 10'!$H$4:$H$"&amp;$C$13),Analysis!Q24,INDIRECT("'Output 10'!$Q$4:$Q$"&amp;$C$13))</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
+SUMIF(INDIRECT("'Output 6'!$H$4:$H$"&amp;$C$9),Analysis!Q24,INDIRECT("'Output 6'!$U$4:$U$"&amp;$C$9))
+SUMIF(INDIRECT("'Output 7'!$H$4:$H$"&amp;$C$10),Analysis!Q24,INDIRECT("'Output 7'!$U$4:$U$"&amp;$C$10))
+SUMIF(INDIRECT("'Output 8'!$H$4:$H$"&amp;$C$11),Analysis!Q24,INDIRECT("'Output 8'!$U$4:$U$"&amp;$C$11))
+SUMIF(INDIRECT("'Output 9'!$H$4:$H$"&amp;$C$12),Analysis!Q24,INDIRECT("'Output 9'!$U$4:$U$"&amp;$C$12))
+SUMIF(INDIRECT("'Output 10'!$H$4:$H$"&amp;$C$13),Analysis!Q24,INDIRECT("'Output 10'!$U$4:$U$"&amp;$C$13))</f>
        <v>0</v>
      </c>
      <c r="U24" s="30"/>
      <c r="V24" s="5">
        <f>SUMIF('Unplanned Outputs'!$E$4:$E$500,Analysis!Q24,'Unplanned Outputs'!$R$4:$R$500)</f>
        <v>12000</v>
      </c>
      <c r="W24" s="5">
        <f>SUMIF('Unplanned Outputs'!$E$4:$E$500,Analysis!$Q24,'Unplanned Outputs'!$V$4:$V$500)</f>
        <v>0</v>
      </c>
      <c r="X24" s="5">
        <f>SUMIF('Unplanned Outputs'!$E$4:$E$500,Analysis!$Q24,'Unplanned Outputs'!$Z$4:$Z$500)</f>
        <v>0</v>
      </c>
      <c r="Y24" s="15"/>
      <c r="Z24" s="37">
        <f t="shared" ca="1" si="0"/>
        <v>0</v>
      </c>
      <c r="AA24" s="37">
        <f t="shared" si="1"/>
        <v>12000</v>
      </c>
      <c r="AB24" s="53">
        <f t="shared" ca="1" si="2"/>
        <v>12000</v>
      </c>
      <c r="AC24" s="64">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
+SUMIF(INDIRECT("'Output 6'!$H$5:$H$"&amp;$C$9),Analysis!$Q24,INDIRECT("'Output 6'!$F$5:$F$"&amp;$C$9))
+SUMIF(INDIRECT("'Output 7'!$H$5:$H$"&amp;$C$10),Analysis!$Q24,INDIRECT("'Output 7'!$F$5:$F$"&amp;$C$10))
+SUMIF(INDIRECT("'Output 8'!$H$5:$H$"&amp;$C$11),Analysis!$Q24,INDIRECT("'Output 8'!$F$5:$F$"&amp;$C$11))
+SUMIF(INDIRECT("'Output 9'!$H$5:$H$"&amp;$C$12),Analysis!$Q24,INDIRECT("'Output 9'!$F$5:$F$"&amp;$C$12))
+SUMIF(INDIRECT("'Output 10'!$H$5:$H$"&amp;$C$13),Analysis!$Q24,INDIRECT("'Output 10'!$F$5:$F$"&amp;$C$13))</f>
        <v>0</v>
      </c>
    </row>
    <row r="25" spans="1:29" x14ac:dyDescent="0.3">
      <c r="F25" t="str">
        <f>'Output 7'!$D$6</f>
        <v>O.7.3</v>
      </c>
      <c r="G25" s="4" t="e">
        <f>'Output 7'!K$6/'Output 7'!$F$6</f>
        <v>#DIV/0!</v>
      </c>
      <c r="H25" s="4" t="e">
        <f>'Output 7'!M$6/'Output 7'!$F$6</f>
        <v>#DIV/0!</v>
      </c>
      <c r="I25" s="4" t="e">
        <f>('Output 7'!O$6)/'Output 7'!$F$6</f>
        <v>#DIV/0!</v>
      </c>
      <c r="J25" s="4" t="e">
        <f>('Output 7'!Q$6)/'Output 7'!$F$6</f>
        <v>#DIV/0!</v>
      </c>
      <c r="K25" s="4" t="e">
        <f>('Output 1'!U$4)/'Output 1'!$F$4</f>
        <v>#DIV/0!</v>
      </c>
      <c r="L25" s="33" t="e">
        <f t="shared" si="6"/>
        <v>#DIV/0!</v>
      </c>
      <c r="M25" s="4" t="e">
        <f>('Output 7'!S$6)/'Output 7'!$F$6</f>
        <v>#DIV/0!</v>
      </c>
      <c r="N25" s="4" t="e">
        <f>('Output 7'!U$6)/'Output 7'!$F$6</f>
        <v>#DIV/0!</v>
      </c>
      <c r="O25" s="33" t="e">
        <f t="shared" si="7"/>
        <v>#DIV/0!</v>
      </c>
      <c r="Q25" s="30" t="s">
        <v>217</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
+SUMIF(INDIRECT("'Output 6'!$H$4:$H$"&amp;$C$9),Analysis!Q25,INDIRECT("'Output 6'!$m$4:$m$"&amp;$C$9))
+SUMIF(INDIRECT("'Output 7'!$H$4:$H$"&amp;$C$10),Analysis!Q25,INDIRECT("'Output 7'!$m$4:$m$"&amp;$C$10))
+SUMIF(INDIRECT("'Output 8'!$H$4:$H$"&amp;$C$11),Analysis!Q25,INDIRECT("'Output 8'!$m$4:$m$"&amp;$C$11))
+SUMIF(INDIRECT("'Output 9'!$H$4:$H$"&amp;$C$12),Analysis!Q25,INDIRECT("'Output 9'!$m$4:$m$"&amp;$C$12))
+SUMIF(INDIRECT("'Output 10'!$H$4:$H$"&amp;$C$13),Analysis!Q25,INDIRECT("'Output 10'!$m$4:$m$"&amp;$C$13))</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
+SUMIF(INDIRECT("'Output 6'!$H$4:$H$"&amp;$C$9),Analysis!Q25,INDIRECT("'Output 6'!$Q$4:$Q$"&amp;$C$9))
+SUMIF(INDIRECT("'Output 7'!$H$4:$H$"&amp;$C$10),Analysis!Q25,INDIRECT("'Output 7'!$Q$4:$Q$"&amp;$C$10))
+SUMIF(INDIRECT("'Output 8'!$H$4:$H$"&amp;$C$11),Analysis!Q25,INDIRECT("'Output 8'!$Q$4:$Q$"&amp;$C$11))
+SUMIF(INDIRECT("'Output 9'!$H$4:$H$"&amp;$C$12),Analysis!Q25,INDIRECT("'Output 9'!$Q$4:$Q$"&amp;$C$12))
+SUMIF(INDIRECT("'Output 10'!$H$4:$H$"&amp;$C$13),Analysis!Q25,INDIRECT("'Output 10'!$Q$4:$Q$"&amp;$C$13))</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
+SUMIF(INDIRECT("'Output 6'!$H$4:$H$"&amp;$C$9),Analysis!Q25,INDIRECT("'Output 6'!$U$4:$U$"&amp;$C$9))
+SUMIF(INDIRECT("'Output 7'!$H$4:$H$"&amp;$C$10),Analysis!Q25,INDIRECT("'Output 7'!$U$4:$U$"&amp;$C$10))
+SUMIF(INDIRECT("'Output 8'!$H$4:$H$"&amp;$C$11),Analysis!Q25,INDIRECT("'Output 8'!$U$4:$U$"&amp;$C$11))
+SUMIF(INDIRECT("'Output 9'!$H$4:$H$"&amp;$C$12),Analysis!Q25,INDIRECT("'Output 9'!$U$4:$U$"&amp;$C$12))
+SUMIF(INDIRECT("'Output 10'!$H$4:$H$"&amp;$C$13),Analysis!Q25,INDIRECT("'Output 10'!$U$4:$U$"&amp;$C$13))</f>
        <v>0</v>
      </c>
      <c r="U25" s="30"/>
      <c r="V25" s="5">
        <f>SUMIF('Unplanned Outputs'!$E$4:$E$500,Analysis!Q25,'Unplanned Outputs'!$R$4:$R$500)</f>
        <v>0</v>
      </c>
      <c r="W25" s="5">
        <f>SUMIF('Unplanned Outputs'!$E$4:$E$500,Analysis!$Q25,'Unplanned Outputs'!$V$4:$V$500)</f>
        <v>0</v>
      </c>
      <c r="X25" s="5">
        <f>SUMIF('Unplanned Outputs'!$E$4:$E$500,Analysis!$Q25,'Unplanned Outputs'!$Z$4:$Z$500)</f>
        <v>0</v>
      </c>
      <c r="Y25" s="15"/>
      <c r="Z25" s="37">
        <f t="shared" ca="1" si="0"/>
        <v>0</v>
      </c>
      <c r="AA25" s="37">
        <f t="shared" si="1"/>
        <v>0</v>
      </c>
      <c r="AB25" s="53">
        <f t="shared" ca="1" si="2"/>
        <v>0</v>
      </c>
      <c r="AC25" s="64">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
+SUMIF(INDIRECT("'Output 6'!$H$5:$H$"&amp;$C$9),Analysis!$Q25,INDIRECT("'Output 6'!$F$5:$F$"&amp;$C$9))
+SUMIF(INDIRECT("'Output 7'!$H$5:$H$"&amp;$C$10),Analysis!$Q25,INDIRECT("'Output 7'!$F$5:$F$"&amp;$C$10))
+SUMIF(INDIRECT("'Output 8'!$H$5:$H$"&amp;$C$11),Analysis!$Q25,INDIRECT("'Output 8'!$F$5:$F$"&amp;$C$11))
+SUMIF(INDIRECT("'Output 9'!$H$5:$H$"&amp;$C$12),Analysis!$Q25,INDIRECT("'Output 9'!$F$5:$F$"&amp;$C$12))
+SUMIF(INDIRECT("'Output 10'!$H$5:$H$"&amp;$C$13),Analysis!$Q25,INDIRECT("'Output 10'!$F$5:$F$"&amp;$C$13))</f>
        <v>0</v>
      </c>
    </row>
    <row r="26" spans="1:29" x14ac:dyDescent="0.3">
      <c r="E26" t="str">
        <f>'Output 8'!$B$4</f>
        <v>O.8</v>
      </c>
      <c r="F26" t="str">
        <f>'Output 2'!$D$4</f>
        <v>O.2.1</v>
      </c>
      <c r="G26" s="4" t="e">
        <f>'Output 8'!$K$4/'Output 8'!$F$4</f>
        <v>#DIV/0!</v>
      </c>
      <c r="H26" s="4" t="e">
        <f>'Output 8'!M$4/'Output 8'!$F$4</f>
        <v>#DIV/0!</v>
      </c>
      <c r="I26" s="4" t="e">
        <f>('Output 8'!O$4)/'Output 8'!$F$4</f>
        <v>#DIV/0!</v>
      </c>
      <c r="J26" s="4" t="e">
        <f>('Output 8'!Q$4)/'Output 8'!$F$4</f>
        <v>#DIV/0!</v>
      </c>
      <c r="K26" s="4" t="e">
        <f>('Output 1'!U$4)/'Output 1'!$F$4</f>
        <v>#DIV/0!</v>
      </c>
      <c r="L26" s="33" t="e">
        <f t="shared" si="6"/>
        <v>#DIV/0!</v>
      </c>
      <c r="M26" s="4" t="e">
        <f>(#REF!)/#REF!</f>
        <v>#REF!</v>
      </c>
      <c r="N26" s="4" t="e">
        <f>(#REF!)/#REF!</f>
        <v>#REF!</v>
      </c>
      <c r="O26" s="33" t="e">
        <f>#REF!+N26</f>
        <v>#REF!</v>
      </c>
      <c r="Q26" s="30" t="s">
        <v>218</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
+SUMIF(INDIRECT("'Output 6'!$H$4:$H$"&amp;$C$9),Analysis!Q26,INDIRECT("'Output 6'!$m$4:$m$"&amp;$C$9))
+SUMIF(INDIRECT("'Output 7'!$H$4:$H$"&amp;$C$10),Analysis!Q26,INDIRECT("'Output 7'!$m$4:$m$"&amp;$C$10))
+SUMIF(INDIRECT("'Output 8'!$H$4:$H$"&amp;$C$11),Analysis!Q26,INDIRECT("'Output 8'!$m$4:$m$"&amp;$C$11))
+SUMIF(INDIRECT("'Output 9'!$H$4:$H$"&amp;$C$12),Analysis!Q26,INDIRECT("'Output 9'!$m$4:$m$"&amp;$C$12))
+SUMIF(INDIRECT("'Output 10'!$H$4:$H$"&amp;$C$13),Analysis!Q26,INDIRECT("'Output 10'!$m$4:$m$"&amp;$C$13))</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
+SUMIF(INDIRECT("'Output 6'!$H$4:$H$"&amp;$C$9),Analysis!Q26,INDIRECT("'Output 6'!$Q$4:$Q$"&amp;$C$9))
+SUMIF(INDIRECT("'Output 7'!$H$4:$H$"&amp;$C$10),Analysis!Q26,INDIRECT("'Output 7'!$Q$4:$Q$"&amp;$C$10))
+SUMIF(INDIRECT("'Output 8'!$H$4:$H$"&amp;$C$11),Analysis!Q26,INDIRECT("'Output 8'!$Q$4:$Q$"&amp;$C$11))
+SUMIF(INDIRECT("'Output 9'!$H$4:$H$"&amp;$C$12),Analysis!Q26,INDIRECT("'Output 9'!$Q$4:$Q$"&amp;$C$12))
+SUMIF(INDIRECT("'Output 10'!$H$4:$H$"&amp;$C$13),Analysis!Q26,INDIRECT("'Output 10'!$Q$4:$Q$"&amp;$C$13))</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
+SUMIF(INDIRECT("'Output 6'!$H$4:$H$"&amp;$C$9),Analysis!Q26,INDIRECT("'Output 6'!$U$4:$U$"&amp;$C$9))
+SUMIF(INDIRECT("'Output 7'!$H$4:$H$"&amp;$C$10),Analysis!Q26,INDIRECT("'Output 7'!$U$4:$U$"&amp;$C$10))
+SUMIF(INDIRECT("'Output 8'!$H$4:$H$"&amp;$C$11),Analysis!Q26,INDIRECT("'Output 8'!$U$4:$U$"&amp;$C$11))
+SUMIF(INDIRECT("'Output 9'!$H$4:$H$"&amp;$C$12),Analysis!Q26,INDIRECT("'Output 9'!$U$4:$U$"&amp;$C$12))
+SUMIF(INDIRECT("'Output 10'!$H$4:$H$"&amp;$C$13),Analysis!Q26,INDIRECT("'Output 10'!$U$4:$U$"&amp;$C$13))</f>
        <v>0</v>
      </c>
      <c r="U26" s="30"/>
      <c r="V26" s="5">
        <f>SUMIF('Unplanned Outputs'!$E$4:$E$500,Analysis!Q26,'Unplanned Outputs'!$R$4:$R$500)</f>
        <v>0</v>
      </c>
      <c r="W26" s="5">
        <f>SUMIF('Unplanned Outputs'!$E$4:$E$500,Analysis!$Q26,'Unplanned Outputs'!$V$4:$V$500)</f>
        <v>0</v>
      </c>
      <c r="X26" s="5">
        <f>SUMIF('Unplanned Outputs'!$E$4:$E$500,Analysis!$Q26,'Unplanned Outputs'!$Z$4:$Z$500)</f>
        <v>0</v>
      </c>
      <c r="Y26" s="15"/>
      <c r="Z26" s="37">
        <f t="shared" ca="1" si="0"/>
        <v>0</v>
      </c>
      <c r="AA26" s="37">
        <f t="shared" si="1"/>
        <v>0</v>
      </c>
      <c r="AB26" s="53">
        <f t="shared" ca="1" si="2"/>
        <v>0</v>
      </c>
      <c r="AC26" s="64">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
+SUMIF(INDIRECT("'Output 6'!$H$5:$H$"&amp;$C$9),Analysis!$Q26,INDIRECT("'Output 6'!$F$5:$F$"&amp;$C$9))
+SUMIF(INDIRECT("'Output 7'!$H$5:$H$"&amp;$C$10),Analysis!$Q26,INDIRECT("'Output 7'!$F$5:$F$"&amp;$C$10))
+SUMIF(INDIRECT("'Output 8'!$H$5:$H$"&amp;$C$11),Analysis!$Q26,INDIRECT("'Output 8'!$F$5:$F$"&amp;$C$11))
+SUMIF(INDIRECT("'Output 9'!$H$5:$H$"&amp;$C$12),Analysis!$Q26,INDIRECT("'Output 9'!$F$5:$F$"&amp;$C$12))
+SUMIF(INDIRECT("'Output 10'!$H$5:$H$"&amp;$C$13),Analysis!$Q26,INDIRECT("'Output 10'!$F$5:$F$"&amp;$C$13))</f>
        <v>0</v>
      </c>
    </row>
    <row r="27" spans="1:29" x14ac:dyDescent="0.3">
      <c r="F27">
        <f>'Output 2'!$D$5</f>
        <v>0</v>
      </c>
      <c r="G27" s="4" t="e">
        <f>'Output 8'!K$5/'Output 8'!$F$5</f>
        <v>#DIV/0!</v>
      </c>
      <c r="H27" s="4" t="e">
        <f>'Output 8'!M$5/'Output 8'!$F$5</f>
        <v>#DIV/0!</v>
      </c>
      <c r="I27" s="4" t="e">
        <f>('Output 8'!O$5)/'Output 8'!$F$5</f>
        <v>#DIV/0!</v>
      </c>
      <c r="J27" s="4" t="e">
        <f>('Output 8'!Q$5)/'Output 8'!$F$5</f>
        <v>#DIV/0!</v>
      </c>
      <c r="K27" s="4" t="e">
        <f>('Output 1'!U$4)/'Output 1'!$F$4</f>
        <v>#DIV/0!</v>
      </c>
      <c r="L27" s="33" t="e">
        <f t="shared" si="6"/>
        <v>#DIV/0!</v>
      </c>
      <c r="M27" s="4" t="e">
        <f>(#REF!)/#REF!</f>
        <v>#REF!</v>
      </c>
      <c r="N27" s="4" t="e">
        <f>(#REF!)/#REF!</f>
        <v>#REF!</v>
      </c>
      <c r="O27" s="33" t="e">
        <f>#REF!+N27</f>
        <v>#REF!</v>
      </c>
      <c r="Q27" s="30">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
+SUMIF(INDIRECT("'Output 6'!$H$4:$H$"&amp;$C$9),Analysis!Q27,INDIRECT("'Output 6'!$m$4:$m$"&amp;$C$9))
+SUMIF(INDIRECT("'Output 7'!$H$4:$H$"&amp;$C$10),Analysis!Q27,INDIRECT("'Output 7'!$m$4:$m$"&amp;$C$10))
+SUMIF(INDIRECT("'Output 8'!$H$4:$H$"&amp;$C$11),Analysis!Q27,INDIRECT("'Output 8'!$m$4:$m$"&amp;$C$11))
+SUMIF(INDIRECT("'Output 9'!$H$4:$H$"&amp;$C$12),Analysis!Q27,INDIRECT("'Output 9'!$m$4:$m$"&amp;$C$12))
+SUMIF(INDIRECT("'Output 10'!$H$4:$H$"&amp;$C$13),Analysis!Q27,INDIRECT("'Output 10'!$m$4:$m$"&amp;$C$13))</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
+SUMIF(INDIRECT("'Output 6'!$H$4:$H$"&amp;$C$9),Analysis!Q27,INDIRECT("'Output 6'!$Q$4:$Q$"&amp;$C$9))
+SUMIF(INDIRECT("'Output 7'!$H$4:$H$"&amp;$C$10),Analysis!Q27,INDIRECT("'Output 7'!$Q$4:$Q$"&amp;$C$10))
+SUMIF(INDIRECT("'Output 8'!$H$4:$H$"&amp;$C$11),Analysis!Q27,INDIRECT("'Output 8'!$Q$4:$Q$"&amp;$C$11))
+SUMIF(INDIRECT("'Output 9'!$H$4:$H$"&amp;$C$12),Analysis!Q27,INDIRECT("'Output 9'!$Q$4:$Q$"&amp;$C$12))
+SUMIF(INDIRECT("'Output 10'!$H$4:$H$"&amp;$C$13),Analysis!Q27,INDIRECT("'Output 10'!$Q$4:$Q$"&amp;$C$13))</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
+SUMIF(INDIRECT("'Output 6'!$H$4:$H$"&amp;$C$9),Analysis!Q27,INDIRECT("'Output 6'!$U$4:$U$"&amp;$C$9))
+SUMIF(INDIRECT("'Output 7'!$H$4:$H$"&amp;$C$10),Analysis!Q27,INDIRECT("'Output 7'!$U$4:$U$"&amp;$C$10))
+SUMIF(INDIRECT("'Output 8'!$H$4:$H$"&amp;$C$11),Analysis!Q27,INDIRECT("'Output 8'!$U$4:$U$"&amp;$C$11))
+SUMIF(INDIRECT("'Output 9'!$H$4:$H$"&amp;$C$12),Analysis!Q27,INDIRECT("'Output 9'!$U$4:$U$"&amp;$C$12))
+SUMIF(INDIRECT("'Output 10'!$H$4:$H$"&amp;$C$13),Analysis!Q27,INDIRECT("'Output 10'!$U$4:$U$"&amp;$C$13))</f>
        <v>0</v>
      </c>
      <c r="U27" s="30"/>
      <c r="V27" s="5">
        <f>SUMIF('Unplanned Outputs'!$E$4:$E$500,Analysis!Q27,'Unplanned Outputs'!$R$4:$R$500)</f>
        <v>0</v>
      </c>
      <c r="W27" s="5">
        <f>SUMIF('Unplanned Outputs'!$E$4:$E$500,Analysis!$Q27,'Unplanned Outputs'!$V$4:$V$500)</f>
        <v>0</v>
      </c>
      <c r="X27" s="5">
        <f>SUMIF('Unplanned Outputs'!$E$4:$E$500,Analysis!$Q27,'Unplanned Outputs'!$Z$4:$Z$500)</f>
        <v>0</v>
      </c>
      <c r="Y27" s="15"/>
      <c r="Z27" s="37">
        <f t="shared" ca="1" si="0"/>
        <v>0</v>
      </c>
      <c r="AA27" s="37">
        <f t="shared" si="1"/>
        <v>0</v>
      </c>
      <c r="AB27" s="53">
        <f t="shared" ca="1" si="2"/>
        <v>0</v>
      </c>
      <c r="AC27" s="64">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
+SUMIF(INDIRECT("'Output 6'!$H$5:$H$"&amp;$C$9),Analysis!$Q27,INDIRECT("'Output 6'!$F$5:$F$"&amp;$C$9))
+SUMIF(INDIRECT("'Output 7'!$H$5:$H$"&amp;$C$10),Analysis!$Q27,INDIRECT("'Output 7'!$F$5:$F$"&amp;$C$10))
+SUMIF(INDIRECT("'Output 8'!$H$5:$H$"&amp;$C$11),Analysis!$Q27,INDIRECT("'Output 8'!$F$5:$F$"&amp;$C$11))
+SUMIF(INDIRECT("'Output 9'!$H$5:$H$"&amp;$C$12),Analysis!$Q27,INDIRECT("'Output 9'!$F$5:$F$"&amp;$C$12))
+SUMIF(INDIRECT("'Output 10'!$H$5:$H$"&amp;$C$13),Analysis!$Q27,INDIRECT("'Output 10'!$F$5:$F$"&amp;$C$13))</f>
        <v>0</v>
      </c>
    </row>
    <row r="28" spans="1:29" x14ac:dyDescent="0.3">
      <c r="F28">
        <f>'Output 2'!$D$6</f>
        <v>0</v>
      </c>
      <c r="G28" s="4" t="e">
        <f>'Output 8'!K$6/'Output 8'!$F$6</f>
        <v>#DIV/0!</v>
      </c>
      <c r="H28" s="4" t="e">
        <f>'Output 8'!M$6/'Output 8'!$F$6</f>
        <v>#DIV/0!</v>
      </c>
      <c r="I28" s="4" t="e">
        <f>('Output 8'!O$6)/'Output 8'!$F$6</f>
        <v>#DIV/0!</v>
      </c>
      <c r="J28" s="4" t="e">
        <f>('Output 8'!Q$6)/'Output 8'!$F$6</f>
        <v>#DIV/0!</v>
      </c>
      <c r="K28" s="4" t="e">
        <f>('Output 1'!U$4)/'Output 1'!$F$4</f>
        <v>#DIV/0!</v>
      </c>
      <c r="L28" s="33" t="e">
        <f t="shared" si="6"/>
        <v>#DIV/0!</v>
      </c>
      <c r="M28" s="4" t="e">
        <f>(#REF!)/#REF!</f>
        <v>#REF!</v>
      </c>
      <c r="N28" s="4" t="e">
        <f>(#REF!)/#REF!</f>
        <v>#REF!</v>
      </c>
      <c r="O28" s="33" t="e">
        <f>#REF!+N28</f>
        <v>#REF!</v>
      </c>
      <c r="Q28" s="30" t="s">
        <v>219</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
+SUMIF(INDIRECT("'Output 6'!$H$4:$H$"&amp;$C$9),Analysis!Q28,INDIRECT("'Output 6'!$m$4:$m$"&amp;$C$9))
+SUMIF(INDIRECT("'Output 7'!$H$4:$H$"&amp;$C$10),Analysis!Q28,INDIRECT("'Output 7'!$m$4:$m$"&amp;$C$10))
+SUMIF(INDIRECT("'Output 8'!$H$4:$H$"&amp;$C$11),Analysis!Q28,INDIRECT("'Output 8'!$m$4:$m$"&amp;$C$11))
+SUMIF(INDIRECT("'Output 9'!$H$4:$H$"&amp;$C$12),Analysis!Q28,INDIRECT("'Output 9'!$m$4:$m$"&amp;$C$12))
+SUMIF(INDIRECT("'Output 10'!$H$4:$H$"&amp;$C$13),Analysis!Q28,INDIRECT("'Output 10'!$m$4:$m$"&amp;$C$13))</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
+SUMIF(INDIRECT("'Output 6'!$H$4:$H$"&amp;$C$9),Analysis!Q28,INDIRECT("'Output 6'!$Q$4:$Q$"&amp;$C$9))
+SUMIF(INDIRECT("'Output 7'!$H$4:$H$"&amp;$C$10),Analysis!Q28,INDIRECT("'Output 7'!$Q$4:$Q$"&amp;$C$10))
+SUMIF(INDIRECT("'Output 8'!$H$4:$H$"&amp;$C$11),Analysis!Q28,INDIRECT("'Output 8'!$Q$4:$Q$"&amp;$C$11))
+SUMIF(INDIRECT("'Output 9'!$H$4:$H$"&amp;$C$12),Analysis!Q28,INDIRECT("'Output 9'!$Q$4:$Q$"&amp;$C$12))
+SUMIF(INDIRECT("'Output 10'!$H$4:$H$"&amp;$C$13),Analysis!Q28,INDIRECT("'Output 10'!$Q$4:$Q$"&amp;$C$13))</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
+SUMIF(INDIRECT("'Output 6'!$H$4:$H$"&amp;$C$9),Analysis!Q28,INDIRECT("'Output 6'!$U$4:$U$"&amp;$C$9))
+SUMIF(INDIRECT("'Output 7'!$H$4:$H$"&amp;$C$10),Analysis!Q28,INDIRECT("'Output 7'!$U$4:$U$"&amp;$C$10))
+SUMIF(INDIRECT("'Output 8'!$H$4:$H$"&amp;$C$11),Analysis!Q28,INDIRECT("'Output 8'!$U$4:$U$"&amp;$C$11))
+SUMIF(INDIRECT("'Output 9'!$H$4:$H$"&amp;$C$12),Analysis!Q28,INDIRECT("'Output 9'!$U$4:$U$"&amp;$C$12))
+SUMIF(INDIRECT("'Output 10'!$H$4:$H$"&amp;$C$13),Analysis!Q28,INDIRECT("'Output 10'!$U$4:$U$"&amp;$C$13))</f>
        <v>0</v>
      </c>
      <c r="U28" s="30"/>
      <c r="V28" s="5">
        <f>SUMIF('Unplanned Outputs'!$E$4:$E$500,Analysis!Q28,'Unplanned Outputs'!$R$4:$R$500)</f>
        <v>0</v>
      </c>
      <c r="W28" s="5">
        <f>SUMIF('Unplanned Outputs'!$E$4:$E$500,Analysis!$Q28,'Unplanned Outputs'!$V$4:$V$500)</f>
        <v>0</v>
      </c>
      <c r="X28" s="5">
        <f>SUMIF('Unplanned Outputs'!$E$4:$E$500,Analysis!$Q28,'Unplanned Outputs'!$Z$4:$Z$500)</f>
        <v>0</v>
      </c>
      <c r="Y28" s="15"/>
      <c r="Z28" s="37">
        <f t="shared" ca="1" si="0"/>
        <v>0</v>
      </c>
      <c r="AA28" s="37">
        <f t="shared" si="1"/>
        <v>0</v>
      </c>
      <c r="AB28" s="53">
        <f t="shared" ca="1" si="2"/>
        <v>0</v>
      </c>
      <c r="AC28" s="64">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
+SUMIF(INDIRECT("'Output 6'!$H$5:$H$"&amp;$C$9),Analysis!$Q28,INDIRECT("'Output 6'!$F$5:$F$"&amp;$C$9))
+SUMIF(INDIRECT("'Output 7'!$H$5:$H$"&amp;$C$10),Analysis!$Q28,INDIRECT("'Output 7'!$F$5:$F$"&amp;$C$10))
+SUMIF(INDIRECT("'Output 8'!$H$5:$H$"&amp;$C$11),Analysis!$Q28,INDIRECT("'Output 8'!$F$5:$F$"&amp;$C$11))
+SUMIF(INDIRECT("'Output 9'!$H$5:$H$"&amp;$C$12),Analysis!$Q28,INDIRECT("'Output 9'!$F$5:$F$"&amp;$C$12))
+SUMIF(INDIRECT("'Output 10'!$H$5:$H$"&amp;$C$13),Analysis!$Q28,INDIRECT("'Output 10'!$F$5:$F$"&amp;$C$13))</f>
        <v>0</v>
      </c>
    </row>
    <row r="29" spans="1:29" x14ac:dyDescent="0.3">
      <c r="E29" t="str">
        <f>'Output 9'!$B$4</f>
        <v>O.9</v>
      </c>
      <c r="F29" t="str">
        <f>'Output 9'!$D$4</f>
        <v>O.9.1</v>
      </c>
      <c r="G29" s="4" t="e">
        <f>'Output 9'!$K$4/'Output 9'!$F$4</f>
        <v>#DIV/0!</v>
      </c>
      <c r="H29" s="4" t="e">
        <f>'Output 9'!M$4/'Output 9'!$F$4</f>
        <v>#DIV/0!</v>
      </c>
      <c r="I29" s="4" t="e">
        <f>('Output 9'!O$4)/'Output 9'!$F$4</f>
        <v>#DIV/0!</v>
      </c>
      <c r="J29" s="4" t="e">
        <f>('Output 9'!Q$4)/'Output 9'!$F$4</f>
        <v>#DIV/0!</v>
      </c>
      <c r="K29" s="4" t="e">
        <f>('Output 1'!U$4)/'Output 1'!$F$4</f>
        <v>#DIV/0!</v>
      </c>
      <c r="L29" s="33" t="e">
        <f t="shared" si="6"/>
        <v>#DIV/0!</v>
      </c>
      <c r="M29" s="4" t="e">
        <f>('Output 8'!S$4)/'Output 8'!$F$4</f>
        <v>#DIV/0!</v>
      </c>
      <c r="N29" s="4" t="e">
        <f>('Output 8'!U$4)/'Output 8'!$F$4</f>
        <v>#DIV/0!</v>
      </c>
      <c r="O29" s="33" t="e">
        <f t="shared" ref="O29:O34" si="8">L26+N29</f>
        <v>#DIV/0!</v>
      </c>
      <c r="Q29" s="30" t="s">
        <v>220</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
+SUMIF(INDIRECT("'Output 6'!$H$4:$H$"&amp;$C$9),Analysis!Q29,INDIRECT("'Output 6'!$m$4:$m$"&amp;$C$9))
+SUMIF(INDIRECT("'Output 7'!$H$4:$H$"&amp;$C$10),Analysis!Q29,INDIRECT("'Output 7'!$m$4:$m$"&amp;$C$10))
+SUMIF(INDIRECT("'Output 8'!$H$4:$H$"&amp;$C$11),Analysis!Q29,INDIRECT("'Output 8'!$m$4:$m$"&amp;$C$11))
+SUMIF(INDIRECT("'Output 9'!$H$4:$H$"&amp;$C$12),Analysis!Q29,INDIRECT("'Output 9'!$m$4:$m$"&amp;$C$12))
+SUMIF(INDIRECT("'Output 10'!$H$4:$H$"&amp;$C$13),Analysis!Q29,INDIRECT("'Output 10'!$m$4:$m$"&amp;$C$13))</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
+SUMIF(INDIRECT("'Output 6'!$H$4:$H$"&amp;$C$9),Analysis!Q29,INDIRECT("'Output 6'!$Q$4:$Q$"&amp;$C$9))
+SUMIF(INDIRECT("'Output 7'!$H$4:$H$"&amp;$C$10),Analysis!Q29,INDIRECT("'Output 7'!$Q$4:$Q$"&amp;$C$10))
+SUMIF(INDIRECT("'Output 8'!$H$4:$H$"&amp;$C$11),Analysis!Q29,INDIRECT("'Output 8'!$Q$4:$Q$"&amp;$C$11))
+SUMIF(INDIRECT("'Output 9'!$H$4:$H$"&amp;$C$12),Analysis!Q29,INDIRECT("'Output 9'!$Q$4:$Q$"&amp;$C$12))
+SUMIF(INDIRECT("'Output 10'!$H$4:$H$"&amp;$C$13),Analysis!Q29,INDIRECT("'Output 10'!$Q$4:$Q$"&amp;$C$13))</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
+SUMIF(INDIRECT("'Output 6'!$H$4:$H$"&amp;$C$9),Analysis!Q29,INDIRECT("'Output 6'!$U$4:$U$"&amp;$C$9))
+SUMIF(INDIRECT("'Output 7'!$H$4:$H$"&amp;$C$10),Analysis!Q29,INDIRECT("'Output 7'!$U$4:$U$"&amp;$C$10))
+SUMIF(INDIRECT("'Output 8'!$H$4:$H$"&amp;$C$11),Analysis!Q29,INDIRECT("'Output 8'!$U$4:$U$"&amp;$C$11))
+SUMIF(INDIRECT("'Output 9'!$H$4:$H$"&amp;$C$12),Analysis!Q29,INDIRECT("'Output 9'!$U$4:$U$"&amp;$C$12))
+SUMIF(INDIRECT("'Output 10'!$H$4:$H$"&amp;$C$13),Analysis!Q29,INDIRECT("'Output 10'!$U$4:$U$"&amp;$C$13))</f>
        <v>0</v>
      </c>
      <c r="U29" s="30"/>
      <c r="V29" s="5">
        <f>SUMIF('Unplanned Outputs'!$E$4:$E$500,Analysis!Q29,'Unplanned Outputs'!$R$4:$R$500)</f>
        <v>0</v>
      </c>
      <c r="W29" s="5">
        <f>SUMIF('Unplanned Outputs'!$E$4:$E$500,Analysis!$Q29,'Unplanned Outputs'!$V$4:$V$500)</f>
        <v>0</v>
      </c>
      <c r="X29" s="5">
        <f>SUMIF('Unplanned Outputs'!$E$4:$E$500,Analysis!$Q29,'Unplanned Outputs'!$Z$4:$Z$500)</f>
        <v>0</v>
      </c>
      <c r="Y29" s="15"/>
      <c r="Z29" s="37">
        <f t="shared" ca="1" si="0"/>
        <v>0</v>
      </c>
      <c r="AA29" s="37">
        <f t="shared" si="1"/>
        <v>0</v>
      </c>
      <c r="AB29" s="53">
        <f t="shared" ca="1" si="2"/>
        <v>0</v>
      </c>
      <c r="AC29" s="64">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
+SUMIF(INDIRECT("'Output 6'!$H$5:$H$"&amp;$C$9),Analysis!$Q29,INDIRECT("'Output 6'!$F$5:$F$"&amp;$C$9))
+SUMIF(INDIRECT("'Output 7'!$H$5:$H$"&amp;$C$10),Analysis!$Q29,INDIRECT("'Output 7'!$F$5:$F$"&amp;$C$10))
+SUMIF(INDIRECT("'Output 8'!$H$5:$H$"&amp;$C$11),Analysis!$Q29,INDIRECT("'Output 8'!$F$5:$F$"&amp;$C$11))
+SUMIF(INDIRECT("'Output 9'!$H$5:$H$"&amp;$C$12),Analysis!$Q29,INDIRECT("'Output 9'!$F$5:$F$"&amp;$C$12))
+SUMIF(INDIRECT("'Output 10'!$H$5:$H$"&amp;$C$13),Analysis!$Q29,INDIRECT("'Output 10'!$F$5:$F$"&amp;$C$13))</f>
        <v>0</v>
      </c>
    </row>
    <row r="30" spans="1:29" x14ac:dyDescent="0.3">
      <c r="F30" t="str">
        <f>'Output 9'!$D$5</f>
        <v>O.9.2</v>
      </c>
      <c r="G30" s="4" t="e">
        <f>'Output 9'!K$5/'Output 9'!$F$5</f>
        <v>#DIV/0!</v>
      </c>
      <c r="H30" s="4" t="e">
        <f>'Output 9'!M$5/'Output 9'!$F$5</f>
        <v>#DIV/0!</v>
      </c>
      <c r="I30" s="4" t="e">
        <f>('Output 9'!O$5)/'Output 9'!$F$5</f>
        <v>#DIV/0!</v>
      </c>
      <c r="J30" s="4" t="e">
        <f>('Output 9'!Q$5)/'Output 9'!$F$5</f>
        <v>#DIV/0!</v>
      </c>
      <c r="K30" s="4" t="e">
        <f>('Output 1'!U$4)/'Output 1'!$F$4</f>
        <v>#DIV/0!</v>
      </c>
      <c r="L30" s="33" t="e">
        <f t="shared" si="6"/>
        <v>#DIV/0!</v>
      </c>
      <c r="M30" s="4" t="e">
        <f>('Output 8'!S$5)/'Output 8'!$F$5</f>
        <v>#DIV/0!</v>
      </c>
      <c r="N30" s="4" t="e">
        <f>('Output 8'!U$5)/'Output 8'!$F$5</f>
        <v>#DIV/0!</v>
      </c>
      <c r="O30" s="33" t="e">
        <f t="shared" si="8"/>
        <v>#DIV/0!</v>
      </c>
      <c r="Q30" s="30" t="s">
        <v>221</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
+SUMIF(INDIRECT("'Output 6'!$H$4:$H$"&amp;$C$9),Analysis!Q30,INDIRECT("'Output 6'!$m$4:$m$"&amp;$C$9))
+SUMIF(INDIRECT("'Output 7'!$H$4:$H$"&amp;$C$10),Analysis!Q30,INDIRECT("'Output 7'!$m$4:$m$"&amp;$C$10))
+SUMIF(INDIRECT("'Output 8'!$H$4:$H$"&amp;$C$11),Analysis!Q30,INDIRECT("'Output 8'!$m$4:$m$"&amp;$C$11))
+SUMIF(INDIRECT("'Output 9'!$H$4:$H$"&amp;$C$12),Analysis!Q30,INDIRECT("'Output 9'!$m$4:$m$"&amp;$C$12))
+SUMIF(INDIRECT("'Output 10'!$H$4:$H$"&amp;$C$13),Analysis!Q30,INDIRECT("'Output 10'!$m$4:$m$"&amp;$C$13))</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
+SUMIF(INDIRECT("'Output 6'!$H$4:$H$"&amp;$C$9),Analysis!Q30,INDIRECT("'Output 6'!$Q$4:$Q$"&amp;$C$9))
+SUMIF(INDIRECT("'Output 7'!$H$4:$H$"&amp;$C$10),Analysis!Q30,INDIRECT("'Output 7'!$Q$4:$Q$"&amp;$C$10))
+SUMIF(INDIRECT("'Output 8'!$H$4:$H$"&amp;$C$11),Analysis!Q30,INDIRECT("'Output 8'!$Q$4:$Q$"&amp;$C$11))
+SUMIF(INDIRECT("'Output 9'!$H$4:$H$"&amp;$C$12),Analysis!Q30,INDIRECT("'Output 9'!$Q$4:$Q$"&amp;$C$12))
+SUMIF(INDIRECT("'Output 10'!$H$4:$H$"&amp;$C$13),Analysis!Q30,INDIRECT("'Output 10'!$Q$4:$Q$"&amp;$C$13))</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
+SUMIF(INDIRECT("'Output 6'!$H$4:$H$"&amp;$C$9),Analysis!Q30,INDIRECT("'Output 6'!$U$4:$U$"&amp;$C$9))
+SUMIF(INDIRECT("'Output 7'!$H$4:$H$"&amp;$C$10),Analysis!Q30,INDIRECT("'Output 7'!$U$4:$U$"&amp;$C$10))
+SUMIF(INDIRECT("'Output 8'!$H$4:$H$"&amp;$C$11),Analysis!Q30,INDIRECT("'Output 8'!$U$4:$U$"&amp;$C$11))
+SUMIF(INDIRECT("'Output 9'!$H$4:$H$"&amp;$C$12),Analysis!Q30,INDIRECT("'Output 9'!$U$4:$U$"&amp;$C$12))
+SUMIF(INDIRECT("'Output 10'!$H$4:$H$"&amp;$C$13),Analysis!Q30,INDIRECT("'Output 10'!$U$4:$U$"&amp;$C$13))</f>
        <v>0</v>
      </c>
      <c r="U30" s="30"/>
      <c r="V30" s="5">
        <f>SUMIF('Unplanned Outputs'!$E$4:$E$500,Analysis!Q30,'Unplanned Outputs'!$R$4:$R$500)</f>
        <v>0</v>
      </c>
      <c r="W30" s="5">
        <f>SUMIF('Unplanned Outputs'!$E$4:$E$500,Analysis!$Q30,'Unplanned Outputs'!$V$4:$V$500)</f>
        <v>0</v>
      </c>
      <c r="X30" s="5">
        <f>SUMIF('Unplanned Outputs'!$E$4:$E$500,Analysis!$Q30,'Unplanned Outputs'!$Z$4:$Z$500)</f>
        <v>0</v>
      </c>
      <c r="Y30" s="15"/>
      <c r="Z30" s="37">
        <f t="shared" ca="1" si="0"/>
        <v>0</v>
      </c>
      <c r="AA30" s="37">
        <f t="shared" si="1"/>
        <v>0</v>
      </c>
      <c r="AB30" s="53">
        <f t="shared" ca="1" si="2"/>
        <v>0</v>
      </c>
      <c r="AC30" s="64">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
+SUMIF(INDIRECT("'Output 6'!$H$5:$H$"&amp;$C$9),Analysis!$Q30,INDIRECT("'Output 6'!$F$5:$F$"&amp;$C$9))
+SUMIF(INDIRECT("'Output 7'!$H$5:$H$"&amp;$C$10),Analysis!$Q30,INDIRECT("'Output 7'!$F$5:$F$"&amp;$C$10))
+SUMIF(INDIRECT("'Output 8'!$H$5:$H$"&amp;$C$11),Analysis!$Q30,INDIRECT("'Output 8'!$F$5:$F$"&amp;$C$11))
+SUMIF(INDIRECT("'Output 9'!$H$5:$H$"&amp;$C$12),Analysis!$Q30,INDIRECT("'Output 9'!$F$5:$F$"&amp;$C$12))
+SUMIF(INDIRECT("'Output 10'!$H$5:$H$"&amp;$C$13),Analysis!$Q30,INDIRECT("'Output 10'!$F$5:$F$"&amp;$C$13))</f>
        <v>0</v>
      </c>
    </row>
    <row r="31" spans="1:29" x14ac:dyDescent="0.3">
      <c r="F31" t="str">
        <f>'Output 9'!$D$6</f>
        <v>O.9.3</v>
      </c>
      <c r="G31" s="4" t="e">
        <f>'Output 9'!K$6/'Output 9'!$F$6</f>
        <v>#DIV/0!</v>
      </c>
      <c r="H31" s="4" t="e">
        <f>'Output 9'!M$6/'Output 9'!$F$6</f>
        <v>#DIV/0!</v>
      </c>
      <c r="I31" s="4" t="e">
        <f>('Output 9'!O$6)/'Output 9'!$F$6</f>
        <v>#DIV/0!</v>
      </c>
      <c r="J31" s="4" t="e">
        <f>('Output 9'!Q$6)/'Output 9'!$F$6</f>
        <v>#DIV/0!</v>
      </c>
      <c r="K31" s="4" t="e">
        <f>('Output 1'!U$4)/'Output 1'!$F$4</f>
        <v>#DIV/0!</v>
      </c>
      <c r="L31" s="33" t="e">
        <f t="shared" si="6"/>
        <v>#DIV/0!</v>
      </c>
      <c r="M31" s="4" t="e">
        <f>('Output 8'!S$6)/'Output 8'!$F$6</f>
        <v>#DIV/0!</v>
      </c>
      <c r="N31" s="4" t="e">
        <f>('Output 8'!U$6)/'Output 8'!$F$6</f>
        <v>#DIV/0!</v>
      </c>
      <c r="O31" s="33" t="e">
        <f t="shared" si="8"/>
        <v>#DIV/0!</v>
      </c>
      <c r="Q31" s="30">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
+SUMIF(INDIRECT("'Output 6'!$H$4:$H$"&amp;$C$9),Analysis!Q31,INDIRECT("'Output 6'!$m$4:$m$"&amp;$C$9))
+SUMIF(INDIRECT("'Output 7'!$H$4:$H$"&amp;$C$10),Analysis!Q31,INDIRECT("'Output 7'!$m$4:$m$"&amp;$C$10))
+SUMIF(INDIRECT("'Output 8'!$H$4:$H$"&amp;$C$11),Analysis!Q31,INDIRECT("'Output 8'!$m$4:$m$"&amp;$C$11))
+SUMIF(INDIRECT("'Output 9'!$H$4:$H$"&amp;$C$12),Analysis!Q31,INDIRECT("'Output 9'!$m$4:$m$"&amp;$C$12))
+SUMIF(INDIRECT("'Output 10'!$H$4:$H$"&amp;$C$13),Analysis!Q31,INDIRECT("'Output 10'!$m$4:$m$"&amp;$C$13))</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
+SUMIF(INDIRECT("'Output 6'!$H$4:$H$"&amp;$C$9),Analysis!Q31,INDIRECT("'Output 6'!$Q$4:$Q$"&amp;$C$9))
+SUMIF(INDIRECT("'Output 7'!$H$4:$H$"&amp;$C$10),Analysis!Q31,INDIRECT("'Output 7'!$Q$4:$Q$"&amp;$C$10))
+SUMIF(INDIRECT("'Output 8'!$H$4:$H$"&amp;$C$11),Analysis!Q31,INDIRECT("'Output 8'!$Q$4:$Q$"&amp;$C$11))
+SUMIF(INDIRECT("'Output 9'!$H$4:$H$"&amp;$C$12),Analysis!Q31,INDIRECT("'Output 9'!$Q$4:$Q$"&amp;$C$12))
+SUMIF(INDIRECT("'Output 10'!$H$4:$H$"&amp;$C$13),Analysis!Q31,INDIRECT("'Output 10'!$Q$4:$Q$"&amp;$C$13))</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
+SUMIF(INDIRECT("'Output 6'!$H$4:$H$"&amp;$C$9),Analysis!Q31,INDIRECT("'Output 6'!$U$4:$U$"&amp;$C$9))
+SUMIF(INDIRECT("'Output 7'!$H$4:$H$"&amp;$C$10),Analysis!Q31,INDIRECT("'Output 7'!$U$4:$U$"&amp;$C$10))
+SUMIF(INDIRECT("'Output 8'!$H$4:$H$"&amp;$C$11),Analysis!Q31,INDIRECT("'Output 8'!$U$4:$U$"&amp;$C$11))
+SUMIF(INDIRECT("'Output 9'!$H$4:$H$"&amp;$C$12),Analysis!Q31,INDIRECT("'Output 9'!$U$4:$U$"&amp;$C$12))
+SUMIF(INDIRECT("'Output 10'!$H$4:$H$"&amp;$C$13),Analysis!Q31,INDIRECT("'Output 10'!$U$4:$U$"&amp;$C$13))</f>
        <v>0</v>
      </c>
      <c r="U31" s="30"/>
      <c r="V31" s="5">
        <f>SUMIF('Unplanned Outputs'!$E$4:$E$500,Analysis!Q31,'Unplanned Outputs'!$R$4:$R$500)</f>
        <v>0</v>
      </c>
      <c r="W31" s="5">
        <f>SUMIF('Unplanned Outputs'!$E$4:$E$500,Analysis!$Q31,'Unplanned Outputs'!$V$4:$V$500)</f>
        <v>0</v>
      </c>
      <c r="X31" s="5">
        <f>SUMIF('Unplanned Outputs'!$E$4:$E$500,Analysis!$Q31,'Unplanned Outputs'!$Z$4:$Z$500)</f>
        <v>0</v>
      </c>
      <c r="Y31" s="15"/>
      <c r="Z31" s="37">
        <f t="shared" ca="1" si="0"/>
        <v>0</v>
      </c>
      <c r="AA31" s="37">
        <f t="shared" si="1"/>
        <v>0</v>
      </c>
      <c r="AB31" s="53">
        <f t="shared" ca="1" si="2"/>
        <v>0</v>
      </c>
      <c r="AC31" s="64">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
+SUMIF(INDIRECT("'Output 6'!$H$5:$H$"&amp;$C$9),Analysis!$Q31,INDIRECT("'Output 6'!$F$5:$F$"&amp;$C$9))
+SUMIF(INDIRECT("'Output 7'!$H$5:$H$"&amp;$C$10),Analysis!$Q31,INDIRECT("'Output 7'!$F$5:$F$"&amp;$C$10))
+SUMIF(INDIRECT("'Output 8'!$H$5:$H$"&amp;$C$11),Analysis!$Q31,INDIRECT("'Output 8'!$F$5:$F$"&amp;$C$11))
+SUMIF(INDIRECT("'Output 9'!$H$5:$H$"&amp;$C$12),Analysis!$Q31,INDIRECT("'Output 9'!$F$5:$F$"&amp;$C$12))
+SUMIF(INDIRECT("'Output 10'!$H$5:$H$"&amp;$C$13),Analysis!$Q31,INDIRECT("'Output 10'!$F$5:$F$"&amp;$C$13))</f>
        <v>0</v>
      </c>
    </row>
    <row r="32" spans="1:29" x14ac:dyDescent="0.3">
      <c r="E32" t="str">
        <f>'Output 10'!$B$4</f>
        <v>O.10</v>
      </c>
      <c r="F32" t="str">
        <f>'Output 10'!$D$4</f>
        <v>O.10.1</v>
      </c>
      <c r="G32" s="4" t="e">
        <f>'Output 10'!$K$4/'Output 10'!$F$4</f>
        <v>#DIV/0!</v>
      </c>
      <c r="H32" s="4" t="e">
        <f>'Output 10'!M$4/'Output 10'!$F$4</f>
        <v>#DIV/0!</v>
      </c>
      <c r="I32" s="4" t="e">
        <f>('Output 10'!O$4)/'Output 10'!$F$4</f>
        <v>#DIV/0!</v>
      </c>
      <c r="J32" s="4" t="e">
        <f>('Output 10'!Q$4)/'Output 10'!$F$4</f>
        <v>#DIV/0!</v>
      </c>
      <c r="K32" s="4" t="e">
        <f>('Output 1'!U$4)/'Output 1'!$F$4</f>
        <v>#DIV/0!</v>
      </c>
      <c r="L32" s="33" t="e">
        <f t="shared" si="6"/>
        <v>#DIV/0!</v>
      </c>
      <c r="M32" s="4" t="e">
        <f>('Output 9'!S$4)/'Output 9'!$F$4</f>
        <v>#DIV/0!</v>
      </c>
      <c r="N32" s="4" t="e">
        <f>('Output 9'!U$4)/'Output 9'!$F$4</f>
        <v>#DIV/0!</v>
      </c>
      <c r="O32" s="33" t="e">
        <f t="shared" si="8"/>
        <v>#DIV/0!</v>
      </c>
      <c r="Q32" s="30" t="s">
        <v>222</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
+SUMIF(INDIRECT("'Output 6'!$H$4:$H$"&amp;$C$9),Analysis!Q32,INDIRECT("'Output 6'!$m$4:$m$"&amp;$C$9))
+SUMIF(INDIRECT("'Output 7'!$H$4:$H$"&amp;$C$10),Analysis!Q32,INDIRECT("'Output 7'!$m$4:$m$"&amp;$C$10))
+SUMIF(INDIRECT("'Output 8'!$H$4:$H$"&amp;$C$11),Analysis!Q32,INDIRECT("'Output 8'!$m$4:$m$"&amp;$C$11))
+SUMIF(INDIRECT("'Output 9'!$H$4:$H$"&amp;$C$12),Analysis!Q32,INDIRECT("'Output 9'!$m$4:$m$"&amp;$C$12))
+SUMIF(INDIRECT("'Output 10'!$H$4:$H$"&amp;$C$13),Analysis!Q32,INDIRECT("'Output 10'!$m$4:$m$"&amp;$C$13))</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
+SUMIF(INDIRECT("'Output 6'!$H$4:$H$"&amp;$C$9),Analysis!Q32,INDIRECT("'Output 6'!$Q$4:$Q$"&amp;$C$9))
+SUMIF(INDIRECT("'Output 7'!$H$4:$H$"&amp;$C$10),Analysis!Q32,INDIRECT("'Output 7'!$Q$4:$Q$"&amp;$C$10))
+SUMIF(INDIRECT("'Output 8'!$H$4:$H$"&amp;$C$11),Analysis!Q32,INDIRECT("'Output 8'!$Q$4:$Q$"&amp;$C$11))
+SUMIF(INDIRECT("'Output 9'!$H$4:$H$"&amp;$C$12),Analysis!Q32,INDIRECT("'Output 9'!$Q$4:$Q$"&amp;$C$12))
+SUMIF(INDIRECT("'Output 10'!$H$4:$H$"&amp;$C$13),Analysis!Q32,INDIRECT("'Output 10'!$Q$4:$Q$"&amp;$C$13))</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
+SUMIF(INDIRECT("'Output 6'!$H$4:$H$"&amp;$C$9),Analysis!Q32,INDIRECT("'Output 6'!$U$4:$U$"&amp;$C$9))
+SUMIF(INDIRECT("'Output 7'!$H$4:$H$"&amp;$C$10),Analysis!Q32,INDIRECT("'Output 7'!$U$4:$U$"&amp;$C$10))
+SUMIF(INDIRECT("'Output 8'!$H$4:$H$"&amp;$C$11),Analysis!Q32,INDIRECT("'Output 8'!$U$4:$U$"&amp;$C$11))
+SUMIF(INDIRECT("'Output 9'!$H$4:$H$"&amp;$C$12),Analysis!Q32,INDIRECT("'Output 9'!$U$4:$U$"&amp;$C$12))
+SUMIF(INDIRECT("'Output 10'!$H$4:$H$"&amp;$C$13),Analysis!Q32,INDIRECT("'Output 10'!$U$4:$U$"&amp;$C$13))</f>
        <v>0</v>
      </c>
      <c r="U32" s="30"/>
      <c r="V32" s="5">
        <f>SUMIF('Unplanned Outputs'!$E$4:$E$500,Analysis!Q32,'Unplanned Outputs'!$R$4:$R$500)</f>
        <v>0</v>
      </c>
      <c r="W32" s="5">
        <f>SUMIF('Unplanned Outputs'!$E$4:$E$500,Analysis!$Q32,'Unplanned Outputs'!$V$4:$V$500)</f>
        <v>0</v>
      </c>
      <c r="X32" s="5">
        <f>SUMIF('Unplanned Outputs'!$E$4:$E$500,Analysis!$Q32,'Unplanned Outputs'!$Z$4:$Z$500)</f>
        <v>0</v>
      </c>
      <c r="Y32" s="15"/>
      <c r="Z32" s="37">
        <f t="shared" ca="1" si="0"/>
        <v>0</v>
      </c>
      <c r="AA32" s="37">
        <f t="shared" si="1"/>
        <v>0</v>
      </c>
      <c r="AB32" s="53">
        <f t="shared" ca="1" si="2"/>
        <v>0</v>
      </c>
      <c r="AC32" s="64">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
+SUMIF(INDIRECT("'Output 6'!$H$5:$H$"&amp;$C$9),Analysis!$Q32,INDIRECT("'Output 6'!$F$5:$F$"&amp;$C$9))
+SUMIF(INDIRECT("'Output 7'!$H$5:$H$"&amp;$C$10),Analysis!$Q32,INDIRECT("'Output 7'!$F$5:$F$"&amp;$C$10))
+SUMIF(INDIRECT("'Output 8'!$H$5:$H$"&amp;$C$11),Analysis!$Q32,INDIRECT("'Output 8'!$F$5:$F$"&amp;$C$11))
+SUMIF(INDIRECT("'Output 9'!$H$5:$H$"&amp;$C$12),Analysis!$Q32,INDIRECT("'Output 9'!$F$5:$F$"&amp;$C$12))
+SUMIF(INDIRECT("'Output 10'!$H$5:$H$"&amp;$C$13),Analysis!$Q32,INDIRECT("'Output 10'!$F$5:$F$"&amp;$C$13))</f>
        <v>0</v>
      </c>
    </row>
    <row r="33" spans="6:29" x14ac:dyDescent="0.3">
      <c r="F33">
        <f>'Output 10'!$D$5</f>
        <v>0</v>
      </c>
      <c r="G33" s="4" t="e">
        <f>'Output 10'!K$5/'Output 10'!$F$5</f>
        <v>#DIV/0!</v>
      </c>
      <c r="H33" s="4" t="e">
        <f>'Output 10'!M$5/'Output 10'!$F$5</f>
        <v>#DIV/0!</v>
      </c>
      <c r="I33" s="4" t="e">
        <f>('Output 10'!O$5)/'Output 10'!$F$5</f>
        <v>#DIV/0!</v>
      </c>
      <c r="J33" s="4" t="e">
        <f>('Output 10'!Q$5)/'Output 10'!$F$5</f>
        <v>#DIV/0!</v>
      </c>
      <c r="K33" s="4" t="e">
        <f>('Output 1'!U$4)/'Output 1'!$F$4</f>
        <v>#DIV/0!</v>
      </c>
      <c r="L33" s="33" t="e">
        <f t="shared" si="6"/>
        <v>#DIV/0!</v>
      </c>
      <c r="M33" s="4" t="e">
        <f>('Output 9'!S$5)/'Output 9'!$F$5</f>
        <v>#DIV/0!</v>
      </c>
      <c r="N33" s="4" t="e">
        <f>('Output 9'!U$5)/'Output 9'!$F$5</f>
        <v>#DIV/0!</v>
      </c>
      <c r="O33" s="33" t="e">
        <f t="shared" si="8"/>
        <v>#DIV/0!</v>
      </c>
      <c r="Q33" s="30" t="s">
        <v>223</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
+SUMIF(INDIRECT("'Output 6'!$H$4:$H$"&amp;$C$9),Analysis!Q33,INDIRECT("'Output 6'!$m$4:$m$"&amp;$C$9))
+SUMIF(INDIRECT("'Output 7'!$H$4:$H$"&amp;$C$10),Analysis!Q33,INDIRECT("'Output 7'!$m$4:$m$"&amp;$C$10))
+SUMIF(INDIRECT("'Output 8'!$H$4:$H$"&amp;$C$11),Analysis!Q33,INDIRECT("'Output 8'!$m$4:$m$"&amp;$C$11))
+SUMIF(INDIRECT("'Output 9'!$H$4:$H$"&amp;$C$12),Analysis!Q33,INDIRECT("'Output 9'!$m$4:$m$"&amp;$C$12))
+SUMIF(INDIRECT("'Output 10'!$H$4:$H$"&amp;$C$13),Analysis!Q33,INDIRECT("'Output 10'!$m$4:$m$"&amp;$C$13))</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
+SUMIF(INDIRECT("'Output 6'!$H$4:$H$"&amp;$C$9),Analysis!Q33,INDIRECT("'Output 6'!$Q$4:$Q$"&amp;$C$9))
+SUMIF(INDIRECT("'Output 7'!$H$4:$H$"&amp;$C$10),Analysis!Q33,INDIRECT("'Output 7'!$Q$4:$Q$"&amp;$C$10))
+SUMIF(INDIRECT("'Output 8'!$H$4:$H$"&amp;$C$11),Analysis!Q33,INDIRECT("'Output 8'!$Q$4:$Q$"&amp;$C$11))
+SUMIF(INDIRECT("'Output 9'!$H$4:$H$"&amp;$C$12),Analysis!Q33,INDIRECT("'Output 9'!$Q$4:$Q$"&amp;$C$12))
+SUMIF(INDIRECT("'Output 10'!$H$4:$H$"&amp;$C$13),Analysis!Q33,INDIRECT("'Output 10'!$Q$4:$Q$"&amp;$C$13))</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
+SUMIF(INDIRECT("'Output 6'!$H$4:$H$"&amp;$C$9),Analysis!Q33,INDIRECT("'Output 6'!$U$4:$U$"&amp;$C$9))
+SUMIF(INDIRECT("'Output 7'!$H$4:$H$"&amp;$C$10),Analysis!Q33,INDIRECT("'Output 7'!$U$4:$U$"&amp;$C$10))
+SUMIF(INDIRECT("'Output 8'!$H$4:$H$"&amp;$C$11),Analysis!Q33,INDIRECT("'Output 8'!$U$4:$U$"&amp;$C$11))
+SUMIF(INDIRECT("'Output 9'!$H$4:$H$"&amp;$C$12),Analysis!Q33,INDIRECT("'Output 9'!$U$4:$U$"&amp;$C$12))
+SUMIF(INDIRECT("'Output 10'!$H$4:$H$"&amp;$C$13),Analysis!Q33,INDIRECT("'Output 10'!$U$4:$U$"&amp;$C$13))</f>
        <v>0</v>
      </c>
      <c r="U33" s="30"/>
      <c r="V33" s="5">
        <f>SUMIF('Unplanned Outputs'!$E$4:$E$500,Analysis!Q33,'Unplanned Outputs'!$R$4:$R$500)</f>
        <v>0</v>
      </c>
      <c r="W33" s="5">
        <f>SUMIF('Unplanned Outputs'!$E$4:$E$500,Analysis!$Q33,'Unplanned Outputs'!$V$4:$V$500)</f>
        <v>0</v>
      </c>
      <c r="X33" s="5">
        <f>SUMIF('Unplanned Outputs'!$E$4:$E$500,Analysis!$Q33,'Unplanned Outputs'!$Z$4:$Z$500)</f>
        <v>0</v>
      </c>
      <c r="Y33" s="15"/>
      <c r="Z33" s="37">
        <f t="shared" ca="1" si="0"/>
        <v>0</v>
      </c>
      <c r="AA33" s="37">
        <f t="shared" si="1"/>
        <v>0</v>
      </c>
      <c r="AB33" s="53">
        <f t="shared" ca="1" si="2"/>
        <v>0</v>
      </c>
      <c r="AC33" s="64">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
+SUMIF(INDIRECT("'Output 6'!$H$5:$H$"&amp;$C$9),Analysis!$Q33,INDIRECT("'Output 6'!$F$5:$F$"&amp;$C$9))
+SUMIF(INDIRECT("'Output 7'!$H$5:$H$"&amp;$C$10),Analysis!$Q33,INDIRECT("'Output 7'!$F$5:$F$"&amp;$C$10))
+SUMIF(INDIRECT("'Output 8'!$H$5:$H$"&amp;$C$11),Analysis!$Q33,INDIRECT("'Output 8'!$F$5:$F$"&amp;$C$11))
+SUMIF(INDIRECT("'Output 9'!$H$5:$H$"&amp;$C$12),Analysis!$Q33,INDIRECT("'Output 9'!$F$5:$F$"&amp;$C$12))
+SUMIF(INDIRECT("'Output 10'!$H$5:$H$"&amp;$C$13),Analysis!$Q33,INDIRECT("'Output 10'!$F$5:$F$"&amp;$C$13))</f>
        <v>0</v>
      </c>
    </row>
    <row r="34" spans="6:29" x14ac:dyDescent="0.3">
      <c r="F34">
        <f>'Output 10'!$D$6</f>
        <v>0</v>
      </c>
      <c r="G34" s="4" t="e">
        <f>'Output 10'!K$6/'Output 10'!$F$6</f>
        <v>#DIV/0!</v>
      </c>
      <c r="H34" s="4" t="e">
        <f>'Output 10'!M$6/'Output 10'!$F$6</f>
        <v>#DIV/0!</v>
      </c>
      <c r="I34" s="4" t="e">
        <f>('Output 10'!O$6)/'Output 10'!$F$6</f>
        <v>#DIV/0!</v>
      </c>
      <c r="J34" s="4" t="e">
        <f>('Output 10'!Q$6)/'Output 10'!$F$6</f>
        <v>#DIV/0!</v>
      </c>
      <c r="K34" s="4" t="e">
        <f>('Output 1'!U$4)/'Output 1'!$F$4</f>
        <v>#DIV/0!</v>
      </c>
      <c r="L34" s="33" t="e">
        <f t="shared" si="6"/>
        <v>#DIV/0!</v>
      </c>
      <c r="M34" s="4" t="e">
        <f>('Output 9'!S$6)/'Output 9'!$F$6</f>
        <v>#DIV/0!</v>
      </c>
      <c r="N34" s="4" t="e">
        <f>('Output 9'!U$6)/'Output 9'!$F$6</f>
        <v>#DIV/0!</v>
      </c>
      <c r="O34" s="33" t="e">
        <f t="shared" si="8"/>
        <v>#DIV/0!</v>
      </c>
      <c r="Q34" s="30" t="s">
        <v>224</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
+SUMIF(INDIRECT("'Output 6'!$H$4:$H$"&amp;$C$9),Analysis!Q34,INDIRECT("'Output 6'!$m$4:$m$"&amp;$C$9))
+SUMIF(INDIRECT("'Output 7'!$H$4:$H$"&amp;$C$10),Analysis!Q34,INDIRECT("'Output 7'!$m$4:$m$"&amp;$C$10))
+SUMIF(INDIRECT("'Output 8'!$H$4:$H$"&amp;$C$11),Analysis!Q34,INDIRECT("'Output 8'!$m$4:$m$"&amp;$C$11))
+SUMIF(INDIRECT("'Output 9'!$H$4:$H$"&amp;$C$12),Analysis!Q34,INDIRECT("'Output 9'!$m$4:$m$"&amp;$C$12))
+SUMIF(INDIRECT("'Output 10'!$H$4:$H$"&amp;$C$13),Analysis!Q34,INDIRECT("'Output 10'!$m$4:$m$"&amp;$C$13))</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
+SUMIF(INDIRECT("'Output 6'!$H$4:$H$"&amp;$C$9),Analysis!Q34,INDIRECT("'Output 6'!$Q$4:$Q$"&amp;$C$9))
+SUMIF(INDIRECT("'Output 7'!$H$4:$H$"&amp;$C$10),Analysis!Q34,INDIRECT("'Output 7'!$Q$4:$Q$"&amp;$C$10))
+SUMIF(INDIRECT("'Output 8'!$H$4:$H$"&amp;$C$11),Analysis!Q34,INDIRECT("'Output 8'!$Q$4:$Q$"&amp;$C$11))
+SUMIF(INDIRECT("'Output 9'!$H$4:$H$"&amp;$C$12),Analysis!Q34,INDIRECT("'Output 9'!$Q$4:$Q$"&amp;$C$12))
+SUMIF(INDIRECT("'Output 10'!$H$4:$H$"&amp;$C$13),Analysis!Q34,INDIRECT("'Output 10'!$Q$4:$Q$"&amp;$C$13))</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
+SUMIF(INDIRECT("'Output 6'!$H$4:$H$"&amp;$C$9),Analysis!Q34,INDIRECT("'Output 6'!$U$4:$U$"&amp;$C$9))
+SUMIF(INDIRECT("'Output 7'!$H$4:$H$"&amp;$C$10),Analysis!Q34,INDIRECT("'Output 7'!$U$4:$U$"&amp;$C$10))
+SUMIF(INDIRECT("'Output 8'!$H$4:$H$"&amp;$C$11),Analysis!Q34,INDIRECT("'Output 8'!$U$4:$U$"&amp;$C$11))
+SUMIF(INDIRECT("'Output 9'!$H$4:$H$"&amp;$C$12),Analysis!Q34,INDIRECT("'Output 9'!$U$4:$U$"&amp;$C$12))
+SUMIF(INDIRECT("'Output 10'!$H$4:$H$"&amp;$C$13),Analysis!Q34,INDIRECT("'Output 10'!$U$4:$U$"&amp;$C$13))</f>
        <v>0</v>
      </c>
      <c r="U34" s="30"/>
      <c r="V34" s="5">
        <f>SUMIF('Unplanned Outputs'!$E$4:$E$500,Analysis!Q34,'Unplanned Outputs'!$R$4:$R$500)</f>
        <v>0</v>
      </c>
      <c r="W34" s="5">
        <f>SUMIF('Unplanned Outputs'!$E$4:$E$500,Analysis!$Q34,'Unplanned Outputs'!$V$4:$V$500)</f>
        <v>0</v>
      </c>
      <c r="X34" s="5">
        <f>SUMIF('Unplanned Outputs'!$E$4:$E$500,Analysis!$Q34,'Unplanned Outputs'!$Z$4:$Z$500)</f>
        <v>0</v>
      </c>
      <c r="Y34" s="15"/>
      <c r="Z34" s="37">
        <f t="shared" ca="1" si="0"/>
        <v>0</v>
      </c>
      <c r="AA34" s="37">
        <f t="shared" si="1"/>
        <v>0</v>
      </c>
      <c r="AB34" s="53">
        <f t="shared" ca="1" si="2"/>
        <v>0</v>
      </c>
      <c r="AC34" s="64">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
+SUMIF(INDIRECT("'Output 6'!$H$5:$H$"&amp;$C$9),Analysis!$Q34,INDIRECT("'Output 6'!$F$5:$F$"&amp;$C$9))
+SUMIF(INDIRECT("'Output 7'!$H$5:$H$"&amp;$C$10),Analysis!$Q34,INDIRECT("'Output 7'!$F$5:$F$"&amp;$C$10))
+SUMIF(INDIRECT("'Output 8'!$H$5:$H$"&amp;$C$11),Analysis!$Q34,INDIRECT("'Output 8'!$F$5:$F$"&amp;$C$11))
+SUMIF(INDIRECT("'Output 9'!$H$5:$H$"&amp;$C$12),Analysis!$Q34,INDIRECT("'Output 9'!$F$5:$F$"&amp;$C$12))
+SUMIF(INDIRECT("'Output 10'!$H$5:$H$"&amp;$C$13),Analysis!$Q34,INDIRECT("'Output 10'!$F$5:$F$"&amp;$C$13))</f>
        <v>0</v>
      </c>
    </row>
    <row r="35" spans="6:29" x14ac:dyDescent="0.3">
      <c r="M35" s="4" t="e">
        <f>(#REF!)/#REF!</f>
        <v>#REF!</v>
      </c>
      <c r="N35" s="4" t="e">
        <f>(#REF!)/#REF!</f>
        <v>#REF!</v>
      </c>
      <c r="O35" s="33" t="e">
        <f>#REF!+N35</f>
        <v>#REF!</v>
      </c>
      <c r="Q35" s="30">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
+SUMIF(INDIRECT("'Output 6'!$H$4:$H$"&amp;$C$9),Analysis!Q35,INDIRECT("'Output 6'!$m$4:$m$"&amp;$C$9))
+SUMIF(INDIRECT("'Output 7'!$H$4:$H$"&amp;$C$10),Analysis!Q35,INDIRECT("'Output 7'!$m$4:$m$"&amp;$C$10))
+SUMIF(INDIRECT("'Output 8'!$H$4:$H$"&amp;$C$11),Analysis!Q35,INDIRECT("'Output 8'!$m$4:$m$"&amp;$C$11))
+SUMIF(INDIRECT("'Output 9'!$H$4:$H$"&amp;$C$12),Analysis!Q35,INDIRECT("'Output 9'!$m$4:$m$"&amp;$C$12))
+SUMIF(INDIRECT("'Output 10'!$H$4:$H$"&amp;$C$13),Analysis!Q35,INDIRECT("'Output 10'!$m$4:$m$"&amp;$C$13))</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
+SUMIF(INDIRECT("'Output 6'!$H$4:$H$"&amp;$C$9),Analysis!Q35,INDIRECT("'Output 6'!$Q$4:$Q$"&amp;$C$9))
+SUMIF(INDIRECT("'Output 7'!$H$4:$H$"&amp;$C$10),Analysis!Q35,INDIRECT("'Output 7'!$Q$4:$Q$"&amp;$C$10))
+SUMIF(INDIRECT("'Output 8'!$H$4:$H$"&amp;$C$11),Analysis!Q35,INDIRECT("'Output 8'!$Q$4:$Q$"&amp;$C$11))
+SUMIF(INDIRECT("'Output 9'!$H$4:$H$"&amp;$C$12),Analysis!Q35,INDIRECT("'Output 9'!$Q$4:$Q$"&amp;$C$12))
+SUMIF(INDIRECT("'Output 10'!$H$4:$H$"&amp;$C$13),Analysis!Q35,INDIRECT("'Output 10'!$Q$4:$Q$"&amp;$C$13))</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
+SUMIF(INDIRECT("'Output 6'!$H$4:$H$"&amp;$C$9),Analysis!Q35,INDIRECT("'Output 6'!$U$4:$U$"&amp;$C$9))
+SUMIF(INDIRECT("'Output 7'!$H$4:$H$"&amp;$C$10),Analysis!Q35,INDIRECT("'Output 7'!$U$4:$U$"&amp;$C$10))
+SUMIF(INDIRECT("'Output 8'!$H$4:$H$"&amp;$C$11),Analysis!Q35,INDIRECT("'Output 8'!$U$4:$U$"&amp;$C$11))
+SUMIF(INDIRECT("'Output 9'!$H$4:$H$"&amp;$C$12),Analysis!Q35,INDIRECT("'Output 9'!$U$4:$U$"&amp;$C$12))
+SUMIF(INDIRECT("'Output 10'!$H$4:$H$"&amp;$C$13),Analysis!Q35,INDIRECT("'Output 10'!$U$4:$U$"&amp;$C$13))</f>
        <v>0</v>
      </c>
      <c r="U35" s="30"/>
      <c r="V35" s="5">
        <f>SUMIF('Unplanned Outputs'!$E$4:$E$500,Analysis!Q35,'Unplanned Outputs'!$R$4:$R$500)</f>
        <v>0</v>
      </c>
      <c r="W35" s="5">
        <f>SUMIF('Unplanned Outputs'!$E$4:$E$500,Analysis!$Q35,'Unplanned Outputs'!$V$4:$V$500)</f>
        <v>0</v>
      </c>
      <c r="X35" s="5">
        <f>SUMIF('Unplanned Outputs'!$E$4:$E$500,Analysis!$Q35,'Unplanned Outputs'!$Z$4:$Z$500)</f>
        <v>0</v>
      </c>
      <c r="Y35" s="15"/>
      <c r="Z35" s="37">
        <f t="shared" ca="1" si="0"/>
        <v>0</v>
      </c>
      <c r="AA35" s="37">
        <f t="shared" si="1"/>
        <v>0</v>
      </c>
      <c r="AB35" s="53">
        <f t="shared" ca="1" si="2"/>
        <v>0</v>
      </c>
      <c r="AC35" s="64">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
+SUMIF(INDIRECT("'Output 6'!$H$5:$H$"&amp;$C$9),Analysis!$Q35,INDIRECT("'Output 6'!$F$5:$F$"&amp;$C$9))
+SUMIF(INDIRECT("'Output 7'!$H$5:$H$"&amp;$C$10),Analysis!$Q35,INDIRECT("'Output 7'!$F$5:$F$"&amp;$C$10))
+SUMIF(INDIRECT("'Output 8'!$H$5:$H$"&amp;$C$11),Analysis!$Q35,INDIRECT("'Output 8'!$F$5:$F$"&amp;$C$11))
+SUMIF(INDIRECT("'Output 9'!$H$5:$H$"&amp;$C$12),Analysis!$Q35,INDIRECT("'Output 9'!$F$5:$F$"&amp;$C$12))
+SUMIF(INDIRECT("'Output 10'!$H$5:$H$"&amp;$C$13),Analysis!$Q35,INDIRECT("'Output 10'!$F$5:$F$"&amp;$C$13))</f>
        <v>0</v>
      </c>
    </row>
    <row r="36" spans="6:29" x14ac:dyDescent="0.3">
      <c r="M36" s="4" t="e">
        <f>(#REF!)/#REF!</f>
        <v>#REF!</v>
      </c>
      <c r="N36" s="4" t="e">
        <f>(#REF!)/#REF!</f>
        <v>#REF!</v>
      </c>
      <c r="O36" s="33" t="e">
        <f>#REF!+N36</f>
        <v>#REF!</v>
      </c>
      <c r="Q36" s="30" t="s">
        <v>225</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
+SUMIF(INDIRECT("'Output 6'!$H$4:$H$"&amp;$C$9),Analysis!Q36,INDIRECT("'Output 6'!$m$4:$m$"&amp;$C$9))
+SUMIF(INDIRECT("'Output 7'!$H$4:$H$"&amp;$C$10),Analysis!Q36,INDIRECT("'Output 7'!$m$4:$m$"&amp;$C$10))
+SUMIF(INDIRECT("'Output 8'!$H$4:$H$"&amp;$C$11),Analysis!Q36,INDIRECT("'Output 8'!$m$4:$m$"&amp;$C$11))
+SUMIF(INDIRECT("'Output 9'!$H$4:$H$"&amp;$C$12),Analysis!Q36,INDIRECT("'Output 9'!$m$4:$m$"&amp;$C$12))
+SUMIF(INDIRECT("'Output 10'!$H$4:$H$"&amp;$C$13),Analysis!Q36,INDIRECT("'Output 10'!$m$4:$m$"&amp;$C$13))</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
+SUMIF(INDIRECT("'Output 6'!$H$4:$H$"&amp;$C$9),Analysis!Q36,INDIRECT("'Output 6'!$Q$4:$Q$"&amp;$C$9))
+SUMIF(INDIRECT("'Output 7'!$H$4:$H$"&amp;$C$10),Analysis!Q36,INDIRECT("'Output 7'!$Q$4:$Q$"&amp;$C$10))
+SUMIF(INDIRECT("'Output 8'!$H$4:$H$"&amp;$C$11),Analysis!Q36,INDIRECT("'Output 8'!$Q$4:$Q$"&amp;$C$11))
+SUMIF(INDIRECT("'Output 9'!$H$4:$H$"&amp;$C$12),Analysis!Q36,INDIRECT("'Output 9'!$Q$4:$Q$"&amp;$C$12))
+SUMIF(INDIRECT("'Output 10'!$H$4:$H$"&amp;$C$13),Analysis!Q36,INDIRECT("'Output 10'!$Q$4:$Q$"&amp;$C$13))</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
+SUMIF(INDIRECT("'Output 6'!$H$4:$H$"&amp;$C$9),Analysis!Q36,INDIRECT("'Output 6'!$U$4:$U$"&amp;$C$9))
+SUMIF(INDIRECT("'Output 7'!$H$4:$H$"&amp;$C$10),Analysis!Q36,INDIRECT("'Output 7'!$U$4:$U$"&amp;$C$10))
+SUMIF(INDIRECT("'Output 8'!$H$4:$H$"&amp;$C$11),Analysis!Q36,INDIRECT("'Output 8'!$U$4:$U$"&amp;$C$11))
+SUMIF(INDIRECT("'Output 9'!$H$4:$H$"&amp;$C$12),Analysis!Q36,INDIRECT("'Output 9'!$U$4:$U$"&amp;$C$12))
+SUMIF(INDIRECT("'Output 10'!$H$4:$H$"&amp;$C$13),Analysis!Q36,INDIRECT("'Output 10'!$U$4:$U$"&amp;$C$13))</f>
        <v>0</v>
      </c>
      <c r="U36" s="30"/>
      <c r="V36" s="5">
        <f>SUMIF('Unplanned Outputs'!$E$4:$E$500,Analysis!Q36,'Unplanned Outputs'!$R$4:$R$500)</f>
        <v>0</v>
      </c>
      <c r="W36" s="5">
        <f>SUMIF('Unplanned Outputs'!$E$4:$E$500,Analysis!$Q36,'Unplanned Outputs'!$V$4:$V$500)</f>
        <v>0</v>
      </c>
      <c r="X36" s="5">
        <f>SUMIF('Unplanned Outputs'!$E$4:$E$500,Analysis!$Q36,'Unplanned Outputs'!$Z$4:$Z$500)</f>
        <v>0</v>
      </c>
      <c r="Y36" s="15"/>
      <c r="Z36" s="37">
        <f t="shared" ref="Z36:Z67" ca="1" si="9">SUM(R36:T36)</f>
        <v>0</v>
      </c>
      <c r="AA36" s="37">
        <f t="shared" ref="AA36:AA67" si="10">SUM(V36:X36)</f>
        <v>0</v>
      </c>
      <c r="AB36" s="53">
        <f t="shared" ref="AB36:AB67" ca="1" si="11">AA36+Z36</f>
        <v>0</v>
      </c>
      <c r="AC36" s="64">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
+SUMIF(INDIRECT("'Output 6'!$H$5:$H$"&amp;$C$9),Analysis!$Q36,INDIRECT("'Output 6'!$F$5:$F$"&amp;$C$9))
+SUMIF(INDIRECT("'Output 7'!$H$5:$H$"&amp;$C$10),Analysis!$Q36,INDIRECT("'Output 7'!$F$5:$F$"&amp;$C$10))
+SUMIF(INDIRECT("'Output 8'!$H$5:$H$"&amp;$C$11),Analysis!$Q36,INDIRECT("'Output 8'!$F$5:$F$"&amp;$C$11))
+SUMIF(INDIRECT("'Output 9'!$H$5:$H$"&amp;$C$12),Analysis!$Q36,INDIRECT("'Output 9'!$F$5:$F$"&amp;$C$12))
+SUMIF(INDIRECT("'Output 10'!$H$5:$H$"&amp;$C$13),Analysis!$Q36,INDIRECT("'Output 10'!$F$5:$F$"&amp;$C$13))</f>
        <v>0</v>
      </c>
    </row>
    <row r="37" spans="6:29" x14ac:dyDescent="0.3">
      <c r="M37" s="4" t="e">
        <f>(#REF!)/#REF!</f>
        <v>#REF!</v>
      </c>
      <c r="N37" s="4" t="e">
        <f>(#REF!)/#REF!</f>
        <v>#REF!</v>
      </c>
      <c r="O37" s="33" t="e">
        <f>#REF!+N37</f>
        <v>#REF!</v>
      </c>
      <c r="Q37" s="30" t="s">
        <v>226</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
+SUMIF(INDIRECT("'Output 6'!$H$4:$H$"&amp;$C$9),Analysis!Q37,INDIRECT("'Output 6'!$m$4:$m$"&amp;$C$9))
+SUMIF(INDIRECT("'Output 7'!$H$4:$H$"&amp;$C$10),Analysis!Q37,INDIRECT("'Output 7'!$m$4:$m$"&amp;$C$10))
+SUMIF(INDIRECT("'Output 8'!$H$4:$H$"&amp;$C$11),Analysis!Q37,INDIRECT("'Output 8'!$m$4:$m$"&amp;$C$11))
+SUMIF(INDIRECT("'Output 9'!$H$4:$H$"&amp;$C$12),Analysis!Q37,INDIRECT("'Output 9'!$m$4:$m$"&amp;$C$12))
+SUMIF(INDIRECT("'Output 10'!$H$4:$H$"&amp;$C$13),Analysis!Q37,INDIRECT("'Output 10'!$m$4:$m$"&amp;$C$13))</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
+SUMIF(INDIRECT("'Output 6'!$H$4:$H$"&amp;$C$9),Analysis!Q37,INDIRECT("'Output 6'!$Q$4:$Q$"&amp;$C$9))
+SUMIF(INDIRECT("'Output 7'!$H$4:$H$"&amp;$C$10),Analysis!Q37,INDIRECT("'Output 7'!$Q$4:$Q$"&amp;$C$10))
+SUMIF(INDIRECT("'Output 8'!$H$4:$H$"&amp;$C$11),Analysis!Q37,INDIRECT("'Output 8'!$Q$4:$Q$"&amp;$C$11))
+SUMIF(INDIRECT("'Output 9'!$H$4:$H$"&amp;$C$12),Analysis!Q37,INDIRECT("'Output 9'!$Q$4:$Q$"&amp;$C$12))
+SUMIF(INDIRECT("'Output 10'!$H$4:$H$"&amp;$C$13),Analysis!Q37,INDIRECT("'Output 10'!$Q$4:$Q$"&amp;$C$13))</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
+SUMIF(INDIRECT("'Output 6'!$H$4:$H$"&amp;$C$9),Analysis!Q37,INDIRECT("'Output 6'!$U$4:$U$"&amp;$C$9))
+SUMIF(INDIRECT("'Output 7'!$H$4:$H$"&amp;$C$10),Analysis!Q37,INDIRECT("'Output 7'!$U$4:$U$"&amp;$C$10))
+SUMIF(INDIRECT("'Output 8'!$H$4:$H$"&amp;$C$11),Analysis!Q37,INDIRECT("'Output 8'!$U$4:$U$"&amp;$C$11))
+SUMIF(INDIRECT("'Output 9'!$H$4:$H$"&amp;$C$12),Analysis!Q37,INDIRECT("'Output 9'!$U$4:$U$"&amp;$C$12))
+SUMIF(INDIRECT("'Output 10'!$H$4:$H$"&amp;$C$13),Analysis!Q37,INDIRECT("'Output 10'!$U$4:$U$"&amp;$C$13))</f>
        <v>0</v>
      </c>
      <c r="U37" s="30"/>
      <c r="V37" s="5">
        <f>SUMIF('Unplanned Outputs'!$E$4:$E$500,Analysis!Q37,'Unplanned Outputs'!$R$4:$R$500)</f>
        <v>0</v>
      </c>
      <c r="W37" s="5">
        <f>SUMIF('Unplanned Outputs'!$E$4:$E$500,Analysis!$Q37,'Unplanned Outputs'!$V$4:$V$500)</f>
        <v>0</v>
      </c>
      <c r="X37" s="5">
        <f>SUMIF('Unplanned Outputs'!$E$4:$E$500,Analysis!$Q37,'Unplanned Outputs'!$Z$4:$Z$500)</f>
        <v>0</v>
      </c>
      <c r="Y37" s="15"/>
      <c r="Z37" s="37">
        <f t="shared" ca="1" si="9"/>
        <v>0</v>
      </c>
      <c r="AA37" s="37">
        <f t="shared" si="10"/>
        <v>0</v>
      </c>
      <c r="AB37" s="53">
        <f t="shared" ca="1" si="11"/>
        <v>0</v>
      </c>
      <c r="AC37" s="64">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
+SUMIF(INDIRECT("'Output 6'!$H$5:$H$"&amp;$C$9),Analysis!$Q37,INDIRECT("'Output 6'!$F$5:$F$"&amp;$C$9))
+SUMIF(INDIRECT("'Output 7'!$H$5:$H$"&amp;$C$10),Analysis!$Q37,INDIRECT("'Output 7'!$F$5:$F$"&amp;$C$10))
+SUMIF(INDIRECT("'Output 8'!$H$5:$H$"&amp;$C$11),Analysis!$Q37,INDIRECT("'Output 8'!$F$5:$F$"&amp;$C$11))
+SUMIF(INDIRECT("'Output 9'!$H$5:$H$"&amp;$C$12),Analysis!$Q37,INDIRECT("'Output 9'!$F$5:$F$"&amp;$C$12))
+SUMIF(INDIRECT("'Output 10'!$H$5:$H$"&amp;$C$13),Analysis!$Q37,INDIRECT("'Output 10'!$F$5:$F$"&amp;$C$13))</f>
        <v>0</v>
      </c>
    </row>
    <row r="38" spans="6:29" x14ac:dyDescent="0.3">
      <c r="M38" s="4" t="e">
        <f>('Output 10'!S$4)/'Output 10'!$F$4</f>
        <v>#DIV/0!</v>
      </c>
      <c r="N38" s="4" t="e">
        <f>('Output 10'!U$4)/'Output 10'!$F$4</f>
        <v>#DIV/0!</v>
      </c>
      <c r="O38" s="33" t="e">
        <f>L32+N38</f>
        <v>#DIV/0!</v>
      </c>
      <c r="Q38" s="30" t="s">
        <v>227</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
+SUMIF(INDIRECT("'Output 6'!$H$4:$H$"&amp;$C$9),Analysis!Q38,INDIRECT("'Output 6'!$m$4:$m$"&amp;$C$9))
+SUMIF(INDIRECT("'Output 7'!$H$4:$H$"&amp;$C$10),Analysis!Q38,INDIRECT("'Output 7'!$m$4:$m$"&amp;$C$10))
+SUMIF(INDIRECT("'Output 8'!$H$4:$H$"&amp;$C$11),Analysis!Q38,INDIRECT("'Output 8'!$m$4:$m$"&amp;$C$11))
+SUMIF(INDIRECT("'Output 9'!$H$4:$H$"&amp;$C$12),Analysis!Q38,INDIRECT("'Output 9'!$m$4:$m$"&amp;$C$12))
+SUMIF(INDIRECT("'Output 10'!$H$4:$H$"&amp;$C$13),Analysis!Q38,INDIRECT("'Output 10'!$m$4:$m$"&amp;$C$13))</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
+SUMIF(INDIRECT("'Output 6'!$H$4:$H$"&amp;$C$9),Analysis!Q38,INDIRECT("'Output 6'!$Q$4:$Q$"&amp;$C$9))
+SUMIF(INDIRECT("'Output 7'!$H$4:$H$"&amp;$C$10),Analysis!Q38,INDIRECT("'Output 7'!$Q$4:$Q$"&amp;$C$10))
+SUMIF(INDIRECT("'Output 8'!$H$4:$H$"&amp;$C$11),Analysis!Q38,INDIRECT("'Output 8'!$Q$4:$Q$"&amp;$C$11))
+SUMIF(INDIRECT("'Output 9'!$H$4:$H$"&amp;$C$12),Analysis!Q38,INDIRECT("'Output 9'!$Q$4:$Q$"&amp;$C$12))
+SUMIF(INDIRECT("'Output 10'!$H$4:$H$"&amp;$C$13),Analysis!Q38,INDIRECT("'Output 10'!$Q$4:$Q$"&amp;$C$13))</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
+SUMIF(INDIRECT("'Output 6'!$H$4:$H$"&amp;$C$9),Analysis!Q38,INDIRECT("'Output 6'!$U$4:$U$"&amp;$C$9))
+SUMIF(INDIRECT("'Output 7'!$H$4:$H$"&amp;$C$10),Analysis!Q38,INDIRECT("'Output 7'!$U$4:$U$"&amp;$C$10))
+SUMIF(INDIRECT("'Output 8'!$H$4:$H$"&amp;$C$11),Analysis!Q38,INDIRECT("'Output 8'!$U$4:$U$"&amp;$C$11))
+SUMIF(INDIRECT("'Output 9'!$H$4:$H$"&amp;$C$12),Analysis!Q38,INDIRECT("'Output 9'!$U$4:$U$"&amp;$C$12))
+SUMIF(INDIRECT("'Output 10'!$H$4:$H$"&amp;$C$13),Analysis!Q38,INDIRECT("'Output 10'!$U$4:$U$"&amp;$C$13))</f>
        <v>0</v>
      </c>
      <c r="U38" s="30"/>
      <c r="V38" s="5">
        <f>SUMIF('Unplanned Outputs'!$E$4:$E$500,Analysis!Q38,'Unplanned Outputs'!$R$4:$R$500)</f>
        <v>0</v>
      </c>
      <c r="W38" s="5">
        <f>SUMIF('Unplanned Outputs'!$E$4:$E$500,Analysis!$Q38,'Unplanned Outputs'!$V$4:$V$500)</f>
        <v>0</v>
      </c>
      <c r="X38" s="5">
        <f>SUMIF('Unplanned Outputs'!$E$4:$E$500,Analysis!$Q38,'Unplanned Outputs'!$Z$4:$Z$500)</f>
        <v>0</v>
      </c>
      <c r="Y38" s="15"/>
      <c r="Z38" s="37">
        <f t="shared" ca="1" si="9"/>
        <v>0</v>
      </c>
      <c r="AA38" s="37">
        <f t="shared" si="10"/>
        <v>0</v>
      </c>
      <c r="AB38" s="53">
        <f t="shared" ca="1" si="11"/>
        <v>0</v>
      </c>
      <c r="AC38" s="64">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
+SUMIF(INDIRECT("'Output 6'!$H$5:$H$"&amp;$C$9),Analysis!$Q38,INDIRECT("'Output 6'!$F$5:$F$"&amp;$C$9))
+SUMIF(INDIRECT("'Output 7'!$H$5:$H$"&amp;$C$10),Analysis!$Q38,INDIRECT("'Output 7'!$F$5:$F$"&amp;$C$10))
+SUMIF(INDIRECT("'Output 8'!$H$5:$H$"&amp;$C$11),Analysis!$Q38,INDIRECT("'Output 8'!$F$5:$F$"&amp;$C$11))
+SUMIF(INDIRECT("'Output 9'!$H$5:$H$"&amp;$C$12),Analysis!$Q38,INDIRECT("'Output 9'!$F$5:$F$"&amp;$C$12))
+SUMIF(INDIRECT("'Output 10'!$H$5:$H$"&amp;$C$13),Analysis!$Q38,INDIRECT("'Output 10'!$F$5:$F$"&amp;$C$13))</f>
        <v>0</v>
      </c>
    </row>
    <row r="39" spans="6:29" x14ac:dyDescent="0.3">
      <c r="M39" s="4" t="e">
        <f>('Output 10'!S$5)/'Output 10'!$F$5</f>
        <v>#DIV/0!</v>
      </c>
      <c r="N39" s="4" t="e">
        <f>('Output 10'!U$5)/'Output 10'!$F$5</f>
        <v>#DIV/0!</v>
      </c>
      <c r="O39" s="33" t="e">
        <f>L33+N39</f>
        <v>#DIV/0!</v>
      </c>
      <c r="Q39" s="30">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
+SUMIF(INDIRECT("'Output 6'!$H$4:$H$"&amp;$C$9),Analysis!Q39,INDIRECT("'Output 6'!$m$4:$m$"&amp;$C$9))
+SUMIF(INDIRECT("'Output 7'!$H$4:$H$"&amp;$C$10),Analysis!Q39,INDIRECT("'Output 7'!$m$4:$m$"&amp;$C$10))
+SUMIF(INDIRECT("'Output 8'!$H$4:$H$"&amp;$C$11),Analysis!Q39,INDIRECT("'Output 8'!$m$4:$m$"&amp;$C$11))
+SUMIF(INDIRECT("'Output 9'!$H$4:$H$"&amp;$C$12),Analysis!Q39,INDIRECT("'Output 9'!$m$4:$m$"&amp;$C$12))
+SUMIF(INDIRECT("'Output 10'!$H$4:$H$"&amp;$C$13),Analysis!Q39,INDIRECT("'Output 10'!$m$4:$m$"&amp;$C$13))</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
+SUMIF(INDIRECT("'Output 6'!$H$4:$H$"&amp;$C$9),Analysis!Q39,INDIRECT("'Output 6'!$Q$4:$Q$"&amp;$C$9))
+SUMIF(INDIRECT("'Output 7'!$H$4:$H$"&amp;$C$10),Analysis!Q39,INDIRECT("'Output 7'!$Q$4:$Q$"&amp;$C$10))
+SUMIF(INDIRECT("'Output 8'!$H$4:$H$"&amp;$C$11),Analysis!Q39,INDIRECT("'Output 8'!$Q$4:$Q$"&amp;$C$11))
+SUMIF(INDIRECT("'Output 9'!$H$4:$H$"&amp;$C$12),Analysis!Q39,INDIRECT("'Output 9'!$Q$4:$Q$"&amp;$C$12))
+SUMIF(INDIRECT("'Output 10'!$H$4:$H$"&amp;$C$13),Analysis!Q39,INDIRECT("'Output 10'!$Q$4:$Q$"&amp;$C$13))</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
+SUMIF(INDIRECT("'Output 6'!$H$4:$H$"&amp;$C$9),Analysis!Q39,INDIRECT("'Output 6'!$U$4:$U$"&amp;$C$9))
+SUMIF(INDIRECT("'Output 7'!$H$4:$H$"&amp;$C$10),Analysis!Q39,INDIRECT("'Output 7'!$U$4:$U$"&amp;$C$10))
+SUMIF(INDIRECT("'Output 8'!$H$4:$H$"&amp;$C$11),Analysis!Q39,INDIRECT("'Output 8'!$U$4:$U$"&amp;$C$11))
+SUMIF(INDIRECT("'Output 9'!$H$4:$H$"&amp;$C$12),Analysis!Q39,INDIRECT("'Output 9'!$U$4:$U$"&amp;$C$12))
+SUMIF(INDIRECT("'Output 10'!$H$4:$H$"&amp;$C$13),Analysis!Q39,INDIRECT("'Output 10'!$U$4:$U$"&amp;$C$13))</f>
        <v>0</v>
      </c>
      <c r="U39" s="30"/>
      <c r="V39" s="5">
        <f>SUMIF('Unplanned Outputs'!$E$4:$E$500,Analysis!Q39,'Unplanned Outputs'!$R$4:$R$500)</f>
        <v>0</v>
      </c>
      <c r="W39" s="5">
        <f>SUMIF('Unplanned Outputs'!$E$4:$E$500,Analysis!$Q39,'Unplanned Outputs'!$V$4:$V$500)</f>
        <v>0</v>
      </c>
      <c r="X39" s="5">
        <f>SUMIF('Unplanned Outputs'!$E$4:$E$500,Analysis!$Q39,'Unplanned Outputs'!$Z$4:$Z$500)</f>
        <v>0</v>
      </c>
      <c r="Y39" s="15"/>
      <c r="Z39" s="37">
        <f t="shared" ca="1" si="9"/>
        <v>0</v>
      </c>
      <c r="AA39" s="37">
        <f t="shared" si="10"/>
        <v>0</v>
      </c>
      <c r="AB39" s="53">
        <f t="shared" ca="1" si="11"/>
        <v>0</v>
      </c>
      <c r="AC39" s="64">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
+SUMIF(INDIRECT("'Output 6'!$H$5:$H$"&amp;$C$9),Analysis!$Q39,INDIRECT("'Output 6'!$F$5:$F$"&amp;$C$9))
+SUMIF(INDIRECT("'Output 7'!$H$5:$H$"&amp;$C$10),Analysis!$Q39,INDIRECT("'Output 7'!$F$5:$F$"&amp;$C$10))
+SUMIF(INDIRECT("'Output 8'!$H$5:$H$"&amp;$C$11),Analysis!$Q39,INDIRECT("'Output 8'!$F$5:$F$"&amp;$C$11))
+SUMIF(INDIRECT("'Output 9'!$H$5:$H$"&amp;$C$12),Analysis!$Q39,INDIRECT("'Output 9'!$F$5:$F$"&amp;$C$12))
+SUMIF(INDIRECT("'Output 10'!$H$5:$H$"&amp;$C$13),Analysis!$Q39,INDIRECT("'Output 10'!$F$5:$F$"&amp;$C$13))</f>
        <v>0</v>
      </c>
    </row>
    <row r="40" spans="6:29" x14ac:dyDescent="0.3">
      <c r="M40" s="4" t="e">
        <f>('Output 10'!S$6)/'Output 10'!$F$6</f>
        <v>#DIV/0!</v>
      </c>
      <c r="N40" s="4" t="e">
        <f>('Output 10'!U$6)/'Output 10'!$F$6</f>
        <v>#DIV/0!</v>
      </c>
      <c r="O40" s="33" t="e">
        <f>L34+N40</f>
        <v>#DIV/0!</v>
      </c>
      <c r="Q40" s="30" t="s">
        <v>228</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
+SUMIF(INDIRECT("'Output 6'!$H$4:$H$"&amp;$C$9),Analysis!Q40,INDIRECT("'Output 6'!$m$4:$m$"&amp;$C$9))
+SUMIF(INDIRECT("'Output 7'!$H$4:$H$"&amp;$C$10),Analysis!Q40,INDIRECT("'Output 7'!$m$4:$m$"&amp;$C$10))
+SUMIF(INDIRECT("'Output 8'!$H$4:$H$"&amp;$C$11),Analysis!Q40,INDIRECT("'Output 8'!$m$4:$m$"&amp;$C$11))
+SUMIF(INDIRECT("'Output 9'!$H$4:$H$"&amp;$C$12),Analysis!Q40,INDIRECT("'Output 9'!$m$4:$m$"&amp;$C$12))
+SUMIF(INDIRECT("'Output 10'!$H$4:$H$"&amp;$C$13),Analysis!Q40,INDIRECT("'Output 10'!$m$4:$m$"&amp;$C$13))</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
+SUMIF(INDIRECT("'Output 6'!$H$4:$H$"&amp;$C$9),Analysis!Q40,INDIRECT("'Output 6'!$Q$4:$Q$"&amp;$C$9))
+SUMIF(INDIRECT("'Output 7'!$H$4:$H$"&amp;$C$10),Analysis!Q40,INDIRECT("'Output 7'!$Q$4:$Q$"&amp;$C$10))
+SUMIF(INDIRECT("'Output 8'!$H$4:$H$"&amp;$C$11),Analysis!Q40,INDIRECT("'Output 8'!$Q$4:$Q$"&amp;$C$11))
+SUMIF(INDIRECT("'Output 9'!$H$4:$H$"&amp;$C$12),Analysis!Q40,INDIRECT("'Output 9'!$Q$4:$Q$"&amp;$C$12))
+SUMIF(INDIRECT("'Output 10'!$H$4:$H$"&amp;$C$13),Analysis!Q40,INDIRECT("'Output 10'!$Q$4:$Q$"&amp;$C$13))</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
+SUMIF(INDIRECT("'Output 6'!$H$4:$H$"&amp;$C$9),Analysis!Q40,INDIRECT("'Output 6'!$U$4:$U$"&amp;$C$9))
+SUMIF(INDIRECT("'Output 7'!$H$4:$H$"&amp;$C$10),Analysis!Q40,INDIRECT("'Output 7'!$U$4:$U$"&amp;$C$10))
+SUMIF(INDIRECT("'Output 8'!$H$4:$H$"&amp;$C$11),Analysis!Q40,INDIRECT("'Output 8'!$U$4:$U$"&amp;$C$11))
+SUMIF(INDIRECT("'Output 9'!$H$4:$H$"&amp;$C$12),Analysis!Q40,INDIRECT("'Output 9'!$U$4:$U$"&amp;$C$12))
+SUMIF(INDIRECT("'Output 10'!$H$4:$H$"&amp;$C$13),Analysis!Q40,INDIRECT("'Output 10'!$U$4:$U$"&amp;$C$13))</f>
        <v>0</v>
      </c>
      <c r="U40" s="30"/>
      <c r="V40" s="5">
        <f>SUMIF('Unplanned Outputs'!$E$4:$E$500,Analysis!Q40,'Unplanned Outputs'!$R$4:$R$500)</f>
        <v>0</v>
      </c>
      <c r="W40" s="5">
        <f>SUMIF('Unplanned Outputs'!$E$4:$E$500,Analysis!$Q40,'Unplanned Outputs'!$V$4:$V$500)</f>
        <v>0</v>
      </c>
      <c r="X40" s="5">
        <f>SUMIF('Unplanned Outputs'!$E$4:$E$500,Analysis!$Q40,'Unplanned Outputs'!$Z$4:$Z$500)</f>
        <v>0</v>
      </c>
      <c r="Y40" s="15"/>
      <c r="Z40" s="37">
        <f t="shared" ca="1" si="9"/>
        <v>0</v>
      </c>
      <c r="AA40" s="37">
        <f t="shared" si="10"/>
        <v>0</v>
      </c>
      <c r="AB40" s="53">
        <f t="shared" ca="1" si="11"/>
        <v>0</v>
      </c>
      <c r="AC40" s="64">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
+SUMIF(INDIRECT("'Output 6'!$H$5:$H$"&amp;$C$9),Analysis!$Q40,INDIRECT("'Output 6'!$F$5:$F$"&amp;$C$9))
+SUMIF(INDIRECT("'Output 7'!$H$5:$H$"&amp;$C$10),Analysis!$Q40,INDIRECT("'Output 7'!$F$5:$F$"&amp;$C$10))
+SUMIF(INDIRECT("'Output 8'!$H$5:$H$"&amp;$C$11),Analysis!$Q40,INDIRECT("'Output 8'!$F$5:$F$"&amp;$C$11))
+SUMIF(INDIRECT("'Output 9'!$H$5:$H$"&amp;$C$12),Analysis!$Q40,INDIRECT("'Output 9'!$F$5:$F$"&amp;$C$12))
+SUMIF(INDIRECT("'Output 10'!$H$5:$H$"&amp;$C$13),Analysis!$Q40,INDIRECT("'Output 10'!$F$5:$F$"&amp;$C$13))</f>
        <v>0</v>
      </c>
    </row>
    <row r="41" spans="6:29" x14ac:dyDescent="0.3">
      <c r="Q41" s="30" t="s">
        <v>229</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
+SUMIF(INDIRECT("'Output 6'!$H$4:$H$"&amp;$C$9),Analysis!Q41,INDIRECT("'Output 6'!$m$4:$m$"&amp;$C$9))
+SUMIF(INDIRECT("'Output 7'!$H$4:$H$"&amp;$C$10),Analysis!Q41,INDIRECT("'Output 7'!$m$4:$m$"&amp;$C$10))
+SUMIF(INDIRECT("'Output 8'!$H$4:$H$"&amp;$C$11),Analysis!Q41,INDIRECT("'Output 8'!$m$4:$m$"&amp;$C$11))
+SUMIF(INDIRECT("'Output 9'!$H$4:$H$"&amp;$C$12),Analysis!Q41,INDIRECT("'Output 9'!$m$4:$m$"&amp;$C$12))
+SUMIF(INDIRECT("'Output 10'!$H$4:$H$"&amp;$C$13),Analysis!Q41,INDIRECT("'Output 10'!$m$4:$m$"&amp;$C$13))</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
+SUMIF(INDIRECT("'Output 6'!$H$4:$H$"&amp;$C$9),Analysis!Q41,INDIRECT("'Output 6'!$Q$4:$Q$"&amp;$C$9))
+SUMIF(INDIRECT("'Output 7'!$H$4:$H$"&amp;$C$10),Analysis!Q41,INDIRECT("'Output 7'!$Q$4:$Q$"&amp;$C$10))
+SUMIF(INDIRECT("'Output 8'!$H$4:$H$"&amp;$C$11),Analysis!Q41,INDIRECT("'Output 8'!$Q$4:$Q$"&amp;$C$11))
+SUMIF(INDIRECT("'Output 9'!$H$4:$H$"&amp;$C$12),Analysis!Q41,INDIRECT("'Output 9'!$Q$4:$Q$"&amp;$C$12))
+SUMIF(INDIRECT("'Output 10'!$H$4:$H$"&amp;$C$13),Analysis!Q41,INDIRECT("'Output 10'!$Q$4:$Q$"&amp;$C$13))</f>
        <v>0</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
+SUMIF(INDIRECT("'Output 6'!$H$4:$H$"&amp;$C$9),Analysis!Q41,INDIRECT("'Output 6'!$U$4:$U$"&amp;$C$9))
+SUMIF(INDIRECT("'Output 7'!$H$4:$H$"&amp;$C$10),Analysis!Q41,INDIRECT("'Output 7'!$U$4:$U$"&amp;$C$10))
+SUMIF(INDIRECT("'Output 8'!$H$4:$H$"&amp;$C$11),Analysis!Q41,INDIRECT("'Output 8'!$U$4:$U$"&amp;$C$11))
+SUMIF(INDIRECT("'Output 9'!$H$4:$H$"&amp;$C$12),Analysis!Q41,INDIRECT("'Output 9'!$U$4:$U$"&amp;$C$12))
+SUMIF(INDIRECT("'Output 10'!$H$4:$H$"&amp;$C$13),Analysis!Q41,INDIRECT("'Output 10'!$U$4:$U$"&amp;$C$13))</f>
        <v>0</v>
      </c>
      <c r="U41" s="30"/>
      <c r="V41" s="5">
        <f>SUMIF('Unplanned Outputs'!$E$4:$E$500,Analysis!Q41,'Unplanned Outputs'!$R$4:$R$500)</f>
        <v>0</v>
      </c>
      <c r="W41" s="5">
        <f>SUMIF('Unplanned Outputs'!$E$4:$E$500,Analysis!$Q41,'Unplanned Outputs'!$V$4:$V$500)</f>
        <v>0</v>
      </c>
      <c r="X41" s="5">
        <f>SUMIF('Unplanned Outputs'!$E$4:$E$500,Analysis!$Q41,'Unplanned Outputs'!$Z$4:$Z$500)</f>
        <v>0</v>
      </c>
      <c r="Y41" s="15"/>
      <c r="Z41" s="37">
        <f t="shared" ca="1" si="9"/>
        <v>0</v>
      </c>
      <c r="AA41" s="37">
        <f t="shared" si="10"/>
        <v>0</v>
      </c>
      <c r="AB41" s="53">
        <f t="shared" ca="1" si="11"/>
        <v>0</v>
      </c>
      <c r="AC41" s="64">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
+SUMIF(INDIRECT("'Output 6'!$H$5:$H$"&amp;$C$9),Analysis!$Q41,INDIRECT("'Output 6'!$F$5:$F$"&amp;$C$9))
+SUMIF(INDIRECT("'Output 7'!$H$5:$H$"&amp;$C$10),Analysis!$Q41,INDIRECT("'Output 7'!$F$5:$F$"&amp;$C$10))
+SUMIF(INDIRECT("'Output 8'!$H$5:$H$"&amp;$C$11),Analysis!$Q41,INDIRECT("'Output 8'!$F$5:$F$"&amp;$C$11))
+SUMIF(INDIRECT("'Output 9'!$H$5:$H$"&amp;$C$12),Analysis!$Q41,INDIRECT("'Output 9'!$F$5:$F$"&amp;$C$12))
+SUMIF(INDIRECT("'Output 10'!$H$5:$H$"&amp;$C$13),Analysis!$Q41,INDIRECT("'Output 10'!$F$5:$F$"&amp;$C$13))</f>
        <v>0</v>
      </c>
    </row>
    <row r="42" spans="6:29" x14ac:dyDescent="0.3">
      <c r="Q42" s="30" t="s">
        <v>230</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
+SUMIF(INDIRECT("'Output 6'!$H$4:$H$"&amp;$C$9),Analysis!Q42,INDIRECT("'Output 6'!$m$4:$m$"&amp;$C$9))
+SUMIF(INDIRECT("'Output 7'!$H$4:$H$"&amp;$C$10),Analysis!Q42,INDIRECT("'Output 7'!$m$4:$m$"&amp;$C$10))
+SUMIF(INDIRECT("'Output 8'!$H$4:$H$"&amp;$C$11),Analysis!Q42,INDIRECT("'Output 8'!$m$4:$m$"&amp;$C$11))
+SUMIF(INDIRECT("'Output 9'!$H$4:$H$"&amp;$C$12),Analysis!Q42,INDIRECT("'Output 9'!$m$4:$m$"&amp;$C$12))
+SUMIF(INDIRECT("'Output 10'!$H$4:$H$"&amp;$C$13),Analysis!Q42,INDIRECT("'Output 10'!$m$4:$m$"&amp;$C$13))</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
+SUMIF(INDIRECT("'Output 6'!$H$4:$H$"&amp;$C$9),Analysis!Q42,INDIRECT("'Output 6'!$Q$4:$Q$"&amp;$C$9))
+SUMIF(INDIRECT("'Output 7'!$H$4:$H$"&amp;$C$10),Analysis!Q42,INDIRECT("'Output 7'!$Q$4:$Q$"&amp;$C$10))
+SUMIF(INDIRECT("'Output 8'!$H$4:$H$"&amp;$C$11),Analysis!Q42,INDIRECT("'Output 8'!$Q$4:$Q$"&amp;$C$11))
+SUMIF(INDIRECT("'Output 9'!$H$4:$H$"&amp;$C$12),Analysis!Q42,INDIRECT("'Output 9'!$Q$4:$Q$"&amp;$C$12))
+SUMIF(INDIRECT("'Output 10'!$H$4:$H$"&amp;$C$13),Analysis!Q42,INDIRECT("'Output 10'!$Q$4:$Q$"&amp;$C$13))</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
+SUMIF(INDIRECT("'Output 6'!$H$4:$H$"&amp;$C$9),Analysis!Q42,INDIRECT("'Output 6'!$U$4:$U$"&amp;$C$9))
+SUMIF(INDIRECT("'Output 7'!$H$4:$H$"&amp;$C$10),Analysis!Q42,INDIRECT("'Output 7'!$U$4:$U$"&amp;$C$10))
+SUMIF(INDIRECT("'Output 8'!$H$4:$H$"&amp;$C$11),Analysis!Q42,INDIRECT("'Output 8'!$U$4:$U$"&amp;$C$11))
+SUMIF(INDIRECT("'Output 9'!$H$4:$H$"&amp;$C$12),Analysis!Q42,INDIRECT("'Output 9'!$U$4:$U$"&amp;$C$12))
+SUMIF(INDIRECT("'Output 10'!$H$4:$H$"&amp;$C$13),Analysis!Q42,INDIRECT("'Output 10'!$U$4:$U$"&amp;$C$13))</f>
        <v>0</v>
      </c>
      <c r="U42" s="30"/>
      <c r="V42" s="5">
        <f>SUMIF('Unplanned Outputs'!$E$4:$E$500,Analysis!Q42,'Unplanned Outputs'!$R$4:$R$500)</f>
        <v>0</v>
      </c>
      <c r="W42" s="5">
        <f>SUMIF('Unplanned Outputs'!$E$4:$E$500,Analysis!$Q42,'Unplanned Outputs'!$V$4:$V$500)</f>
        <v>0</v>
      </c>
      <c r="X42" s="5">
        <f>SUMIF('Unplanned Outputs'!$E$4:$E$500,Analysis!$Q42,'Unplanned Outputs'!$Z$4:$Z$500)</f>
        <v>0</v>
      </c>
      <c r="Y42" s="15"/>
      <c r="Z42" s="37">
        <f t="shared" ca="1" si="9"/>
        <v>0</v>
      </c>
      <c r="AA42" s="37">
        <f t="shared" si="10"/>
        <v>0</v>
      </c>
      <c r="AB42" s="53">
        <f t="shared" ca="1" si="11"/>
        <v>0</v>
      </c>
      <c r="AC42" s="64">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
+SUMIF(INDIRECT("'Output 6'!$H$5:$H$"&amp;$C$9),Analysis!$Q42,INDIRECT("'Output 6'!$F$5:$F$"&amp;$C$9))
+SUMIF(INDIRECT("'Output 7'!$H$5:$H$"&amp;$C$10),Analysis!$Q42,INDIRECT("'Output 7'!$F$5:$F$"&amp;$C$10))
+SUMIF(INDIRECT("'Output 8'!$H$5:$H$"&amp;$C$11),Analysis!$Q42,INDIRECT("'Output 8'!$F$5:$F$"&amp;$C$11))
+SUMIF(INDIRECT("'Output 9'!$H$5:$H$"&amp;$C$12),Analysis!$Q42,INDIRECT("'Output 9'!$F$5:$F$"&amp;$C$12))
+SUMIF(INDIRECT("'Output 10'!$H$5:$H$"&amp;$C$13),Analysis!$Q42,INDIRECT("'Output 10'!$F$5:$F$"&amp;$C$13))</f>
        <v>0</v>
      </c>
    </row>
    <row r="43" spans="6:29" x14ac:dyDescent="0.3">
      <c r="Q43" s="30" t="s">
        <v>231</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
+SUMIF(INDIRECT("'Output 6'!$H$4:$H$"&amp;$C$9),Analysis!Q43,INDIRECT("'Output 6'!$m$4:$m$"&amp;$C$9))
+SUMIF(INDIRECT("'Output 7'!$H$4:$H$"&amp;$C$10),Analysis!Q43,INDIRECT("'Output 7'!$m$4:$m$"&amp;$C$10))
+SUMIF(INDIRECT("'Output 8'!$H$4:$H$"&amp;$C$11),Analysis!Q43,INDIRECT("'Output 8'!$m$4:$m$"&amp;$C$11))
+SUMIF(INDIRECT("'Output 9'!$H$4:$H$"&amp;$C$12),Analysis!Q43,INDIRECT("'Output 9'!$m$4:$m$"&amp;$C$12))
+SUMIF(INDIRECT("'Output 10'!$H$4:$H$"&amp;$C$13),Analysis!Q43,INDIRECT("'Output 10'!$m$4:$m$"&amp;$C$13))</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
+SUMIF(INDIRECT("'Output 6'!$H$4:$H$"&amp;$C$9),Analysis!Q43,INDIRECT("'Output 6'!$Q$4:$Q$"&amp;$C$9))
+SUMIF(INDIRECT("'Output 7'!$H$4:$H$"&amp;$C$10),Analysis!Q43,INDIRECT("'Output 7'!$Q$4:$Q$"&amp;$C$10))
+SUMIF(INDIRECT("'Output 8'!$H$4:$H$"&amp;$C$11),Analysis!Q43,INDIRECT("'Output 8'!$Q$4:$Q$"&amp;$C$11))
+SUMIF(INDIRECT("'Output 9'!$H$4:$H$"&amp;$C$12),Analysis!Q43,INDIRECT("'Output 9'!$Q$4:$Q$"&amp;$C$12))
+SUMIF(INDIRECT("'Output 10'!$H$4:$H$"&amp;$C$13),Analysis!Q43,INDIRECT("'Output 10'!$Q$4:$Q$"&amp;$C$13))</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
+SUMIF(INDIRECT("'Output 6'!$H$4:$H$"&amp;$C$9),Analysis!Q43,INDIRECT("'Output 6'!$U$4:$U$"&amp;$C$9))
+SUMIF(INDIRECT("'Output 7'!$H$4:$H$"&amp;$C$10),Analysis!Q43,INDIRECT("'Output 7'!$U$4:$U$"&amp;$C$10))
+SUMIF(INDIRECT("'Output 8'!$H$4:$H$"&amp;$C$11),Analysis!Q43,INDIRECT("'Output 8'!$U$4:$U$"&amp;$C$11))
+SUMIF(INDIRECT("'Output 9'!$H$4:$H$"&amp;$C$12),Analysis!Q43,INDIRECT("'Output 9'!$U$4:$U$"&amp;$C$12))
+SUMIF(INDIRECT("'Output 10'!$H$4:$H$"&amp;$C$13),Analysis!Q43,INDIRECT("'Output 10'!$U$4:$U$"&amp;$C$13))</f>
        <v>0</v>
      </c>
      <c r="U43" s="30"/>
      <c r="V43" s="5">
        <f>SUMIF('Unplanned Outputs'!$E$4:$E$500,Analysis!Q43,'Unplanned Outputs'!$R$4:$R$500)</f>
        <v>0</v>
      </c>
      <c r="W43" s="5">
        <f>SUMIF('Unplanned Outputs'!$E$4:$E$500,Analysis!$Q43,'Unplanned Outputs'!$V$4:$V$500)</f>
        <v>0</v>
      </c>
      <c r="X43" s="5">
        <f>SUMIF('Unplanned Outputs'!$E$4:$E$500,Analysis!$Q43,'Unplanned Outputs'!$Z$4:$Z$500)</f>
        <v>0</v>
      </c>
      <c r="Y43" s="15"/>
      <c r="Z43" s="37">
        <f t="shared" ca="1" si="9"/>
        <v>0</v>
      </c>
      <c r="AA43" s="37">
        <f t="shared" si="10"/>
        <v>0</v>
      </c>
      <c r="AB43" s="53">
        <f t="shared" ca="1" si="11"/>
        <v>0</v>
      </c>
      <c r="AC43" s="64">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
+SUMIF(INDIRECT("'Output 6'!$H$5:$H$"&amp;$C$9),Analysis!$Q43,INDIRECT("'Output 6'!$F$5:$F$"&amp;$C$9))
+SUMIF(INDIRECT("'Output 7'!$H$5:$H$"&amp;$C$10),Analysis!$Q43,INDIRECT("'Output 7'!$F$5:$F$"&amp;$C$10))
+SUMIF(INDIRECT("'Output 8'!$H$5:$H$"&amp;$C$11),Analysis!$Q43,INDIRECT("'Output 8'!$F$5:$F$"&amp;$C$11))
+SUMIF(INDIRECT("'Output 9'!$H$5:$H$"&amp;$C$12),Analysis!$Q43,INDIRECT("'Output 9'!$F$5:$F$"&amp;$C$12))
+SUMIF(INDIRECT("'Output 10'!$H$5:$H$"&amp;$C$13),Analysis!$Q43,INDIRECT("'Output 10'!$F$5:$F$"&amp;$C$13))</f>
        <v>0</v>
      </c>
    </row>
    <row r="44" spans="6:29" x14ac:dyDescent="0.3">
      <c r="Q44" s="30">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
+SUMIF(INDIRECT("'Output 6'!$H$4:$H$"&amp;$C$9),Analysis!Q44,INDIRECT("'Output 6'!$m$4:$m$"&amp;$C$9))
+SUMIF(INDIRECT("'Output 7'!$H$4:$H$"&amp;$C$10),Analysis!Q44,INDIRECT("'Output 7'!$m$4:$m$"&amp;$C$10))
+SUMIF(INDIRECT("'Output 8'!$H$4:$H$"&amp;$C$11),Analysis!Q44,INDIRECT("'Output 8'!$m$4:$m$"&amp;$C$11))
+SUMIF(INDIRECT("'Output 9'!$H$4:$H$"&amp;$C$12),Analysis!Q44,INDIRECT("'Output 9'!$m$4:$m$"&amp;$C$12))
+SUMIF(INDIRECT("'Output 10'!$H$4:$H$"&amp;$C$13),Analysis!Q44,INDIRECT("'Output 10'!$m$4:$m$"&amp;$C$13))</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
+SUMIF(INDIRECT("'Output 6'!$H$4:$H$"&amp;$C$9),Analysis!Q44,INDIRECT("'Output 6'!$Q$4:$Q$"&amp;$C$9))
+SUMIF(INDIRECT("'Output 7'!$H$4:$H$"&amp;$C$10),Analysis!Q44,INDIRECT("'Output 7'!$Q$4:$Q$"&amp;$C$10))
+SUMIF(INDIRECT("'Output 8'!$H$4:$H$"&amp;$C$11),Analysis!Q44,INDIRECT("'Output 8'!$Q$4:$Q$"&amp;$C$11))
+SUMIF(INDIRECT("'Output 9'!$H$4:$H$"&amp;$C$12),Analysis!Q44,INDIRECT("'Output 9'!$Q$4:$Q$"&amp;$C$12))
+SUMIF(INDIRECT("'Output 10'!$H$4:$H$"&amp;$C$13),Analysis!Q44,INDIRECT("'Output 10'!$Q$4:$Q$"&amp;$C$13))</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
+SUMIF(INDIRECT("'Output 6'!$H$4:$H$"&amp;$C$9),Analysis!Q44,INDIRECT("'Output 6'!$U$4:$U$"&amp;$C$9))
+SUMIF(INDIRECT("'Output 7'!$H$4:$H$"&amp;$C$10),Analysis!Q44,INDIRECT("'Output 7'!$U$4:$U$"&amp;$C$10))
+SUMIF(INDIRECT("'Output 8'!$H$4:$H$"&amp;$C$11),Analysis!Q44,INDIRECT("'Output 8'!$U$4:$U$"&amp;$C$11))
+SUMIF(INDIRECT("'Output 9'!$H$4:$H$"&amp;$C$12),Analysis!Q44,INDIRECT("'Output 9'!$U$4:$U$"&amp;$C$12))
+SUMIF(INDIRECT("'Output 10'!$H$4:$H$"&amp;$C$13),Analysis!Q44,INDIRECT("'Output 10'!$U$4:$U$"&amp;$C$13))</f>
        <v>0</v>
      </c>
      <c r="U44" s="30"/>
      <c r="V44" s="5">
        <f>SUMIF('Unplanned Outputs'!$E$4:$E$500,Analysis!Q44,'Unplanned Outputs'!$R$4:$R$500)</f>
        <v>0</v>
      </c>
      <c r="W44" s="5">
        <f>SUMIF('Unplanned Outputs'!$E$4:$E$500,Analysis!$Q44,'Unplanned Outputs'!$V$4:$V$500)</f>
        <v>0</v>
      </c>
      <c r="X44" s="5">
        <f>SUMIF('Unplanned Outputs'!$E$4:$E$500,Analysis!$Q44,'Unplanned Outputs'!$Z$4:$Z$500)</f>
        <v>0</v>
      </c>
      <c r="Y44" s="15"/>
      <c r="Z44" s="37">
        <f t="shared" ca="1" si="9"/>
        <v>0</v>
      </c>
      <c r="AA44" s="37">
        <f t="shared" si="10"/>
        <v>0</v>
      </c>
      <c r="AB44" s="53">
        <f t="shared" ca="1" si="11"/>
        <v>0</v>
      </c>
      <c r="AC44" s="64">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
+SUMIF(INDIRECT("'Output 6'!$H$5:$H$"&amp;$C$9),Analysis!$Q44,INDIRECT("'Output 6'!$F$5:$F$"&amp;$C$9))
+SUMIF(INDIRECT("'Output 7'!$H$5:$H$"&amp;$C$10),Analysis!$Q44,INDIRECT("'Output 7'!$F$5:$F$"&amp;$C$10))
+SUMIF(INDIRECT("'Output 8'!$H$5:$H$"&amp;$C$11),Analysis!$Q44,INDIRECT("'Output 8'!$F$5:$F$"&amp;$C$11))
+SUMIF(INDIRECT("'Output 9'!$H$5:$H$"&amp;$C$12),Analysis!$Q44,INDIRECT("'Output 9'!$F$5:$F$"&amp;$C$12))
+SUMIF(INDIRECT("'Output 10'!$H$5:$H$"&amp;$C$13),Analysis!$Q44,INDIRECT("'Output 10'!$F$5:$F$"&amp;$C$13))</f>
        <v>0</v>
      </c>
    </row>
    <row r="45" spans="6:29" x14ac:dyDescent="0.3">
      <c r="Q45" s="30" t="s">
        <v>232</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
+SUMIF(INDIRECT("'Output 6'!$H$4:$H$"&amp;$C$9),Analysis!Q45,INDIRECT("'Output 6'!$m$4:$m$"&amp;$C$9))
+SUMIF(INDIRECT("'Output 7'!$H$4:$H$"&amp;$C$10),Analysis!Q45,INDIRECT("'Output 7'!$m$4:$m$"&amp;$C$10))
+SUMIF(INDIRECT("'Output 8'!$H$4:$H$"&amp;$C$11),Analysis!Q45,INDIRECT("'Output 8'!$m$4:$m$"&amp;$C$11))
+SUMIF(INDIRECT("'Output 9'!$H$4:$H$"&amp;$C$12),Analysis!Q45,INDIRECT("'Output 9'!$m$4:$m$"&amp;$C$12))
+SUMIF(INDIRECT("'Output 10'!$H$4:$H$"&amp;$C$13),Analysis!Q45,INDIRECT("'Output 10'!$m$4:$m$"&amp;$C$13))</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
+SUMIF(INDIRECT("'Output 6'!$H$4:$H$"&amp;$C$9),Analysis!Q45,INDIRECT("'Output 6'!$Q$4:$Q$"&amp;$C$9))
+SUMIF(INDIRECT("'Output 7'!$H$4:$H$"&amp;$C$10),Analysis!Q45,INDIRECT("'Output 7'!$Q$4:$Q$"&amp;$C$10))
+SUMIF(INDIRECT("'Output 8'!$H$4:$H$"&amp;$C$11),Analysis!Q45,INDIRECT("'Output 8'!$Q$4:$Q$"&amp;$C$11))
+SUMIF(INDIRECT("'Output 9'!$H$4:$H$"&amp;$C$12),Analysis!Q45,INDIRECT("'Output 9'!$Q$4:$Q$"&amp;$C$12))
+SUMIF(INDIRECT("'Output 10'!$H$4:$H$"&amp;$C$13),Analysis!Q45,INDIRECT("'Output 10'!$Q$4:$Q$"&amp;$C$13))</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
+SUMIF(INDIRECT("'Output 6'!$H$4:$H$"&amp;$C$9),Analysis!Q45,INDIRECT("'Output 6'!$U$4:$U$"&amp;$C$9))
+SUMIF(INDIRECT("'Output 7'!$H$4:$H$"&amp;$C$10),Analysis!Q45,INDIRECT("'Output 7'!$U$4:$U$"&amp;$C$10))
+SUMIF(INDIRECT("'Output 8'!$H$4:$H$"&amp;$C$11),Analysis!Q45,INDIRECT("'Output 8'!$U$4:$U$"&amp;$C$11))
+SUMIF(INDIRECT("'Output 9'!$H$4:$H$"&amp;$C$12),Analysis!Q45,INDIRECT("'Output 9'!$U$4:$U$"&amp;$C$12))
+SUMIF(INDIRECT("'Output 10'!$H$4:$H$"&amp;$C$13),Analysis!Q45,INDIRECT("'Output 10'!$U$4:$U$"&amp;$C$13))</f>
        <v>0</v>
      </c>
      <c r="U45" s="30"/>
      <c r="V45" s="5">
        <f>SUMIF('Unplanned Outputs'!$E$4:$E$500,Analysis!Q45,'Unplanned Outputs'!$R$4:$R$500)</f>
        <v>0</v>
      </c>
      <c r="W45" s="5">
        <f>SUMIF('Unplanned Outputs'!$E$4:$E$500,Analysis!$Q45,'Unplanned Outputs'!$V$4:$V$500)</f>
        <v>0</v>
      </c>
      <c r="X45" s="5">
        <f>SUMIF('Unplanned Outputs'!$E$4:$E$500,Analysis!$Q45,'Unplanned Outputs'!$Z$4:$Z$500)</f>
        <v>0</v>
      </c>
      <c r="Y45" s="15"/>
      <c r="Z45" s="37">
        <f t="shared" ca="1" si="9"/>
        <v>0</v>
      </c>
      <c r="AA45" s="37">
        <f t="shared" si="10"/>
        <v>0</v>
      </c>
      <c r="AB45" s="53">
        <f t="shared" ca="1" si="11"/>
        <v>0</v>
      </c>
      <c r="AC45" s="64">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
+SUMIF(INDIRECT("'Output 6'!$H$5:$H$"&amp;$C$9),Analysis!$Q45,INDIRECT("'Output 6'!$F$5:$F$"&amp;$C$9))
+SUMIF(INDIRECT("'Output 7'!$H$5:$H$"&amp;$C$10),Analysis!$Q45,INDIRECT("'Output 7'!$F$5:$F$"&amp;$C$10))
+SUMIF(INDIRECT("'Output 8'!$H$5:$H$"&amp;$C$11),Analysis!$Q45,INDIRECT("'Output 8'!$F$5:$F$"&amp;$C$11))
+SUMIF(INDIRECT("'Output 9'!$H$5:$H$"&amp;$C$12),Analysis!$Q45,INDIRECT("'Output 9'!$F$5:$F$"&amp;$C$12))
+SUMIF(INDIRECT("'Output 10'!$H$5:$H$"&amp;$C$13),Analysis!$Q45,INDIRECT("'Output 10'!$F$5:$F$"&amp;$C$13))</f>
        <v>0</v>
      </c>
    </row>
    <row r="46" spans="6:29" x14ac:dyDescent="0.3">
      <c r="Q46" s="30" t="s">
        <v>233</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
+SUMIF(INDIRECT("'Output 6'!$H$4:$H$"&amp;$C$9),Analysis!Q46,INDIRECT("'Output 6'!$m$4:$m$"&amp;$C$9))
+SUMIF(INDIRECT("'Output 7'!$H$4:$H$"&amp;$C$10),Analysis!Q46,INDIRECT("'Output 7'!$m$4:$m$"&amp;$C$10))
+SUMIF(INDIRECT("'Output 8'!$H$4:$H$"&amp;$C$11),Analysis!Q46,INDIRECT("'Output 8'!$m$4:$m$"&amp;$C$11))
+SUMIF(INDIRECT("'Output 9'!$H$4:$H$"&amp;$C$12),Analysis!Q46,INDIRECT("'Output 9'!$m$4:$m$"&amp;$C$12))
+SUMIF(INDIRECT("'Output 10'!$H$4:$H$"&amp;$C$13),Analysis!Q46,INDIRECT("'Output 10'!$m$4:$m$"&amp;$C$13))</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
+SUMIF(INDIRECT("'Output 6'!$H$4:$H$"&amp;$C$9),Analysis!Q46,INDIRECT("'Output 6'!$Q$4:$Q$"&amp;$C$9))
+SUMIF(INDIRECT("'Output 7'!$H$4:$H$"&amp;$C$10),Analysis!Q46,INDIRECT("'Output 7'!$Q$4:$Q$"&amp;$C$10))
+SUMIF(INDIRECT("'Output 8'!$H$4:$H$"&amp;$C$11),Analysis!Q46,INDIRECT("'Output 8'!$Q$4:$Q$"&amp;$C$11))
+SUMIF(INDIRECT("'Output 9'!$H$4:$H$"&amp;$C$12),Analysis!Q46,INDIRECT("'Output 9'!$Q$4:$Q$"&amp;$C$12))
+SUMIF(INDIRECT("'Output 10'!$H$4:$H$"&amp;$C$13),Analysis!Q46,INDIRECT("'Output 10'!$Q$4:$Q$"&amp;$C$13))</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
+SUMIF(INDIRECT("'Output 6'!$H$4:$H$"&amp;$C$9),Analysis!Q46,INDIRECT("'Output 6'!$U$4:$U$"&amp;$C$9))
+SUMIF(INDIRECT("'Output 7'!$H$4:$H$"&amp;$C$10),Analysis!Q46,INDIRECT("'Output 7'!$U$4:$U$"&amp;$C$10))
+SUMIF(INDIRECT("'Output 8'!$H$4:$H$"&amp;$C$11),Analysis!Q46,INDIRECT("'Output 8'!$U$4:$U$"&amp;$C$11))
+SUMIF(INDIRECT("'Output 9'!$H$4:$H$"&amp;$C$12),Analysis!Q46,INDIRECT("'Output 9'!$U$4:$U$"&amp;$C$12))
+SUMIF(INDIRECT("'Output 10'!$H$4:$H$"&amp;$C$13),Analysis!Q46,INDIRECT("'Output 10'!$U$4:$U$"&amp;$C$13))</f>
        <v>0</v>
      </c>
      <c r="U46" s="30"/>
      <c r="V46" s="5">
        <f>SUMIF('Unplanned Outputs'!$E$4:$E$500,Analysis!Q46,'Unplanned Outputs'!$R$4:$R$500)</f>
        <v>0</v>
      </c>
      <c r="W46" s="5">
        <f>SUMIF('Unplanned Outputs'!$E$4:$E$500,Analysis!$Q46,'Unplanned Outputs'!$V$4:$V$500)</f>
        <v>0</v>
      </c>
      <c r="X46" s="5">
        <f>SUMIF('Unplanned Outputs'!$E$4:$E$500,Analysis!$Q46,'Unplanned Outputs'!$Z$4:$Z$500)</f>
        <v>0</v>
      </c>
      <c r="Y46" s="15"/>
      <c r="Z46" s="37">
        <f t="shared" ca="1" si="9"/>
        <v>0</v>
      </c>
      <c r="AA46" s="37">
        <f t="shared" si="10"/>
        <v>0</v>
      </c>
      <c r="AB46" s="53">
        <f t="shared" ca="1" si="11"/>
        <v>0</v>
      </c>
      <c r="AC46" s="64">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
+SUMIF(INDIRECT("'Output 6'!$H$5:$H$"&amp;$C$9),Analysis!$Q46,INDIRECT("'Output 6'!$F$5:$F$"&amp;$C$9))
+SUMIF(INDIRECT("'Output 7'!$H$5:$H$"&amp;$C$10),Analysis!$Q46,INDIRECT("'Output 7'!$F$5:$F$"&amp;$C$10))
+SUMIF(INDIRECT("'Output 8'!$H$5:$H$"&amp;$C$11),Analysis!$Q46,INDIRECT("'Output 8'!$F$5:$F$"&amp;$C$11))
+SUMIF(INDIRECT("'Output 9'!$H$5:$H$"&amp;$C$12),Analysis!$Q46,INDIRECT("'Output 9'!$F$5:$F$"&amp;$C$12))
+SUMIF(INDIRECT("'Output 10'!$H$5:$H$"&amp;$C$13),Analysis!$Q46,INDIRECT("'Output 10'!$F$5:$F$"&amp;$C$13))</f>
        <v>0</v>
      </c>
    </row>
    <row r="47" spans="6:29" x14ac:dyDescent="0.3">
      <c r="Q47" s="30" t="s">
        <v>234</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
+SUMIF(INDIRECT("'Output 6'!$H$4:$H$"&amp;$C$9),Analysis!Q47,INDIRECT("'Output 6'!$m$4:$m$"&amp;$C$9))
+SUMIF(INDIRECT("'Output 7'!$H$4:$H$"&amp;$C$10),Analysis!Q47,INDIRECT("'Output 7'!$m$4:$m$"&amp;$C$10))
+SUMIF(INDIRECT("'Output 8'!$H$4:$H$"&amp;$C$11),Analysis!Q47,INDIRECT("'Output 8'!$m$4:$m$"&amp;$C$11))
+SUMIF(INDIRECT("'Output 9'!$H$4:$H$"&amp;$C$12),Analysis!Q47,INDIRECT("'Output 9'!$m$4:$m$"&amp;$C$12))
+SUMIF(INDIRECT("'Output 10'!$H$4:$H$"&amp;$C$13),Analysis!Q47,INDIRECT("'Output 10'!$m$4:$m$"&amp;$C$13))</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
+SUMIF(INDIRECT("'Output 6'!$H$4:$H$"&amp;$C$9),Analysis!Q47,INDIRECT("'Output 6'!$Q$4:$Q$"&amp;$C$9))
+SUMIF(INDIRECT("'Output 7'!$H$4:$H$"&amp;$C$10),Analysis!Q47,INDIRECT("'Output 7'!$Q$4:$Q$"&amp;$C$10))
+SUMIF(INDIRECT("'Output 8'!$H$4:$H$"&amp;$C$11),Analysis!Q47,INDIRECT("'Output 8'!$Q$4:$Q$"&amp;$C$11))
+SUMIF(INDIRECT("'Output 9'!$H$4:$H$"&amp;$C$12),Analysis!Q47,INDIRECT("'Output 9'!$Q$4:$Q$"&amp;$C$12))
+SUMIF(INDIRECT("'Output 10'!$H$4:$H$"&amp;$C$13),Analysis!Q47,INDIRECT("'Output 10'!$Q$4:$Q$"&amp;$C$13))</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
+SUMIF(INDIRECT("'Output 6'!$H$4:$H$"&amp;$C$9),Analysis!Q47,INDIRECT("'Output 6'!$U$4:$U$"&amp;$C$9))
+SUMIF(INDIRECT("'Output 7'!$H$4:$H$"&amp;$C$10),Analysis!Q47,INDIRECT("'Output 7'!$U$4:$U$"&amp;$C$10))
+SUMIF(INDIRECT("'Output 8'!$H$4:$H$"&amp;$C$11),Analysis!Q47,INDIRECT("'Output 8'!$U$4:$U$"&amp;$C$11))
+SUMIF(INDIRECT("'Output 9'!$H$4:$H$"&amp;$C$12),Analysis!Q47,INDIRECT("'Output 9'!$U$4:$U$"&amp;$C$12))
+SUMIF(INDIRECT("'Output 10'!$H$4:$H$"&amp;$C$13),Analysis!Q47,INDIRECT("'Output 10'!$U$4:$U$"&amp;$C$13))</f>
        <v>0</v>
      </c>
      <c r="U47" s="30"/>
      <c r="V47" s="5">
        <f>SUMIF('Unplanned Outputs'!$E$4:$E$500,Analysis!Q47,'Unplanned Outputs'!$R$4:$R$500)</f>
        <v>0</v>
      </c>
      <c r="W47" s="5">
        <f>SUMIF('Unplanned Outputs'!$E$4:$E$500,Analysis!$Q47,'Unplanned Outputs'!$V$4:$V$500)</f>
        <v>0</v>
      </c>
      <c r="X47" s="5">
        <f>SUMIF('Unplanned Outputs'!$E$4:$E$500,Analysis!$Q47,'Unplanned Outputs'!$Z$4:$Z$500)</f>
        <v>0</v>
      </c>
      <c r="Y47" s="15"/>
      <c r="Z47" s="37">
        <f t="shared" ca="1" si="9"/>
        <v>0</v>
      </c>
      <c r="AA47" s="37">
        <f t="shared" si="10"/>
        <v>0</v>
      </c>
      <c r="AB47" s="53">
        <f t="shared" ca="1" si="11"/>
        <v>0</v>
      </c>
      <c r="AC47" s="64">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
+SUMIF(INDIRECT("'Output 6'!$H$5:$H$"&amp;$C$9),Analysis!$Q47,INDIRECT("'Output 6'!$F$5:$F$"&amp;$C$9))
+SUMIF(INDIRECT("'Output 7'!$H$5:$H$"&amp;$C$10),Analysis!$Q47,INDIRECT("'Output 7'!$F$5:$F$"&amp;$C$10))
+SUMIF(INDIRECT("'Output 8'!$H$5:$H$"&amp;$C$11),Analysis!$Q47,INDIRECT("'Output 8'!$F$5:$F$"&amp;$C$11))
+SUMIF(INDIRECT("'Output 9'!$H$5:$H$"&amp;$C$12),Analysis!$Q47,INDIRECT("'Output 9'!$F$5:$F$"&amp;$C$12))
+SUMIF(INDIRECT("'Output 10'!$H$5:$H$"&amp;$C$13),Analysis!$Q47,INDIRECT("'Output 10'!$F$5:$F$"&amp;$C$13))</f>
        <v>0</v>
      </c>
    </row>
    <row r="48" spans="6:29" x14ac:dyDescent="0.3">
      <c r="Q48" s="30">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
+SUMIF(INDIRECT("'Output 6'!$H$4:$H$"&amp;$C$9),Analysis!Q48,INDIRECT("'Output 6'!$m$4:$m$"&amp;$C$9))
+SUMIF(INDIRECT("'Output 7'!$H$4:$H$"&amp;$C$10),Analysis!Q48,INDIRECT("'Output 7'!$m$4:$m$"&amp;$C$10))
+SUMIF(INDIRECT("'Output 8'!$H$4:$H$"&amp;$C$11),Analysis!Q48,INDIRECT("'Output 8'!$m$4:$m$"&amp;$C$11))
+SUMIF(INDIRECT("'Output 9'!$H$4:$H$"&amp;$C$12),Analysis!Q48,INDIRECT("'Output 9'!$m$4:$m$"&amp;$C$12))
+SUMIF(INDIRECT("'Output 10'!$H$4:$H$"&amp;$C$13),Analysis!Q48,INDIRECT("'Output 10'!$m$4:$m$"&amp;$C$13))</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
+SUMIF(INDIRECT("'Output 6'!$H$4:$H$"&amp;$C$9),Analysis!Q48,INDIRECT("'Output 6'!$Q$4:$Q$"&amp;$C$9))
+SUMIF(INDIRECT("'Output 7'!$H$4:$H$"&amp;$C$10),Analysis!Q48,INDIRECT("'Output 7'!$Q$4:$Q$"&amp;$C$10))
+SUMIF(INDIRECT("'Output 8'!$H$4:$H$"&amp;$C$11),Analysis!Q48,INDIRECT("'Output 8'!$Q$4:$Q$"&amp;$C$11))
+SUMIF(INDIRECT("'Output 9'!$H$4:$H$"&amp;$C$12),Analysis!Q48,INDIRECT("'Output 9'!$Q$4:$Q$"&amp;$C$12))
+SUMIF(INDIRECT("'Output 10'!$H$4:$H$"&amp;$C$13),Analysis!Q48,INDIRECT("'Output 10'!$Q$4:$Q$"&amp;$C$13))</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
+SUMIF(INDIRECT("'Output 6'!$H$4:$H$"&amp;$C$9),Analysis!Q48,INDIRECT("'Output 6'!$U$4:$U$"&amp;$C$9))
+SUMIF(INDIRECT("'Output 7'!$H$4:$H$"&amp;$C$10),Analysis!Q48,INDIRECT("'Output 7'!$U$4:$U$"&amp;$C$10))
+SUMIF(INDIRECT("'Output 8'!$H$4:$H$"&amp;$C$11),Analysis!Q48,INDIRECT("'Output 8'!$U$4:$U$"&amp;$C$11))
+SUMIF(INDIRECT("'Output 9'!$H$4:$H$"&amp;$C$12),Analysis!Q48,INDIRECT("'Output 9'!$U$4:$U$"&amp;$C$12))
+SUMIF(INDIRECT("'Output 10'!$H$4:$H$"&amp;$C$13),Analysis!Q48,INDIRECT("'Output 10'!$U$4:$U$"&amp;$C$13))</f>
        <v>0</v>
      </c>
      <c r="U48" s="30"/>
      <c r="V48" s="5">
        <f>SUMIF('Unplanned Outputs'!$E$4:$E$500,Analysis!Q48,'Unplanned Outputs'!$R$4:$R$500)</f>
        <v>0</v>
      </c>
      <c r="W48" s="5">
        <f>SUMIF('Unplanned Outputs'!$E$4:$E$500,Analysis!$Q48,'Unplanned Outputs'!$V$4:$V$500)</f>
        <v>0</v>
      </c>
      <c r="X48" s="5">
        <f>SUMIF('Unplanned Outputs'!$E$4:$E$500,Analysis!$Q48,'Unplanned Outputs'!$Z$4:$Z$500)</f>
        <v>0</v>
      </c>
      <c r="Y48" s="15"/>
      <c r="Z48" s="37">
        <f t="shared" ca="1" si="9"/>
        <v>0</v>
      </c>
      <c r="AA48" s="37">
        <f t="shared" si="10"/>
        <v>0</v>
      </c>
      <c r="AB48" s="53">
        <f t="shared" ca="1" si="11"/>
        <v>0</v>
      </c>
      <c r="AC48" s="64">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
+SUMIF(INDIRECT("'Output 6'!$H$5:$H$"&amp;$C$9),Analysis!$Q48,INDIRECT("'Output 6'!$F$5:$F$"&amp;$C$9))
+SUMIF(INDIRECT("'Output 7'!$H$5:$H$"&amp;$C$10),Analysis!$Q48,INDIRECT("'Output 7'!$F$5:$F$"&amp;$C$10))
+SUMIF(INDIRECT("'Output 8'!$H$5:$H$"&amp;$C$11),Analysis!$Q48,INDIRECT("'Output 8'!$F$5:$F$"&amp;$C$11))
+SUMIF(INDIRECT("'Output 9'!$H$5:$H$"&amp;$C$12),Analysis!$Q48,INDIRECT("'Output 9'!$F$5:$F$"&amp;$C$12))
+SUMIF(INDIRECT("'Output 10'!$H$5:$H$"&amp;$C$13),Analysis!$Q48,INDIRECT("'Output 10'!$F$5:$F$"&amp;$C$13))</f>
        <v>0</v>
      </c>
    </row>
    <row r="49" spans="17:29" x14ac:dyDescent="0.3">
      <c r="Q49" s="30" t="s">
        <v>235</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
+SUMIF(INDIRECT("'Output 6'!$H$4:$H$"&amp;$C$9),Analysis!Q49,INDIRECT("'Output 6'!$m$4:$m$"&amp;$C$9))
+SUMIF(INDIRECT("'Output 7'!$H$4:$H$"&amp;$C$10),Analysis!Q49,INDIRECT("'Output 7'!$m$4:$m$"&amp;$C$10))
+SUMIF(INDIRECT("'Output 8'!$H$4:$H$"&amp;$C$11),Analysis!Q49,INDIRECT("'Output 8'!$m$4:$m$"&amp;$C$11))
+SUMIF(INDIRECT("'Output 9'!$H$4:$H$"&amp;$C$12),Analysis!Q49,INDIRECT("'Output 9'!$m$4:$m$"&amp;$C$12))
+SUMIF(INDIRECT("'Output 10'!$H$4:$H$"&amp;$C$13),Analysis!Q49,INDIRECT("'Output 10'!$m$4:$m$"&amp;$C$13))</f>
        <v>0</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
+SUMIF(INDIRECT("'Output 6'!$H$4:$H$"&amp;$C$9),Analysis!Q49,INDIRECT("'Output 6'!$Q$4:$Q$"&amp;$C$9))
+SUMIF(INDIRECT("'Output 7'!$H$4:$H$"&amp;$C$10),Analysis!Q49,INDIRECT("'Output 7'!$Q$4:$Q$"&amp;$C$10))
+SUMIF(INDIRECT("'Output 8'!$H$4:$H$"&amp;$C$11),Analysis!Q49,INDIRECT("'Output 8'!$Q$4:$Q$"&amp;$C$11))
+SUMIF(INDIRECT("'Output 9'!$H$4:$H$"&amp;$C$12),Analysis!Q49,INDIRECT("'Output 9'!$Q$4:$Q$"&amp;$C$12))
+SUMIF(INDIRECT("'Output 10'!$H$4:$H$"&amp;$C$13),Analysis!Q49,INDIRECT("'Output 10'!$Q$4:$Q$"&amp;$C$13))</f>
        <v>0</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
+SUMIF(INDIRECT("'Output 6'!$H$4:$H$"&amp;$C$9),Analysis!Q49,INDIRECT("'Output 6'!$U$4:$U$"&amp;$C$9))
+SUMIF(INDIRECT("'Output 7'!$H$4:$H$"&amp;$C$10),Analysis!Q49,INDIRECT("'Output 7'!$U$4:$U$"&amp;$C$10))
+SUMIF(INDIRECT("'Output 8'!$H$4:$H$"&amp;$C$11),Analysis!Q49,INDIRECT("'Output 8'!$U$4:$U$"&amp;$C$11))
+SUMIF(INDIRECT("'Output 9'!$H$4:$H$"&amp;$C$12),Analysis!Q49,INDIRECT("'Output 9'!$U$4:$U$"&amp;$C$12))
+SUMIF(INDIRECT("'Output 10'!$H$4:$H$"&amp;$C$13),Analysis!Q49,INDIRECT("'Output 10'!$U$4:$U$"&amp;$C$13))</f>
        <v>0</v>
      </c>
      <c r="U49" s="30"/>
      <c r="V49" s="5">
        <f>SUMIF('Unplanned Outputs'!$E$4:$E$500,Analysis!Q49,'Unplanned Outputs'!$R$4:$R$500)</f>
        <v>0</v>
      </c>
      <c r="W49" s="5">
        <f>SUMIF('Unplanned Outputs'!$E$4:$E$500,Analysis!$Q49,'Unplanned Outputs'!$V$4:$V$500)</f>
        <v>0</v>
      </c>
      <c r="X49" s="5">
        <f>SUMIF('Unplanned Outputs'!$E$4:$E$500,Analysis!$Q49,'Unplanned Outputs'!$Z$4:$Z$500)</f>
        <v>0</v>
      </c>
      <c r="Y49" s="15"/>
      <c r="Z49" s="37">
        <f t="shared" ca="1" si="9"/>
        <v>0</v>
      </c>
      <c r="AA49" s="37">
        <f t="shared" si="10"/>
        <v>0</v>
      </c>
      <c r="AB49" s="53">
        <f t="shared" ca="1" si="11"/>
        <v>0</v>
      </c>
      <c r="AC49" s="64">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
+SUMIF(INDIRECT("'Output 6'!$H$5:$H$"&amp;$C$9),Analysis!$Q49,INDIRECT("'Output 6'!$F$5:$F$"&amp;$C$9))
+SUMIF(INDIRECT("'Output 7'!$H$5:$H$"&amp;$C$10),Analysis!$Q49,INDIRECT("'Output 7'!$F$5:$F$"&amp;$C$10))
+SUMIF(INDIRECT("'Output 8'!$H$5:$H$"&amp;$C$11),Analysis!$Q49,INDIRECT("'Output 8'!$F$5:$F$"&amp;$C$11))
+SUMIF(INDIRECT("'Output 9'!$H$5:$H$"&amp;$C$12),Analysis!$Q49,INDIRECT("'Output 9'!$F$5:$F$"&amp;$C$12))
+SUMIF(INDIRECT("'Output 10'!$H$5:$H$"&amp;$C$13),Analysis!$Q49,INDIRECT("'Output 10'!$F$5:$F$"&amp;$C$13))</f>
        <v>0</v>
      </c>
    </row>
    <row r="50" spans="17:29" x14ac:dyDescent="0.3">
      <c r="Q50" s="30" t="s">
        <v>236</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
+SUMIF(INDIRECT("'Output 6'!$H$4:$H$"&amp;$C$9),Analysis!Q50,INDIRECT("'Output 6'!$m$4:$m$"&amp;$C$9))
+SUMIF(INDIRECT("'Output 7'!$H$4:$H$"&amp;$C$10),Analysis!Q50,INDIRECT("'Output 7'!$m$4:$m$"&amp;$C$10))
+SUMIF(INDIRECT("'Output 8'!$H$4:$H$"&amp;$C$11),Analysis!Q50,INDIRECT("'Output 8'!$m$4:$m$"&amp;$C$11))
+SUMIF(INDIRECT("'Output 9'!$H$4:$H$"&amp;$C$12),Analysis!Q50,INDIRECT("'Output 9'!$m$4:$m$"&amp;$C$12))
+SUMIF(INDIRECT("'Output 10'!$H$4:$H$"&amp;$C$13),Analysis!Q50,INDIRECT("'Output 10'!$m$4:$m$"&amp;$C$13))</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
+SUMIF(INDIRECT("'Output 6'!$H$4:$H$"&amp;$C$9),Analysis!Q50,INDIRECT("'Output 6'!$Q$4:$Q$"&amp;$C$9))
+SUMIF(INDIRECT("'Output 7'!$H$4:$H$"&amp;$C$10),Analysis!Q50,INDIRECT("'Output 7'!$Q$4:$Q$"&amp;$C$10))
+SUMIF(INDIRECT("'Output 8'!$H$4:$H$"&amp;$C$11),Analysis!Q50,INDIRECT("'Output 8'!$Q$4:$Q$"&amp;$C$11))
+SUMIF(INDIRECT("'Output 9'!$H$4:$H$"&amp;$C$12),Analysis!Q50,INDIRECT("'Output 9'!$Q$4:$Q$"&amp;$C$12))
+SUMIF(INDIRECT("'Output 10'!$H$4:$H$"&amp;$C$13),Analysis!Q50,INDIRECT("'Output 10'!$Q$4:$Q$"&amp;$C$13))</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
+SUMIF(INDIRECT("'Output 6'!$H$4:$H$"&amp;$C$9),Analysis!Q50,INDIRECT("'Output 6'!$U$4:$U$"&amp;$C$9))
+SUMIF(INDIRECT("'Output 7'!$H$4:$H$"&amp;$C$10),Analysis!Q50,INDIRECT("'Output 7'!$U$4:$U$"&amp;$C$10))
+SUMIF(INDIRECT("'Output 8'!$H$4:$H$"&amp;$C$11),Analysis!Q50,INDIRECT("'Output 8'!$U$4:$U$"&amp;$C$11))
+SUMIF(INDIRECT("'Output 9'!$H$4:$H$"&amp;$C$12),Analysis!Q50,INDIRECT("'Output 9'!$U$4:$U$"&amp;$C$12))
+SUMIF(INDIRECT("'Output 10'!$H$4:$H$"&amp;$C$13),Analysis!Q50,INDIRECT("'Output 10'!$U$4:$U$"&amp;$C$13))</f>
        <v>0</v>
      </c>
      <c r="U50" s="30"/>
      <c r="V50" s="5">
        <f>SUMIF('Unplanned Outputs'!$E$4:$E$500,Analysis!Q50,'Unplanned Outputs'!$R$4:$R$500)</f>
        <v>0</v>
      </c>
      <c r="W50" s="5">
        <f>SUMIF('Unplanned Outputs'!$E$4:$E$500,Analysis!$Q50,'Unplanned Outputs'!$V$4:$V$500)</f>
        <v>0</v>
      </c>
      <c r="X50" s="5">
        <f>SUMIF('Unplanned Outputs'!$E$4:$E$500,Analysis!$Q50,'Unplanned Outputs'!$Z$4:$Z$500)</f>
        <v>0</v>
      </c>
      <c r="Y50" s="15"/>
      <c r="Z50" s="37">
        <f t="shared" ca="1" si="9"/>
        <v>0</v>
      </c>
      <c r="AA50" s="37">
        <f t="shared" si="10"/>
        <v>0</v>
      </c>
      <c r="AB50" s="53">
        <f t="shared" ca="1" si="11"/>
        <v>0</v>
      </c>
      <c r="AC50" s="64">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
+SUMIF(INDIRECT("'Output 6'!$H$5:$H$"&amp;$C$9),Analysis!$Q50,INDIRECT("'Output 6'!$F$5:$F$"&amp;$C$9))
+SUMIF(INDIRECT("'Output 7'!$H$5:$H$"&amp;$C$10),Analysis!$Q50,INDIRECT("'Output 7'!$F$5:$F$"&amp;$C$10))
+SUMIF(INDIRECT("'Output 8'!$H$5:$H$"&amp;$C$11),Analysis!$Q50,INDIRECT("'Output 8'!$F$5:$F$"&amp;$C$11))
+SUMIF(INDIRECT("'Output 9'!$H$5:$H$"&amp;$C$12),Analysis!$Q50,INDIRECT("'Output 9'!$F$5:$F$"&amp;$C$12))
+SUMIF(INDIRECT("'Output 10'!$H$5:$H$"&amp;$C$13),Analysis!$Q50,INDIRECT("'Output 10'!$F$5:$F$"&amp;$C$13))</f>
        <v>0</v>
      </c>
    </row>
    <row r="51" spans="17:29" x14ac:dyDescent="0.3">
      <c r="Q51" s="30" t="s">
        <v>237</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
+SUMIF(INDIRECT("'Output 6'!$H$4:$H$"&amp;$C$9),Analysis!Q51,INDIRECT("'Output 6'!$m$4:$m$"&amp;$C$9))
+SUMIF(INDIRECT("'Output 7'!$H$4:$H$"&amp;$C$10),Analysis!Q51,INDIRECT("'Output 7'!$m$4:$m$"&amp;$C$10))
+SUMIF(INDIRECT("'Output 8'!$H$4:$H$"&amp;$C$11),Analysis!Q51,INDIRECT("'Output 8'!$m$4:$m$"&amp;$C$11))
+SUMIF(INDIRECT("'Output 9'!$H$4:$H$"&amp;$C$12),Analysis!Q51,INDIRECT("'Output 9'!$m$4:$m$"&amp;$C$12))
+SUMIF(INDIRECT("'Output 10'!$H$4:$H$"&amp;$C$13),Analysis!Q51,INDIRECT("'Output 10'!$m$4:$m$"&amp;$C$13))</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
+SUMIF(INDIRECT("'Output 6'!$H$4:$H$"&amp;$C$9),Analysis!Q51,INDIRECT("'Output 6'!$Q$4:$Q$"&amp;$C$9))
+SUMIF(INDIRECT("'Output 7'!$H$4:$H$"&amp;$C$10),Analysis!Q51,INDIRECT("'Output 7'!$Q$4:$Q$"&amp;$C$10))
+SUMIF(INDIRECT("'Output 8'!$H$4:$H$"&amp;$C$11),Analysis!Q51,INDIRECT("'Output 8'!$Q$4:$Q$"&amp;$C$11))
+SUMIF(INDIRECT("'Output 9'!$H$4:$H$"&amp;$C$12),Analysis!Q51,INDIRECT("'Output 9'!$Q$4:$Q$"&amp;$C$12))
+SUMIF(INDIRECT("'Output 10'!$H$4:$H$"&amp;$C$13),Analysis!Q51,INDIRECT("'Output 10'!$Q$4:$Q$"&amp;$C$13))</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
+SUMIF(INDIRECT("'Output 6'!$H$4:$H$"&amp;$C$9),Analysis!Q51,INDIRECT("'Output 6'!$U$4:$U$"&amp;$C$9))
+SUMIF(INDIRECT("'Output 7'!$H$4:$H$"&amp;$C$10),Analysis!Q51,INDIRECT("'Output 7'!$U$4:$U$"&amp;$C$10))
+SUMIF(INDIRECT("'Output 8'!$H$4:$H$"&amp;$C$11),Analysis!Q51,INDIRECT("'Output 8'!$U$4:$U$"&amp;$C$11))
+SUMIF(INDIRECT("'Output 9'!$H$4:$H$"&amp;$C$12),Analysis!Q51,INDIRECT("'Output 9'!$U$4:$U$"&amp;$C$12))
+SUMIF(INDIRECT("'Output 10'!$H$4:$H$"&amp;$C$13),Analysis!Q51,INDIRECT("'Output 10'!$U$4:$U$"&amp;$C$13))</f>
        <v>0</v>
      </c>
      <c r="U51" s="30"/>
      <c r="V51" s="5">
        <f>SUMIF('Unplanned Outputs'!$E$4:$E$500,Analysis!Q51,'Unplanned Outputs'!$R$4:$R$500)</f>
        <v>0</v>
      </c>
      <c r="W51" s="5">
        <f>SUMIF('Unplanned Outputs'!$E$4:$E$500,Analysis!$Q51,'Unplanned Outputs'!$V$4:$V$500)</f>
        <v>0</v>
      </c>
      <c r="X51" s="5">
        <f>SUMIF('Unplanned Outputs'!$E$4:$E$500,Analysis!$Q51,'Unplanned Outputs'!$Z$4:$Z$500)</f>
        <v>0</v>
      </c>
      <c r="Y51" s="15"/>
      <c r="Z51" s="37">
        <f t="shared" ca="1" si="9"/>
        <v>0</v>
      </c>
      <c r="AA51" s="37">
        <f t="shared" si="10"/>
        <v>0</v>
      </c>
      <c r="AB51" s="53">
        <f t="shared" ca="1" si="11"/>
        <v>0</v>
      </c>
      <c r="AC51" s="64">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
+SUMIF(INDIRECT("'Output 6'!$H$5:$H$"&amp;$C$9),Analysis!$Q51,INDIRECT("'Output 6'!$F$5:$F$"&amp;$C$9))
+SUMIF(INDIRECT("'Output 7'!$H$5:$H$"&amp;$C$10),Analysis!$Q51,INDIRECT("'Output 7'!$F$5:$F$"&amp;$C$10))
+SUMIF(INDIRECT("'Output 8'!$H$5:$H$"&amp;$C$11),Analysis!$Q51,INDIRECT("'Output 8'!$F$5:$F$"&amp;$C$11))
+SUMIF(INDIRECT("'Output 9'!$H$5:$H$"&amp;$C$12),Analysis!$Q51,INDIRECT("'Output 9'!$F$5:$F$"&amp;$C$12))
+SUMIF(INDIRECT("'Output 10'!$H$5:$H$"&amp;$C$13),Analysis!$Q51,INDIRECT("'Output 10'!$F$5:$F$"&amp;$C$13))</f>
        <v>0</v>
      </c>
    </row>
    <row r="52" spans="17:29" x14ac:dyDescent="0.3">
      <c r="Q52" s="30">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
+SUMIF(INDIRECT("'Output 6'!$H$4:$H$"&amp;$C$9),Analysis!Q52,INDIRECT("'Output 6'!$m$4:$m$"&amp;$C$9))
+SUMIF(INDIRECT("'Output 7'!$H$4:$H$"&amp;$C$10),Analysis!Q52,INDIRECT("'Output 7'!$m$4:$m$"&amp;$C$10))
+SUMIF(INDIRECT("'Output 8'!$H$4:$H$"&amp;$C$11),Analysis!Q52,INDIRECT("'Output 8'!$m$4:$m$"&amp;$C$11))
+SUMIF(INDIRECT("'Output 9'!$H$4:$H$"&amp;$C$12),Analysis!Q52,INDIRECT("'Output 9'!$m$4:$m$"&amp;$C$12))
+SUMIF(INDIRECT("'Output 10'!$H$4:$H$"&amp;$C$13),Analysis!Q52,INDIRECT("'Output 10'!$m$4:$m$"&amp;$C$13))</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
+SUMIF(INDIRECT("'Output 6'!$H$4:$H$"&amp;$C$9),Analysis!Q52,INDIRECT("'Output 6'!$Q$4:$Q$"&amp;$C$9))
+SUMIF(INDIRECT("'Output 7'!$H$4:$H$"&amp;$C$10),Analysis!Q52,INDIRECT("'Output 7'!$Q$4:$Q$"&amp;$C$10))
+SUMIF(INDIRECT("'Output 8'!$H$4:$H$"&amp;$C$11),Analysis!Q52,INDIRECT("'Output 8'!$Q$4:$Q$"&amp;$C$11))
+SUMIF(INDIRECT("'Output 9'!$H$4:$H$"&amp;$C$12),Analysis!Q52,INDIRECT("'Output 9'!$Q$4:$Q$"&amp;$C$12))
+SUMIF(INDIRECT("'Output 10'!$H$4:$H$"&amp;$C$13),Analysis!Q52,INDIRECT("'Output 10'!$Q$4:$Q$"&amp;$C$13))</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
+SUMIF(INDIRECT("'Output 6'!$H$4:$H$"&amp;$C$9),Analysis!Q52,INDIRECT("'Output 6'!$U$4:$U$"&amp;$C$9))
+SUMIF(INDIRECT("'Output 7'!$H$4:$H$"&amp;$C$10),Analysis!Q52,INDIRECT("'Output 7'!$U$4:$U$"&amp;$C$10))
+SUMIF(INDIRECT("'Output 8'!$H$4:$H$"&amp;$C$11),Analysis!Q52,INDIRECT("'Output 8'!$U$4:$U$"&amp;$C$11))
+SUMIF(INDIRECT("'Output 9'!$H$4:$H$"&amp;$C$12),Analysis!Q52,INDIRECT("'Output 9'!$U$4:$U$"&amp;$C$12))
+SUMIF(INDIRECT("'Output 10'!$H$4:$H$"&amp;$C$13),Analysis!Q52,INDIRECT("'Output 10'!$U$4:$U$"&amp;$C$13))</f>
        <v>0</v>
      </c>
      <c r="U52" s="30"/>
      <c r="V52" s="5">
        <f>SUMIF('Unplanned Outputs'!$E$4:$E$500,Analysis!Q52,'Unplanned Outputs'!$R$4:$R$500)</f>
        <v>0</v>
      </c>
      <c r="W52" s="5">
        <f>SUMIF('Unplanned Outputs'!$E$4:$E$500,Analysis!$Q52,'Unplanned Outputs'!$V$4:$V$500)</f>
        <v>0</v>
      </c>
      <c r="X52" s="5">
        <f>SUMIF('Unplanned Outputs'!$E$4:$E$500,Analysis!$Q52,'Unplanned Outputs'!$Z$4:$Z$500)</f>
        <v>0</v>
      </c>
      <c r="Y52" s="15"/>
      <c r="Z52" s="37">
        <f t="shared" ca="1" si="9"/>
        <v>0</v>
      </c>
      <c r="AA52" s="37">
        <f t="shared" si="10"/>
        <v>0</v>
      </c>
      <c r="AB52" s="53">
        <f t="shared" ca="1" si="11"/>
        <v>0</v>
      </c>
      <c r="AC52" s="64">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
+SUMIF(INDIRECT("'Output 6'!$H$5:$H$"&amp;$C$9),Analysis!$Q52,INDIRECT("'Output 6'!$F$5:$F$"&amp;$C$9))
+SUMIF(INDIRECT("'Output 7'!$H$5:$H$"&amp;$C$10),Analysis!$Q52,INDIRECT("'Output 7'!$F$5:$F$"&amp;$C$10))
+SUMIF(INDIRECT("'Output 8'!$H$5:$H$"&amp;$C$11),Analysis!$Q52,INDIRECT("'Output 8'!$F$5:$F$"&amp;$C$11))
+SUMIF(INDIRECT("'Output 9'!$H$5:$H$"&amp;$C$12),Analysis!$Q52,INDIRECT("'Output 9'!$F$5:$F$"&amp;$C$12))
+SUMIF(INDIRECT("'Output 10'!$H$5:$H$"&amp;$C$13),Analysis!$Q52,INDIRECT("'Output 10'!$F$5:$F$"&amp;$C$13))</f>
        <v>0</v>
      </c>
    </row>
    <row r="53" spans="17:29" x14ac:dyDescent="0.3">
      <c r="Q53" s="30" t="s">
        <v>238</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
+SUMIF(INDIRECT("'Output 6'!$H$4:$H$"&amp;$C$9),Analysis!Q53,INDIRECT("'Output 6'!$m$4:$m$"&amp;$C$9))
+SUMIF(INDIRECT("'Output 7'!$H$4:$H$"&amp;$C$10),Analysis!Q53,INDIRECT("'Output 7'!$m$4:$m$"&amp;$C$10))
+SUMIF(INDIRECT("'Output 8'!$H$4:$H$"&amp;$C$11),Analysis!Q53,INDIRECT("'Output 8'!$m$4:$m$"&amp;$C$11))
+SUMIF(INDIRECT("'Output 9'!$H$4:$H$"&amp;$C$12),Analysis!Q53,INDIRECT("'Output 9'!$m$4:$m$"&amp;$C$12))
+SUMIF(INDIRECT("'Output 10'!$H$4:$H$"&amp;$C$13),Analysis!Q53,INDIRECT("'Output 10'!$m$4:$m$"&amp;$C$13))</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
+SUMIF(INDIRECT("'Output 6'!$H$4:$H$"&amp;$C$9),Analysis!Q53,INDIRECT("'Output 6'!$Q$4:$Q$"&amp;$C$9))
+SUMIF(INDIRECT("'Output 7'!$H$4:$H$"&amp;$C$10),Analysis!Q53,INDIRECT("'Output 7'!$Q$4:$Q$"&amp;$C$10))
+SUMIF(INDIRECT("'Output 8'!$H$4:$H$"&amp;$C$11),Analysis!Q53,INDIRECT("'Output 8'!$Q$4:$Q$"&amp;$C$11))
+SUMIF(INDIRECT("'Output 9'!$H$4:$H$"&amp;$C$12),Analysis!Q53,INDIRECT("'Output 9'!$Q$4:$Q$"&amp;$C$12))
+SUMIF(INDIRECT("'Output 10'!$H$4:$H$"&amp;$C$13),Analysis!Q53,INDIRECT("'Output 10'!$Q$4:$Q$"&amp;$C$13))</f>
        <v>0</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
+SUMIF(INDIRECT("'Output 6'!$H$4:$H$"&amp;$C$9),Analysis!Q53,INDIRECT("'Output 6'!$U$4:$U$"&amp;$C$9))
+SUMIF(INDIRECT("'Output 7'!$H$4:$H$"&amp;$C$10),Analysis!Q53,INDIRECT("'Output 7'!$U$4:$U$"&amp;$C$10))
+SUMIF(INDIRECT("'Output 8'!$H$4:$H$"&amp;$C$11),Analysis!Q53,INDIRECT("'Output 8'!$U$4:$U$"&amp;$C$11))
+SUMIF(INDIRECT("'Output 9'!$H$4:$H$"&amp;$C$12),Analysis!Q53,INDIRECT("'Output 9'!$U$4:$U$"&amp;$C$12))
+SUMIF(INDIRECT("'Output 10'!$H$4:$H$"&amp;$C$13),Analysis!Q53,INDIRECT("'Output 10'!$U$4:$U$"&amp;$C$13))</f>
        <v>0</v>
      </c>
      <c r="U53" s="30"/>
      <c r="V53" s="5">
        <f>SUMIF('Unplanned Outputs'!$E$4:$E$500,Analysis!Q53,'Unplanned Outputs'!$R$4:$R$500)</f>
        <v>0</v>
      </c>
      <c r="W53" s="5">
        <f>SUMIF('Unplanned Outputs'!$E$4:$E$500,Analysis!$Q53,'Unplanned Outputs'!$V$4:$V$500)</f>
        <v>0</v>
      </c>
      <c r="X53" s="5">
        <f>SUMIF('Unplanned Outputs'!$E$4:$E$500,Analysis!$Q53,'Unplanned Outputs'!$Z$4:$Z$500)</f>
        <v>0</v>
      </c>
      <c r="Y53" s="15"/>
      <c r="Z53" s="37">
        <f t="shared" ca="1" si="9"/>
        <v>0</v>
      </c>
      <c r="AA53" s="37">
        <f t="shared" si="10"/>
        <v>0</v>
      </c>
      <c r="AB53" s="53">
        <f t="shared" ca="1" si="11"/>
        <v>0</v>
      </c>
      <c r="AC53" s="64">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
+SUMIF(INDIRECT("'Output 6'!$H$5:$H$"&amp;$C$9),Analysis!$Q53,INDIRECT("'Output 6'!$F$5:$F$"&amp;$C$9))
+SUMIF(INDIRECT("'Output 7'!$H$5:$H$"&amp;$C$10),Analysis!$Q53,INDIRECT("'Output 7'!$F$5:$F$"&amp;$C$10))
+SUMIF(INDIRECT("'Output 8'!$H$5:$H$"&amp;$C$11),Analysis!$Q53,INDIRECT("'Output 8'!$F$5:$F$"&amp;$C$11))
+SUMIF(INDIRECT("'Output 9'!$H$5:$H$"&amp;$C$12),Analysis!$Q53,INDIRECT("'Output 9'!$F$5:$F$"&amp;$C$12))
+SUMIF(INDIRECT("'Output 10'!$H$5:$H$"&amp;$C$13),Analysis!$Q53,INDIRECT("'Output 10'!$F$5:$F$"&amp;$C$13))</f>
        <v>0</v>
      </c>
    </row>
    <row r="54" spans="17:29" x14ac:dyDescent="0.3">
      <c r="Q54" s="30" t="s">
        <v>239</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
+SUMIF(INDIRECT("'Output 6'!$H$4:$H$"&amp;$C$9),Analysis!Q54,INDIRECT("'Output 6'!$m$4:$m$"&amp;$C$9))
+SUMIF(INDIRECT("'Output 7'!$H$4:$H$"&amp;$C$10),Analysis!Q54,INDIRECT("'Output 7'!$m$4:$m$"&amp;$C$10))
+SUMIF(INDIRECT("'Output 8'!$H$4:$H$"&amp;$C$11),Analysis!Q54,INDIRECT("'Output 8'!$m$4:$m$"&amp;$C$11))
+SUMIF(INDIRECT("'Output 9'!$H$4:$H$"&amp;$C$12),Analysis!Q54,INDIRECT("'Output 9'!$m$4:$m$"&amp;$C$12))
+SUMIF(INDIRECT("'Output 10'!$H$4:$H$"&amp;$C$13),Analysis!Q54,INDIRECT("'Output 10'!$m$4:$m$"&amp;$C$13))</f>
        <v>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
+SUMIF(INDIRECT("'Output 6'!$H$4:$H$"&amp;$C$9),Analysis!Q54,INDIRECT("'Output 6'!$Q$4:$Q$"&amp;$C$9))
+SUMIF(INDIRECT("'Output 7'!$H$4:$H$"&amp;$C$10),Analysis!Q54,INDIRECT("'Output 7'!$Q$4:$Q$"&amp;$C$10))
+SUMIF(INDIRECT("'Output 8'!$H$4:$H$"&amp;$C$11),Analysis!Q54,INDIRECT("'Output 8'!$Q$4:$Q$"&amp;$C$11))
+SUMIF(INDIRECT("'Output 9'!$H$4:$H$"&amp;$C$12),Analysis!Q54,INDIRECT("'Output 9'!$Q$4:$Q$"&amp;$C$12))
+SUMIF(INDIRECT("'Output 10'!$H$4:$H$"&amp;$C$13),Analysis!Q54,INDIRECT("'Output 10'!$Q$4:$Q$"&amp;$C$13))</f>
        <v>0</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
+SUMIF(INDIRECT("'Output 6'!$H$4:$H$"&amp;$C$9),Analysis!Q54,INDIRECT("'Output 6'!$U$4:$U$"&amp;$C$9))
+SUMIF(INDIRECT("'Output 7'!$H$4:$H$"&amp;$C$10),Analysis!Q54,INDIRECT("'Output 7'!$U$4:$U$"&amp;$C$10))
+SUMIF(INDIRECT("'Output 8'!$H$4:$H$"&amp;$C$11),Analysis!Q54,INDIRECT("'Output 8'!$U$4:$U$"&amp;$C$11))
+SUMIF(INDIRECT("'Output 9'!$H$4:$H$"&amp;$C$12),Analysis!Q54,INDIRECT("'Output 9'!$U$4:$U$"&amp;$C$12))
+SUMIF(INDIRECT("'Output 10'!$H$4:$H$"&amp;$C$13),Analysis!Q54,INDIRECT("'Output 10'!$U$4:$U$"&amp;$C$13))</f>
        <v>0</v>
      </c>
      <c r="U54" s="30"/>
      <c r="V54" s="5">
        <f>SUMIF('Unplanned Outputs'!$E$4:$E$500,Analysis!Q54,'Unplanned Outputs'!$R$4:$R$500)</f>
        <v>0</v>
      </c>
      <c r="W54" s="5">
        <f>SUMIF('Unplanned Outputs'!$E$4:$E$500,Analysis!$Q54,'Unplanned Outputs'!$V$4:$V$500)</f>
        <v>0</v>
      </c>
      <c r="X54" s="5">
        <f>SUMIF('Unplanned Outputs'!$E$4:$E$500,Analysis!$Q54,'Unplanned Outputs'!$Z$4:$Z$500)</f>
        <v>0</v>
      </c>
      <c r="Y54" s="15"/>
      <c r="Z54" s="37">
        <f t="shared" ca="1" si="9"/>
        <v>0</v>
      </c>
      <c r="AA54" s="37">
        <f t="shared" si="10"/>
        <v>0</v>
      </c>
      <c r="AB54" s="53">
        <f t="shared" ca="1" si="11"/>
        <v>0</v>
      </c>
      <c r="AC54" s="64">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
+SUMIF(INDIRECT("'Output 6'!$H$5:$H$"&amp;$C$9),Analysis!$Q54,INDIRECT("'Output 6'!$F$5:$F$"&amp;$C$9))
+SUMIF(INDIRECT("'Output 7'!$H$5:$H$"&amp;$C$10),Analysis!$Q54,INDIRECT("'Output 7'!$F$5:$F$"&amp;$C$10))
+SUMIF(INDIRECT("'Output 8'!$H$5:$H$"&amp;$C$11),Analysis!$Q54,INDIRECT("'Output 8'!$F$5:$F$"&amp;$C$11))
+SUMIF(INDIRECT("'Output 9'!$H$5:$H$"&amp;$C$12),Analysis!$Q54,INDIRECT("'Output 9'!$F$5:$F$"&amp;$C$12))
+SUMIF(INDIRECT("'Output 10'!$H$5:$H$"&amp;$C$13),Analysis!$Q54,INDIRECT("'Output 10'!$F$5:$F$"&amp;$C$13))</f>
        <v>0</v>
      </c>
    </row>
    <row r="55" spans="17:29" x14ac:dyDescent="0.3">
      <c r="Q55" s="30">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
+SUMIF(INDIRECT("'Output 6'!$H$4:$H$"&amp;$C$9),Analysis!Q55,INDIRECT("'Output 6'!$m$4:$m$"&amp;$C$9))
+SUMIF(INDIRECT("'Output 7'!$H$4:$H$"&amp;$C$10),Analysis!Q55,INDIRECT("'Output 7'!$m$4:$m$"&amp;$C$10))
+SUMIF(INDIRECT("'Output 8'!$H$4:$H$"&amp;$C$11),Analysis!Q55,INDIRECT("'Output 8'!$m$4:$m$"&amp;$C$11))
+SUMIF(INDIRECT("'Output 9'!$H$4:$H$"&amp;$C$12),Analysis!Q55,INDIRECT("'Output 9'!$m$4:$m$"&amp;$C$12))
+SUMIF(INDIRECT("'Output 10'!$H$4:$H$"&amp;$C$13),Analysis!Q55,INDIRECT("'Output 10'!$m$4:$m$"&amp;$C$13))</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
+SUMIF(INDIRECT("'Output 6'!$H$4:$H$"&amp;$C$9),Analysis!Q55,INDIRECT("'Output 6'!$Q$4:$Q$"&amp;$C$9))
+SUMIF(INDIRECT("'Output 7'!$H$4:$H$"&amp;$C$10),Analysis!Q55,INDIRECT("'Output 7'!$Q$4:$Q$"&amp;$C$10))
+SUMIF(INDIRECT("'Output 8'!$H$4:$H$"&amp;$C$11),Analysis!Q55,INDIRECT("'Output 8'!$Q$4:$Q$"&amp;$C$11))
+SUMIF(INDIRECT("'Output 9'!$H$4:$H$"&amp;$C$12),Analysis!Q55,INDIRECT("'Output 9'!$Q$4:$Q$"&amp;$C$12))
+SUMIF(INDIRECT("'Output 10'!$H$4:$H$"&amp;$C$13),Analysis!Q55,INDIRECT("'Output 10'!$Q$4:$Q$"&amp;$C$13))</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
+SUMIF(INDIRECT("'Output 6'!$H$4:$H$"&amp;$C$9),Analysis!Q55,INDIRECT("'Output 6'!$U$4:$U$"&amp;$C$9))
+SUMIF(INDIRECT("'Output 7'!$H$4:$H$"&amp;$C$10),Analysis!Q55,INDIRECT("'Output 7'!$U$4:$U$"&amp;$C$10))
+SUMIF(INDIRECT("'Output 8'!$H$4:$H$"&amp;$C$11),Analysis!Q55,INDIRECT("'Output 8'!$U$4:$U$"&amp;$C$11))
+SUMIF(INDIRECT("'Output 9'!$H$4:$H$"&amp;$C$12),Analysis!Q55,INDIRECT("'Output 9'!$U$4:$U$"&amp;$C$12))
+SUMIF(INDIRECT("'Output 10'!$H$4:$H$"&amp;$C$13),Analysis!Q55,INDIRECT("'Output 10'!$U$4:$U$"&amp;$C$13))</f>
        <v>0</v>
      </c>
      <c r="U55" s="30"/>
      <c r="V55" s="5">
        <f>SUMIF('Unplanned Outputs'!$E$4:$E$500,Analysis!Q55,'Unplanned Outputs'!$R$4:$R$500)</f>
        <v>0</v>
      </c>
      <c r="W55" s="5">
        <f>SUMIF('Unplanned Outputs'!$E$4:$E$500,Analysis!$Q55,'Unplanned Outputs'!$V$4:$V$500)</f>
        <v>0</v>
      </c>
      <c r="X55" s="5">
        <f>SUMIF('Unplanned Outputs'!$E$4:$E$500,Analysis!$Q55,'Unplanned Outputs'!$Z$4:$Z$500)</f>
        <v>0</v>
      </c>
      <c r="Y55" s="15"/>
      <c r="Z55" s="37">
        <f t="shared" ca="1" si="9"/>
        <v>0</v>
      </c>
      <c r="AA55" s="37">
        <f t="shared" si="10"/>
        <v>0</v>
      </c>
      <c r="AB55" s="53">
        <f t="shared" ca="1" si="11"/>
        <v>0</v>
      </c>
      <c r="AC55" s="64">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
+SUMIF(INDIRECT("'Output 6'!$H$5:$H$"&amp;$C$9),Analysis!$Q55,INDIRECT("'Output 6'!$F$5:$F$"&amp;$C$9))
+SUMIF(INDIRECT("'Output 7'!$H$5:$H$"&amp;$C$10),Analysis!$Q55,INDIRECT("'Output 7'!$F$5:$F$"&amp;$C$10))
+SUMIF(INDIRECT("'Output 8'!$H$5:$H$"&amp;$C$11),Analysis!$Q55,INDIRECT("'Output 8'!$F$5:$F$"&amp;$C$11))
+SUMIF(INDIRECT("'Output 9'!$H$5:$H$"&amp;$C$12),Analysis!$Q55,INDIRECT("'Output 9'!$F$5:$F$"&amp;$C$12))
+SUMIF(INDIRECT("'Output 10'!$H$5:$H$"&amp;$C$13),Analysis!$Q55,INDIRECT("'Output 10'!$F$5:$F$"&amp;$C$13))</f>
        <v>0</v>
      </c>
    </row>
    <row r="56" spans="17:29" x14ac:dyDescent="0.3">
      <c r="Q56" s="30" t="s">
        <v>158</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
+SUMIF(INDIRECT("'Output 6'!$H$4:$H$"&amp;$C$9),Analysis!Q56,INDIRECT("'Output 6'!$m$4:$m$"&amp;$C$9))
+SUMIF(INDIRECT("'Output 7'!$H$4:$H$"&amp;$C$10),Analysis!Q56,INDIRECT("'Output 7'!$m$4:$m$"&amp;$C$10))
+SUMIF(INDIRECT("'Output 8'!$H$4:$H$"&amp;$C$11),Analysis!Q56,INDIRECT("'Output 8'!$m$4:$m$"&amp;$C$11))
+SUMIF(INDIRECT("'Output 9'!$H$4:$H$"&amp;$C$12),Analysis!Q56,INDIRECT("'Output 9'!$m$4:$m$"&amp;$C$12))
+SUMIF(INDIRECT("'Output 10'!$H$4:$H$"&amp;$C$13),Analysis!Q56,INDIRECT("'Output 10'!$m$4:$m$"&amp;$C$13))</f>
        <v>0</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
+SUMIF(INDIRECT("'Output 6'!$H$4:$H$"&amp;$C$9),Analysis!Q56,INDIRECT("'Output 6'!$Q$4:$Q$"&amp;$C$9))
+SUMIF(INDIRECT("'Output 7'!$H$4:$H$"&amp;$C$10),Analysis!Q56,INDIRECT("'Output 7'!$Q$4:$Q$"&amp;$C$10))
+SUMIF(INDIRECT("'Output 8'!$H$4:$H$"&amp;$C$11),Analysis!Q56,INDIRECT("'Output 8'!$Q$4:$Q$"&amp;$C$11))
+SUMIF(INDIRECT("'Output 9'!$H$4:$H$"&amp;$C$12),Analysis!Q56,INDIRECT("'Output 9'!$Q$4:$Q$"&amp;$C$12))
+SUMIF(INDIRECT("'Output 10'!$H$4:$H$"&amp;$C$13),Analysis!Q56,INDIRECT("'Output 10'!$Q$4:$Q$"&amp;$C$13))</f>
        <v>0</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
+SUMIF(INDIRECT("'Output 6'!$H$4:$H$"&amp;$C$9),Analysis!Q56,INDIRECT("'Output 6'!$U$4:$U$"&amp;$C$9))
+SUMIF(INDIRECT("'Output 7'!$H$4:$H$"&amp;$C$10),Analysis!Q56,INDIRECT("'Output 7'!$U$4:$U$"&amp;$C$10))
+SUMIF(INDIRECT("'Output 8'!$H$4:$H$"&amp;$C$11),Analysis!Q56,INDIRECT("'Output 8'!$U$4:$U$"&amp;$C$11))
+SUMIF(INDIRECT("'Output 9'!$H$4:$H$"&amp;$C$12),Analysis!Q56,INDIRECT("'Output 9'!$U$4:$U$"&amp;$C$12))
+SUMIF(INDIRECT("'Output 10'!$H$4:$H$"&amp;$C$13),Analysis!Q56,INDIRECT("'Output 10'!$U$4:$U$"&amp;$C$13))</f>
        <v>0</v>
      </c>
      <c r="U56" s="30"/>
      <c r="V56" s="5">
        <f>SUMIF('Unplanned Outputs'!$E$4:$E$500,Analysis!Q56,'Unplanned Outputs'!$R$4:$R$500)</f>
        <v>5437</v>
      </c>
      <c r="W56" s="5">
        <f>SUMIF('Unplanned Outputs'!$E$4:$E$500,Analysis!$Q56,'Unplanned Outputs'!$V$4:$V$500)</f>
        <v>18222</v>
      </c>
      <c r="X56" s="5">
        <f>SUMIF('Unplanned Outputs'!$E$4:$E$500,Analysis!$Q56,'Unplanned Outputs'!$Z$4:$Z$500)</f>
        <v>0</v>
      </c>
      <c r="Y56" s="15"/>
      <c r="Z56" s="37">
        <f t="shared" ca="1" si="9"/>
        <v>0</v>
      </c>
      <c r="AA56" s="37">
        <f t="shared" si="10"/>
        <v>23659</v>
      </c>
      <c r="AB56" s="53">
        <f t="shared" ca="1" si="11"/>
        <v>23659</v>
      </c>
      <c r="AC56" s="64">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
+SUMIF(INDIRECT("'Output 6'!$H$5:$H$"&amp;$C$9),Analysis!$Q56,INDIRECT("'Output 6'!$F$5:$F$"&amp;$C$9))
+SUMIF(INDIRECT("'Output 7'!$H$5:$H$"&amp;$C$10),Analysis!$Q56,INDIRECT("'Output 7'!$F$5:$F$"&amp;$C$10))
+SUMIF(INDIRECT("'Output 8'!$H$5:$H$"&amp;$C$11),Analysis!$Q56,INDIRECT("'Output 8'!$F$5:$F$"&amp;$C$11))
+SUMIF(INDIRECT("'Output 9'!$H$5:$H$"&amp;$C$12),Analysis!$Q56,INDIRECT("'Output 9'!$F$5:$F$"&amp;$C$12))
+SUMIF(INDIRECT("'Output 10'!$H$5:$H$"&amp;$C$13),Analysis!$Q56,INDIRECT("'Output 10'!$F$5:$F$"&amp;$C$13))</f>
        <v>0</v>
      </c>
    </row>
    <row r="57" spans="17:29" x14ac:dyDescent="0.3">
      <c r="Q57" s="30" t="s">
        <v>240</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
+SUMIF(INDIRECT("'Output 6'!$H$4:$H$"&amp;$C$9),Analysis!Q57,INDIRECT("'Output 6'!$m$4:$m$"&amp;$C$9))
+SUMIF(INDIRECT("'Output 7'!$H$4:$H$"&amp;$C$10),Analysis!Q57,INDIRECT("'Output 7'!$m$4:$m$"&amp;$C$10))
+SUMIF(INDIRECT("'Output 8'!$H$4:$H$"&amp;$C$11),Analysis!Q57,INDIRECT("'Output 8'!$m$4:$m$"&amp;$C$11))
+SUMIF(INDIRECT("'Output 9'!$H$4:$H$"&amp;$C$12),Analysis!Q57,INDIRECT("'Output 9'!$m$4:$m$"&amp;$C$12))
+SUMIF(INDIRECT("'Output 10'!$H$4:$H$"&amp;$C$13),Analysis!Q57,INDIRECT("'Output 10'!$m$4:$m$"&amp;$C$13))</f>
        <v>0</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
+SUMIF(INDIRECT("'Output 6'!$H$4:$H$"&amp;$C$9),Analysis!Q57,INDIRECT("'Output 6'!$Q$4:$Q$"&amp;$C$9))
+SUMIF(INDIRECT("'Output 7'!$H$4:$H$"&amp;$C$10),Analysis!Q57,INDIRECT("'Output 7'!$Q$4:$Q$"&amp;$C$10))
+SUMIF(INDIRECT("'Output 8'!$H$4:$H$"&amp;$C$11),Analysis!Q57,INDIRECT("'Output 8'!$Q$4:$Q$"&amp;$C$11))
+SUMIF(INDIRECT("'Output 9'!$H$4:$H$"&amp;$C$12),Analysis!Q57,INDIRECT("'Output 9'!$Q$4:$Q$"&amp;$C$12))
+SUMIF(INDIRECT("'Output 10'!$H$4:$H$"&amp;$C$13),Analysis!Q57,INDIRECT("'Output 10'!$Q$4:$Q$"&amp;$C$13))</f>
        <v>0</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
+SUMIF(INDIRECT("'Output 6'!$H$4:$H$"&amp;$C$9),Analysis!Q57,INDIRECT("'Output 6'!$U$4:$U$"&amp;$C$9))
+SUMIF(INDIRECT("'Output 7'!$H$4:$H$"&amp;$C$10),Analysis!Q57,INDIRECT("'Output 7'!$U$4:$U$"&amp;$C$10))
+SUMIF(INDIRECT("'Output 8'!$H$4:$H$"&amp;$C$11),Analysis!Q57,INDIRECT("'Output 8'!$U$4:$U$"&amp;$C$11))
+SUMIF(INDIRECT("'Output 9'!$H$4:$H$"&amp;$C$12),Analysis!Q57,INDIRECT("'Output 9'!$U$4:$U$"&amp;$C$12))
+SUMIF(INDIRECT("'Output 10'!$H$4:$H$"&amp;$C$13),Analysis!Q57,INDIRECT("'Output 10'!$U$4:$U$"&amp;$C$13))</f>
        <v>0</v>
      </c>
      <c r="U57" s="30"/>
      <c r="V57" s="5">
        <f>SUMIF('Unplanned Outputs'!$E$4:$E$500,Analysis!Q57,'Unplanned Outputs'!$R$4:$R$500)</f>
        <v>0</v>
      </c>
      <c r="W57" s="5">
        <f>SUMIF('Unplanned Outputs'!$E$4:$E$500,Analysis!$Q57,'Unplanned Outputs'!$V$4:$V$500)</f>
        <v>0</v>
      </c>
      <c r="X57" s="5">
        <f>SUMIF('Unplanned Outputs'!$E$4:$E$500,Analysis!$Q57,'Unplanned Outputs'!$Z$4:$Z$500)</f>
        <v>0</v>
      </c>
      <c r="Y57" s="15"/>
      <c r="Z57" s="37">
        <f t="shared" ca="1" si="9"/>
        <v>0</v>
      </c>
      <c r="AA57" s="37">
        <f t="shared" si="10"/>
        <v>0</v>
      </c>
      <c r="AB57" s="53">
        <f t="shared" ca="1" si="11"/>
        <v>0</v>
      </c>
      <c r="AC57" s="64">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
+SUMIF(INDIRECT("'Output 6'!$H$5:$H$"&amp;$C$9),Analysis!$Q57,INDIRECT("'Output 6'!$F$5:$F$"&amp;$C$9))
+SUMIF(INDIRECT("'Output 7'!$H$5:$H$"&amp;$C$10),Analysis!$Q57,INDIRECT("'Output 7'!$F$5:$F$"&amp;$C$10))
+SUMIF(INDIRECT("'Output 8'!$H$5:$H$"&amp;$C$11),Analysis!$Q57,INDIRECT("'Output 8'!$F$5:$F$"&amp;$C$11))
+SUMIF(INDIRECT("'Output 9'!$H$5:$H$"&amp;$C$12),Analysis!$Q57,INDIRECT("'Output 9'!$F$5:$F$"&amp;$C$12))
+SUMIF(INDIRECT("'Output 10'!$H$5:$H$"&amp;$C$13),Analysis!$Q57,INDIRECT("'Output 10'!$F$5:$F$"&amp;$C$13))</f>
        <v>0</v>
      </c>
    </row>
    <row r="58" spans="17:29" x14ac:dyDescent="0.3">
      <c r="Q58" s="30" t="s">
        <v>241</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
+SUMIF(INDIRECT("'Output 6'!$H$4:$H$"&amp;$C$9),Analysis!Q58,INDIRECT("'Output 6'!$m$4:$m$"&amp;$C$9))
+SUMIF(INDIRECT("'Output 7'!$H$4:$H$"&amp;$C$10),Analysis!Q58,INDIRECT("'Output 7'!$m$4:$m$"&amp;$C$10))
+SUMIF(INDIRECT("'Output 8'!$H$4:$H$"&amp;$C$11),Analysis!Q58,INDIRECT("'Output 8'!$m$4:$m$"&amp;$C$11))
+SUMIF(INDIRECT("'Output 9'!$H$4:$H$"&amp;$C$12),Analysis!Q58,INDIRECT("'Output 9'!$m$4:$m$"&amp;$C$12))
+SUMIF(INDIRECT("'Output 10'!$H$4:$H$"&amp;$C$13),Analysis!Q58,INDIRECT("'Output 10'!$m$4:$m$"&amp;$C$13))</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
+SUMIF(INDIRECT("'Output 6'!$H$4:$H$"&amp;$C$9),Analysis!Q58,INDIRECT("'Output 6'!$Q$4:$Q$"&amp;$C$9))
+SUMIF(INDIRECT("'Output 7'!$H$4:$H$"&amp;$C$10),Analysis!Q58,INDIRECT("'Output 7'!$Q$4:$Q$"&amp;$C$10))
+SUMIF(INDIRECT("'Output 8'!$H$4:$H$"&amp;$C$11),Analysis!Q58,INDIRECT("'Output 8'!$Q$4:$Q$"&amp;$C$11))
+SUMIF(INDIRECT("'Output 9'!$H$4:$H$"&amp;$C$12),Analysis!Q58,INDIRECT("'Output 9'!$Q$4:$Q$"&amp;$C$12))
+SUMIF(INDIRECT("'Output 10'!$H$4:$H$"&amp;$C$13),Analysis!Q58,INDIRECT("'Output 10'!$Q$4:$Q$"&amp;$C$13))</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
+SUMIF(INDIRECT("'Output 6'!$H$4:$H$"&amp;$C$9),Analysis!Q58,INDIRECT("'Output 6'!$U$4:$U$"&amp;$C$9))
+SUMIF(INDIRECT("'Output 7'!$H$4:$H$"&amp;$C$10),Analysis!Q58,INDIRECT("'Output 7'!$U$4:$U$"&amp;$C$10))
+SUMIF(INDIRECT("'Output 8'!$H$4:$H$"&amp;$C$11),Analysis!Q58,INDIRECT("'Output 8'!$U$4:$U$"&amp;$C$11))
+SUMIF(INDIRECT("'Output 9'!$H$4:$H$"&amp;$C$12),Analysis!Q58,INDIRECT("'Output 9'!$U$4:$U$"&amp;$C$12))
+SUMIF(INDIRECT("'Output 10'!$H$4:$H$"&amp;$C$13),Analysis!Q58,INDIRECT("'Output 10'!$U$4:$U$"&amp;$C$13))</f>
        <v>0</v>
      </c>
      <c r="U58" s="30"/>
      <c r="V58" s="5">
        <f>SUMIF('Unplanned Outputs'!$E$4:$E$500,Analysis!Q58,'Unplanned Outputs'!$R$4:$R$500)</f>
        <v>0</v>
      </c>
      <c r="W58" s="5">
        <f>SUMIF('Unplanned Outputs'!$E$4:$E$500,Analysis!$Q58,'Unplanned Outputs'!$V$4:$V$500)</f>
        <v>0</v>
      </c>
      <c r="X58" s="5">
        <f>SUMIF('Unplanned Outputs'!$E$4:$E$500,Analysis!$Q58,'Unplanned Outputs'!$Z$4:$Z$500)</f>
        <v>0</v>
      </c>
      <c r="Y58" s="15"/>
      <c r="Z58" s="37">
        <f t="shared" ca="1" si="9"/>
        <v>0</v>
      </c>
      <c r="AA58" s="37">
        <f t="shared" si="10"/>
        <v>0</v>
      </c>
      <c r="AB58" s="53">
        <f t="shared" ca="1" si="11"/>
        <v>0</v>
      </c>
      <c r="AC58" s="64">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
+SUMIF(INDIRECT("'Output 6'!$H$5:$H$"&amp;$C$9),Analysis!$Q58,INDIRECT("'Output 6'!$F$5:$F$"&amp;$C$9))
+SUMIF(INDIRECT("'Output 7'!$H$5:$H$"&amp;$C$10),Analysis!$Q58,INDIRECT("'Output 7'!$F$5:$F$"&amp;$C$10))
+SUMIF(INDIRECT("'Output 8'!$H$5:$H$"&amp;$C$11),Analysis!$Q58,INDIRECT("'Output 8'!$F$5:$F$"&amp;$C$11))
+SUMIF(INDIRECT("'Output 9'!$H$5:$H$"&amp;$C$12),Analysis!$Q58,INDIRECT("'Output 9'!$F$5:$F$"&amp;$C$12))
+SUMIF(INDIRECT("'Output 10'!$H$5:$H$"&amp;$C$13),Analysis!$Q58,INDIRECT("'Output 10'!$F$5:$F$"&amp;$C$13))</f>
        <v>0</v>
      </c>
    </row>
    <row r="59" spans="17:29" x14ac:dyDescent="0.3">
      <c r="Q59" s="30">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
+SUMIF(INDIRECT("'Output 6'!$H$4:$H$"&amp;$C$9),Analysis!Q59,INDIRECT("'Output 6'!$m$4:$m$"&amp;$C$9))
+SUMIF(INDIRECT("'Output 7'!$H$4:$H$"&amp;$C$10),Analysis!Q59,INDIRECT("'Output 7'!$m$4:$m$"&amp;$C$10))
+SUMIF(INDIRECT("'Output 8'!$H$4:$H$"&amp;$C$11),Analysis!Q59,INDIRECT("'Output 8'!$m$4:$m$"&amp;$C$11))
+SUMIF(INDIRECT("'Output 9'!$H$4:$H$"&amp;$C$12),Analysis!Q59,INDIRECT("'Output 9'!$m$4:$m$"&amp;$C$12))
+SUMIF(INDIRECT("'Output 10'!$H$4:$H$"&amp;$C$13),Analysis!Q59,INDIRECT("'Output 10'!$m$4:$m$"&amp;$C$13))</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
+SUMIF(INDIRECT("'Output 6'!$H$4:$H$"&amp;$C$9),Analysis!Q59,INDIRECT("'Output 6'!$Q$4:$Q$"&amp;$C$9))
+SUMIF(INDIRECT("'Output 7'!$H$4:$H$"&amp;$C$10),Analysis!Q59,INDIRECT("'Output 7'!$Q$4:$Q$"&amp;$C$10))
+SUMIF(INDIRECT("'Output 8'!$H$4:$H$"&amp;$C$11),Analysis!Q59,INDIRECT("'Output 8'!$Q$4:$Q$"&amp;$C$11))
+SUMIF(INDIRECT("'Output 9'!$H$4:$H$"&amp;$C$12),Analysis!Q59,INDIRECT("'Output 9'!$Q$4:$Q$"&amp;$C$12))
+SUMIF(INDIRECT("'Output 10'!$H$4:$H$"&amp;$C$13),Analysis!Q59,INDIRECT("'Output 10'!$Q$4:$Q$"&amp;$C$13))</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
+SUMIF(INDIRECT("'Output 6'!$H$4:$H$"&amp;$C$9),Analysis!Q59,INDIRECT("'Output 6'!$U$4:$U$"&amp;$C$9))
+SUMIF(INDIRECT("'Output 7'!$H$4:$H$"&amp;$C$10),Analysis!Q59,INDIRECT("'Output 7'!$U$4:$U$"&amp;$C$10))
+SUMIF(INDIRECT("'Output 8'!$H$4:$H$"&amp;$C$11),Analysis!Q59,INDIRECT("'Output 8'!$U$4:$U$"&amp;$C$11))
+SUMIF(INDIRECT("'Output 9'!$H$4:$H$"&amp;$C$12),Analysis!Q59,INDIRECT("'Output 9'!$U$4:$U$"&amp;$C$12))
+SUMIF(INDIRECT("'Output 10'!$H$4:$H$"&amp;$C$13),Analysis!Q59,INDIRECT("'Output 10'!$U$4:$U$"&amp;$C$13))</f>
        <v>0</v>
      </c>
      <c r="U59" s="30"/>
      <c r="V59" s="5">
        <f>SUMIF('Unplanned Outputs'!$E$4:$E$500,Analysis!Q59,'Unplanned Outputs'!$R$4:$R$500)</f>
        <v>0</v>
      </c>
      <c r="W59" s="5">
        <f>SUMIF('Unplanned Outputs'!$E$4:$E$500,Analysis!$Q59,'Unplanned Outputs'!$V$4:$V$500)</f>
        <v>0</v>
      </c>
      <c r="X59" s="5">
        <f>SUMIF('Unplanned Outputs'!$E$4:$E$500,Analysis!$Q59,'Unplanned Outputs'!$Z$4:$Z$500)</f>
        <v>0</v>
      </c>
      <c r="Y59" s="15"/>
      <c r="Z59" s="37">
        <f t="shared" ca="1" si="9"/>
        <v>0</v>
      </c>
      <c r="AA59" s="37">
        <f t="shared" si="10"/>
        <v>0</v>
      </c>
      <c r="AB59" s="53">
        <f t="shared" ca="1" si="11"/>
        <v>0</v>
      </c>
      <c r="AC59" s="64">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
+SUMIF(INDIRECT("'Output 6'!$H$5:$H$"&amp;$C$9),Analysis!$Q59,INDIRECT("'Output 6'!$F$5:$F$"&amp;$C$9))
+SUMIF(INDIRECT("'Output 7'!$H$5:$H$"&amp;$C$10),Analysis!$Q59,INDIRECT("'Output 7'!$F$5:$F$"&amp;$C$10))
+SUMIF(INDIRECT("'Output 8'!$H$5:$H$"&amp;$C$11),Analysis!$Q59,INDIRECT("'Output 8'!$F$5:$F$"&amp;$C$11))
+SUMIF(INDIRECT("'Output 9'!$H$5:$H$"&amp;$C$12),Analysis!$Q59,INDIRECT("'Output 9'!$F$5:$F$"&amp;$C$12))
+SUMIF(INDIRECT("'Output 10'!$H$5:$H$"&amp;$C$13),Analysis!$Q59,INDIRECT("'Output 10'!$F$5:$F$"&amp;$C$13))</f>
        <v>0</v>
      </c>
    </row>
    <row r="60" spans="17:29" x14ac:dyDescent="0.3">
      <c r="Q60" s="30" t="s">
        <v>242</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
+SUMIF(INDIRECT("'Output 6'!$H$4:$H$"&amp;$C$9),Analysis!Q60,INDIRECT("'Output 6'!$m$4:$m$"&amp;$C$9))
+SUMIF(INDIRECT("'Output 7'!$H$4:$H$"&amp;$C$10),Analysis!Q60,INDIRECT("'Output 7'!$m$4:$m$"&amp;$C$10))
+SUMIF(INDIRECT("'Output 8'!$H$4:$H$"&amp;$C$11),Analysis!Q60,INDIRECT("'Output 8'!$m$4:$m$"&amp;$C$11))
+SUMIF(INDIRECT("'Output 9'!$H$4:$H$"&amp;$C$12),Analysis!Q60,INDIRECT("'Output 9'!$m$4:$m$"&amp;$C$12))
+SUMIF(INDIRECT("'Output 10'!$H$4:$H$"&amp;$C$13),Analysis!Q60,INDIRECT("'Output 10'!$m$4:$m$"&amp;$C$13))</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
+SUMIF(INDIRECT("'Output 6'!$H$4:$H$"&amp;$C$9),Analysis!Q60,INDIRECT("'Output 6'!$Q$4:$Q$"&amp;$C$9))
+SUMIF(INDIRECT("'Output 7'!$H$4:$H$"&amp;$C$10),Analysis!Q60,INDIRECT("'Output 7'!$Q$4:$Q$"&amp;$C$10))
+SUMIF(INDIRECT("'Output 8'!$H$4:$H$"&amp;$C$11),Analysis!Q60,INDIRECT("'Output 8'!$Q$4:$Q$"&amp;$C$11))
+SUMIF(INDIRECT("'Output 9'!$H$4:$H$"&amp;$C$12),Analysis!Q60,INDIRECT("'Output 9'!$Q$4:$Q$"&amp;$C$12))
+SUMIF(INDIRECT("'Output 10'!$H$4:$H$"&amp;$C$13),Analysis!Q60,INDIRECT("'Output 10'!$Q$4:$Q$"&amp;$C$13))</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
+SUMIF(INDIRECT("'Output 6'!$H$4:$H$"&amp;$C$9),Analysis!Q60,INDIRECT("'Output 6'!$U$4:$U$"&amp;$C$9))
+SUMIF(INDIRECT("'Output 7'!$H$4:$H$"&amp;$C$10),Analysis!Q60,INDIRECT("'Output 7'!$U$4:$U$"&amp;$C$10))
+SUMIF(INDIRECT("'Output 8'!$H$4:$H$"&amp;$C$11),Analysis!Q60,INDIRECT("'Output 8'!$U$4:$U$"&amp;$C$11))
+SUMIF(INDIRECT("'Output 9'!$H$4:$H$"&amp;$C$12),Analysis!Q60,INDIRECT("'Output 9'!$U$4:$U$"&amp;$C$12))
+SUMIF(INDIRECT("'Output 10'!$H$4:$H$"&amp;$C$13),Analysis!Q60,INDIRECT("'Output 10'!$U$4:$U$"&amp;$C$13))</f>
        <v>0</v>
      </c>
      <c r="U60" s="30"/>
      <c r="V60" s="5">
        <f>SUMIF('Unplanned Outputs'!$E$4:$E$500,Analysis!Q60,'Unplanned Outputs'!$R$4:$R$500)</f>
        <v>0</v>
      </c>
      <c r="W60" s="5">
        <f>SUMIF('Unplanned Outputs'!$E$4:$E$500,Analysis!$Q60,'Unplanned Outputs'!$V$4:$V$500)</f>
        <v>0</v>
      </c>
      <c r="X60" s="5">
        <f>SUMIF('Unplanned Outputs'!$E$4:$E$500,Analysis!$Q60,'Unplanned Outputs'!$Z$4:$Z$500)</f>
        <v>0</v>
      </c>
      <c r="Y60" s="15"/>
      <c r="Z60" s="37">
        <f t="shared" ca="1" si="9"/>
        <v>0</v>
      </c>
      <c r="AA60" s="37">
        <f t="shared" si="10"/>
        <v>0</v>
      </c>
      <c r="AB60" s="53">
        <f t="shared" ca="1" si="11"/>
        <v>0</v>
      </c>
      <c r="AC60" s="64">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
+SUMIF(INDIRECT("'Output 6'!$H$5:$H$"&amp;$C$9),Analysis!$Q60,INDIRECT("'Output 6'!$F$5:$F$"&amp;$C$9))
+SUMIF(INDIRECT("'Output 7'!$H$5:$H$"&amp;$C$10),Analysis!$Q60,INDIRECT("'Output 7'!$F$5:$F$"&amp;$C$10))
+SUMIF(INDIRECT("'Output 8'!$H$5:$H$"&amp;$C$11),Analysis!$Q60,INDIRECT("'Output 8'!$F$5:$F$"&amp;$C$11))
+SUMIF(INDIRECT("'Output 9'!$H$5:$H$"&amp;$C$12),Analysis!$Q60,INDIRECT("'Output 9'!$F$5:$F$"&amp;$C$12))
+SUMIF(INDIRECT("'Output 10'!$H$5:$H$"&amp;$C$13),Analysis!$Q60,INDIRECT("'Output 10'!$F$5:$F$"&amp;$C$13))</f>
        <v>0</v>
      </c>
    </row>
    <row r="61" spans="17:29" x14ac:dyDescent="0.3">
      <c r="Q61" s="30">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
+SUMIF(INDIRECT("'Output 6'!$H$4:$H$"&amp;$C$9),Analysis!Q61,INDIRECT("'Output 6'!$m$4:$m$"&amp;$C$9))
+SUMIF(INDIRECT("'Output 7'!$H$4:$H$"&amp;$C$10),Analysis!Q61,INDIRECT("'Output 7'!$m$4:$m$"&amp;$C$10))
+SUMIF(INDIRECT("'Output 8'!$H$4:$H$"&amp;$C$11),Analysis!Q61,INDIRECT("'Output 8'!$m$4:$m$"&amp;$C$11))
+SUMIF(INDIRECT("'Output 9'!$H$4:$H$"&amp;$C$12),Analysis!Q61,INDIRECT("'Output 9'!$m$4:$m$"&amp;$C$12))
+SUMIF(INDIRECT("'Output 10'!$H$4:$H$"&amp;$C$13),Analysis!Q61,INDIRECT("'Output 10'!$m$4:$m$"&amp;$C$13))</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
+SUMIF(INDIRECT("'Output 6'!$H$4:$H$"&amp;$C$9),Analysis!Q61,INDIRECT("'Output 6'!$Q$4:$Q$"&amp;$C$9))
+SUMIF(INDIRECT("'Output 7'!$H$4:$H$"&amp;$C$10),Analysis!Q61,INDIRECT("'Output 7'!$Q$4:$Q$"&amp;$C$10))
+SUMIF(INDIRECT("'Output 8'!$H$4:$H$"&amp;$C$11),Analysis!Q61,INDIRECT("'Output 8'!$Q$4:$Q$"&amp;$C$11))
+SUMIF(INDIRECT("'Output 9'!$H$4:$H$"&amp;$C$12),Analysis!Q61,INDIRECT("'Output 9'!$Q$4:$Q$"&amp;$C$12))
+SUMIF(INDIRECT("'Output 10'!$H$4:$H$"&amp;$C$13),Analysis!Q61,INDIRECT("'Output 10'!$Q$4:$Q$"&amp;$C$13))</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
+SUMIF(INDIRECT("'Output 6'!$H$4:$H$"&amp;$C$9),Analysis!Q61,INDIRECT("'Output 6'!$U$4:$U$"&amp;$C$9))
+SUMIF(INDIRECT("'Output 7'!$H$4:$H$"&amp;$C$10),Analysis!Q61,INDIRECT("'Output 7'!$U$4:$U$"&amp;$C$10))
+SUMIF(INDIRECT("'Output 8'!$H$4:$H$"&amp;$C$11),Analysis!Q61,INDIRECT("'Output 8'!$U$4:$U$"&amp;$C$11))
+SUMIF(INDIRECT("'Output 9'!$H$4:$H$"&amp;$C$12),Analysis!Q61,INDIRECT("'Output 9'!$U$4:$U$"&amp;$C$12))
+SUMIF(INDIRECT("'Output 10'!$H$4:$H$"&amp;$C$13),Analysis!Q61,INDIRECT("'Output 10'!$U$4:$U$"&amp;$C$13))</f>
        <v>0</v>
      </c>
      <c r="U61" s="30"/>
      <c r="V61" s="5">
        <f>SUMIF('Unplanned Outputs'!$E$4:$E$500,Analysis!Q61,'Unplanned Outputs'!$R$4:$R$500)</f>
        <v>0</v>
      </c>
      <c r="W61" s="5">
        <f>SUMIF('Unplanned Outputs'!$E$4:$E$500,Analysis!$Q61,'Unplanned Outputs'!$V$4:$V$500)</f>
        <v>0</v>
      </c>
      <c r="X61" s="5">
        <f>SUMIF('Unplanned Outputs'!$E$4:$E$500,Analysis!$Q61,'Unplanned Outputs'!$Z$4:$Z$500)</f>
        <v>0</v>
      </c>
      <c r="Y61" s="15"/>
      <c r="Z61" s="37">
        <f t="shared" ca="1" si="9"/>
        <v>0</v>
      </c>
      <c r="AA61" s="37">
        <f t="shared" si="10"/>
        <v>0</v>
      </c>
      <c r="AB61" s="53">
        <f t="shared" ca="1" si="11"/>
        <v>0</v>
      </c>
      <c r="AC61" s="64">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
+SUMIF(INDIRECT("'Output 6'!$H$5:$H$"&amp;$C$9),Analysis!$Q61,INDIRECT("'Output 6'!$F$5:$F$"&amp;$C$9))
+SUMIF(INDIRECT("'Output 7'!$H$5:$H$"&amp;$C$10),Analysis!$Q61,INDIRECT("'Output 7'!$F$5:$F$"&amp;$C$10))
+SUMIF(INDIRECT("'Output 8'!$H$5:$H$"&amp;$C$11),Analysis!$Q61,INDIRECT("'Output 8'!$F$5:$F$"&amp;$C$11))
+SUMIF(INDIRECT("'Output 9'!$H$5:$H$"&amp;$C$12),Analysis!$Q61,INDIRECT("'Output 9'!$F$5:$F$"&amp;$C$12))
+SUMIF(INDIRECT("'Output 10'!$H$5:$H$"&amp;$C$13),Analysis!$Q61,INDIRECT("'Output 10'!$F$5:$F$"&amp;$C$13))</f>
        <v>0</v>
      </c>
    </row>
    <row r="62" spans="17:29" x14ac:dyDescent="0.3">
      <c r="Q62" s="30" t="s">
        <v>243</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
+SUMIF(INDIRECT("'Output 6'!$H$4:$H$"&amp;$C$9),Analysis!Q62,INDIRECT("'Output 6'!$m$4:$m$"&amp;$C$9))
+SUMIF(INDIRECT("'Output 7'!$H$4:$H$"&amp;$C$10),Analysis!Q62,INDIRECT("'Output 7'!$m$4:$m$"&amp;$C$10))
+SUMIF(INDIRECT("'Output 8'!$H$4:$H$"&amp;$C$11),Analysis!Q62,INDIRECT("'Output 8'!$m$4:$m$"&amp;$C$11))
+SUMIF(INDIRECT("'Output 9'!$H$4:$H$"&amp;$C$12),Analysis!Q62,INDIRECT("'Output 9'!$m$4:$m$"&amp;$C$12))
+SUMIF(INDIRECT("'Output 10'!$H$4:$H$"&amp;$C$13),Analysis!Q62,INDIRECT("'Output 10'!$m$4:$m$"&amp;$C$13))</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
+SUMIF(INDIRECT("'Output 6'!$H$4:$H$"&amp;$C$9),Analysis!Q62,INDIRECT("'Output 6'!$Q$4:$Q$"&amp;$C$9))
+SUMIF(INDIRECT("'Output 7'!$H$4:$H$"&amp;$C$10),Analysis!Q62,INDIRECT("'Output 7'!$Q$4:$Q$"&amp;$C$10))
+SUMIF(INDIRECT("'Output 8'!$H$4:$H$"&amp;$C$11),Analysis!Q62,INDIRECT("'Output 8'!$Q$4:$Q$"&amp;$C$11))
+SUMIF(INDIRECT("'Output 9'!$H$4:$H$"&amp;$C$12),Analysis!Q62,INDIRECT("'Output 9'!$Q$4:$Q$"&amp;$C$12))
+SUMIF(INDIRECT("'Output 10'!$H$4:$H$"&amp;$C$13),Analysis!Q62,INDIRECT("'Output 10'!$Q$4:$Q$"&amp;$C$13))</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
+SUMIF(INDIRECT("'Output 6'!$H$4:$H$"&amp;$C$9),Analysis!Q62,INDIRECT("'Output 6'!$U$4:$U$"&amp;$C$9))
+SUMIF(INDIRECT("'Output 7'!$H$4:$H$"&amp;$C$10),Analysis!Q62,INDIRECT("'Output 7'!$U$4:$U$"&amp;$C$10))
+SUMIF(INDIRECT("'Output 8'!$H$4:$H$"&amp;$C$11),Analysis!Q62,INDIRECT("'Output 8'!$U$4:$U$"&amp;$C$11))
+SUMIF(INDIRECT("'Output 9'!$H$4:$H$"&amp;$C$12),Analysis!Q62,INDIRECT("'Output 9'!$U$4:$U$"&amp;$C$12))
+SUMIF(INDIRECT("'Output 10'!$H$4:$H$"&amp;$C$13),Analysis!Q62,INDIRECT("'Output 10'!$U$4:$U$"&amp;$C$13))</f>
        <v>0</v>
      </c>
      <c r="U62" s="30"/>
      <c r="V62" s="5">
        <f>SUMIF('Unplanned Outputs'!$E$4:$E$500,Analysis!Q62,'Unplanned Outputs'!$R$4:$R$500)</f>
        <v>0</v>
      </c>
      <c r="W62" s="5">
        <f>SUMIF('Unplanned Outputs'!$E$4:$E$500,Analysis!$Q62,'Unplanned Outputs'!$V$4:$V$500)</f>
        <v>0</v>
      </c>
      <c r="X62" s="5">
        <f>SUMIF('Unplanned Outputs'!$E$4:$E$500,Analysis!$Q62,'Unplanned Outputs'!$Z$4:$Z$500)</f>
        <v>0</v>
      </c>
      <c r="Y62" s="15"/>
      <c r="Z62" s="37">
        <f t="shared" ca="1" si="9"/>
        <v>0</v>
      </c>
      <c r="AA62" s="37">
        <f t="shared" si="10"/>
        <v>0</v>
      </c>
      <c r="AB62" s="53">
        <f t="shared" ca="1" si="11"/>
        <v>0</v>
      </c>
      <c r="AC62" s="64">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
+SUMIF(INDIRECT("'Output 6'!$H$5:$H$"&amp;$C$9),Analysis!$Q62,INDIRECT("'Output 6'!$F$5:$F$"&amp;$C$9))
+SUMIF(INDIRECT("'Output 7'!$H$5:$H$"&amp;$C$10),Analysis!$Q62,INDIRECT("'Output 7'!$F$5:$F$"&amp;$C$10))
+SUMIF(INDIRECT("'Output 8'!$H$5:$H$"&amp;$C$11),Analysis!$Q62,INDIRECT("'Output 8'!$F$5:$F$"&amp;$C$11))
+SUMIF(INDIRECT("'Output 9'!$H$5:$H$"&amp;$C$12),Analysis!$Q62,INDIRECT("'Output 9'!$F$5:$F$"&amp;$C$12))
+SUMIF(INDIRECT("'Output 10'!$H$5:$H$"&amp;$C$13),Analysis!$Q62,INDIRECT("'Output 10'!$F$5:$F$"&amp;$C$13))</f>
        <v>0</v>
      </c>
    </row>
    <row r="63" spans="17:29" x14ac:dyDescent="0.3">
      <c r="Q63" s="30" t="s">
        <v>244</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
+SUMIF(INDIRECT("'Output 6'!$H$4:$H$"&amp;$C$9),Analysis!Q63,INDIRECT("'Output 6'!$m$4:$m$"&amp;$C$9))
+SUMIF(INDIRECT("'Output 7'!$H$4:$H$"&amp;$C$10),Analysis!Q63,INDIRECT("'Output 7'!$m$4:$m$"&amp;$C$10))
+SUMIF(INDIRECT("'Output 8'!$H$4:$H$"&amp;$C$11),Analysis!Q63,INDIRECT("'Output 8'!$m$4:$m$"&amp;$C$11))
+SUMIF(INDIRECT("'Output 9'!$H$4:$H$"&amp;$C$12),Analysis!Q63,INDIRECT("'Output 9'!$m$4:$m$"&amp;$C$12))
+SUMIF(INDIRECT("'Output 10'!$H$4:$H$"&amp;$C$13),Analysis!Q63,INDIRECT("'Output 10'!$m$4:$m$"&amp;$C$13))</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
+SUMIF(INDIRECT("'Output 6'!$H$4:$H$"&amp;$C$9),Analysis!Q63,INDIRECT("'Output 6'!$Q$4:$Q$"&amp;$C$9))
+SUMIF(INDIRECT("'Output 7'!$H$4:$H$"&amp;$C$10),Analysis!Q63,INDIRECT("'Output 7'!$Q$4:$Q$"&amp;$C$10))
+SUMIF(INDIRECT("'Output 8'!$H$4:$H$"&amp;$C$11),Analysis!Q63,INDIRECT("'Output 8'!$Q$4:$Q$"&amp;$C$11))
+SUMIF(INDIRECT("'Output 9'!$H$4:$H$"&amp;$C$12),Analysis!Q63,INDIRECT("'Output 9'!$Q$4:$Q$"&amp;$C$12))
+SUMIF(INDIRECT("'Output 10'!$H$4:$H$"&amp;$C$13),Analysis!Q63,INDIRECT("'Output 10'!$Q$4:$Q$"&amp;$C$13))</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
+SUMIF(INDIRECT("'Output 6'!$H$4:$H$"&amp;$C$9),Analysis!Q63,INDIRECT("'Output 6'!$U$4:$U$"&amp;$C$9))
+SUMIF(INDIRECT("'Output 7'!$H$4:$H$"&amp;$C$10),Analysis!Q63,INDIRECT("'Output 7'!$U$4:$U$"&amp;$C$10))
+SUMIF(INDIRECT("'Output 8'!$H$4:$H$"&amp;$C$11),Analysis!Q63,INDIRECT("'Output 8'!$U$4:$U$"&amp;$C$11))
+SUMIF(INDIRECT("'Output 9'!$H$4:$H$"&amp;$C$12),Analysis!Q63,INDIRECT("'Output 9'!$U$4:$U$"&amp;$C$12))
+SUMIF(INDIRECT("'Output 10'!$H$4:$H$"&amp;$C$13),Analysis!Q63,INDIRECT("'Output 10'!$U$4:$U$"&amp;$C$13))</f>
        <v>0</v>
      </c>
      <c r="U63" s="30"/>
      <c r="V63" s="5">
        <f>SUMIF('Unplanned Outputs'!$E$4:$E$500,Analysis!Q63,'Unplanned Outputs'!$R$4:$R$500)</f>
        <v>0</v>
      </c>
      <c r="W63" s="5">
        <f>SUMIF('Unplanned Outputs'!$E$4:$E$500,Analysis!$Q63,'Unplanned Outputs'!$V$4:$V$500)</f>
        <v>0</v>
      </c>
      <c r="X63" s="5">
        <f>SUMIF('Unplanned Outputs'!$E$4:$E$500,Analysis!$Q63,'Unplanned Outputs'!$Z$4:$Z$500)</f>
        <v>0</v>
      </c>
      <c r="Y63" s="15"/>
      <c r="Z63" s="37">
        <f t="shared" ca="1" si="9"/>
        <v>0</v>
      </c>
      <c r="AA63" s="37">
        <f t="shared" si="10"/>
        <v>0</v>
      </c>
      <c r="AB63" s="53">
        <f t="shared" ca="1" si="11"/>
        <v>0</v>
      </c>
      <c r="AC63" s="64">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
+SUMIF(INDIRECT("'Output 6'!$H$5:$H$"&amp;$C$9),Analysis!$Q63,INDIRECT("'Output 6'!$F$5:$F$"&amp;$C$9))
+SUMIF(INDIRECT("'Output 7'!$H$5:$H$"&amp;$C$10),Analysis!$Q63,INDIRECT("'Output 7'!$F$5:$F$"&amp;$C$10))
+SUMIF(INDIRECT("'Output 8'!$H$5:$H$"&amp;$C$11),Analysis!$Q63,INDIRECT("'Output 8'!$F$5:$F$"&amp;$C$11))
+SUMIF(INDIRECT("'Output 9'!$H$5:$H$"&amp;$C$12),Analysis!$Q63,INDIRECT("'Output 9'!$F$5:$F$"&amp;$C$12))
+SUMIF(INDIRECT("'Output 10'!$H$5:$H$"&amp;$C$13),Analysis!$Q63,INDIRECT("'Output 10'!$F$5:$F$"&amp;$C$13))</f>
        <v>0</v>
      </c>
    </row>
    <row r="64" spans="17:29" x14ac:dyDescent="0.3">
      <c r="Q64" s="30" t="s">
        <v>245</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
+SUMIF(INDIRECT("'Output 6'!$H$4:$H$"&amp;$C$9),Analysis!Q64,INDIRECT("'Output 6'!$m$4:$m$"&amp;$C$9))
+SUMIF(INDIRECT("'Output 7'!$H$4:$H$"&amp;$C$10),Analysis!Q64,INDIRECT("'Output 7'!$m$4:$m$"&amp;$C$10))
+SUMIF(INDIRECT("'Output 8'!$H$4:$H$"&amp;$C$11),Analysis!Q64,INDIRECT("'Output 8'!$m$4:$m$"&amp;$C$11))
+SUMIF(INDIRECT("'Output 9'!$H$4:$H$"&amp;$C$12),Analysis!Q64,INDIRECT("'Output 9'!$m$4:$m$"&amp;$C$12))
+SUMIF(INDIRECT("'Output 10'!$H$4:$H$"&amp;$C$13),Analysis!Q64,INDIRECT("'Output 10'!$m$4:$m$"&amp;$C$13))</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
+SUMIF(INDIRECT("'Output 6'!$H$4:$H$"&amp;$C$9),Analysis!Q64,INDIRECT("'Output 6'!$Q$4:$Q$"&amp;$C$9))
+SUMIF(INDIRECT("'Output 7'!$H$4:$H$"&amp;$C$10),Analysis!Q64,INDIRECT("'Output 7'!$Q$4:$Q$"&amp;$C$10))
+SUMIF(INDIRECT("'Output 8'!$H$4:$H$"&amp;$C$11),Analysis!Q64,INDIRECT("'Output 8'!$Q$4:$Q$"&amp;$C$11))
+SUMIF(INDIRECT("'Output 9'!$H$4:$H$"&amp;$C$12),Analysis!Q64,INDIRECT("'Output 9'!$Q$4:$Q$"&amp;$C$12))
+SUMIF(INDIRECT("'Output 10'!$H$4:$H$"&amp;$C$13),Analysis!Q64,INDIRECT("'Output 10'!$Q$4:$Q$"&amp;$C$13))</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
+SUMIF(INDIRECT("'Output 6'!$H$4:$H$"&amp;$C$9),Analysis!Q64,INDIRECT("'Output 6'!$U$4:$U$"&amp;$C$9))
+SUMIF(INDIRECT("'Output 7'!$H$4:$H$"&amp;$C$10),Analysis!Q64,INDIRECT("'Output 7'!$U$4:$U$"&amp;$C$10))
+SUMIF(INDIRECT("'Output 8'!$H$4:$H$"&amp;$C$11),Analysis!Q64,INDIRECT("'Output 8'!$U$4:$U$"&amp;$C$11))
+SUMIF(INDIRECT("'Output 9'!$H$4:$H$"&amp;$C$12),Analysis!Q64,INDIRECT("'Output 9'!$U$4:$U$"&amp;$C$12))
+SUMIF(INDIRECT("'Output 10'!$H$4:$H$"&amp;$C$13),Analysis!Q64,INDIRECT("'Output 10'!$U$4:$U$"&amp;$C$13))</f>
        <v>0</v>
      </c>
      <c r="U64" s="30"/>
      <c r="V64" s="5">
        <f>SUMIF('Unplanned Outputs'!$E$4:$E$500,Analysis!Q64,'Unplanned Outputs'!$R$4:$R$500)</f>
        <v>0</v>
      </c>
      <c r="W64" s="5">
        <f>SUMIF('Unplanned Outputs'!$E$4:$E$500,Analysis!$Q64,'Unplanned Outputs'!$V$4:$V$500)</f>
        <v>0</v>
      </c>
      <c r="X64" s="5">
        <f>SUMIF('Unplanned Outputs'!$E$4:$E$500,Analysis!$Q64,'Unplanned Outputs'!$Z$4:$Z$500)</f>
        <v>0</v>
      </c>
      <c r="Y64" s="15"/>
      <c r="Z64" s="37">
        <f t="shared" ca="1" si="9"/>
        <v>0</v>
      </c>
      <c r="AA64" s="37">
        <f t="shared" si="10"/>
        <v>0</v>
      </c>
      <c r="AB64" s="53">
        <f t="shared" ca="1" si="11"/>
        <v>0</v>
      </c>
      <c r="AC64" s="64">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
+SUMIF(INDIRECT("'Output 6'!$H$5:$H$"&amp;$C$9),Analysis!$Q64,INDIRECT("'Output 6'!$F$5:$F$"&amp;$C$9))
+SUMIF(INDIRECT("'Output 7'!$H$5:$H$"&amp;$C$10),Analysis!$Q64,INDIRECT("'Output 7'!$F$5:$F$"&amp;$C$10))
+SUMIF(INDIRECT("'Output 8'!$H$5:$H$"&amp;$C$11),Analysis!$Q64,INDIRECT("'Output 8'!$F$5:$F$"&amp;$C$11))
+SUMIF(INDIRECT("'Output 9'!$H$5:$H$"&amp;$C$12),Analysis!$Q64,INDIRECT("'Output 9'!$F$5:$F$"&amp;$C$12))
+SUMIF(INDIRECT("'Output 10'!$H$5:$H$"&amp;$C$13),Analysis!$Q64,INDIRECT("'Output 10'!$F$5:$F$"&amp;$C$13))</f>
        <v>0</v>
      </c>
    </row>
    <row r="65" spans="17:29" x14ac:dyDescent="0.3">
      <c r="Q65" s="30">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
+SUMIF(INDIRECT("'Output 6'!$H$4:$H$"&amp;$C$9),Analysis!Q65,INDIRECT("'Output 6'!$m$4:$m$"&amp;$C$9))
+SUMIF(INDIRECT("'Output 7'!$H$4:$H$"&amp;$C$10),Analysis!Q65,INDIRECT("'Output 7'!$m$4:$m$"&amp;$C$10))
+SUMIF(INDIRECT("'Output 8'!$H$4:$H$"&amp;$C$11),Analysis!Q65,INDIRECT("'Output 8'!$m$4:$m$"&amp;$C$11))
+SUMIF(INDIRECT("'Output 9'!$H$4:$H$"&amp;$C$12),Analysis!Q65,INDIRECT("'Output 9'!$m$4:$m$"&amp;$C$12))
+SUMIF(INDIRECT("'Output 10'!$H$4:$H$"&amp;$C$13),Analysis!Q65,INDIRECT("'Output 10'!$m$4:$m$"&amp;$C$13))</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
+SUMIF(INDIRECT("'Output 6'!$H$4:$H$"&amp;$C$9),Analysis!Q65,INDIRECT("'Output 6'!$Q$4:$Q$"&amp;$C$9))
+SUMIF(INDIRECT("'Output 7'!$H$4:$H$"&amp;$C$10),Analysis!Q65,INDIRECT("'Output 7'!$Q$4:$Q$"&amp;$C$10))
+SUMIF(INDIRECT("'Output 8'!$H$4:$H$"&amp;$C$11),Analysis!Q65,INDIRECT("'Output 8'!$Q$4:$Q$"&amp;$C$11))
+SUMIF(INDIRECT("'Output 9'!$H$4:$H$"&amp;$C$12),Analysis!Q65,INDIRECT("'Output 9'!$Q$4:$Q$"&amp;$C$12))
+SUMIF(INDIRECT("'Output 10'!$H$4:$H$"&amp;$C$13),Analysis!Q65,INDIRECT("'Output 10'!$Q$4:$Q$"&amp;$C$13))</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
+SUMIF(INDIRECT("'Output 6'!$H$4:$H$"&amp;$C$9),Analysis!Q65,INDIRECT("'Output 6'!$U$4:$U$"&amp;$C$9))
+SUMIF(INDIRECT("'Output 7'!$H$4:$H$"&amp;$C$10),Analysis!Q65,INDIRECT("'Output 7'!$U$4:$U$"&amp;$C$10))
+SUMIF(INDIRECT("'Output 8'!$H$4:$H$"&amp;$C$11),Analysis!Q65,INDIRECT("'Output 8'!$U$4:$U$"&amp;$C$11))
+SUMIF(INDIRECT("'Output 9'!$H$4:$H$"&amp;$C$12),Analysis!Q65,INDIRECT("'Output 9'!$U$4:$U$"&amp;$C$12))
+SUMIF(INDIRECT("'Output 10'!$H$4:$H$"&amp;$C$13),Analysis!Q65,INDIRECT("'Output 10'!$U$4:$U$"&amp;$C$13))</f>
        <v>0</v>
      </c>
      <c r="U65" s="30"/>
      <c r="V65" s="5">
        <f>SUMIF('Unplanned Outputs'!$E$4:$E$500,Analysis!Q65,'Unplanned Outputs'!$R$4:$R$500)</f>
        <v>0</v>
      </c>
      <c r="W65" s="5">
        <f>SUMIF('Unplanned Outputs'!$E$4:$E$500,Analysis!$Q65,'Unplanned Outputs'!$V$4:$V$500)</f>
        <v>0</v>
      </c>
      <c r="X65" s="5">
        <f>SUMIF('Unplanned Outputs'!$E$4:$E$500,Analysis!$Q65,'Unplanned Outputs'!$Z$4:$Z$500)</f>
        <v>0</v>
      </c>
      <c r="Y65" s="15"/>
      <c r="Z65" s="37">
        <f t="shared" ca="1" si="9"/>
        <v>0</v>
      </c>
      <c r="AA65" s="37">
        <f t="shared" si="10"/>
        <v>0</v>
      </c>
      <c r="AB65" s="53">
        <f t="shared" ca="1" si="11"/>
        <v>0</v>
      </c>
      <c r="AC65" s="64">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
+SUMIF(INDIRECT("'Output 6'!$H$5:$H$"&amp;$C$9),Analysis!$Q65,INDIRECT("'Output 6'!$F$5:$F$"&amp;$C$9))
+SUMIF(INDIRECT("'Output 7'!$H$5:$H$"&amp;$C$10),Analysis!$Q65,INDIRECT("'Output 7'!$F$5:$F$"&amp;$C$10))
+SUMIF(INDIRECT("'Output 8'!$H$5:$H$"&amp;$C$11),Analysis!$Q65,INDIRECT("'Output 8'!$F$5:$F$"&amp;$C$11))
+SUMIF(INDIRECT("'Output 9'!$H$5:$H$"&amp;$C$12),Analysis!$Q65,INDIRECT("'Output 9'!$F$5:$F$"&amp;$C$12))
+SUMIF(INDIRECT("'Output 10'!$H$5:$H$"&amp;$C$13),Analysis!$Q65,INDIRECT("'Output 10'!$F$5:$F$"&amp;$C$13))</f>
        <v>0</v>
      </c>
    </row>
    <row r="66" spans="17:29" x14ac:dyDescent="0.3">
      <c r="Q66" s="30" t="s">
        <v>246</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
+SUMIF(INDIRECT("'Output 6'!$H$4:$H$"&amp;$C$9),Analysis!Q66,INDIRECT("'Output 6'!$m$4:$m$"&amp;$C$9))
+SUMIF(INDIRECT("'Output 7'!$H$4:$H$"&amp;$C$10),Analysis!Q66,INDIRECT("'Output 7'!$m$4:$m$"&amp;$C$10))
+SUMIF(INDIRECT("'Output 8'!$H$4:$H$"&amp;$C$11),Analysis!Q66,INDIRECT("'Output 8'!$m$4:$m$"&amp;$C$11))
+SUMIF(INDIRECT("'Output 9'!$H$4:$H$"&amp;$C$12),Analysis!Q66,INDIRECT("'Output 9'!$m$4:$m$"&amp;$C$12))
+SUMIF(INDIRECT("'Output 10'!$H$4:$H$"&amp;$C$13),Analysis!Q66,INDIRECT("'Output 10'!$m$4:$m$"&amp;$C$13))</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
+SUMIF(INDIRECT("'Output 6'!$H$4:$H$"&amp;$C$9),Analysis!Q66,INDIRECT("'Output 6'!$Q$4:$Q$"&amp;$C$9))
+SUMIF(INDIRECT("'Output 7'!$H$4:$H$"&amp;$C$10),Analysis!Q66,INDIRECT("'Output 7'!$Q$4:$Q$"&amp;$C$10))
+SUMIF(INDIRECT("'Output 8'!$H$4:$H$"&amp;$C$11),Analysis!Q66,INDIRECT("'Output 8'!$Q$4:$Q$"&amp;$C$11))
+SUMIF(INDIRECT("'Output 9'!$H$4:$H$"&amp;$C$12),Analysis!Q66,INDIRECT("'Output 9'!$Q$4:$Q$"&amp;$C$12))
+SUMIF(INDIRECT("'Output 10'!$H$4:$H$"&amp;$C$13),Analysis!Q66,INDIRECT("'Output 10'!$Q$4:$Q$"&amp;$C$13))</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
+SUMIF(INDIRECT("'Output 6'!$H$4:$H$"&amp;$C$9),Analysis!Q66,INDIRECT("'Output 6'!$U$4:$U$"&amp;$C$9))
+SUMIF(INDIRECT("'Output 7'!$H$4:$H$"&amp;$C$10),Analysis!Q66,INDIRECT("'Output 7'!$U$4:$U$"&amp;$C$10))
+SUMIF(INDIRECT("'Output 8'!$H$4:$H$"&amp;$C$11),Analysis!Q66,INDIRECT("'Output 8'!$U$4:$U$"&amp;$C$11))
+SUMIF(INDIRECT("'Output 9'!$H$4:$H$"&amp;$C$12),Analysis!Q66,INDIRECT("'Output 9'!$U$4:$U$"&amp;$C$12))
+SUMIF(INDIRECT("'Output 10'!$H$4:$H$"&amp;$C$13),Analysis!Q66,INDIRECT("'Output 10'!$U$4:$U$"&amp;$C$13))</f>
        <v>0</v>
      </c>
      <c r="U66" s="30"/>
      <c r="V66" s="5">
        <f>SUMIF('Unplanned Outputs'!$E$4:$E$500,Analysis!Q66,'Unplanned Outputs'!$R$4:$R$500)</f>
        <v>0</v>
      </c>
      <c r="W66" s="5">
        <f>SUMIF('Unplanned Outputs'!$E$4:$E$500,Analysis!$Q66,'Unplanned Outputs'!$V$4:$V$500)</f>
        <v>0</v>
      </c>
      <c r="X66" s="5">
        <f>SUMIF('Unplanned Outputs'!$E$4:$E$500,Analysis!$Q66,'Unplanned Outputs'!$Z$4:$Z$500)</f>
        <v>0</v>
      </c>
      <c r="Y66" s="15"/>
      <c r="Z66" s="37">
        <f t="shared" ca="1" si="9"/>
        <v>0</v>
      </c>
      <c r="AA66" s="37">
        <f t="shared" si="10"/>
        <v>0</v>
      </c>
      <c r="AB66" s="53">
        <f t="shared" ca="1" si="11"/>
        <v>0</v>
      </c>
      <c r="AC66" s="64">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
+SUMIF(INDIRECT("'Output 6'!$H$5:$H$"&amp;$C$9),Analysis!$Q66,INDIRECT("'Output 6'!$F$5:$F$"&amp;$C$9))
+SUMIF(INDIRECT("'Output 7'!$H$5:$H$"&amp;$C$10),Analysis!$Q66,INDIRECT("'Output 7'!$F$5:$F$"&amp;$C$10))
+SUMIF(INDIRECT("'Output 8'!$H$5:$H$"&amp;$C$11),Analysis!$Q66,INDIRECT("'Output 8'!$F$5:$F$"&amp;$C$11))
+SUMIF(INDIRECT("'Output 9'!$H$5:$H$"&amp;$C$12),Analysis!$Q66,INDIRECT("'Output 9'!$F$5:$F$"&amp;$C$12))
+SUMIF(INDIRECT("'Output 10'!$H$5:$H$"&amp;$C$13),Analysis!$Q66,INDIRECT("'Output 10'!$F$5:$F$"&amp;$C$13))</f>
        <v>0</v>
      </c>
    </row>
    <row r="67" spans="17:29" x14ac:dyDescent="0.3">
      <c r="Q67" s="30" t="s">
        <v>247</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
+SUMIF(INDIRECT("'Output 6'!$H$4:$H$"&amp;$C$9),Analysis!Q67,INDIRECT("'Output 6'!$m$4:$m$"&amp;$C$9))
+SUMIF(INDIRECT("'Output 7'!$H$4:$H$"&amp;$C$10),Analysis!Q67,INDIRECT("'Output 7'!$m$4:$m$"&amp;$C$10))
+SUMIF(INDIRECT("'Output 8'!$H$4:$H$"&amp;$C$11),Analysis!Q67,INDIRECT("'Output 8'!$m$4:$m$"&amp;$C$11))
+SUMIF(INDIRECT("'Output 9'!$H$4:$H$"&amp;$C$12),Analysis!Q67,INDIRECT("'Output 9'!$m$4:$m$"&amp;$C$12))
+SUMIF(INDIRECT("'Output 10'!$H$4:$H$"&amp;$C$13),Analysis!Q67,INDIRECT("'Output 10'!$m$4:$m$"&amp;$C$13))</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
+SUMIF(INDIRECT("'Output 6'!$H$4:$H$"&amp;$C$9),Analysis!Q67,INDIRECT("'Output 6'!$Q$4:$Q$"&amp;$C$9))
+SUMIF(INDIRECT("'Output 7'!$H$4:$H$"&amp;$C$10),Analysis!Q67,INDIRECT("'Output 7'!$Q$4:$Q$"&amp;$C$10))
+SUMIF(INDIRECT("'Output 8'!$H$4:$H$"&amp;$C$11),Analysis!Q67,INDIRECT("'Output 8'!$Q$4:$Q$"&amp;$C$11))
+SUMIF(INDIRECT("'Output 9'!$H$4:$H$"&amp;$C$12),Analysis!Q67,INDIRECT("'Output 9'!$Q$4:$Q$"&amp;$C$12))
+SUMIF(INDIRECT("'Output 10'!$H$4:$H$"&amp;$C$13),Analysis!Q67,INDIRECT("'Output 10'!$Q$4:$Q$"&amp;$C$13))</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
+SUMIF(INDIRECT("'Output 6'!$H$4:$H$"&amp;$C$9),Analysis!Q67,INDIRECT("'Output 6'!$U$4:$U$"&amp;$C$9))
+SUMIF(INDIRECT("'Output 7'!$H$4:$H$"&amp;$C$10),Analysis!Q67,INDIRECT("'Output 7'!$U$4:$U$"&amp;$C$10))
+SUMIF(INDIRECT("'Output 8'!$H$4:$H$"&amp;$C$11),Analysis!Q67,INDIRECT("'Output 8'!$U$4:$U$"&amp;$C$11))
+SUMIF(INDIRECT("'Output 9'!$H$4:$H$"&amp;$C$12),Analysis!Q67,INDIRECT("'Output 9'!$U$4:$U$"&amp;$C$12))
+SUMIF(INDIRECT("'Output 10'!$H$4:$H$"&amp;$C$13),Analysis!Q67,INDIRECT("'Output 10'!$U$4:$U$"&amp;$C$13))</f>
        <v>0</v>
      </c>
      <c r="U67" s="30"/>
      <c r="V67" s="5">
        <f>SUMIF('Unplanned Outputs'!$E$4:$E$500,Analysis!Q67,'Unplanned Outputs'!$R$4:$R$500)</f>
        <v>0</v>
      </c>
      <c r="W67" s="5">
        <f>SUMIF('Unplanned Outputs'!$E$4:$E$500,Analysis!$Q67,'Unplanned Outputs'!$V$4:$V$500)</f>
        <v>0</v>
      </c>
      <c r="X67" s="5">
        <f>SUMIF('Unplanned Outputs'!$E$4:$E$500,Analysis!$Q67,'Unplanned Outputs'!$Z$4:$Z$500)</f>
        <v>0</v>
      </c>
      <c r="Y67" s="15"/>
      <c r="Z67" s="37">
        <f t="shared" ca="1" si="9"/>
        <v>0</v>
      </c>
      <c r="AA67" s="37">
        <f t="shared" si="10"/>
        <v>0</v>
      </c>
      <c r="AB67" s="53">
        <f t="shared" ca="1" si="11"/>
        <v>0</v>
      </c>
      <c r="AC67" s="64">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
+SUMIF(INDIRECT("'Output 6'!$H$5:$H$"&amp;$C$9),Analysis!$Q67,INDIRECT("'Output 6'!$F$5:$F$"&amp;$C$9))
+SUMIF(INDIRECT("'Output 7'!$H$5:$H$"&amp;$C$10),Analysis!$Q67,INDIRECT("'Output 7'!$F$5:$F$"&amp;$C$10))
+SUMIF(INDIRECT("'Output 8'!$H$5:$H$"&amp;$C$11),Analysis!$Q67,INDIRECT("'Output 8'!$F$5:$F$"&amp;$C$11))
+SUMIF(INDIRECT("'Output 9'!$H$5:$H$"&amp;$C$12),Analysis!$Q67,INDIRECT("'Output 9'!$F$5:$F$"&amp;$C$12))
+SUMIF(INDIRECT("'Output 10'!$H$5:$H$"&amp;$C$13),Analysis!$Q67,INDIRECT("'Output 10'!$F$5:$F$"&amp;$C$13))</f>
        <v>0</v>
      </c>
    </row>
    <row r="68" spans="17:29" x14ac:dyDescent="0.3">
      <c r="Q68" s="30">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
+SUMIF(INDIRECT("'Output 6'!$H$4:$H$"&amp;$C$9),Analysis!Q68,INDIRECT("'Output 6'!$m$4:$m$"&amp;$C$9))
+SUMIF(INDIRECT("'Output 7'!$H$4:$H$"&amp;$C$10),Analysis!Q68,INDIRECT("'Output 7'!$m$4:$m$"&amp;$C$10))
+SUMIF(INDIRECT("'Output 8'!$H$4:$H$"&amp;$C$11),Analysis!Q68,INDIRECT("'Output 8'!$m$4:$m$"&amp;$C$11))
+SUMIF(INDIRECT("'Output 9'!$H$4:$H$"&amp;$C$12),Analysis!Q68,INDIRECT("'Output 9'!$m$4:$m$"&amp;$C$12))
+SUMIF(INDIRECT("'Output 10'!$H$4:$H$"&amp;$C$13),Analysis!Q68,INDIRECT("'Output 10'!$m$4:$m$"&amp;$C$13))</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
+SUMIF(INDIRECT("'Output 6'!$H$4:$H$"&amp;$C$9),Analysis!Q68,INDIRECT("'Output 6'!$Q$4:$Q$"&amp;$C$9))
+SUMIF(INDIRECT("'Output 7'!$H$4:$H$"&amp;$C$10),Analysis!Q68,INDIRECT("'Output 7'!$Q$4:$Q$"&amp;$C$10))
+SUMIF(INDIRECT("'Output 8'!$H$4:$H$"&amp;$C$11),Analysis!Q68,INDIRECT("'Output 8'!$Q$4:$Q$"&amp;$C$11))
+SUMIF(INDIRECT("'Output 9'!$H$4:$H$"&amp;$C$12),Analysis!Q68,INDIRECT("'Output 9'!$Q$4:$Q$"&amp;$C$12))
+SUMIF(INDIRECT("'Output 10'!$H$4:$H$"&amp;$C$13),Analysis!Q68,INDIRECT("'Output 10'!$Q$4:$Q$"&amp;$C$13))</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
+SUMIF(INDIRECT("'Output 6'!$H$4:$H$"&amp;$C$9),Analysis!Q68,INDIRECT("'Output 6'!$U$4:$U$"&amp;$C$9))
+SUMIF(INDIRECT("'Output 7'!$H$4:$H$"&amp;$C$10),Analysis!Q68,INDIRECT("'Output 7'!$U$4:$U$"&amp;$C$10))
+SUMIF(INDIRECT("'Output 8'!$H$4:$H$"&amp;$C$11),Analysis!Q68,INDIRECT("'Output 8'!$U$4:$U$"&amp;$C$11))
+SUMIF(INDIRECT("'Output 9'!$H$4:$H$"&amp;$C$12),Analysis!Q68,INDIRECT("'Output 9'!$U$4:$U$"&amp;$C$12))
+SUMIF(INDIRECT("'Output 10'!$H$4:$H$"&amp;$C$13),Analysis!Q68,INDIRECT("'Output 10'!$U$4:$U$"&amp;$C$13))</f>
        <v>0</v>
      </c>
      <c r="U68" s="30"/>
      <c r="V68" s="5">
        <f>SUMIF('Unplanned Outputs'!$E$4:$E$500,Analysis!Q68,'Unplanned Outputs'!$R$4:$R$500)</f>
        <v>0</v>
      </c>
      <c r="W68" s="5">
        <f>SUMIF('Unplanned Outputs'!$E$4:$E$500,Analysis!$Q68,'Unplanned Outputs'!$V$4:$V$500)</f>
        <v>0</v>
      </c>
      <c r="X68" s="5">
        <f>SUMIF('Unplanned Outputs'!$E$4:$E$500,Analysis!$Q68,'Unplanned Outputs'!$Z$4:$Z$500)</f>
        <v>0</v>
      </c>
      <c r="Y68" s="15"/>
      <c r="Z68" s="37">
        <f t="shared" ref="Z68:Z80" ca="1" si="12">SUM(R68:T68)</f>
        <v>0</v>
      </c>
      <c r="AA68" s="37">
        <f t="shared" ref="AA68:AA80" si="13">SUM(V68:X68)</f>
        <v>0</v>
      </c>
      <c r="AB68" s="53">
        <f t="shared" ref="AB68:AB80" ca="1" si="14">AA68+Z68</f>
        <v>0</v>
      </c>
      <c r="AC68" s="64">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
+SUMIF(INDIRECT("'Output 6'!$H$5:$H$"&amp;$C$9),Analysis!$Q68,INDIRECT("'Output 6'!$F$5:$F$"&amp;$C$9))
+SUMIF(INDIRECT("'Output 7'!$H$5:$H$"&amp;$C$10),Analysis!$Q68,INDIRECT("'Output 7'!$F$5:$F$"&amp;$C$10))
+SUMIF(INDIRECT("'Output 8'!$H$5:$H$"&amp;$C$11),Analysis!$Q68,INDIRECT("'Output 8'!$F$5:$F$"&amp;$C$11))
+SUMIF(INDIRECT("'Output 9'!$H$5:$H$"&amp;$C$12),Analysis!$Q68,INDIRECT("'Output 9'!$F$5:$F$"&amp;$C$12))
+SUMIF(INDIRECT("'Output 10'!$H$5:$H$"&amp;$C$13),Analysis!$Q68,INDIRECT("'Output 10'!$F$5:$F$"&amp;$C$13))</f>
        <v>0</v>
      </c>
    </row>
    <row r="69" spans="17:29" x14ac:dyDescent="0.3">
      <c r="Q69" s="30" t="s">
        <v>248</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
+SUMIF(INDIRECT("'Output 6'!$H$4:$H$"&amp;$C$9),Analysis!Q69,INDIRECT("'Output 6'!$m$4:$m$"&amp;$C$9))
+SUMIF(INDIRECT("'Output 7'!$H$4:$H$"&amp;$C$10),Analysis!Q69,INDIRECT("'Output 7'!$m$4:$m$"&amp;$C$10))
+SUMIF(INDIRECT("'Output 8'!$H$4:$H$"&amp;$C$11),Analysis!Q69,INDIRECT("'Output 8'!$m$4:$m$"&amp;$C$11))
+SUMIF(INDIRECT("'Output 9'!$H$4:$H$"&amp;$C$12),Analysis!Q69,INDIRECT("'Output 9'!$m$4:$m$"&amp;$C$12))
+SUMIF(INDIRECT("'Output 10'!$H$4:$H$"&amp;$C$13),Analysis!Q69,INDIRECT("'Output 10'!$m$4:$m$"&amp;$C$13))</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
+SUMIF(INDIRECT("'Output 6'!$H$4:$H$"&amp;$C$9),Analysis!Q69,INDIRECT("'Output 6'!$Q$4:$Q$"&amp;$C$9))
+SUMIF(INDIRECT("'Output 7'!$H$4:$H$"&amp;$C$10),Analysis!Q69,INDIRECT("'Output 7'!$Q$4:$Q$"&amp;$C$10))
+SUMIF(INDIRECT("'Output 8'!$H$4:$H$"&amp;$C$11),Analysis!Q69,INDIRECT("'Output 8'!$Q$4:$Q$"&amp;$C$11))
+SUMIF(INDIRECT("'Output 9'!$H$4:$H$"&amp;$C$12),Analysis!Q69,INDIRECT("'Output 9'!$Q$4:$Q$"&amp;$C$12))
+SUMIF(INDIRECT("'Output 10'!$H$4:$H$"&amp;$C$13),Analysis!Q69,INDIRECT("'Output 10'!$Q$4:$Q$"&amp;$C$13))</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
+SUMIF(INDIRECT("'Output 6'!$H$4:$H$"&amp;$C$9),Analysis!Q69,INDIRECT("'Output 6'!$U$4:$U$"&amp;$C$9))
+SUMIF(INDIRECT("'Output 7'!$H$4:$H$"&amp;$C$10),Analysis!Q69,INDIRECT("'Output 7'!$U$4:$U$"&amp;$C$10))
+SUMIF(INDIRECT("'Output 8'!$H$4:$H$"&amp;$C$11),Analysis!Q69,INDIRECT("'Output 8'!$U$4:$U$"&amp;$C$11))
+SUMIF(INDIRECT("'Output 9'!$H$4:$H$"&amp;$C$12),Analysis!Q69,INDIRECT("'Output 9'!$U$4:$U$"&amp;$C$12))
+SUMIF(INDIRECT("'Output 10'!$H$4:$H$"&amp;$C$13),Analysis!Q69,INDIRECT("'Output 10'!$U$4:$U$"&amp;$C$13))</f>
        <v>0</v>
      </c>
      <c r="U69" s="30"/>
      <c r="V69" s="5">
        <f>SUMIF('Unplanned Outputs'!$E$4:$E$500,Analysis!Q69,'Unplanned Outputs'!$R$4:$R$500)</f>
        <v>0</v>
      </c>
      <c r="W69" s="5">
        <f>SUMIF('Unplanned Outputs'!$E$4:$E$500,Analysis!$Q69,'Unplanned Outputs'!$V$4:$V$500)</f>
        <v>0</v>
      </c>
      <c r="X69" s="5">
        <f>SUMIF('Unplanned Outputs'!$E$4:$E$500,Analysis!$Q69,'Unplanned Outputs'!$Z$4:$Z$500)</f>
        <v>0</v>
      </c>
      <c r="Y69" s="15"/>
      <c r="Z69" s="37">
        <f t="shared" ca="1" si="12"/>
        <v>0</v>
      </c>
      <c r="AA69" s="37">
        <f t="shared" si="13"/>
        <v>0</v>
      </c>
      <c r="AB69" s="53">
        <f t="shared" ca="1" si="14"/>
        <v>0</v>
      </c>
      <c r="AC69" s="64">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
+SUMIF(INDIRECT("'Output 6'!$H$5:$H$"&amp;$C$9),Analysis!$Q69,INDIRECT("'Output 6'!$F$5:$F$"&amp;$C$9))
+SUMIF(INDIRECT("'Output 7'!$H$5:$H$"&amp;$C$10),Analysis!$Q69,INDIRECT("'Output 7'!$F$5:$F$"&amp;$C$10))
+SUMIF(INDIRECT("'Output 8'!$H$5:$H$"&amp;$C$11),Analysis!$Q69,INDIRECT("'Output 8'!$F$5:$F$"&amp;$C$11))
+SUMIF(INDIRECT("'Output 9'!$H$5:$H$"&amp;$C$12),Analysis!$Q69,INDIRECT("'Output 9'!$F$5:$F$"&amp;$C$12))
+SUMIF(INDIRECT("'Output 10'!$H$5:$H$"&amp;$C$13),Analysis!$Q69,INDIRECT("'Output 10'!$F$5:$F$"&amp;$C$13))</f>
        <v>0</v>
      </c>
    </row>
    <row r="70" spans="17:29" x14ac:dyDescent="0.3">
      <c r="Q70" s="30" t="s">
        <v>249</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
+SUMIF(INDIRECT("'Output 6'!$H$4:$H$"&amp;$C$9),Analysis!Q70,INDIRECT("'Output 6'!$m$4:$m$"&amp;$C$9))
+SUMIF(INDIRECT("'Output 7'!$H$4:$H$"&amp;$C$10),Analysis!Q70,INDIRECT("'Output 7'!$m$4:$m$"&amp;$C$10))
+SUMIF(INDIRECT("'Output 8'!$H$4:$H$"&amp;$C$11),Analysis!Q70,INDIRECT("'Output 8'!$m$4:$m$"&amp;$C$11))
+SUMIF(INDIRECT("'Output 9'!$H$4:$H$"&amp;$C$12),Analysis!Q70,INDIRECT("'Output 9'!$m$4:$m$"&amp;$C$12))
+SUMIF(INDIRECT("'Output 10'!$H$4:$H$"&amp;$C$13),Analysis!Q70,INDIRECT("'Output 10'!$m$4:$m$"&amp;$C$13))</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
+SUMIF(INDIRECT("'Output 6'!$H$4:$H$"&amp;$C$9),Analysis!Q70,INDIRECT("'Output 6'!$Q$4:$Q$"&amp;$C$9))
+SUMIF(INDIRECT("'Output 7'!$H$4:$H$"&amp;$C$10),Analysis!Q70,INDIRECT("'Output 7'!$Q$4:$Q$"&amp;$C$10))
+SUMIF(INDIRECT("'Output 8'!$H$4:$H$"&amp;$C$11),Analysis!Q70,INDIRECT("'Output 8'!$Q$4:$Q$"&amp;$C$11))
+SUMIF(INDIRECT("'Output 9'!$H$4:$H$"&amp;$C$12),Analysis!Q70,INDIRECT("'Output 9'!$Q$4:$Q$"&amp;$C$12))
+SUMIF(INDIRECT("'Output 10'!$H$4:$H$"&amp;$C$13),Analysis!Q70,INDIRECT("'Output 10'!$Q$4:$Q$"&amp;$C$13))</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
+SUMIF(INDIRECT("'Output 6'!$H$4:$H$"&amp;$C$9),Analysis!Q70,INDIRECT("'Output 6'!$U$4:$U$"&amp;$C$9))
+SUMIF(INDIRECT("'Output 7'!$H$4:$H$"&amp;$C$10),Analysis!Q70,INDIRECT("'Output 7'!$U$4:$U$"&amp;$C$10))
+SUMIF(INDIRECT("'Output 8'!$H$4:$H$"&amp;$C$11),Analysis!Q70,INDIRECT("'Output 8'!$U$4:$U$"&amp;$C$11))
+SUMIF(INDIRECT("'Output 9'!$H$4:$H$"&amp;$C$12),Analysis!Q70,INDIRECT("'Output 9'!$U$4:$U$"&amp;$C$12))
+SUMIF(INDIRECT("'Output 10'!$H$4:$H$"&amp;$C$13),Analysis!Q70,INDIRECT("'Output 10'!$U$4:$U$"&amp;$C$13))</f>
        <v>0</v>
      </c>
      <c r="U70" s="30"/>
      <c r="V70" s="5">
        <f>SUMIF('Unplanned Outputs'!$E$4:$E$500,Analysis!Q70,'Unplanned Outputs'!$R$4:$R$500)</f>
        <v>0</v>
      </c>
      <c r="W70" s="5">
        <f>SUMIF('Unplanned Outputs'!$E$4:$E$500,Analysis!$Q70,'Unplanned Outputs'!$V$4:$V$500)</f>
        <v>0</v>
      </c>
      <c r="X70" s="5">
        <f>SUMIF('Unplanned Outputs'!$E$4:$E$500,Analysis!$Q70,'Unplanned Outputs'!$Z$4:$Z$500)</f>
        <v>0</v>
      </c>
      <c r="Y70" s="15"/>
      <c r="Z70" s="37">
        <f t="shared" ca="1" si="12"/>
        <v>0</v>
      </c>
      <c r="AA70" s="37">
        <f t="shared" si="13"/>
        <v>0</v>
      </c>
      <c r="AB70" s="53">
        <f t="shared" ca="1" si="14"/>
        <v>0</v>
      </c>
      <c r="AC70" s="64">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
+SUMIF(INDIRECT("'Output 6'!$H$5:$H$"&amp;$C$9),Analysis!$Q70,INDIRECT("'Output 6'!$F$5:$F$"&amp;$C$9))
+SUMIF(INDIRECT("'Output 7'!$H$5:$H$"&amp;$C$10),Analysis!$Q70,INDIRECT("'Output 7'!$F$5:$F$"&amp;$C$10))
+SUMIF(INDIRECT("'Output 8'!$H$5:$H$"&amp;$C$11),Analysis!$Q70,INDIRECT("'Output 8'!$F$5:$F$"&amp;$C$11))
+SUMIF(INDIRECT("'Output 9'!$H$5:$H$"&amp;$C$12),Analysis!$Q70,INDIRECT("'Output 9'!$F$5:$F$"&amp;$C$12))
+SUMIF(INDIRECT("'Output 10'!$H$5:$H$"&amp;$C$13),Analysis!$Q70,INDIRECT("'Output 10'!$F$5:$F$"&amp;$C$13))</f>
        <v>0</v>
      </c>
    </row>
    <row r="71" spans="17:29" x14ac:dyDescent="0.3">
      <c r="Q71" s="30" t="s">
        <v>250</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
+SUMIF(INDIRECT("'Output 6'!$H$4:$H$"&amp;$C$9),Analysis!Q71,INDIRECT("'Output 6'!$m$4:$m$"&amp;$C$9))
+SUMIF(INDIRECT("'Output 7'!$H$4:$H$"&amp;$C$10),Analysis!Q71,INDIRECT("'Output 7'!$m$4:$m$"&amp;$C$10))
+SUMIF(INDIRECT("'Output 8'!$H$4:$H$"&amp;$C$11),Analysis!Q71,INDIRECT("'Output 8'!$m$4:$m$"&amp;$C$11))
+SUMIF(INDIRECT("'Output 9'!$H$4:$H$"&amp;$C$12),Analysis!Q71,INDIRECT("'Output 9'!$m$4:$m$"&amp;$C$12))
+SUMIF(INDIRECT("'Output 10'!$H$4:$H$"&amp;$C$13),Analysis!Q71,INDIRECT("'Output 10'!$m$4:$m$"&amp;$C$13))</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
+SUMIF(INDIRECT("'Output 6'!$H$4:$H$"&amp;$C$9),Analysis!Q71,INDIRECT("'Output 6'!$Q$4:$Q$"&amp;$C$9))
+SUMIF(INDIRECT("'Output 7'!$H$4:$H$"&amp;$C$10),Analysis!Q71,INDIRECT("'Output 7'!$Q$4:$Q$"&amp;$C$10))
+SUMIF(INDIRECT("'Output 8'!$H$4:$H$"&amp;$C$11),Analysis!Q71,INDIRECT("'Output 8'!$Q$4:$Q$"&amp;$C$11))
+SUMIF(INDIRECT("'Output 9'!$H$4:$H$"&amp;$C$12),Analysis!Q71,INDIRECT("'Output 9'!$Q$4:$Q$"&amp;$C$12))
+SUMIF(INDIRECT("'Output 10'!$H$4:$H$"&amp;$C$13),Analysis!Q71,INDIRECT("'Output 10'!$Q$4:$Q$"&amp;$C$13))</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
+SUMIF(INDIRECT("'Output 6'!$H$4:$H$"&amp;$C$9),Analysis!Q71,INDIRECT("'Output 6'!$U$4:$U$"&amp;$C$9))
+SUMIF(INDIRECT("'Output 7'!$H$4:$H$"&amp;$C$10),Analysis!Q71,INDIRECT("'Output 7'!$U$4:$U$"&amp;$C$10))
+SUMIF(INDIRECT("'Output 8'!$H$4:$H$"&amp;$C$11),Analysis!Q71,INDIRECT("'Output 8'!$U$4:$U$"&amp;$C$11))
+SUMIF(INDIRECT("'Output 9'!$H$4:$H$"&amp;$C$12),Analysis!Q71,INDIRECT("'Output 9'!$U$4:$U$"&amp;$C$12))
+SUMIF(INDIRECT("'Output 10'!$H$4:$H$"&amp;$C$13),Analysis!Q71,INDIRECT("'Output 10'!$U$4:$U$"&amp;$C$13))</f>
        <v>0</v>
      </c>
      <c r="U71" s="30"/>
      <c r="V71" s="5">
        <f>SUMIF('Unplanned Outputs'!$E$4:$E$500,Analysis!Q71,'Unplanned Outputs'!$R$4:$R$500)</f>
        <v>0</v>
      </c>
      <c r="W71" s="5">
        <f>SUMIF('Unplanned Outputs'!$E$4:$E$500,Analysis!$Q71,'Unplanned Outputs'!$V$4:$V$500)</f>
        <v>0</v>
      </c>
      <c r="X71" s="5">
        <f>SUMIF('Unplanned Outputs'!$E$4:$E$500,Analysis!$Q71,'Unplanned Outputs'!$Z$4:$Z$500)</f>
        <v>0</v>
      </c>
      <c r="Y71" s="15"/>
      <c r="Z71" s="37">
        <f t="shared" ca="1" si="12"/>
        <v>0</v>
      </c>
      <c r="AA71" s="37">
        <f t="shared" si="13"/>
        <v>0</v>
      </c>
      <c r="AB71" s="53">
        <f t="shared" ca="1" si="14"/>
        <v>0</v>
      </c>
      <c r="AC71" s="64">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
+SUMIF(INDIRECT("'Output 6'!$H$5:$H$"&amp;$C$9),Analysis!$Q71,INDIRECT("'Output 6'!$F$5:$F$"&amp;$C$9))
+SUMIF(INDIRECT("'Output 7'!$H$5:$H$"&amp;$C$10),Analysis!$Q71,INDIRECT("'Output 7'!$F$5:$F$"&amp;$C$10))
+SUMIF(INDIRECT("'Output 8'!$H$5:$H$"&amp;$C$11),Analysis!$Q71,INDIRECT("'Output 8'!$F$5:$F$"&amp;$C$11))
+SUMIF(INDIRECT("'Output 9'!$H$5:$H$"&amp;$C$12),Analysis!$Q71,INDIRECT("'Output 9'!$F$5:$F$"&amp;$C$12))
+SUMIF(INDIRECT("'Output 10'!$H$5:$H$"&amp;$C$13),Analysis!$Q71,INDIRECT("'Output 10'!$F$5:$F$"&amp;$C$13))</f>
        <v>0</v>
      </c>
    </row>
    <row r="72" spans="17:29" x14ac:dyDescent="0.3">
      <c r="Q72" s="30">
        <v>5.4</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
+SUMIF(INDIRECT("'Output 6'!$H$4:$H$"&amp;$C$9),Analysis!Q72,INDIRECT("'Output 6'!$m$4:$m$"&amp;$C$9))
+SUMIF(INDIRECT("'Output 7'!$H$4:$H$"&amp;$C$10),Analysis!Q72,INDIRECT("'Output 7'!$m$4:$m$"&amp;$C$10))
+SUMIF(INDIRECT("'Output 8'!$H$4:$H$"&amp;$C$11),Analysis!Q72,INDIRECT("'Output 8'!$m$4:$m$"&amp;$C$11))
+SUMIF(INDIRECT("'Output 9'!$H$4:$H$"&amp;$C$12),Analysis!Q72,INDIRECT("'Output 9'!$m$4:$m$"&amp;$C$12))
+SUMIF(INDIRECT("'Output 10'!$H$4:$H$"&amp;$C$13),Analysis!Q72,INDIRECT("'Output 10'!$m$4:$m$"&amp;$C$13))</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
+SUMIF(INDIRECT("'Output 6'!$H$4:$H$"&amp;$C$9),Analysis!Q72,INDIRECT("'Output 6'!$Q$4:$Q$"&amp;$C$9))
+SUMIF(INDIRECT("'Output 7'!$H$4:$H$"&amp;$C$10),Analysis!Q72,INDIRECT("'Output 7'!$Q$4:$Q$"&amp;$C$10))
+SUMIF(INDIRECT("'Output 8'!$H$4:$H$"&amp;$C$11),Analysis!Q72,INDIRECT("'Output 8'!$Q$4:$Q$"&amp;$C$11))
+SUMIF(INDIRECT("'Output 9'!$H$4:$H$"&amp;$C$12),Analysis!Q72,INDIRECT("'Output 9'!$Q$4:$Q$"&amp;$C$12))
+SUMIF(INDIRECT("'Output 10'!$H$4:$H$"&amp;$C$13),Analysis!Q72,INDIRECT("'Output 10'!$Q$4:$Q$"&amp;$C$13))</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
+SUMIF(INDIRECT("'Output 6'!$H$4:$H$"&amp;$C$9),Analysis!Q72,INDIRECT("'Output 6'!$U$4:$U$"&amp;$C$9))
+SUMIF(INDIRECT("'Output 7'!$H$4:$H$"&amp;$C$10),Analysis!Q72,INDIRECT("'Output 7'!$U$4:$U$"&amp;$C$10))
+SUMIF(INDIRECT("'Output 8'!$H$4:$H$"&amp;$C$11),Analysis!Q72,INDIRECT("'Output 8'!$U$4:$U$"&amp;$C$11))
+SUMIF(INDIRECT("'Output 9'!$H$4:$H$"&amp;$C$12),Analysis!Q72,INDIRECT("'Output 9'!$U$4:$U$"&amp;$C$12))
+SUMIF(INDIRECT("'Output 10'!$H$4:$H$"&amp;$C$13),Analysis!Q72,INDIRECT("'Output 10'!$U$4:$U$"&amp;$C$13))</f>
        <v>0</v>
      </c>
      <c r="U72" s="30"/>
      <c r="V72" s="5">
        <f>SUMIF('Unplanned Outputs'!$E$4:$E$500,Analysis!Q72,'Unplanned Outputs'!$R$4:$R$500)</f>
        <v>0</v>
      </c>
      <c r="W72" s="5">
        <f>SUMIF('Unplanned Outputs'!$E$4:$E$500,Analysis!$Q72,'Unplanned Outputs'!$V$4:$V$500)</f>
        <v>0</v>
      </c>
      <c r="X72" s="5">
        <f>SUMIF('Unplanned Outputs'!$E$4:$E$500,Analysis!$Q72,'Unplanned Outputs'!$Z$4:$Z$500)</f>
        <v>0</v>
      </c>
      <c r="Y72" s="15"/>
      <c r="Z72" s="37">
        <f t="shared" ref="Z72:Z75" ca="1" si="15">SUM(R72:T72)</f>
        <v>0</v>
      </c>
      <c r="AA72" s="37">
        <f t="shared" ref="AA72:AA75" si="16">SUM(V72:X72)</f>
        <v>0</v>
      </c>
      <c r="AB72" s="53">
        <f t="shared" ref="AB72:AB75" ca="1" si="17">AA72+Z72</f>
        <v>0</v>
      </c>
      <c r="AC72" s="64">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
+SUMIF(INDIRECT("'Output 6'!$H$5:$H$"&amp;$C$9),Analysis!$Q72,INDIRECT("'Output 6'!$F$5:$F$"&amp;$C$9))
+SUMIF(INDIRECT("'Output 7'!$H$5:$H$"&amp;$C$10),Analysis!$Q72,INDIRECT("'Output 7'!$F$5:$F$"&amp;$C$10))
+SUMIF(INDIRECT("'Output 8'!$H$5:$H$"&amp;$C$11),Analysis!$Q72,INDIRECT("'Output 8'!$F$5:$F$"&amp;$C$11))
+SUMIF(INDIRECT("'Output 9'!$H$5:$H$"&amp;$C$12),Analysis!$Q72,INDIRECT("'Output 9'!$F$5:$F$"&amp;$C$12))
+SUMIF(INDIRECT("'Output 10'!$H$5:$H$"&amp;$C$13),Analysis!$Q72,INDIRECT("'Output 10'!$F$5:$F$"&amp;$C$13))</f>
        <v>0</v>
      </c>
    </row>
    <row r="73" spans="17:29" x14ac:dyDescent="0.3">
      <c r="Q73" s="30" t="s">
        <v>251</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
+SUMIF(INDIRECT("'Output 6'!$H$4:$H$"&amp;$C$9),Analysis!Q73,INDIRECT("'Output 6'!$m$4:$m$"&amp;$C$9))
+SUMIF(INDIRECT("'Output 7'!$H$4:$H$"&amp;$C$10),Analysis!Q73,INDIRECT("'Output 7'!$m$4:$m$"&amp;$C$10))
+SUMIF(INDIRECT("'Output 8'!$H$4:$H$"&amp;$C$11),Analysis!Q73,INDIRECT("'Output 8'!$m$4:$m$"&amp;$C$11))
+SUMIF(INDIRECT("'Output 9'!$H$4:$H$"&amp;$C$12),Analysis!Q73,INDIRECT("'Output 9'!$m$4:$m$"&amp;$C$12))
+SUMIF(INDIRECT("'Output 10'!$H$4:$H$"&amp;$C$13),Analysis!Q73,INDIRECT("'Output 10'!$m$4:$m$"&amp;$C$13))</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
+SUMIF(INDIRECT("'Output 6'!$H$4:$H$"&amp;$C$9),Analysis!Q73,INDIRECT("'Output 6'!$Q$4:$Q$"&amp;$C$9))
+SUMIF(INDIRECT("'Output 7'!$H$4:$H$"&amp;$C$10),Analysis!Q73,INDIRECT("'Output 7'!$Q$4:$Q$"&amp;$C$10))
+SUMIF(INDIRECT("'Output 8'!$H$4:$H$"&amp;$C$11),Analysis!Q73,INDIRECT("'Output 8'!$Q$4:$Q$"&amp;$C$11))
+SUMIF(INDIRECT("'Output 9'!$H$4:$H$"&amp;$C$12),Analysis!Q73,INDIRECT("'Output 9'!$Q$4:$Q$"&amp;$C$12))
+SUMIF(INDIRECT("'Output 10'!$H$4:$H$"&amp;$C$13),Analysis!Q73,INDIRECT("'Output 10'!$Q$4:$Q$"&amp;$C$13))</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
+SUMIF(INDIRECT("'Output 6'!$H$4:$H$"&amp;$C$9),Analysis!Q73,INDIRECT("'Output 6'!$U$4:$U$"&amp;$C$9))
+SUMIF(INDIRECT("'Output 7'!$H$4:$H$"&amp;$C$10),Analysis!Q73,INDIRECT("'Output 7'!$U$4:$U$"&amp;$C$10))
+SUMIF(INDIRECT("'Output 8'!$H$4:$H$"&amp;$C$11),Analysis!Q73,INDIRECT("'Output 8'!$U$4:$U$"&amp;$C$11))
+SUMIF(INDIRECT("'Output 9'!$H$4:$H$"&amp;$C$12),Analysis!Q73,INDIRECT("'Output 9'!$U$4:$U$"&amp;$C$12))
+SUMIF(INDIRECT("'Output 10'!$H$4:$H$"&amp;$C$13),Analysis!Q73,INDIRECT("'Output 10'!$U$4:$U$"&amp;$C$13))</f>
        <v>0</v>
      </c>
      <c r="U73" s="30"/>
      <c r="V73" s="5">
        <f>SUMIF('Unplanned Outputs'!$E$4:$E$500,Analysis!Q73,'Unplanned Outputs'!$R$4:$R$500)</f>
        <v>0</v>
      </c>
      <c r="W73" s="5">
        <f>SUMIF('Unplanned Outputs'!$E$4:$E$500,Analysis!$Q73,'Unplanned Outputs'!$V$4:$V$500)</f>
        <v>0</v>
      </c>
      <c r="X73" s="5">
        <f>SUMIF('Unplanned Outputs'!$E$4:$E$500,Analysis!$Q73,'Unplanned Outputs'!$Z$4:$Z$500)</f>
        <v>0</v>
      </c>
      <c r="Y73" s="15"/>
      <c r="Z73" s="37">
        <f t="shared" ca="1" si="15"/>
        <v>0</v>
      </c>
      <c r="AA73" s="37">
        <f t="shared" si="16"/>
        <v>0</v>
      </c>
      <c r="AB73" s="53">
        <f t="shared" ca="1" si="17"/>
        <v>0</v>
      </c>
      <c r="AC73" s="64">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
+SUMIF(INDIRECT("'Output 6'!$H$5:$H$"&amp;$C$9),Analysis!$Q73,INDIRECT("'Output 6'!$F$5:$F$"&amp;$C$9))
+SUMIF(INDIRECT("'Output 7'!$H$5:$H$"&amp;$C$10),Analysis!$Q73,INDIRECT("'Output 7'!$F$5:$F$"&amp;$C$10))
+SUMIF(INDIRECT("'Output 8'!$H$5:$H$"&amp;$C$11),Analysis!$Q73,INDIRECT("'Output 8'!$F$5:$F$"&amp;$C$11))
+SUMIF(INDIRECT("'Output 9'!$H$5:$H$"&amp;$C$12),Analysis!$Q73,INDIRECT("'Output 9'!$F$5:$F$"&amp;$C$12))
+SUMIF(INDIRECT("'Output 10'!$H$5:$H$"&amp;$C$13),Analysis!$Q73,INDIRECT("'Output 10'!$F$5:$F$"&amp;$C$13))</f>
        <v>0</v>
      </c>
    </row>
    <row r="74" spans="17:29" x14ac:dyDescent="0.3">
      <c r="Q74" s="30" t="s">
        <v>252</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
+SUMIF(INDIRECT("'Output 6'!$H$4:$H$"&amp;$C$9),Analysis!Q74,INDIRECT("'Output 6'!$m$4:$m$"&amp;$C$9))
+SUMIF(INDIRECT("'Output 7'!$H$4:$H$"&amp;$C$10),Analysis!Q74,INDIRECT("'Output 7'!$m$4:$m$"&amp;$C$10))
+SUMIF(INDIRECT("'Output 8'!$H$4:$H$"&amp;$C$11),Analysis!Q74,INDIRECT("'Output 8'!$m$4:$m$"&amp;$C$11))
+SUMIF(INDIRECT("'Output 9'!$H$4:$H$"&amp;$C$12),Analysis!Q74,INDIRECT("'Output 9'!$m$4:$m$"&amp;$C$12))
+SUMIF(INDIRECT("'Output 10'!$H$4:$H$"&amp;$C$13),Analysis!Q74,INDIRECT("'Output 10'!$m$4:$m$"&amp;$C$13))</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
+SUMIF(INDIRECT("'Output 6'!$H$4:$H$"&amp;$C$9),Analysis!Q74,INDIRECT("'Output 6'!$Q$4:$Q$"&amp;$C$9))
+SUMIF(INDIRECT("'Output 7'!$H$4:$H$"&amp;$C$10),Analysis!Q74,INDIRECT("'Output 7'!$Q$4:$Q$"&amp;$C$10))
+SUMIF(INDIRECT("'Output 8'!$H$4:$H$"&amp;$C$11),Analysis!Q74,INDIRECT("'Output 8'!$Q$4:$Q$"&amp;$C$11))
+SUMIF(INDIRECT("'Output 9'!$H$4:$H$"&amp;$C$12),Analysis!Q74,INDIRECT("'Output 9'!$Q$4:$Q$"&amp;$C$12))
+SUMIF(INDIRECT("'Output 10'!$H$4:$H$"&amp;$C$13),Analysis!Q74,INDIRECT("'Output 10'!$Q$4:$Q$"&amp;$C$13))</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
+SUMIF(INDIRECT("'Output 6'!$H$4:$H$"&amp;$C$9),Analysis!Q74,INDIRECT("'Output 6'!$U$4:$U$"&amp;$C$9))
+SUMIF(INDIRECT("'Output 7'!$H$4:$H$"&amp;$C$10),Analysis!Q74,INDIRECT("'Output 7'!$U$4:$U$"&amp;$C$10))
+SUMIF(INDIRECT("'Output 8'!$H$4:$H$"&amp;$C$11),Analysis!Q74,INDIRECT("'Output 8'!$U$4:$U$"&amp;$C$11))
+SUMIF(INDIRECT("'Output 9'!$H$4:$H$"&amp;$C$12),Analysis!Q74,INDIRECT("'Output 9'!$U$4:$U$"&amp;$C$12))
+SUMIF(INDIRECT("'Output 10'!$H$4:$H$"&amp;$C$13),Analysis!Q74,INDIRECT("'Output 10'!$U$4:$U$"&amp;$C$13))</f>
        <v>0</v>
      </c>
      <c r="U74" s="30"/>
      <c r="V74" s="5">
        <f>SUMIF('Unplanned Outputs'!$E$4:$E$500,Analysis!Q74,'Unplanned Outputs'!$R$4:$R$500)</f>
        <v>0</v>
      </c>
      <c r="W74" s="5">
        <f>SUMIF('Unplanned Outputs'!$E$4:$E$500,Analysis!$Q74,'Unplanned Outputs'!$V$4:$V$500)</f>
        <v>0</v>
      </c>
      <c r="X74" s="5">
        <f>SUMIF('Unplanned Outputs'!$E$4:$E$500,Analysis!$Q74,'Unplanned Outputs'!$Z$4:$Z$500)</f>
        <v>0</v>
      </c>
      <c r="Y74" s="15"/>
      <c r="Z74" s="37">
        <f t="shared" ca="1" si="15"/>
        <v>0</v>
      </c>
      <c r="AA74" s="37">
        <f t="shared" si="16"/>
        <v>0</v>
      </c>
      <c r="AB74" s="53">
        <f t="shared" ca="1" si="17"/>
        <v>0</v>
      </c>
      <c r="AC74" s="64">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
+SUMIF(INDIRECT("'Output 6'!$H$5:$H$"&amp;$C$9),Analysis!$Q74,INDIRECT("'Output 6'!$F$5:$F$"&amp;$C$9))
+SUMIF(INDIRECT("'Output 7'!$H$5:$H$"&amp;$C$10),Analysis!$Q74,INDIRECT("'Output 7'!$F$5:$F$"&amp;$C$10))
+SUMIF(INDIRECT("'Output 8'!$H$5:$H$"&amp;$C$11),Analysis!$Q74,INDIRECT("'Output 8'!$F$5:$F$"&amp;$C$11))
+SUMIF(INDIRECT("'Output 9'!$H$5:$H$"&amp;$C$12),Analysis!$Q74,INDIRECT("'Output 9'!$F$5:$F$"&amp;$C$12))
+SUMIF(INDIRECT("'Output 10'!$H$5:$H$"&amp;$C$13),Analysis!$Q74,INDIRECT("'Output 10'!$F$5:$F$"&amp;$C$13))</f>
        <v>0</v>
      </c>
    </row>
    <row r="75" spans="17:29" x14ac:dyDescent="0.3">
      <c r="Q75" s="30" t="s">
        <v>253</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
+SUMIF(INDIRECT("'Output 6'!$H$4:$H$"&amp;$C$9),Analysis!Q75,INDIRECT("'Output 6'!$m$4:$m$"&amp;$C$9))
+SUMIF(INDIRECT("'Output 7'!$H$4:$H$"&amp;$C$10),Analysis!Q75,INDIRECT("'Output 7'!$m$4:$m$"&amp;$C$10))
+SUMIF(INDIRECT("'Output 8'!$H$4:$H$"&amp;$C$11),Analysis!Q75,INDIRECT("'Output 8'!$m$4:$m$"&amp;$C$11))
+SUMIF(INDIRECT("'Output 9'!$H$4:$H$"&amp;$C$12),Analysis!Q75,INDIRECT("'Output 9'!$m$4:$m$"&amp;$C$12))
+SUMIF(INDIRECT("'Output 10'!$H$4:$H$"&amp;$C$13),Analysis!Q75,INDIRECT("'Output 10'!$m$4:$m$"&amp;$C$13))</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
+SUMIF(INDIRECT("'Output 6'!$H$4:$H$"&amp;$C$9),Analysis!Q75,INDIRECT("'Output 6'!$Q$4:$Q$"&amp;$C$9))
+SUMIF(INDIRECT("'Output 7'!$H$4:$H$"&amp;$C$10),Analysis!Q75,INDIRECT("'Output 7'!$Q$4:$Q$"&amp;$C$10))
+SUMIF(INDIRECT("'Output 8'!$H$4:$H$"&amp;$C$11),Analysis!Q75,INDIRECT("'Output 8'!$Q$4:$Q$"&amp;$C$11))
+SUMIF(INDIRECT("'Output 9'!$H$4:$H$"&amp;$C$12),Analysis!Q75,INDIRECT("'Output 9'!$Q$4:$Q$"&amp;$C$12))
+SUMIF(INDIRECT("'Output 10'!$H$4:$H$"&amp;$C$13),Analysis!Q75,INDIRECT("'Output 10'!$Q$4:$Q$"&amp;$C$13))</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
+SUMIF(INDIRECT("'Output 6'!$H$4:$H$"&amp;$C$9),Analysis!Q75,INDIRECT("'Output 6'!$U$4:$U$"&amp;$C$9))
+SUMIF(INDIRECT("'Output 7'!$H$4:$H$"&amp;$C$10),Analysis!Q75,INDIRECT("'Output 7'!$U$4:$U$"&amp;$C$10))
+SUMIF(INDIRECT("'Output 8'!$H$4:$H$"&amp;$C$11),Analysis!Q75,INDIRECT("'Output 8'!$U$4:$U$"&amp;$C$11))
+SUMIF(INDIRECT("'Output 9'!$H$4:$H$"&amp;$C$12),Analysis!Q75,INDIRECT("'Output 9'!$U$4:$U$"&amp;$C$12))
+SUMIF(INDIRECT("'Output 10'!$H$4:$H$"&amp;$C$13),Analysis!Q75,INDIRECT("'Output 10'!$U$4:$U$"&amp;$C$13))</f>
        <v>0</v>
      </c>
      <c r="U75" s="30"/>
      <c r="V75" s="5">
        <f>SUMIF('Unplanned Outputs'!$E$4:$E$500,Analysis!Q75,'Unplanned Outputs'!$R$4:$R$500)</f>
        <v>0</v>
      </c>
      <c r="W75" s="5">
        <f>SUMIF('Unplanned Outputs'!$E$4:$E$500,Analysis!$Q75,'Unplanned Outputs'!$V$4:$V$500)</f>
        <v>0</v>
      </c>
      <c r="X75" s="5">
        <f>SUMIF('Unplanned Outputs'!$E$4:$E$500,Analysis!$Q75,'Unplanned Outputs'!$Z$4:$Z$500)</f>
        <v>0</v>
      </c>
      <c r="Y75" s="15"/>
      <c r="Z75" s="37">
        <f t="shared" ca="1" si="15"/>
        <v>0</v>
      </c>
      <c r="AA75" s="37">
        <f t="shared" si="16"/>
        <v>0</v>
      </c>
      <c r="AB75" s="53">
        <f t="shared" ca="1" si="17"/>
        <v>0</v>
      </c>
      <c r="AC75" s="64">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
+SUMIF(INDIRECT("'Output 6'!$H$5:$H$"&amp;$C$9),Analysis!$Q75,INDIRECT("'Output 6'!$F$5:$F$"&amp;$C$9))
+SUMIF(INDIRECT("'Output 7'!$H$5:$H$"&amp;$C$10),Analysis!$Q75,INDIRECT("'Output 7'!$F$5:$F$"&amp;$C$10))
+SUMIF(INDIRECT("'Output 8'!$H$5:$H$"&amp;$C$11),Analysis!$Q75,INDIRECT("'Output 8'!$F$5:$F$"&amp;$C$11))
+SUMIF(INDIRECT("'Output 9'!$H$5:$H$"&amp;$C$12),Analysis!$Q75,INDIRECT("'Output 9'!$F$5:$F$"&amp;$C$12))
+SUMIF(INDIRECT("'Output 10'!$H$5:$H$"&amp;$C$13),Analysis!$Q75,INDIRECT("'Output 10'!$F$5:$F$"&amp;$C$13))</f>
        <v>0</v>
      </c>
    </row>
    <row r="76" spans="17:29" x14ac:dyDescent="0.3">
      <c r="Q76" s="30">
        <v>6.1</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
+SUMIF(INDIRECT("'Output 6'!$H$4:$H$"&amp;$C$9),Analysis!Q76,INDIRECT("'Output 6'!$m$4:$m$"&amp;$C$9))
+SUMIF(INDIRECT("'Output 7'!$H$4:$H$"&amp;$C$10),Analysis!Q76,INDIRECT("'Output 7'!$m$4:$m$"&amp;$C$10))
+SUMIF(INDIRECT("'Output 8'!$H$4:$H$"&amp;$C$11),Analysis!Q76,INDIRECT("'Output 8'!$m$4:$m$"&amp;$C$11))
+SUMIF(INDIRECT("'Output 9'!$H$4:$H$"&amp;$C$12),Analysis!Q76,INDIRECT("'Output 9'!$m$4:$m$"&amp;$C$12))
+SUMIF(INDIRECT("'Output 10'!$H$4:$H$"&amp;$C$13),Analysis!Q76,INDIRECT("'Output 10'!$m$4:$m$"&amp;$C$13))</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
+SUMIF(INDIRECT("'Output 6'!$H$4:$H$"&amp;$C$9),Analysis!Q76,INDIRECT("'Output 6'!$Q$4:$Q$"&amp;$C$9))
+SUMIF(INDIRECT("'Output 7'!$H$4:$H$"&amp;$C$10),Analysis!Q76,INDIRECT("'Output 7'!$Q$4:$Q$"&amp;$C$10))
+SUMIF(INDIRECT("'Output 8'!$H$4:$H$"&amp;$C$11),Analysis!Q76,INDIRECT("'Output 8'!$Q$4:$Q$"&amp;$C$11))
+SUMIF(INDIRECT("'Output 9'!$H$4:$H$"&amp;$C$12),Analysis!Q76,INDIRECT("'Output 9'!$Q$4:$Q$"&amp;$C$12))
+SUMIF(INDIRECT("'Output 10'!$H$4:$H$"&amp;$C$13),Analysis!Q76,INDIRECT("'Output 10'!$Q$4:$Q$"&amp;$C$13))</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
+SUMIF(INDIRECT("'Output 6'!$H$4:$H$"&amp;$C$9),Analysis!Q76,INDIRECT("'Output 6'!$U$4:$U$"&amp;$C$9))
+SUMIF(INDIRECT("'Output 7'!$H$4:$H$"&amp;$C$10),Analysis!Q76,INDIRECT("'Output 7'!$U$4:$U$"&amp;$C$10))
+SUMIF(INDIRECT("'Output 8'!$H$4:$H$"&amp;$C$11),Analysis!Q76,INDIRECT("'Output 8'!$U$4:$U$"&amp;$C$11))
+SUMIF(INDIRECT("'Output 9'!$H$4:$H$"&amp;$C$12),Analysis!Q76,INDIRECT("'Output 9'!$U$4:$U$"&amp;$C$12))
+SUMIF(INDIRECT("'Output 10'!$H$4:$H$"&amp;$C$13),Analysis!Q76,INDIRECT("'Output 10'!$U$4:$U$"&amp;$C$13))</f>
        <v>0</v>
      </c>
      <c r="U76" s="30"/>
      <c r="V76" s="5">
        <f>SUMIF('Unplanned Outputs'!$E$4:$E$500,Analysis!Q76,'Unplanned Outputs'!$R$4:$R$500)</f>
        <v>0</v>
      </c>
      <c r="W76" s="5">
        <f>SUMIF('Unplanned Outputs'!$E$4:$E$500,Analysis!$Q76,'Unplanned Outputs'!$V$4:$V$500)</f>
        <v>0</v>
      </c>
      <c r="X76" s="5">
        <f>SUMIF('Unplanned Outputs'!$E$4:$E$500,Analysis!$Q76,'Unplanned Outputs'!$Z$4:$Z$500)</f>
        <v>0</v>
      </c>
      <c r="Y76" s="15"/>
      <c r="Z76" s="37">
        <f t="shared" ca="1" si="12"/>
        <v>0</v>
      </c>
      <c r="AA76" s="37">
        <f t="shared" si="13"/>
        <v>0</v>
      </c>
      <c r="AB76" s="53">
        <f t="shared" ca="1" si="14"/>
        <v>0</v>
      </c>
      <c r="AC76" s="64">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
+SUMIF(INDIRECT("'Output 6'!$H$5:$H$"&amp;$C$9),Analysis!$Q76,INDIRECT("'Output 6'!$F$5:$F$"&amp;$C$9))
+SUMIF(INDIRECT("'Output 7'!$H$5:$H$"&amp;$C$10),Analysis!$Q76,INDIRECT("'Output 7'!$F$5:$F$"&amp;$C$10))
+SUMIF(INDIRECT("'Output 8'!$H$5:$H$"&amp;$C$11),Analysis!$Q76,INDIRECT("'Output 8'!$F$5:$F$"&amp;$C$11))
+SUMIF(INDIRECT("'Output 9'!$H$5:$H$"&amp;$C$12),Analysis!$Q76,INDIRECT("'Output 9'!$F$5:$F$"&amp;$C$12))
+SUMIF(INDIRECT("'Output 10'!$H$5:$H$"&amp;$C$13),Analysis!$Q76,INDIRECT("'Output 10'!$F$5:$F$"&amp;$C$13))</f>
        <v>0</v>
      </c>
    </row>
    <row r="77" spans="17:29" x14ac:dyDescent="0.3">
      <c r="Q77" s="30" t="s">
        <v>254</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
+SUMIF(INDIRECT("'Output 6'!$H$4:$H$"&amp;$C$9),Analysis!Q77,INDIRECT("'Output 6'!$m$4:$m$"&amp;$C$9))
+SUMIF(INDIRECT("'Output 7'!$H$4:$H$"&amp;$C$10),Analysis!Q77,INDIRECT("'Output 7'!$m$4:$m$"&amp;$C$10))
+SUMIF(INDIRECT("'Output 8'!$H$4:$H$"&amp;$C$11),Analysis!Q77,INDIRECT("'Output 8'!$m$4:$m$"&amp;$C$11))
+SUMIF(INDIRECT("'Output 9'!$H$4:$H$"&amp;$C$12),Analysis!Q77,INDIRECT("'Output 9'!$m$4:$m$"&amp;$C$12))
+SUMIF(INDIRECT("'Output 10'!$H$4:$H$"&amp;$C$13),Analysis!Q77,INDIRECT("'Output 10'!$m$4:$m$"&amp;$C$13))</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
+SUMIF(INDIRECT("'Output 6'!$H$4:$H$"&amp;$C$9),Analysis!Q77,INDIRECT("'Output 6'!$Q$4:$Q$"&amp;$C$9))
+SUMIF(INDIRECT("'Output 7'!$H$4:$H$"&amp;$C$10),Analysis!Q77,INDIRECT("'Output 7'!$Q$4:$Q$"&amp;$C$10))
+SUMIF(INDIRECT("'Output 8'!$H$4:$H$"&amp;$C$11),Analysis!Q77,INDIRECT("'Output 8'!$Q$4:$Q$"&amp;$C$11))
+SUMIF(INDIRECT("'Output 9'!$H$4:$H$"&amp;$C$12),Analysis!Q77,INDIRECT("'Output 9'!$Q$4:$Q$"&amp;$C$12))
+SUMIF(INDIRECT("'Output 10'!$H$4:$H$"&amp;$C$13),Analysis!Q77,INDIRECT("'Output 10'!$Q$4:$Q$"&amp;$C$13))</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
+SUMIF(INDIRECT("'Output 6'!$H$4:$H$"&amp;$C$9),Analysis!Q77,INDIRECT("'Output 6'!$U$4:$U$"&amp;$C$9))
+SUMIF(INDIRECT("'Output 7'!$H$4:$H$"&amp;$C$10),Analysis!Q77,INDIRECT("'Output 7'!$U$4:$U$"&amp;$C$10))
+SUMIF(INDIRECT("'Output 8'!$H$4:$H$"&amp;$C$11),Analysis!Q77,INDIRECT("'Output 8'!$U$4:$U$"&amp;$C$11))
+SUMIF(INDIRECT("'Output 9'!$H$4:$H$"&amp;$C$12),Analysis!Q77,INDIRECT("'Output 9'!$U$4:$U$"&amp;$C$12))
+SUMIF(INDIRECT("'Output 10'!$H$4:$H$"&amp;$C$13),Analysis!Q77,INDIRECT("'Output 10'!$U$4:$U$"&amp;$C$13))</f>
        <v>0</v>
      </c>
      <c r="U77" s="30"/>
      <c r="V77" s="5">
        <f>SUMIF('Unplanned Outputs'!$E$4:$E$500,Analysis!Q77,'Unplanned Outputs'!$R$4:$R$500)</f>
        <v>0</v>
      </c>
      <c r="W77" s="5">
        <f>SUMIF('Unplanned Outputs'!$E$4:$E$500,Analysis!$Q77,'Unplanned Outputs'!$V$4:$V$500)</f>
        <v>0</v>
      </c>
      <c r="X77" s="5">
        <f>SUMIF('Unplanned Outputs'!$E$4:$E$500,Analysis!$Q77,'Unplanned Outputs'!$Z$4:$Z$500)</f>
        <v>0</v>
      </c>
      <c r="Y77" s="15"/>
      <c r="Z77" s="37">
        <f t="shared" ca="1" si="12"/>
        <v>0</v>
      </c>
      <c r="AA77" s="37">
        <f t="shared" si="13"/>
        <v>0</v>
      </c>
      <c r="AB77" s="53">
        <f t="shared" ca="1" si="14"/>
        <v>0</v>
      </c>
      <c r="AC77" s="64">
        <f ca="1">SUMIF(INDIRECT("'Output 1'!$H$5:$H$"&amp;$C$4),Analysis!$Q77,INDIRECT("'Output 1'!$F$5:$F$"&amp;$C$4))
+SUMIF(INDIRECT("'Output 2'!$H$5:$H$"&amp;$C$5),Analysis!$Q77,INDIRECT("'Output 2'!$F$5:$F$"&amp;$C$5))
+SUMIF(INDIRECT("'Output 3'!$H$5:$H$"&amp;$C$6),Analysis!$Q77,INDIRECT("'Output 3'!$F$5:$F$"&amp;$C$6))
+SUMIF(INDIRECT("'Output 4'!$H$5:$H$"&amp;$C$7),Analysis!$Q77,INDIRECT("'Output 4'!$F$5:$F$"&amp;$C$7))
+SUMIF(INDIRECT("'Output 5'!$H$5:$H$"&amp;$C$8),Analysis!$Q77,INDIRECT("'Output 5'!$F$5:$F$"&amp;$C$8))
+SUMIF(INDIRECT("'Output 6'!$H$5:$H$"&amp;$C$9),Analysis!$Q77,INDIRECT("'Output 6'!$F$5:$F$"&amp;$C$9))
+SUMIF(INDIRECT("'Output 7'!$H$5:$H$"&amp;$C$10),Analysis!$Q77,INDIRECT("'Output 7'!$F$5:$F$"&amp;$C$10))
+SUMIF(INDIRECT("'Output 8'!$H$5:$H$"&amp;$C$11),Analysis!$Q77,INDIRECT("'Output 8'!$F$5:$F$"&amp;$C$11))
+SUMIF(INDIRECT("'Output 9'!$H$5:$H$"&amp;$C$12),Analysis!$Q77,INDIRECT("'Output 9'!$F$5:$F$"&amp;$C$12))
+SUMIF(INDIRECT("'Output 10'!$H$5:$H$"&amp;$C$13),Analysis!$Q77,INDIRECT("'Output 10'!$F$5:$F$"&amp;$C$13))</f>
        <v>0</v>
      </c>
    </row>
    <row r="78" spans="17:29" x14ac:dyDescent="0.3">
      <c r="Q78" s="30" t="s">
        <v>255</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
+SUMIF(INDIRECT("'Output 6'!$H$4:$H$"&amp;$C$9),Analysis!Q78,INDIRECT("'Output 6'!$m$4:$m$"&amp;$C$9))
+SUMIF(INDIRECT("'Output 7'!$H$4:$H$"&amp;$C$10),Analysis!Q78,INDIRECT("'Output 7'!$m$4:$m$"&amp;$C$10))
+SUMIF(INDIRECT("'Output 8'!$H$4:$H$"&amp;$C$11),Analysis!Q78,INDIRECT("'Output 8'!$m$4:$m$"&amp;$C$11))
+SUMIF(INDIRECT("'Output 9'!$H$4:$H$"&amp;$C$12),Analysis!Q78,INDIRECT("'Output 9'!$m$4:$m$"&amp;$C$12))
+SUMIF(INDIRECT("'Output 10'!$H$4:$H$"&amp;$C$13),Analysis!Q78,INDIRECT("'Output 10'!$m$4:$m$"&amp;$C$13))</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
+SUMIF(INDIRECT("'Output 6'!$H$4:$H$"&amp;$C$9),Analysis!Q78,INDIRECT("'Output 6'!$Q$4:$Q$"&amp;$C$9))
+SUMIF(INDIRECT("'Output 7'!$H$4:$H$"&amp;$C$10),Analysis!Q78,INDIRECT("'Output 7'!$Q$4:$Q$"&amp;$C$10))
+SUMIF(INDIRECT("'Output 8'!$H$4:$H$"&amp;$C$11),Analysis!Q78,INDIRECT("'Output 8'!$Q$4:$Q$"&amp;$C$11))
+SUMIF(INDIRECT("'Output 9'!$H$4:$H$"&amp;$C$12),Analysis!Q78,INDIRECT("'Output 9'!$Q$4:$Q$"&amp;$C$12))
+SUMIF(INDIRECT("'Output 10'!$H$4:$H$"&amp;$C$13),Analysis!Q78,INDIRECT("'Output 10'!$Q$4:$Q$"&amp;$C$13))</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
+SUMIF(INDIRECT("'Output 6'!$H$4:$H$"&amp;$C$9),Analysis!Q78,INDIRECT("'Output 6'!$U$4:$U$"&amp;$C$9))
+SUMIF(INDIRECT("'Output 7'!$H$4:$H$"&amp;$C$10),Analysis!Q78,INDIRECT("'Output 7'!$U$4:$U$"&amp;$C$10))
+SUMIF(INDIRECT("'Output 8'!$H$4:$H$"&amp;$C$11),Analysis!Q78,INDIRECT("'Output 8'!$U$4:$U$"&amp;$C$11))
+SUMIF(INDIRECT("'Output 9'!$H$4:$H$"&amp;$C$12),Analysis!Q78,INDIRECT("'Output 9'!$U$4:$U$"&amp;$C$12))
+SUMIF(INDIRECT("'Output 10'!$H$4:$H$"&amp;$C$13),Analysis!Q78,INDIRECT("'Output 10'!$U$4:$U$"&amp;$C$13))</f>
        <v>0</v>
      </c>
      <c r="U78" s="30"/>
      <c r="V78" s="5">
        <f>SUMIF('Unplanned Outputs'!$E$4:$E$500,Analysis!Q78,'Unplanned Outputs'!$R$4:$R$500)</f>
        <v>0</v>
      </c>
      <c r="W78" s="5">
        <f>SUMIF('Unplanned Outputs'!$E$4:$E$500,Analysis!$Q78,'Unplanned Outputs'!$V$4:$V$500)</f>
        <v>0</v>
      </c>
      <c r="X78" s="5">
        <f>SUMIF('Unplanned Outputs'!$E$4:$E$500,Analysis!$Q78,'Unplanned Outputs'!$Z$4:$Z$500)</f>
        <v>0</v>
      </c>
      <c r="Y78" s="15"/>
      <c r="Z78" s="37">
        <f t="shared" ca="1" si="12"/>
        <v>0</v>
      </c>
      <c r="AA78" s="37">
        <f t="shared" si="13"/>
        <v>0</v>
      </c>
      <c r="AB78" s="53">
        <f t="shared" ca="1" si="14"/>
        <v>0</v>
      </c>
      <c r="AC78" s="64">
        <f ca="1">SUMIF(INDIRECT("'Output 1'!$H$5:$H$"&amp;$C$4),Analysis!$Q78,INDIRECT("'Output 1'!$F$5:$F$"&amp;$C$4))
+SUMIF(INDIRECT("'Output 2'!$H$5:$H$"&amp;$C$5),Analysis!$Q78,INDIRECT("'Output 2'!$F$5:$F$"&amp;$C$5))
+SUMIF(INDIRECT("'Output 3'!$H$5:$H$"&amp;$C$6),Analysis!$Q78,INDIRECT("'Output 3'!$F$5:$F$"&amp;$C$6))
+SUMIF(INDIRECT("'Output 4'!$H$5:$H$"&amp;$C$7),Analysis!$Q78,INDIRECT("'Output 4'!$F$5:$F$"&amp;$C$7))
+SUMIF(INDIRECT("'Output 5'!$H$5:$H$"&amp;$C$8),Analysis!$Q78,INDIRECT("'Output 5'!$F$5:$F$"&amp;$C$8))
+SUMIF(INDIRECT("'Output 6'!$H$5:$H$"&amp;$C$9),Analysis!$Q78,INDIRECT("'Output 6'!$F$5:$F$"&amp;$C$9))
+SUMIF(INDIRECT("'Output 7'!$H$5:$H$"&amp;$C$10),Analysis!$Q78,INDIRECT("'Output 7'!$F$5:$F$"&amp;$C$10))
+SUMIF(INDIRECT("'Output 8'!$H$5:$H$"&amp;$C$11),Analysis!$Q78,INDIRECT("'Output 8'!$F$5:$F$"&amp;$C$11))
+SUMIF(INDIRECT("'Output 9'!$H$5:$H$"&amp;$C$12),Analysis!$Q78,INDIRECT("'Output 9'!$F$5:$F$"&amp;$C$12))
+SUMIF(INDIRECT("'Output 10'!$H$5:$H$"&amp;$C$13),Analysis!$Q78,INDIRECT("'Output 10'!$F$5:$F$"&amp;$C$13))</f>
        <v>0</v>
      </c>
    </row>
    <row r="79" spans="17:29" x14ac:dyDescent="0.3">
      <c r="Q79" s="30" t="s">
        <v>256</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
+SUMIF(INDIRECT("'Output 6'!$H$4:$H$"&amp;$C$9),Analysis!Q79,INDIRECT("'Output 6'!$m$4:$m$"&amp;$C$9))
+SUMIF(INDIRECT("'Output 7'!$H$4:$H$"&amp;$C$10),Analysis!Q79,INDIRECT("'Output 7'!$m$4:$m$"&amp;$C$10))
+SUMIF(INDIRECT("'Output 8'!$H$4:$H$"&amp;$C$11),Analysis!Q79,INDIRECT("'Output 8'!$m$4:$m$"&amp;$C$11))
+SUMIF(INDIRECT("'Output 9'!$H$4:$H$"&amp;$C$12),Analysis!Q79,INDIRECT("'Output 9'!$m$4:$m$"&amp;$C$12))
+SUMIF(INDIRECT("'Output 10'!$H$4:$H$"&amp;$C$13),Analysis!Q79,INDIRECT("'Output 10'!$m$4:$m$"&amp;$C$13))</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
+SUMIF(INDIRECT("'Output 6'!$H$4:$H$"&amp;$C$9),Analysis!Q79,INDIRECT("'Output 6'!$Q$4:$Q$"&amp;$C$9))
+SUMIF(INDIRECT("'Output 7'!$H$4:$H$"&amp;$C$10),Analysis!Q79,INDIRECT("'Output 7'!$Q$4:$Q$"&amp;$C$10))
+SUMIF(INDIRECT("'Output 8'!$H$4:$H$"&amp;$C$11),Analysis!Q79,INDIRECT("'Output 8'!$Q$4:$Q$"&amp;$C$11))
+SUMIF(INDIRECT("'Output 9'!$H$4:$H$"&amp;$C$12),Analysis!Q79,INDIRECT("'Output 9'!$Q$4:$Q$"&amp;$C$12))
+SUMIF(INDIRECT("'Output 10'!$H$4:$H$"&amp;$C$13),Analysis!Q79,INDIRECT("'Output 10'!$Q$4:$Q$"&amp;$C$13))</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
+SUMIF(INDIRECT("'Output 6'!$H$4:$H$"&amp;$C$9),Analysis!Q79,INDIRECT("'Output 6'!$U$4:$U$"&amp;$C$9))
+SUMIF(INDIRECT("'Output 7'!$H$4:$H$"&amp;$C$10),Analysis!Q79,INDIRECT("'Output 7'!$U$4:$U$"&amp;$C$10))
+SUMIF(INDIRECT("'Output 8'!$H$4:$H$"&amp;$C$11),Analysis!Q79,INDIRECT("'Output 8'!$U$4:$U$"&amp;$C$11))
+SUMIF(INDIRECT("'Output 9'!$H$4:$H$"&amp;$C$12),Analysis!Q79,INDIRECT("'Output 9'!$U$4:$U$"&amp;$C$12))
+SUMIF(INDIRECT("'Output 10'!$H$4:$H$"&amp;$C$13),Analysis!Q79,INDIRECT("'Output 10'!$U$4:$U$"&amp;$C$13))</f>
        <v>0</v>
      </c>
      <c r="U79" s="30"/>
      <c r="V79" s="5">
        <f>SUMIF('Unplanned Outputs'!$E$4:$E$500,Analysis!Q79,'Unplanned Outputs'!$R$4:$R$500)</f>
        <v>0</v>
      </c>
      <c r="W79" s="5">
        <f>SUMIF('Unplanned Outputs'!$E$4:$E$500,Analysis!$Q79,'Unplanned Outputs'!$V$4:$V$500)</f>
        <v>0</v>
      </c>
      <c r="X79" s="5">
        <f>SUMIF('Unplanned Outputs'!$E$4:$E$500,Analysis!$Q79,'Unplanned Outputs'!$Z$4:$Z$500)</f>
        <v>0</v>
      </c>
      <c r="Y79" s="15"/>
      <c r="Z79" s="37">
        <f t="shared" ca="1" si="12"/>
        <v>0</v>
      </c>
      <c r="AA79" s="37">
        <f t="shared" si="13"/>
        <v>0</v>
      </c>
      <c r="AB79" s="53">
        <f t="shared" ca="1" si="14"/>
        <v>0</v>
      </c>
      <c r="AC79" s="64">
        <f ca="1">SUMIF(INDIRECT("'Output 1'!$H$5:$H$"&amp;$C$4),Analysis!$Q79,INDIRECT("'Output 1'!$F$5:$F$"&amp;$C$4))
+SUMIF(INDIRECT("'Output 2'!$H$5:$H$"&amp;$C$5),Analysis!$Q79,INDIRECT("'Output 2'!$F$5:$F$"&amp;$C$5))
+SUMIF(INDIRECT("'Output 3'!$H$5:$H$"&amp;$C$6),Analysis!$Q79,INDIRECT("'Output 3'!$F$5:$F$"&amp;$C$6))
+SUMIF(INDIRECT("'Output 4'!$H$5:$H$"&amp;$C$7),Analysis!$Q79,INDIRECT("'Output 4'!$F$5:$F$"&amp;$C$7))
+SUMIF(INDIRECT("'Output 5'!$H$5:$H$"&amp;$C$8),Analysis!$Q79,INDIRECT("'Output 5'!$F$5:$F$"&amp;$C$8))
+SUMIF(INDIRECT("'Output 6'!$H$5:$H$"&amp;$C$9),Analysis!$Q79,INDIRECT("'Output 6'!$F$5:$F$"&amp;$C$9))
+SUMIF(INDIRECT("'Output 7'!$H$5:$H$"&amp;$C$10),Analysis!$Q79,INDIRECT("'Output 7'!$F$5:$F$"&amp;$C$10))
+SUMIF(INDIRECT("'Output 8'!$H$5:$H$"&amp;$C$11),Analysis!$Q79,INDIRECT("'Output 8'!$F$5:$F$"&amp;$C$11))
+SUMIF(INDIRECT("'Output 9'!$H$5:$H$"&amp;$C$12),Analysis!$Q79,INDIRECT("'Output 9'!$F$5:$F$"&amp;$C$12))
+SUMIF(INDIRECT("'Output 10'!$H$5:$H$"&amp;$C$13),Analysis!$Q79,INDIRECT("'Output 10'!$F$5:$F$"&amp;$C$13))</f>
        <v>0</v>
      </c>
    </row>
    <row r="80" spans="17:29" x14ac:dyDescent="0.3">
      <c r="Q80" s="30" t="s">
        <v>257</v>
      </c>
      <c r="R80" s="5">
        <f ca="1">SUMIF(INDIRECT("'Output 1'!$H$4:$H$"&amp;$C$4),Analysis!Q80,INDIRECT("'Output 1'!$m$4:$m$"&amp;$C$4))
+SUMIF(INDIRECT("'Output 2'!$H$4:$H$"&amp;$C$5),Analysis!Q80,INDIRECT("'Output 2'!$m$4:$m$"&amp;$C$5))
+SUMIF(INDIRECT("'Output 3'!$H$4:$H$"&amp;$C$6),Analysis!Q80,INDIRECT("'Output 3'!$m$4:$m$"&amp;$C$6))
+SUMIF(INDIRECT("'Output 4'!$H$4:$H$"&amp;$C$7),Analysis!Q80,INDIRECT("'Output 4'!$m$4:$m$"&amp;$C$7))
+SUMIF(INDIRECT("'Output 5'!$H$4:$H$"&amp;$C$8),Analysis!Q80,INDIRECT("'Output 5'!$m$4:$m$"&amp;$C$8))
+SUMIF(INDIRECT("'Output 6'!$H$4:$H$"&amp;$C$9),Analysis!Q80,INDIRECT("'Output 6'!$m$4:$m$"&amp;$C$9))
+SUMIF(INDIRECT("'Output 7'!$H$4:$H$"&amp;$C$10),Analysis!Q80,INDIRECT("'Output 7'!$m$4:$m$"&amp;$C$10))
+SUMIF(INDIRECT("'Output 8'!$H$4:$H$"&amp;$C$11),Analysis!Q80,INDIRECT("'Output 8'!$m$4:$m$"&amp;$C$11))
+SUMIF(INDIRECT("'Output 9'!$H$4:$H$"&amp;$C$12),Analysis!Q80,INDIRECT("'Output 9'!$m$4:$m$"&amp;$C$12))
+SUMIF(INDIRECT("'Output 10'!$H$4:$H$"&amp;$C$13),Analysis!Q80,INDIRECT("'Output 10'!$m$4:$m$"&amp;$C$13))</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
+SUMIF(INDIRECT("'Output 5'!$H$4:$H$"&amp;$C$8),Analysis!Q80,INDIRECT("'Output 5'!$Q$4:$Q$"&amp;$C$8))
+SUMIF(INDIRECT("'Output 6'!$H$4:$H$"&amp;$C$9),Analysis!Q80,INDIRECT("'Output 6'!$Q$4:$Q$"&amp;$C$9))
+SUMIF(INDIRECT("'Output 7'!$H$4:$H$"&amp;$C$10),Analysis!Q80,INDIRECT("'Output 7'!$Q$4:$Q$"&amp;$C$10))
+SUMIF(INDIRECT("'Output 8'!$H$4:$H$"&amp;$C$11),Analysis!Q80,INDIRECT("'Output 8'!$Q$4:$Q$"&amp;$C$11))
+SUMIF(INDIRECT("'Output 9'!$H$4:$H$"&amp;$C$12),Analysis!Q80,INDIRECT("'Output 9'!$Q$4:$Q$"&amp;$C$12))
+SUMIF(INDIRECT("'Output 10'!$H$4:$H$"&amp;$C$13),Analysis!Q80,INDIRECT("'Output 10'!$Q$4:$Q$"&amp;$C$13))</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
+SUMIF(INDIRECT("'Output 5'!$H$4:$H$"&amp;$C$8),Analysis!Q80,INDIRECT("'Output 5'!$U$4:$U$"&amp;$C$8))
+SUMIF(INDIRECT("'Output 6'!$H$4:$H$"&amp;$C$9),Analysis!Q80,INDIRECT("'Output 6'!$U$4:$U$"&amp;$C$9))
+SUMIF(INDIRECT("'Output 7'!$H$4:$H$"&amp;$C$10),Analysis!Q80,INDIRECT("'Output 7'!$U$4:$U$"&amp;$C$10))
+SUMIF(INDIRECT("'Output 8'!$H$4:$H$"&amp;$C$11),Analysis!Q80,INDIRECT("'Output 8'!$U$4:$U$"&amp;$C$11))
+SUMIF(INDIRECT("'Output 9'!$H$4:$H$"&amp;$C$12),Analysis!Q80,INDIRECT("'Output 9'!$U$4:$U$"&amp;$C$12))
+SUMIF(INDIRECT("'Output 10'!$H$4:$H$"&amp;$C$13),Analysis!Q80,INDIRECT("'Output 10'!$U$4:$U$"&amp;$C$13))</f>
        <v>0</v>
      </c>
      <c r="U80" s="30"/>
      <c r="V80" s="5">
        <f>SUMIF('Unplanned Outputs'!$E$4:$E$500,Analysis!Q80,'Unplanned Outputs'!$R$4:$R$500)</f>
        <v>0</v>
      </c>
      <c r="W80" s="5">
        <f>SUMIF('Unplanned Outputs'!$E$4:$E$500,Analysis!$Q80,'Unplanned Outputs'!$V$4:$V$500)</f>
        <v>0</v>
      </c>
      <c r="X80" s="5">
        <f>SUMIF('Unplanned Outputs'!$E$4:$E$500,Analysis!$Q80,'Unplanned Outputs'!$Z$4:$Z$500)</f>
        <v>0</v>
      </c>
      <c r="Y80" s="15"/>
      <c r="Z80" s="37">
        <f t="shared" ca="1" si="12"/>
        <v>0</v>
      </c>
      <c r="AA80" s="37">
        <f t="shared" si="13"/>
        <v>0</v>
      </c>
      <c r="AB80" s="53">
        <f t="shared" ca="1" si="14"/>
        <v>0</v>
      </c>
      <c r="AC80" s="65">
        <f ca="1">SUMIF(INDIRECT("'Output 1'!$H$5:$H$"&amp;$C$4),Analysis!$Q80,INDIRECT("'Output 1'!$F$5:$F$"&amp;$C$4))
+SUMIF(INDIRECT("'Output 2'!$H$5:$H$"&amp;$C$5),Analysis!$Q80,INDIRECT("'Output 2'!$F$5:$F$"&amp;$C$5))
+SUMIF(INDIRECT("'Output 3'!$H$5:$H$"&amp;$C$6),Analysis!$Q80,INDIRECT("'Output 3'!$F$5:$F$"&amp;$C$6))
+SUMIF(INDIRECT("'Output 4'!$H$5:$H$"&amp;$C$7),Analysis!$Q80,INDIRECT("'Output 4'!$F$5:$F$"&amp;$C$7))
+SUMIF(INDIRECT("'Output 5'!$H$5:$H$"&amp;$C$8),Analysis!$Q80,INDIRECT("'Output 5'!$F$5:$F$"&amp;$C$8))
+SUMIF(INDIRECT("'Output 6'!$H$5:$H$"&amp;$C$9),Analysis!$Q80,INDIRECT("'Output 6'!$F$5:$F$"&amp;$C$9))
+SUMIF(INDIRECT("'Output 7'!$H$5:$H$"&amp;$C$10),Analysis!$Q80,INDIRECT("'Output 7'!$F$5:$F$"&amp;$C$10))
+SUMIF(INDIRECT("'Output 8'!$H$5:$H$"&amp;$C$11),Analysis!$Q80,INDIRECT("'Output 8'!$F$5:$F$"&amp;$C$11))
+SUMIF(INDIRECT("'Output 9'!$H$5:$H$"&amp;$C$12),Analysis!$Q80,INDIRECT("'Output 9'!$F$5:$F$"&amp;$C$12))
+SUMIF(INDIRECT("'Output 10'!$H$5:$H$"&amp;$C$13),Analysis!$Q80,INDIRECT("'Output 10'!$F$5:$F$"&amp;$C$13))</f>
        <v>0</v>
      </c>
    </row>
  </sheetData>
  <mergeCells count="6">
    <mergeCell ref="A1:C2"/>
    <mergeCell ref="E1:O2"/>
    <mergeCell ref="V2:X2"/>
    <mergeCell ref="R2:T2"/>
    <mergeCell ref="Z2:AC2"/>
    <mergeCell ref="R1:AC1"/>
  </mergeCells>
  <phoneticPr fontId="14" type="noConversion"/>
  <conditionalFormatting sqref="F4:F35">
    <cfRule type="notContainsText" dxfId="3" priority="4" operator="notContains" text="O.">
      <formula>ISERROR(SEARCH("O.",F4))</formula>
    </cfRule>
  </conditionalFormatting>
  <conditionalFormatting sqref="F4:O4 F5:K34 L5:O25 L26:L34 M26:O40">
    <cfRule type="containsErrors" dxfId="2" priority="7">
      <formula>ISERROR(F4)</formula>
    </cfRule>
  </conditionalFormatting>
  <conditionalFormatting sqref="G4:O4 L5:O25 G5:K34 L26:L34 M26:O40">
    <cfRule type="cellIs" dxfId="1" priority="2" operator="greaterThanOrEqual">
      <formula>1</formula>
    </cfRule>
  </conditionalFormatting>
  <conditionalFormatting sqref="R4:X80 Z4:AC80">
    <cfRule type="cellIs" dxfId="0" priority="6"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C25"/>
  <sheetViews>
    <sheetView workbookViewId="0"/>
  </sheetViews>
  <sheetFormatPr defaultRowHeight="14.4" x14ac:dyDescent="0.3"/>
  <cols>
    <col min="2" max="2" width="73.44140625" customWidth="1"/>
    <col min="3" max="3" width="72.5546875" customWidth="1"/>
  </cols>
  <sheetData>
    <row r="1" spans="1:3" x14ac:dyDescent="0.3">
      <c r="A1" s="43" t="s">
        <v>4</v>
      </c>
      <c r="B1" s="44" t="s">
        <v>5</v>
      </c>
      <c r="C1" s="44" t="s">
        <v>6</v>
      </c>
    </row>
    <row r="2" spans="1:3" x14ac:dyDescent="0.3">
      <c r="A2" s="45">
        <v>44470</v>
      </c>
      <c r="B2" s="46"/>
      <c r="C2" s="46"/>
    </row>
    <row r="3" spans="1:3" x14ac:dyDescent="0.3">
      <c r="A3" s="45">
        <v>44501</v>
      </c>
      <c r="B3" s="46"/>
      <c r="C3" s="47"/>
    </row>
    <row r="4" spans="1:3" x14ac:dyDescent="0.3">
      <c r="A4" s="45">
        <v>44531</v>
      </c>
      <c r="B4" s="46"/>
      <c r="C4" s="47"/>
    </row>
    <row r="5" spans="1:3" ht="29.1" customHeight="1" x14ac:dyDescent="0.3">
      <c r="A5" s="45">
        <v>44562</v>
      </c>
      <c r="B5" s="48"/>
      <c r="C5" s="47"/>
    </row>
    <row r="6" spans="1:3" x14ac:dyDescent="0.3">
      <c r="A6" s="45">
        <v>44593</v>
      </c>
      <c r="B6" s="48"/>
      <c r="C6" s="47"/>
    </row>
    <row r="7" spans="1:3" x14ac:dyDescent="0.3">
      <c r="A7" s="45">
        <v>44621</v>
      </c>
      <c r="B7" s="46"/>
      <c r="C7" s="50"/>
    </row>
    <row r="8" spans="1:3" x14ac:dyDescent="0.3">
      <c r="A8" s="45">
        <v>44652</v>
      </c>
      <c r="B8" s="46"/>
      <c r="C8" s="46"/>
    </row>
    <row r="9" spans="1:3" x14ac:dyDescent="0.3">
      <c r="A9" s="45">
        <v>44682</v>
      </c>
      <c r="B9" s="48"/>
      <c r="C9" s="46"/>
    </row>
    <row r="10" spans="1:3" x14ac:dyDescent="0.3">
      <c r="A10" s="45">
        <v>44713</v>
      </c>
      <c r="B10" s="46"/>
      <c r="C10" s="49"/>
    </row>
    <row r="11" spans="1:3" x14ac:dyDescent="0.3">
      <c r="A11" s="45">
        <v>44743</v>
      </c>
      <c r="B11" s="46"/>
      <c r="C11" s="46"/>
    </row>
    <row r="12" spans="1:3" x14ac:dyDescent="0.3">
      <c r="A12" s="45">
        <v>44774</v>
      </c>
      <c r="B12" s="46"/>
      <c r="C12" s="46"/>
    </row>
    <row r="13" spans="1:3" x14ac:dyDescent="0.3">
      <c r="A13" s="45">
        <v>44805</v>
      </c>
      <c r="B13" s="46"/>
      <c r="C13" s="46"/>
    </row>
    <row r="14" spans="1:3" x14ac:dyDescent="0.3">
      <c r="A14" s="45">
        <v>44835</v>
      </c>
      <c r="B14" s="46"/>
      <c r="C14" s="46"/>
    </row>
    <row r="15" spans="1:3" x14ac:dyDescent="0.3">
      <c r="A15" s="45">
        <v>44866</v>
      </c>
      <c r="B15" s="46"/>
      <c r="C15" s="46"/>
    </row>
    <row r="16" spans="1:3" x14ac:dyDescent="0.3">
      <c r="A16" s="45">
        <v>44896</v>
      </c>
      <c r="B16" s="46"/>
      <c r="C16" s="46"/>
    </row>
    <row r="17" spans="1:3" x14ac:dyDescent="0.3">
      <c r="A17" s="45">
        <v>44927</v>
      </c>
      <c r="B17" s="46"/>
      <c r="C17" s="46"/>
    </row>
    <row r="18" spans="1:3" x14ac:dyDescent="0.3">
      <c r="A18" s="45">
        <v>44958</v>
      </c>
      <c r="B18" s="46"/>
      <c r="C18" s="46"/>
    </row>
    <row r="19" spans="1:3" x14ac:dyDescent="0.3">
      <c r="A19" s="45">
        <v>44986</v>
      </c>
      <c r="B19" s="46"/>
      <c r="C19" s="46"/>
    </row>
    <row r="20" spans="1:3" x14ac:dyDescent="0.3">
      <c r="A20" s="45">
        <v>45017</v>
      </c>
      <c r="B20" s="46"/>
      <c r="C20" s="46"/>
    </row>
    <row r="21" spans="1:3" x14ac:dyDescent="0.3">
      <c r="A21" s="45">
        <v>45047</v>
      </c>
      <c r="B21" s="46"/>
      <c r="C21" s="46"/>
    </row>
    <row r="22" spans="1:3" x14ac:dyDescent="0.3">
      <c r="A22" s="45">
        <v>45078</v>
      </c>
      <c r="B22" s="46"/>
      <c r="C22" s="46"/>
    </row>
    <row r="23" spans="1:3" x14ac:dyDescent="0.3">
      <c r="A23" s="45">
        <v>45108</v>
      </c>
      <c r="B23" s="46"/>
      <c r="C23" s="46"/>
    </row>
    <row r="24" spans="1:3" x14ac:dyDescent="0.3">
      <c r="A24" s="45">
        <v>45139</v>
      </c>
      <c r="B24" s="46"/>
      <c r="C24" s="46"/>
    </row>
    <row r="25" spans="1:3" x14ac:dyDescent="0.3">
      <c r="A25" s="45">
        <v>45170</v>
      </c>
      <c r="B25" s="46"/>
      <c r="C25" s="4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workbookViewId="0">
      <selection sqref="A1:A2"/>
    </sheetView>
  </sheetViews>
  <sheetFormatPr defaultColWidth="8.6640625" defaultRowHeight="14.4" x14ac:dyDescent="0.3"/>
  <cols>
    <col min="1" max="1" width="16" style="2" customWidth="1"/>
    <col min="2" max="2" width="9.33203125" style="2" customWidth="1"/>
    <col min="3" max="3" width="29.6640625" style="3" customWidth="1"/>
    <col min="4" max="4" width="11.6640625" style="3" customWidth="1"/>
    <col min="5" max="5" width="52.33203125" style="3" customWidth="1"/>
    <col min="6" max="6" width="11.33203125" style="3" customWidth="1"/>
    <col min="7" max="8" width="15.33203125" style="3" customWidth="1"/>
    <col min="9" max="9" width="67.33203125" style="3" customWidth="1"/>
    <col min="10" max="10" width="44.6640625" style="3" customWidth="1"/>
    <col min="11" max="11" width="18.5546875" customWidth="1"/>
    <col min="12" max="12" width="35.33203125" customWidth="1"/>
    <col min="13" max="13" width="15.6640625" customWidth="1"/>
    <col min="14" max="14" width="47.33203125" customWidth="1"/>
    <col min="15" max="16384" width="8.6640625" style="3"/>
  </cols>
  <sheetData>
    <row r="1" spans="1:10" ht="15.75" customHeight="1" x14ac:dyDescent="0.3">
      <c r="A1" s="74" t="s">
        <v>7</v>
      </c>
      <c r="B1" s="75"/>
      <c r="C1" s="75"/>
      <c r="D1" s="75"/>
      <c r="E1" s="75"/>
      <c r="F1" s="75"/>
      <c r="G1" s="75"/>
      <c r="H1" s="75"/>
      <c r="I1" s="75"/>
      <c r="J1" s="75"/>
    </row>
    <row r="2" spans="1:10" ht="15.75" customHeight="1" x14ac:dyDescent="0.3">
      <c r="A2" s="74"/>
      <c r="B2" s="75"/>
      <c r="C2" s="75"/>
      <c r="D2" s="75"/>
      <c r="E2" s="75"/>
      <c r="F2" s="75"/>
      <c r="G2" s="75"/>
      <c r="H2" s="75"/>
      <c r="I2" s="75"/>
      <c r="J2" s="75"/>
    </row>
    <row r="3" spans="1:10" ht="27.75" customHeight="1" x14ac:dyDescent="0.3">
      <c r="A3" s="72" t="s">
        <v>8</v>
      </c>
      <c r="B3" s="72"/>
      <c r="C3" s="72"/>
      <c r="D3" s="73" t="s">
        <v>9</v>
      </c>
      <c r="E3" s="73"/>
      <c r="F3" s="73"/>
      <c r="G3" s="73"/>
      <c r="H3" s="73"/>
      <c r="I3" s="73"/>
      <c r="J3" s="73"/>
    </row>
    <row r="4" spans="1:10" ht="27.75" customHeight="1" x14ac:dyDescent="0.3">
      <c r="A4" s="12"/>
      <c r="B4" s="12" t="s">
        <v>10</v>
      </c>
      <c r="C4" s="12" t="s">
        <v>11</v>
      </c>
      <c r="D4" s="12" t="s">
        <v>12</v>
      </c>
      <c r="E4" s="12" t="s">
        <v>13</v>
      </c>
      <c r="F4" s="12" t="s">
        <v>14</v>
      </c>
      <c r="G4" s="12" t="s">
        <v>15</v>
      </c>
      <c r="H4" s="12" t="s">
        <v>16</v>
      </c>
      <c r="I4" s="12" t="s">
        <v>17</v>
      </c>
      <c r="J4" s="12" t="s">
        <v>18</v>
      </c>
    </row>
    <row r="5" spans="1:10" x14ac:dyDescent="0.3">
      <c r="A5" s="74" t="s">
        <v>8</v>
      </c>
      <c r="B5" s="76" t="s">
        <v>19</v>
      </c>
      <c r="C5" s="76"/>
      <c r="D5" s="22" t="s">
        <v>20</v>
      </c>
      <c r="E5" s="1"/>
      <c r="F5" s="2"/>
      <c r="G5" s="2"/>
      <c r="H5" s="2"/>
      <c r="I5" s="1"/>
      <c r="J5" s="77"/>
    </row>
    <row r="6" spans="1:10" x14ac:dyDescent="0.3">
      <c r="A6" s="74"/>
      <c r="B6" s="76"/>
      <c r="C6" s="76"/>
      <c r="D6" s="18" t="s">
        <v>21</v>
      </c>
      <c r="E6" s="1"/>
      <c r="F6" s="2"/>
      <c r="G6" s="2"/>
      <c r="H6" s="2"/>
      <c r="I6" s="1"/>
      <c r="J6" s="78"/>
    </row>
    <row r="7" spans="1:10" x14ac:dyDescent="0.3">
      <c r="A7" s="74"/>
      <c r="B7" s="76"/>
      <c r="C7" s="76"/>
      <c r="D7" s="18" t="s">
        <v>22</v>
      </c>
      <c r="E7" s="1"/>
      <c r="F7" s="2"/>
      <c r="G7" s="2"/>
      <c r="H7" s="2"/>
      <c r="I7" s="1"/>
      <c r="J7" s="78"/>
    </row>
    <row r="8" spans="1:10" x14ac:dyDescent="0.3">
      <c r="F8"/>
      <c r="G8"/>
      <c r="H8"/>
      <c r="I8" s="62"/>
    </row>
    <row r="9" spans="1:10" x14ac:dyDescent="0.3">
      <c r="F9"/>
      <c r="G9"/>
      <c r="H9"/>
      <c r="I9" s="62"/>
    </row>
    <row r="10" spans="1:10" x14ac:dyDescent="0.3">
      <c r="F10"/>
      <c r="G10"/>
      <c r="H10"/>
      <c r="I10" s="62"/>
    </row>
    <row r="11" spans="1:10" x14ac:dyDescent="0.3">
      <c r="F11"/>
      <c r="G11"/>
      <c r="H11"/>
      <c r="I11" s="62"/>
    </row>
    <row r="12" spans="1:10" x14ac:dyDescent="0.3">
      <c r="F12"/>
      <c r="G12"/>
      <c r="H12"/>
      <c r="I12" s="62"/>
    </row>
    <row r="13" spans="1:10" x14ac:dyDescent="0.3">
      <c r="F13"/>
      <c r="G13"/>
      <c r="H13"/>
      <c r="I13" s="62"/>
    </row>
    <row r="14" spans="1:10" x14ac:dyDescent="0.3">
      <c r="F14"/>
      <c r="G14"/>
      <c r="H14"/>
      <c r="I14" s="62"/>
    </row>
    <row r="15" spans="1:10" x14ac:dyDescent="0.3">
      <c r="F15"/>
      <c r="G15"/>
      <c r="H15"/>
      <c r="I15" s="62"/>
    </row>
    <row r="16" spans="1:10" x14ac:dyDescent="0.3">
      <c r="F16"/>
      <c r="G16"/>
      <c r="H16"/>
    </row>
    <row r="17" spans="6:8" x14ac:dyDescent="0.3">
      <c r="F17"/>
      <c r="G17" s="7"/>
      <c r="H17"/>
    </row>
    <row r="18" spans="6:8" x14ac:dyDescent="0.3">
      <c r="F18"/>
      <c r="G18" s="51"/>
      <c r="H18"/>
    </row>
    <row r="19" spans="6:8" x14ac:dyDescent="0.3">
      <c r="F19"/>
      <c r="G19" s="7"/>
      <c r="H19"/>
    </row>
    <row r="20" spans="6:8" x14ac:dyDescent="0.3">
      <c r="F20"/>
      <c r="G20" s="7"/>
    </row>
    <row r="21" spans="6:8" x14ac:dyDescent="0.3">
      <c r="F21"/>
      <c r="G21" s="7"/>
      <c r="H21"/>
    </row>
    <row r="22" spans="6:8" x14ac:dyDescent="0.3">
      <c r="F22"/>
      <c r="G22" s="7"/>
      <c r="H22"/>
    </row>
    <row r="23" spans="6:8" x14ac:dyDescent="0.3">
      <c r="G23"/>
      <c r="H23"/>
    </row>
    <row r="24" spans="6:8" x14ac:dyDescent="0.3">
      <c r="G24"/>
      <c r="H24"/>
    </row>
    <row r="25" spans="6:8" x14ac:dyDescent="0.3">
      <c r="G25"/>
      <c r="H25"/>
    </row>
    <row r="26" spans="6:8" x14ac:dyDescent="0.3">
      <c r="G26" s="7"/>
      <c r="H26"/>
    </row>
    <row r="27" spans="6:8" x14ac:dyDescent="0.3">
      <c r="G27"/>
    </row>
    <row r="28" spans="6:8" x14ac:dyDescent="0.3">
      <c r="G28"/>
    </row>
    <row r="29" spans="6:8" x14ac:dyDescent="0.3">
      <c r="G29"/>
    </row>
    <row r="30" spans="6:8" x14ac:dyDescent="0.3">
      <c r="G30"/>
    </row>
    <row r="31" spans="6:8" x14ac:dyDescent="0.3">
      <c r="G31"/>
    </row>
    <row r="32" spans="6:8" x14ac:dyDescent="0.3">
      <c r="G32"/>
    </row>
    <row r="33" spans="7:7" x14ac:dyDescent="0.3">
      <c r="G33"/>
    </row>
  </sheetData>
  <mergeCells count="8">
    <mergeCell ref="A3:C3"/>
    <mergeCell ref="D3:J3"/>
    <mergeCell ref="A1:A2"/>
    <mergeCell ref="B1:J2"/>
    <mergeCell ref="A5:A7"/>
    <mergeCell ref="C5:C7"/>
    <mergeCell ref="J5:J7"/>
    <mergeCell ref="B5:B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W16"/>
  <sheetViews>
    <sheetView zoomScale="70" zoomScaleNormal="70" workbookViewId="0">
      <selection activeCell="C4" sqref="C4:C7"/>
    </sheetView>
  </sheetViews>
  <sheetFormatPr defaultColWidth="8.6640625" defaultRowHeight="14.4" x14ac:dyDescent="0.3"/>
  <cols>
    <col min="1" max="1" width="16.33203125" style="15" customWidth="1"/>
    <col min="2" max="2" width="10.6640625" style="15" customWidth="1"/>
    <col min="3" max="3" width="23.44140625" style="15" customWidth="1"/>
    <col min="4" max="4" width="12" style="15" customWidth="1"/>
    <col min="5" max="5" width="52.44140625" style="15" customWidth="1"/>
    <col min="6" max="6" width="12.44140625" style="15" customWidth="1"/>
    <col min="7" max="7" width="15" style="15" customWidth="1"/>
    <col min="8" max="8" width="11.6640625" style="15" customWidth="1"/>
    <col min="9" max="9" width="67" style="15" customWidth="1"/>
    <col min="10" max="10" width="44.6640625" style="15" customWidth="1"/>
    <col min="11" max="11" width="9.6640625" style="16" customWidth="1"/>
    <col min="12" max="12" width="55" style="15" customWidth="1"/>
    <col min="13" max="13" width="9.6640625" style="16" customWidth="1"/>
    <col min="14" max="14" width="55.6640625" style="15" customWidth="1"/>
    <col min="15" max="15" width="9.6640625" style="16" customWidth="1"/>
    <col min="16" max="16" width="55.44140625" style="15" customWidth="1"/>
    <col min="17" max="17" width="10" style="16" customWidth="1"/>
    <col min="18" max="18" width="55.33203125" style="15" customWidth="1"/>
    <col min="19" max="19" width="10.33203125" style="15" customWidth="1"/>
    <col min="20" max="20" width="56" style="15" customWidth="1"/>
    <col min="21" max="21" width="10.33203125" style="16" customWidth="1"/>
    <col min="22" max="22" width="55.44140625" style="15" customWidth="1"/>
    <col min="23" max="16384" width="8.6640625" style="15"/>
  </cols>
  <sheetData>
    <row r="1" spans="1:23" ht="30" customHeight="1" x14ac:dyDescent="0.3">
      <c r="A1" s="72" t="s">
        <v>23</v>
      </c>
      <c r="B1" s="72"/>
      <c r="C1" s="72"/>
      <c r="D1" s="73" t="s">
        <v>9</v>
      </c>
      <c r="E1" s="73"/>
      <c r="F1" s="73"/>
      <c r="G1" s="73"/>
      <c r="H1" s="73"/>
      <c r="I1" s="73"/>
      <c r="J1" s="73"/>
      <c r="K1" s="79" t="s">
        <v>24</v>
      </c>
      <c r="L1" s="79"/>
      <c r="M1" s="79"/>
      <c r="N1" s="79"/>
      <c r="O1" s="79"/>
      <c r="P1" s="79"/>
      <c r="Q1" s="79"/>
      <c r="R1" s="79"/>
      <c r="S1" s="79"/>
      <c r="T1" s="79"/>
      <c r="U1" s="79"/>
      <c r="V1" s="79"/>
    </row>
    <row r="2" spans="1:23" ht="15" customHeight="1" x14ac:dyDescent="0.3">
      <c r="A2" s="19" t="s">
        <v>25</v>
      </c>
      <c r="B2" s="74" t="s">
        <v>26</v>
      </c>
      <c r="C2" s="74" t="s">
        <v>11</v>
      </c>
      <c r="D2" s="74" t="s">
        <v>27</v>
      </c>
      <c r="E2" s="74" t="s">
        <v>13</v>
      </c>
      <c r="F2" s="74" t="s">
        <v>28</v>
      </c>
      <c r="G2" s="74" t="s">
        <v>29</v>
      </c>
      <c r="H2" s="74" t="s">
        <v>30</v>
      </c>
      <c r="I2" s="74" t="s">
        <v>17</v>
      </c>
      <c r="J2" s="76" t="s">
        <v>31</v>
      </c>
      <c r="K2" s="74" t="s">
        <v>32</v>
      </c>
      <c r="L2" s="74"/>
      <c r="M2" s="76" t="s">
        <v>33</v>
      </c>
      <c r="N2" s="76"/>
      <c r="O2" s="74" t="s">
        <v>34</v>
      </c>
      <c r="P2" s="74"/>
      <c r="Q2" s="76" t="s">
        <v>35</v>
      </c>
      <c r="R2" s="76"/>
      <c r="S2" s="74" t="s">
        <v>36</v>
      </c>
      <c r="T2" s="74"/>
      <c r="U2" s="76" t="s">
        <v>37</v>
      </c>
      <c r="V2" s="76"/>
    </row>
    <row r="3" spans="1:23" x14ac:dyDescent="0.3">
      <c r="A3" s="19">
        <f>COUNTIF(D4:D7,"&lt;&gt;")</f>
        <v>4</v>
      </c>
      <c r="B3" s="74"/>
      <c r="C3" s="74"/>
      <c r="D3" s="74"/>
      <c r="E3" s="74"/>
      <c r="F3" s="74"/>
      <c r="G3" s="74"/>
      <c r="H3" s="74"/>
      <c r="I3" s="74"/>
      <c r="J3" s="76"/>
      <c r="K3" s="12" t="s">
        <v>38</v>
      </c>
      <c r="L3" s="12" t="s">
        <v>11</v>
      </c>
      <c r="M3" s="9" t="s">
        <v>38</v>
      </c>
      <c r="N3" s="9" t="s">
        <v>11</v>
      </c>
      <c r="O3" s="12" t="s">
        <v>38</v>
      </c>
      <c r="P3" s="12" t="s">
        <v>11</v>
      </c>
      <c r="Q3" s="9" t="s">
        <v>38</v>
      </c>
      <c r="R3" s="9" t="s">
        <v>11</v>
      </c>
      <c r="S3" s="12" t="s">
        <v>38</v>
      </c>
      <c r="T3" s="12" t="s">
        <v>11</v>
      </c>
      <c r="U3" s="9" t="s">
        <v>38</v>
      </c>
      <c r="V3" s="9" t="s">
        <v>11</v>
      </c>
    </row>
    <row r="4" spans="1:23" s="16" customFormat="1" ht="75" customHeight="1" x14ac:dyDescent="0.3">
      <c r="A4" s="74" t="s">
        <v>39</v>
      </c>
      <c r="B4" s="76" t="s">
        <v>40</v>
      </c>
      <c r="C4" s="81"/>
      <c r="D4" s="22" t="s">
        <v>41</v>
      </c>
      <c r="E4" s="26"/>
      <c r="F4" s="2"/>
      <c r="G4" s="2"/>
      <c r="H4" s="2"/>
      <c r="I4" s="36"/>
      <c r="J4" s="77"/>
      <c r="K4" s="2"/>
      <c r="L4" s="24"/>
      <c r="M4" s="7"/>
      <c r="N4" s="24"/>
      <c r="O4" s="28"/>
      <c r="P4" s="24"/>
      <c r="Q4" s="2"/>
      <c r="R4" s="24"/>
      <c r="S4" s="28"/>
      <c r="T4" s="24"/>
      <c r="U4" s="14"/>
      <c r="V4" s="24"/>
    </row>
    <row r="5" spans="1:23" x14ac:dyDescent="0.3">
      <c r="A5" s="74"/>
      <c r="B5" s="76"/>
      <c r="C5" s="81"/>
      <c r="D5" s="18" t="s">
        <v>42</v>
      </c>
      <c r="E5" s="26"/>
      <c r="F5" s="2"/>
      <c r="G5" s="2"/>
      <c r="H5" s="2"/>
      <c r="I5" s="26"/>
      <c r="J5" s="78"/>
      <c r="K5" s="2"/>
      <c r="L5" s="24"/>
      <c r="M5" s="2"/>
      <c r="N5" s="24"/>
      <c r="O5" s="28"/>
      <c r="P5" s="24"/>
      <c r="Q5" s="2"/>
      <c r="R5" s="26"/>
      <c r="S5" s="2"/>
      <c r="T5" s="26"/>
      <c r="U5" s="2"/>
      <c r="V5" s="26"/>
      <c r="W5" s="59"/>
    </row>
    <row r="6" spans="1:23" x14ac:dyDescent="0.3">
      <c r="A6" s="74"/>
      <c r="B6" s="76"/>
      <c r="C6" s="81"/>
      <c r="D6" s="18" t="s">
        <v>43</v>
      </c>
      <c r="E6" s="26"/>
      <c r="F6" s="2"/>
      <c r="G6" s="2"/>
      <c r="H6" s="2"/>
      <c r="I6" s="26"/>
      <c r="J6" s="78"/>
      <c r="K6" s="2"/>
      <c r="L6" s="24"/>
      <c r="M6" s="2"/>
      <c r="N6" s="24"/>
      <c r="O6" s="28"/>
      <c r="P6" s="24"/>
      <c r="Q6" s="2"/>
      <c r="R6" s="26"/>
      <c r="S6" s="2"/>
      <c r="T6" s="26"/>
      <c r="U6" s="2"/>
      <c r="V6" s="26"/>
      <c r="W6" s="59"/>
    </row>
    <row r="7" spans="1:23" ht="66.75" customHeight="1" x14ac:dyDescent="0.3">
      <c r="A7" s="74"/>
      <c r="B7" s="76"/>
      <c r="C7" s="81"/>
      <c r="D7" s="18" t="s">
        <v>44</v>
      </c>
      <c r="E7" s="26"/>
      <c r="F7" s="2"/>
      <c r="G7" s="2"/>
      <c r="H7" s="2"/>
      <c r="I7" s="26"/>
      <c r="J7" s="78"/>
      <c r="K7" s="2"/>
      <c r="L7" s="24"/>
      <c r="M7" s="2"/>
      <c r="N7" s="24"/>
      <c r="O7" s="7"/>
      <c r="P7" s="24"/>
      <c r="Q7" s="2"/>
      <c r="R7" s="26"/>
      <c r="S7" s="29"/>
      <c r="T7" s="26"/>
      <c r="U7" s="2"/>
      <c r="V7" s="27"/>
      <c r="W7" s="59"/>
    </row>
    <row r="8" spans="1:23" ht="30.75" customHeight="1" x14ac:dyDescent="0.3">
      <c r="A8" s="80" t="s">
        <v>5</v>
      </c>
      <c r="B8" s="80"/>
      <c r="C8" s="80"/>
      <c r="D8" s="80"/>
      <c r="E8" s="80"/>
      <c r="F8" s="80"/>
      <c r="G8" s="80"/>
      <c r="H8" s="80"/>
      <c r="I8" s="80"/>
      <c r="J8" s="60"/>
      <c r="K8" s="15"/>
      <c r="M8" s="13"/>
      <c r="Q8" s="10"/>
      <c r="U8" s="10"/>
    </row>
    <row r="9" spans="1:23" ht="30.75" customHeight="1" x14ac:dyDescent="0.3">
      <c r="A9" s="12"/>
      <c r="B9" s="12" t="s">
        <v>45</v>
      </c>
      <c r="C9" s="20"/>
      <c r="D9" s="12" t="s">
        <v>46</v>
      </c>
      <c r="E9" s="12" t="s">
        <v>11</v>
      </c>
      <c r="F9" s="12"/>
      <c r="G9" s="12"/>
      <c r="H9" s="12" t="s">
        <v>47</v>
      </c>
      <c r="I9" s="12" t="s">
        <v>48</v>
      </c>
      <c r="J9" s="11"/>
      <c r="K9" s="15"/>
      <c r="Q9" s="17"/>
      <c r="U9" s="17"/>
    </row>
    <row r="10" spans="1:23" ht="47.25" customHeight="1" x14ac:dyDescent="0.3">
      <c r="A10" s="74" t="s">
        <v>49</v>
      </c>
      <c r="B10" s="76" t="s">
        <v>50</v>
      </c>
      <c r="C10" s="81"/>
      <c r="D10" s="18" t="s">
        <v>51</v>
      </c>
      <c r="E10" s="77"/>
      <c r="F10" s="77"/>
      <c r="G10" s="77"/>
      <c r="H10" s="1"/>
      <c r="I10" s="1"/>
      <c r="J10" s="38"/>
      <c r="K10" s="15"/>
    </row>
    <row r="11" spans="1:23" x14ac:dyDescent="0.3">
      <c r="A11" s="74"/>
      <c r="B11" s="76"/>
      <c r="C11" s="81"/>
      <c r="D11" s="22" t="s">
        <v>52</v>
      </c>
      <c r="E11" s="77"/>
      <c r="F11" s="77"/>
      <c r="G11" s="77"/>
      <c r="H11" s="1"/>
      <c r="I11" s="1"/>
      <c r="J11" s="38"/>
      <c r="K11" s="15"/>
      <c r="M11" s="10"/>
    </row>
    <row r="12" spans="1:23" x14ac:dyDescent="0.3">
      <c r="A12" s="74"/>
      <c r="B12" s="76"/>
      <c r="C12" s="81"/>
      <c r="D12" s="22" t="s">
        <v>53</v>
      </c>
      <c r="E12" s="77"/>
      <c r="F12" s="77"/>
      <c r="G12" s="77"/>
      <c r="H12" s="1"/>
      <c r="I12" s="1"/>
      <c r="J12" s="38"/>
      <c r="K12" s="15"/>
      <c r="M12" s="10"/>
    </row>
    <row r="13" spans="1:23" x14ac:dyDescent="0.3">
      <c r="A13" s="74"/>
      <c r="B13" s="76"/>
      <c r="C13" s="81"/>
      <c r="D13" s="22" t="s">
        <v>54</v>
      </c>
      <c r="E13" s="77"/>
      <c r="F13" s="77"/>
      <c r="G13" s="77"/>
      <c r="H13" s="1"/>
      <c r="I13" s="1"/>
      <c r="J13" s="38"/>
      <c r="K13" s="10"/>
      <c r="M13" s="10"/>
    </row>
    <row r="14" spans="1:23" x14ac:dyDescent="0.3">
      <c r="A14" s="74"/>
      <c r="B14" s="76"/>
      <c r="C14" s="81"/>
      <c r="D14" s="22" t="s">
        <v>55</v>
      </c>
      <c r="E14" s="77"/>
      <c r="F14" s="77"/>
      <c r="G14" s="77"/>
      <c r="H14" s="1"/>
      <c r="I14" s="1"/>
      <c r="J14" s="38"/>
      <c r="K14" s="10"/>
      <c r="M14" s="10"/>
    </row>
    <row r="15" spans="1:23" x14ac:dyDescent="0.3">
      <c r="A15" s="74"/>
      <c r="B15" s="76"/>
      <c r="C15" s="81"/>
      <c r="D15" s="22" t="s">
        <v>56</v>
      </c>
      <c r="E15" s="77"/>
      <c r="F15" s="77"/>
      <c r="G15" s="77"/>
      <c r="H15" s="1"/>
      <c r="I15" s="1"/>
      <c r="J15" s="38"/>
      <c r="K15" s="10"/>
      <c r="M15" s="10"/>
    </row>
    <row r="16" spans="1:23" x14ac:dyDescent="0.3">
      <c r="A16" s="15" t="s">
        <v>57</v>
      </c>
    </row>
  </sheetData>
  <sheetProtection formatCells="0"/>
  <mergeCells count="32">
    <mergeCell ref="A10:A15"/>
    <mergeCell ref="B10:B15"/>
    <mergeCell ref="C10:C15"/>
    <mergeCell ref="E14:G14"/>
    <mergeCell ref="E15:G15"/>
    <mergeCell ref="E13:G13"/>
    <mergeCell ref="H2:H3"/>
    <mergeCell ref="A4:A7"/>
    <mergeCell ref="B4:B7"/>
    <mergeCell ref="C4:C7"/>
    <mergeCell ref="J4:J7"/>
    <mergeCell ref="C2:C3"/>
    <mergeCell ref="D2:D3"/>
    <mergeCell ref="E2:E3"/>
    <mergeCell ref="F2:F3"/>
    <mergeCell ref="G2:G3"/>
    <mergeCell ref="D1:J1"/>
    <mergeCell ref="E11:G11"/>
    <mergeCell ref="E12:G12"/>
    <mergeCell ref="U2:V2"/>
    <mergeCell ref="K1:V1"/>
    <mergeCell ref="A8:I8"/>
    <mergeCell ref="E10:G10"/>
    <mergeCell ref="A1:C1"/>
    <mergeCell ref="I2:I3"/>
    <mergeCell ref="J2:J3"/>
    <mergeCell ref="Q2:R2"/>
    <mergeCell ref="S2:T2"/>
    <mergeCell ref="K2:L2"/>
    <mergeCell ref="M2:N2"/>
    <mergeCell ref="O2:P2"/>
    <mergeCell ref="B2:B3"/>
  </mergeCells>
  <conditionalFormatting sqref="H10:H15">
    <cfRule type="containsText" dxfId="33" priority="1" operator="containsText" text="Not Started">
      <formula>NOT(ISERROR(SEARCH("Not Started",H10)))</formula>
    </cfRule>
    <cfRule type="containsText" dxfId="32" priority="2" operator="containsText" text="In Progress">
      <formula>NOT(ISERROR(SEARCH("In Progress",H10)))</formula>
    </cfRule>
    <cfRule type="containsText" dxfId="31" priority="3" operator="containsText" text="Complete">
      <formula>NOT(ISERROR(SEARCH("Complete",H10)))</formula>
    </cfRule>
  </conditionalFormatting>
  <dataValidations disablePrompts="1" count="1">
    <dataValidation type="list" allowBlank="1" showInputMessage="1" showErrorMessage="1" sqref="H10:H15" xr:uid="{F9681C49-391B-4C25-B958-6BC2116CB758}">
      <formula1>"Not started, In Progress, Complete"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V14"/>
  <sheetViews>
    <sheetView workbookViewId="0">
      <selection sqref="A1:C1"/>
    </sheetView>
  </sheetViews>
  <sheetFormatPr defaultColWidth="8.6640625" defaultRowHeight="14.4" x14ac:dyDescent="0.3"/>
  <cols>
    <col min="1" max="1" width="16.33203125" style="15" customWidth="1"/>
    <col min="2" max="2" width="10.664062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6640625" style="15" customWidth="1"/>
    <col min="12" max="12" width="55" style="15" customWidth="1"/>
    <col min="13" max="13" width="9.6640625" style="15" customWidth="1"/>
    <col min="14" max="14" width="55.6640625" style="15" customWidth="1"/>
    <col min="15" max="15" width="9.6640625" style="15" customWidth="1"/>
    <col min="16" max="16" width="55.44140625" style="15" customWidth="1"/>
    <col min="17" max="17" width="10" style="15" customWidth="1"/>
    <col min="18" max="18" width="55.33203125" style="15" customWidth="1"/>
    <col min="19" max="19" width="10.33203125" style="15" customWidth="1"/>
    <col min="20" max="20" width="56" style="15" customWidth="1"/>
    <col min="21" max="21" width="10.33203125" style="15" customWidth="1"/>
    <col min="22" max="22" width="55.44140625" style="15" customWidth="1"/>
    <col min="23" max="16384" width="8.6640625" style="15"/>
  </cols>
  <sheetData>
    <row r="1" spans="1:22" ht="30" customHeight="1" x14ac:dyDescent="0.3">
      <c r="A1" s="72" t="s">
        <v>23</v>
      </c>
      <c r="B1" s="72"/>
      <c r="C1" s="72"/>
      <c r="D1" s="73" t="s">
        <v>9</v>
      </c>
      <c r="E1" s="73"/>
      <c r="F1" s="73"/>
      <c r="G1" s="73"/>
      <c r="H1" s="73"/>
      <c r="I1" s="73"/>
      <c r="J1" s="73"/>
      <c r="K1" s="79" t="s">
        <v>24</v>
      </c>
      <c r="L1" s="79"/>
      <c r="M1" s="79"/>
      <c r="N1" s="79"/>
      <c r="O1" s="79"/>
      <c r="P1" s="79"/>
      <c r="Q1" s="79"/>
      <c r="R1" s="79"/>
      <c r="S1" s="79"/>
      <c r="T1" s="79"/>
      <c r="U1" s="79"/>
      <c r="V1" s="79"/>
    </row>
    <row r="2" spans="1:22" ht="15" customHeight="1" x14ac:dyDescent="0.3">
      <c r="A2" s="19" t="s">
        <v>25</v>
      </c>
      <c r="B2" s="74" t="s">
        <v>26</v>
      </c>
      <c r="C2" s="74" t="s">
        <v>11</v>
      </c>
      <c r="D2" s="74" t="s">
        <v>27</v>
      </c>
      <c r="E2" s="76" t="s">
        <v>13</v>
      </c>
      <c r="F2" s="76" t="s">
        <v>28</v>
      </c>
      <c r="G2" s="76" t="s">
        <v>29</v>
      </c>
      <c r="H2" s="76" t="s">
        <v>30</v>
      </c>
      <c r="I2" s="76" t="s">
        <v>17</v>
      </c>
      <c r="J2" s="76" t="s">
        <v>31</v>
      </c>
      <c r="K2" s="74" t="s">
        <v>32</v>
      </c>
      <c r="L2" s="74"/>
      <c r="M2" s="76" t="s">
        <v>33</v>
      </c>
      <c r="N2" s="76"/>
      <c r="O2" s="74" t="s">
        <v>34</v>
      </c>
      <c r="P2" s="74"/>
      <c r="Q2" s="76" t="s">
        <v>35</v>
      </c>
      <c r="R2" s="76"/>
      <c r="S2" s="74" t="s">
        <v>36</v>
      </c>
      <c r="T2" s="74"/>
      <c r="U2" s="76" t="s">
        <v>37</v>
      </c>
      <c r="V2" s="76"/>
    </row>
    <row r="3" spans="1:22" x14ac:dyDescent="0.3">
      <c r="A3" s="19">
        <f>COUNTIF(D4:D7,"&lt;&gt;")</f>
        <v>1</v>
      </c>
      <c r="B3" s="74"/>
      <c r="C3" s="74"/>
      <c r="D3" s="74"/>
      <c r="E3" s="76"/>
      <c r="F3" s="76"/>
      <c r="G3" s="76"/>
      <c r="H3" s="76"/>
      <c r="I3" s="76"/>
      <c r="J3" s="76"/>
      <c r="K3" s="12" t="s">
        <v>38</v>
      </c>
      <c r="L3" s="12" t="s">
        <v>11</v>
      </c>
      <c r="M3" s="9" t="s">
        <v>38</v>
      </c>
      <c r="N3" s="9" t="s">
        <v>11</v>
      </c>
      <c r="O3" s="12" t="s">
        <v>38</v>
      </c>
      <c r="P3" s="12" t="s">
        <v>11</v>
      </c>
      <c r="Q3" s="9" t="s">
        <v>38</v>
      </c>
      <c r="R3" s="9" t="s">
        <v>11</v>
      </c>
      <c r="S3" s="12" t="s">
        <v>38</v>
      </c>
      <c r="T3" s="12" t="s">
        <v>11</v>
      </c>
      <c r="U3" s="9" t="s">
        <v>38</v>
      </c>
      <c r="V3" s="9" t="s">
        <v>11</v>
      </c>
    </row>
    <row r="4" spans="1:22" s="16" customFormat="1" ht="87" customHeight="1" x14ac:dyDescent="0.3">
      <c r="A4" s="12" t="s">
        <v>58</v>
      </c>
      <c r="B4" s="9" t="s">
        <v>59</v>
      </c>
      <c r="C4" s="81"/>
      <c r="D4" s="22" t="s">
        <v>60</v>
      </c>
      <c r="E4" s="26"/>
      <c r="F4" s="7"/>
      <c r="G4" s="7"/>
      <c r="H4" s="7"/>
      <c r="I4" s="25"/>
      <c r="J4" s="25"/>
      <c r="K4" s="28"/>
      <c r="L4" s="24"/>
      <c r="M4" s="28"/>
      <c r="N4" s="24"/>
      <c r="O4" s="28"/>
      <c r="P4" s="24"/>
      <c r="Q4" s="28"/>
      <c r="R4" s="26"/>
      <c r="S4" s="28"/>
      <c r="T4" s="24"/>
      <c r="U4" s="28"/>
      <c r="V4" s="24"/>
    </row>
    <row r="5" spans="1:22" s="16" customFormat="1" x14ac:dyDescent="0.3">
      <c r="A5" s="12"/>
      <c r="B5" s="9"/>
      <c r="C5" s="81"/>
      <c r="D5" s="22"/>
      <c r="E5" s="26"/>
      <c r="F5" s="7"/>
      <c r="G5" s="7"/>
      <c r="H5" s="7"/>
      <c r="I5" s="25"/>
      <c r="J5" s="25"/>
      <c r="K5" s="28"/>
      <c r="L5" s="24"/>
      <c r="M5" s="28"/>
      <c r="N5" s="24"/>
      <c r="O5" s="28"/>
      <c r="P5" s="24"/>
      <c r="Q5" s="28"/>
      <c r="R5" s="24"/>
      <c r="S5" s="28"/>
      <c r="T5" s="24"/>
      <c r="U5" s="28"/>
      <c r="V5" s="24"/>
    </row>
    <row r="6" spans="1:22" s="16" customFormat="1" x14ac:dyDescent="0.3">
      <c r="A6" s="12"/>
      <c r="B6" s="9"/>
      <c r="C6" s="81"/>
      <c r="D6" s="22"/>
      <c r="E6" s="26"/>
      <c r="F6" s="7"/>
      <c r="G6" s="7"/>
      <c r="H6" s="7"/>
      <c r="I6" s="25"/>
      <c r="J6" s="25"/>
      <c r="K6" s="28"/>
      <c r="L6" s="24"/>
      <c r="M6" s="28"/>
      <c r="N6" s="24"/>
      <c r="O6" s="28"/>
      <c r="P6" s="24"/>
      <c r="Q6" s="28"/>
      <c r="R6" s="24"/>
      <c r="S6" s="28"/>
      <c r="T6" s="24"/>
      <c r="U6" s="28"/>
      <c r="V6" s="24"/>
    </row>
    <row r="7" spans="1:22" ht="30.75" customHeight="1" x14ac:dyDescent="0.3">
      <c r="A7" s="80" t="s">
        <v>5</v>
      </c>
      <c r="B7" s="80"/>
      <c r="C7" s="80"/>
      <c r="D7" s="80"/>
      <c r="E7" s="80"/>
      <c r="F7" s="80"/>
      <c r="G7" s="80"/>
      <c r="H7" s="80"/>
      <c r="I7" s="80"/>
      <c r="J7" s="40"/>
      <c r="K7" s="10"/>
      <c r="L7" s="16"/>
      <c r="M7" s="16"/>
      <c r="N7" s="16"/>
      <c r="O7" s="16"/>
      <c r="P7" s="16"/>
      <c r="Q7" s="16"/>
      <c r="R7" s="16"/>
      <c r="S7" s="16"/>
      <c r="T7" s="16"/>
      <c r="U7" s="16"/>
      <c r="V7" s="16"/>
    </row>
    <row r="8" spans="1:22" ht="30.75" customHeight="1" x14ac:dyDescent="0.3">
      <c r="A8" s="12"/>
      <c r="B8" s="12" t="s">
        <v>45</v>
      </c>
      <c r="C8" s="20"/>
      <c r="D8" s="12" t="s">
        <v>46</v>
      </c>
      <c r="E8" s="12" t="s">
        <v>11</v>
      </c>
      <c r="F8" s="12"/>
      <c r="G8" s="12"/>
      <c r="H8" s="12" t="s">
        <v>47</v>
      </c>
      <c r="I8" s="12" t="s">
        <v>48</v>
      </c>
      <c r="J8" s="34"/>
      <c r="K8" s="34"/>
    </row>
    <row r="9" spans="1:22" ht="15" customHeight="1" x14ac:dyDescent="0.3">
      <c r="A9" s="74" t="s">
        <v>61</v>
      </c>
      <c r="B9" s="76" t="s">
        <v>62</v>
      </c>
      <c r="C9" s="81"/>
      <c r="D9" s="18" t="s">
        <v>63</v>
      </c>
      <c r="E9" s="77"/>
      <c r="F9" s="77"/>
      <c r="G9" s="77"/>
      <c r="H9" s="1"/>
      <c r="I9" s="1"/>
      <c r="J9" s="35"/>
      <c r="K9" s="35"/>
    </row>
    <row r="10" spans="1:22" ht="15" customHeight="1" x14ac:dyDescent="0.3">
      <c r="A10" s="74"/>
      <c r="B10" s="76"/>
      <c r="C10" s="81"/>
      <c r="D10" s="22" t="s">
        <v>64</v>
      </c>
      <c r="E10" s="77"/>
      <c r="F10" s="77"/>
      <c r="G10" s="77"/>
      <c r="H10" s="1"/>
      <c r="I10" s="1"/>
      <c r="J10" s="35"/>
      <c r="K10" s="35"/>
    </row>
    <row r="11" spans="1:22" x14ac:dyDescent="0.3">
      <c r="A11" s="38"/>
      <c r="B11" s="18"/>
      <c r="C11" s="39"/>
      <c r="D11" s="38"/>
      <c r="E11" s="40"/>
      <c r="I11" s="40"/>
    </row>
    <row r="12" spans="1:22" x14ac:dyDescent="0.3">
      <c r="A12" s="13"/>
      <c r="B12" s="9"/>
      <c r="C12" s="22"/>
      <c r="D12" s="18"/>
      <c r="E12" s="41"/>
      <c r="F12" s="41"/>
      <c r="G12" s="41"/>
      <c r="H12" s="41"/>
      <c r="I12" s="41"/>
    </row>
    <row r="13" spans="1:22" x14ac:dyDescent="0.3">
      <c r="F13" s="35"/>
      <c r="G13" s="35"/>
      <c r="H13" s="35"/>
      <c r="I13" s="35"/>
    </row>
    <row r="14" spans="1:22" x14ac:dyDescent="0.3">
      <c r="F14" s="35"/>
      <c r="G14" s="35"/>
      <c r="H14" s="35"/>
      <c r="I14" s="35"/>
    </row>
  </sheetData>
  <mergeCells count="25">
    <mergeCell ref="A1:C1"/>
    <mergeCell ref="K1:V1"/>
    <mergeCell ref="B2:B3"/>
    <mergeCell ref="C2:C3"/>
    <mergeCell ref="D2:D3"/>
    <mergeCell ref="E2:E3"/>
    <mergeCell ref="F2:F3"/>
    <mergeCell ref="G2:G3"/>
    <mergeCell ref="H2:H3"/>
    <mergeCell ref="I2:I3"/>
    <mergeCell ref="J2:J3"/>
    <mergeCell ref="K2:L2"/>
    <mergeCell ref="M2:N2"/>
    <mergeCell ref="D1:J1"/>
    <mergeCell ref="A7:I7"/>
    <mergeCell ref="O2:P2"/>
    <mergeCell ref="Q2:R2"/>
    <mergeCell ref="S2:T2"/>
    <mergeCell ref="U2:V2"/>
    <mergeCell ref="C4:C6"/>
    <mergeCell ref="A9:A10"/>
    <mergeCell ref="B9:B10"/>
    <mergeCell ref="C9:C10"/>
    <mergeCell ref="E9:G9"/>
    <mergeCell ref="E10:G10"/>
  </mergeCells>
  <conditionalFormatting sqref="H9:H10">
    <cfRule type="containsText" dxfId="30" priority="1" operator="containsText" text="Not Started">
      <formula>NOT(ISERROR(SEARCH("Not Started",H9)))</formula>
    </cfRule>
    <cfRule type="containsText" dxfId="29" priority="2" operator="containsText" text="In Progress">
      <formula>NOT(ISERROR(SEARCH("In Progress",H9)))</formula>
    </cfRule>
    <cfRule type="containsText" dxfId="28" priority="3" operator="containsText" text="Complete">
      <formula>NOT(ISERROR(SEARCH("Complete",H9)))</formula>
    </cfRule>
  </conditionalFormatting>
  <dataValidations count="1">
    <dataValidation type="list" allowBlank="1" showInputMessage="1" showErrorMessage="1" sqref="H9:H10" xr:uid="{57672F3F-8675-4E0E-94CA-9ACD66F34E0C}">
      <formula1>"Not started, In Progress, Complete"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V24"/>
  <sheetViews>
    <sheetView workbookViewId="0">
      <selection sqref="A1:C1"/>
    </sheetView>
  </sheetViews>
  <sheetFormatPr defaultColWidth="8.6640625" defaultRowHeight="14.4" x14ac:dyDescent="0.3"/>
  <cols>
    <col min="1" max="1" width="16.33203125" style="15" customWidth="1"/>
    <col min="2" max="2" width="10.664062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6640625" style="15" customWidth="1"/>
    <col min="12" max="12" width="55" style="15" customWidth="1"/>
    <col min="13" max="13" width="9.6640625" style="15" customWidth="1"/>
    <col min="14" max="14" width="55.6640625" style="15" customWidth="1"/>
    <col min="15" max="15" width="9.6640625" style="15" customWidth="1"/>
    <col min="16" max="16" width="55.44140625" style="15" customWidth="1"/>
    <col min="17" max="17" width="10" style="15" customWidth="1"/>
    <col min="18" max="18" width="55.33203125" style="15" customWidth="1"/>
    <col min="19" max="19" width="10.33203125" style="15" customWidth="1"/>
    <col min="20" max="20" width="56" style="15" customWidth="1"/>
    <col min="21" max="21" width="10.33203125" style="15" customWidth="1"/>
    <col min="22" max="22" width="55.44140625" style="15" customWidth="1"/>
    <col min="23" max="16384" width="8.6640625" style="15"/>
  </cols>
  <sheetData>
    <row r="1" spans="1:22" ht="30" customHeight="1" x14ac:dyDescent="0.3">
      <c r="A1" s="72" t="s">
        <v>23</v>
      </c>
      <c r="B1" s="72"/>
      <c r="C1" s="72"/>
      <c r="D1" s="73" t="s">
        <v>9</v>
      </c>
      <c r="E1" s="73"/>
      <c r="F1" s="73"/>
      <c r="G1" s="73"/>
      <c r="H1" s="73"/>
      <c r="I1" s="73"/>
      <c r="J1" s="73"/>
      <c r="K1" s="79" t="s">
        <v>24</v>
      </c>
      <c r="L1" s="79"/>
      <c r="M1" s="79"/>
      <c r="N1" s="79"/>
      <c r="O1" s="79"/>
      <c r="P1" s="79"/>
      <c r="Q1" s="79"/>
      <c r="R1" s="79"/>
      <c r="S1" s="79"/>
      <c r="T1" s="79"/>
      <c r="U1" s="79"/>
      <c r="V1" s="79"/>
    </row>
    <row r="2" spans="1:22" ht="15" customHeight="1" x14ac:dyDescent="0.3">
      <c r="A2" s="19" t="s">
        <v>25</v>
      </c>
      <c r="B2" s="74" t="s">
        <v>26</v>
      </c>
      <c r="C2" s="74" t="s">
        <v>11</v>
      </c>
      <c r="D2" s="74" t="s">
        <v>27</v>
      </c>
      <c r="E2" s="76" t="s">
        <v>13</v>
      </c>
      <c r="F2" s="76" t="s">
        <v>28</v>
      </c>
      <c r="G2" s="76" t="s">
        <v>29</v>
      </c>
      <c r="H2" s="76" t="s">
        <v>30</v>
      </c>
      <c r="I2" s="76" t="s">
        <v>17</v>
      </c>
      <c r="J2" s="76" t="s">
        <v>31</v>
      </c>
      <c r="K2" s="74" t="s">
        <v>32</v>
      </c>
      <c r="L2" s="74"/>
      <c r="M2" s="76" t="s">
        <v>33</v>
      </c>
      <c r="N2" s="76"/>
      <c r="O2" s="74" t="s">
        <v>34</v>
      </c>
      <c r="P2" s="74"/>
      <c r="Q2" s="76" t="s">
        <v>35</v>
      </c>
      <c r="R2" s="76"/>
      <c r="S2" s="74" t="s">
        <v>36</v>
      </c>
      <c r="T2" s="74"/>
      <c r="U2" s="76" t="s">
        <v>37</v>
      </c>
      <c r="V2" s="76"/>
    </row>
    <row r="3" spans="1:22" x14ac:dyDescent="0.3">
      <c r="A3" s="19">
        <f>COUNTIF(D4:D7,"&lt;&gt;")</f>
        <v>3</v>
      </c>
      <c r="B3" s="74"/>
      <c r="C3" s="74"/>
      <c r="D3" s="74"/>
      <c r="E3" s="76"/>
      <c r="F3" s="76"/>
      <c r="G3" s="76"/>
      <c r="H3" s="76"/>
      <c r="I3" s="76"/>
      <c r="J3" s="76"/>
      <c r="K3" s="12" t="s">
        <v>38</v>
      </c>
      <c r="L3" s="12" t="s">
        <v>11</v>
      </c>
      <c r="M3" s="9" t="s">
        <v>38</v>
      </c>
      <c r="N3" s="9" t="s">
        <v>11</v>
      </c>
      <c r="O3" s="12" t="s">
        <v>38</v>
      </c>
      <c r="P3" s="12" t="s">
        <v>11</v>
      </c>
      <c r="Q3" s="9" t="s">
        <v>38</v>
      </c>
      <c r="R3" s="9" t="s">
        <v>11</v>
      </c>
      <c r="S3" s="12" t="s">
        <v>38</v>
      </c>
      <c r="T3" s="12" t="s">
        <v>11</v>
      </c>
      <c r="U3" s="9" t="s">
        <v>38</v>
      </c>
      <c r="V3" s="9" t="s">
        <v>11</v>
      </c>
    </row>
    <row r="4" spans="1:22" s="16" customFormat="1" ht="60" customHeight="1" x14ac:dyDescent="0.3">
      <c r="A4" s="74" t="s">
        <v>65</v>
      </c>
      <c r="B4" s="76" t="s">
        <v>66</v>
      </c>
      <c r="C4" s="81"/>
      <c r="D4" s="22" t="s">
        <v>67</v>
      </c>
      <c r="E4" s="24"/>
      <c r="F4" s="7"/>
      <c r="G4" s="7"/>
      <c r="H4" s="2"/>
      <c r="I4" s="25"/>
      <c r="J4" s="25"/>
      <c r="K4" s="28"/>
      <c r="L4" s="24"/>
      <c r="M4" s="28"/>
      <c r="N4" s="24"/>
      <c r="O4" s="28"/>
      <c r="P4" s="24"/>
      <c r="Q4" s="28"/>
      <c r="R4" s="24"/>
      <c r="S4" s="28"/>
      <c r="T4" s="24"/>
      <c r="U4" s="28"/>
      <c r="V4" s="24"/>
    </row>
    <row r="5" spans="1:22" x14ac:dyDescent="0.3">
      <c r="A5" s="74"/>
      <c r="B5" s="76"/>
      <c r="C5" s="81"/>
      <c r="D5" s="18" t="s">
        <v>68</v>
      </c>
      <c r="E5" s="24"/>
      <c r="F5" s="7"/>
      <c r="G5" s="7"/>
      <c r="H5" s="7"/>
      <c r="I5" s="25"/>
      <c r="J5" s="25"/>
      <c r="K5" s="28"/>
      <c r="L5" s="24"/>
      <c r="M5" s="28"/>
      <c r="N5" s="24"/>
      <c r="O5"/>
      <c r="P5" s="24"/>
      <c r="Q5" s="28"/>
      <c r="R5" s="24"/>
      <c r="S5" s="28"/>
      <c r="T5" s="24"/>
      <c r="U5" s="28"/>
      <c r="V5" s="24"/>
    </row>
    <row r="6" spans="1:22" x14ac:dyDescent="0.3">
      <c r="A6" s="74"/>
      <c r="B6" s="76"/>
      <c r="C6" s="81"/>
      <c r="D6" s="18" t="s">
        <v>69</v>
      </c>
      <c r="E6" s="24"/>
      <c r="F6" s="7"/>
      <c r="G6" s="7"/>
      <c r="H6" s="7"/>
      <c r="I6" s="25"/>
      <c r="J6" s="25"/>
      <c r="K6" s="28"/>
      <c r="L6" s="24"/>
      <c r="M6" s="28"/>
      <c r="N6" s="24"/>
      <c r="O6" s="28"/>
      <c r="P6" s="24"/>
      <c r="Q6" s="28"/>
      <c r="R6" s="24"/>
      <c r="S6" s="28"/>
      <c r="T6" s="24"/>
      <c r="U6" s="28"/>
      <c r="V6" s="24"/>
    </row>
    <row r="7" spans="1:22" ht="30.75" customHeight="1" x14ac:dyDescent="0.3">
      <c r="A7" s="80" t="s">
        <v>5</v>
      </c>
      <c r="B7" s="80"/>
      <c r="C7" s="80"/>
      <c r="D7" s="80"/>
      <c r="E7" s="80"/>
      <c r="F7" s="80"/>
      <c r="G7" s="80"/>
      <c r="H7" s="80"/>
      <c r="I7" s="80"/>
      <c r="K7" s="16"/>
      <c r="L7" s="16"/>
      <c r="M7" s="16"/>
      <c r="N7" s="16"/>
      <c r="O7" s="16"/>
      <c r="P7" s="16"/>
      <c r="Q7" s="16"/>
      <c r="R7" s="16"/>
      <c r="S7" s="16"/>
      <c r="T7" s="16"/>
      <c r="U7" s="16"/>
      <c r="V7" s="16"/>
    </row>
    <row r="8" spans="1:22" ht="30.75" customHeight="1" x14ac:dyDescent="0.3">
      <c r="A8" s="12"/>
      <c r="B8" s="9" t="s">
        <v>45</v>
      </c>
      <c r="C8" s="22"/>
      <c r="D8" s="9" t="s">
        <v>46</v>
      </c>
      <c r="E8" s="12" t="s">
        <v>11</v>
      </c>
      <c r="F8" s="12"/>
      <c r="G8" s="12"/>
      <c r="H8" s="12" t="s">
        <v>47</v>
      </c>
      <c r="I8" s="12" t="s">
        <v>48</v>
      </c>
    </row>
    <row r="9" spans="1:22" ht="29.25" customHeight="1" x14ac:dyDescent="0.3">
      <c r="A9" s="74" t="s">
        <v>70</v>
      </c>
      <c r="B9" s="76" t="s">
        <v>71</v>
      </c>
      <c r="C9" s="76"/>
      <c r="D9" s="18" t="s">
        <v>72</v>
      </c>
      <c r="E9" s="77"/>
      <c r="F9" s="77"/>
      <c r="G9" s="77"/>
      <c r="H9" s="1"/>
      <c r="I9" s="1"/>
    </row>
    <row r="10" spans="1:22" ht="30.75" customHeight="1" x14ac:dyDescent="0.3">
      <c r="A10" s="74"/>
      <c r="B10" s="76"/>
      <c r="C10" s="76"/>
      <c r="D10" s="22" t="s">
        <v>73</v>
      </c>
      <c r="E10" s="77"/>
      <c r="F10" s="77"/>
      <c r="G10" s="77"/>
      <c r="H10" s="1"/>
      <c r="I10" s="1"/>
    </row>
    <row r="11" spans="1:22" x14ac:dyDescent="0.3">
      <c r="A11" s="74"/>
      <c r="B11" s="76"/>
      <c r="C11" s="76"/>
      <c r="D11" s="22" t="s">
        <v>74</v>
      </c>
      <c r="E11" s="77"/>
      <c r="F11" s="77"/>
      <c r="G11" s="77"/>
      <c r="H11" s="1"/>
      <c r="I11"/>
    </row>
    <row r="12" spans="1:22" x14ac:dyDescent="0.3">
      <c r="A12" s="74"/>
      <c r="B12" s="76"/>
      <c r="C12" s="76"/>
      <c r="D12" s="22" t="s">
        <v>75</v>
      </c>
      <c r="E12" s="77"/>
      <c r="F12" s="77"/>
      <c r="G12" s="77"/>
      <c r="H12" s="1"/>
      <c r="I12"/>
    </row>
    <row r="13" spans="1:22" ht="14.7" customHeight="1" x14ac:dyDescent="0.3">
      <c r="A13" s="74"/>
      <c r="B13" s="76"/>
      <c r="C13" s="76"/>
      <c r="D13" s="22" t="s">
        <v>76</v>
      </c>
      <c r="E13" s="77"/>
      <c r="F13" s="77"/>
      <c r="G13" s="77"/>
      <c r="H13" s="1"/>
      <c r="I13"/>
    </row>
    <row r="14" spans="1:22" ht="14.7" customHeight="1" x14ac:dyDescent="0.3">
      <c r="A14" s="74"/>
      <c r="B14" s="76"/>
      <c r="C14" s="76"/>
      <c r="D14" s="22" t="s">
        <v>77</v>
      </c>
      <c r="E14" s="77"/>
      <c r="F14" s="77"/>
      <c r="G14" s="77"/>
      <c r="H14" s="1"/>
      <c r="I14"/>
    </row>
    <row r="15" spans="1:22" x14ac:dyDescent="0.3">
      <c r="A15" s="13"/>
    </row>
    <row r="16" spans="1:22" x14ac:dyDescent="0.3">
      <c r="A16" s="13"/>
    </row>
    <row r="17" spans="1:17" x14ac:dyDescent="0.3">
      <c r="A17" s="38"/>
    </row>
    <row r="18" spans="1:17" x14ac:dyDescent="0.3">
      <c r="A18" s="13"/>
    </row>
    <row r="23" spans="1:17" x14ac:dyDescent="0.3">
      <c r="E23" s="42"/>
      <c r="F23" s="16"/>
      <c r="G23" s="16"/>
      <c r="H23" s="16"/>
    </row>
    <row r="24" spans="1:17" x14ac:dyDescent="0.3">
      <c r="I24" s="16"/>
      <c r="J24" s="16"/>
      <c r="K24" s="42"/>
      <c r="L24" s="42"/>
      <c r="M24" s="42"/>
      <c r="N24" s="42"/>
      <c r="O24" s="42"/>
      <c r="P24" s="42"/>
      <c r="Q24" s="42"/>
    </row>
  </sheetData>
  <mergeCells count="31">
    <mergeCell ref="Q2:R2"/>
    <mergeCell ref="A9:A14"/>
    <mergeCell ref="E11:G11"/>
    <mergeCell ref="E12:G12"/>
    <mergeCell ref="E13:G13"/>
    <mergeCell ref="E14:G14"/>
    <mergeCell ref="E10:G10"/>
    <mergeCell ref="S2:T2"/>
    <mergeCell ref="U2:V2"/>
    <mergeCell ref="K2:L2"/>
    <mergeCell ref="A1:C1"/>
    <mergeCell ref="K1:V1"/>
    <mergeCell ref="B2:B3"/>
    <mergeCell ref="C2:C3"/>
    <mergeCell ref="D2:D3"/>
    <mergeCell ref="E2:E3"/>
    <mergeCell ref="F2:F3"/>
    <mergeCell ref="G2:G3"/>
    <mergeCell ref="H2:H3"/>
    <mergeCell ref="I2:I3"/>
    <mergeCell ref="J2:J3"/>
    <mergeCell ref="M2:N2"/>
    <mergeCell ref="O2:P2"/>
    <mergeCell ref="D1:J1"/>
    <mergeCell ref="A7:I7"/>
    <mergeCell ref="E9:G9"/>
    <mergeCell ref="A4:A6"/>
    <mergeCell ref="B4:B6"/>
    <mergeCell ref="C4:C6"/>
    <mergeCell ref="C9:C14"/>
    <mergeCell ref="B9:B14"/>
  </mergeCells>
  <conditionalFormatting sqref="H9:H14">
    <cfRule type="containsText" dxfId="27" priority="4" operator="containsText" text="Not Started">
      <formula>NOT(ISERROR(SEARCH("Not Started",H9)))</formula>
    </cfRule>
    <cfRule type="containsText" dxfId="26" priority="5" operator="containsText" text="In Progress">
      <formula>NOT(ISERROR(SEARCH("In Progress",H9)))</formula>
    </cfRule>
    <cfRule type="containsText" dxfId="25" priority="6" operator="containsText" text="Complete">
      <formula>NOT(ISERROR(SEARCH("Complete",H9)))</formula>
    </cfRule>
  </conditionalFormatting>
  <dataValidations count="1">
    <dataValidation type="list" allowBlank="1" showInputMessage="1" showErrorMessage="1" sqref="H9:H14" xr:uid="{25DB8889-E1CA-4885-8C9F-FC61F6290F68}">
      <formula1>"Not started, In Progress, Complete"</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V11"/>
  <sheetViews>
    <sheetView workbookViewId="0">
      <selection sqref="A1:C1"/>
    </sheetView>
  </sheetViews>
  <sheetFormatPr defaultColWidth="8.6640625" defaultRowHeight="14.4" x14ac:dyDescent="0.3"/>
  <cols>
    <col min="1" max="1" width="16.33203125" style="15" customWidth="1"/>
    <col min="2" max="2" width="10.664062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6640625" style="15" customWidth="1"/>
    <col min="12" max="12" width="55" style="15" customWidth="1"/>
    <col min="13" max="13" width="9.6640625" style="15" customWidth="1"/>
    <col min="14" max="14" width="55.6640625" style="15" customWidth="1"/>
    <col min="15" max="15" width="9.6640625" style="15" customWidth="1"/>
    <col min="16" max="16" width="55.44140625" style="15" customWidth="1"/>
    <col min="17" max="17" width="10" style="15" customWidth="1"/>
    <col min="18" max="18" width="55.33203125" style="15" customWidth="1"/>
    <col min="19" max="19" width="10.33203125" style="15" customWidth="1"/>
    <col min="20" max="20" width="56" style="15" customWidth="1"/>
    <col min="21" max="21" width="10.33203125" style="15" customWidth="1"/>
    <col min="22" max="22" width="55.44140625" style="15" customWidth="1"/>
    <col min="23" max="16384" width="8.6640625" style="15"/>
  </cols>
  <sheetData>
    <row r="1" spans="1:22" ht="30" customHeight="1" x14ac:dyDescent="0.3">
      <c r="A1" s="72" t="s">
        <v>23</v>
      </c>
      <c r="B1" s="72"/>
      <c r="C1" s="72"/>
      <c r="D1" s="73" t="s">
        <v>9</v>
      </c>
      <c r="E1" s="73"/>
      <c r="F1" s="73"/>
      <c r="G1" s="73"/>
      <c r="H1" s="73"/>
      <c r="I1" s="73"/>
      <c r="J1" s="73"/>
      <c r="K1" s="79" t="s">
        <v>24</v>
      </c>
      <c r="L1" s="79"/>
      <c r="M1" s="79"/>
      <c r="N1" s="79"/>
      <c r="O1" s="79"/>
      <c r="P1" s="79"/>
      <c r="Q1" s="79"/>
      <c r="R1" s="79"/>
      <c r="S1" s="79"/>
      <c r="T1" s="79"/>
      <c r="U1" s="79"/>
      <c r="V1" s="79"/>
    </row>
    <row r="2" spans="1:22" ht="15" customHeight="1" x14ac:dyDescent="0.3">
      <c r="A2" s="19" t="s">
        <v>25</v>
      </c>
      <c r="B2" s="74" t="s">
        <v>26</v>
      </c>
      <c r="C2" s="74" t="s">
        <v>11</v>
      </c>
      <c r="D2" s="74" t="s">
        <v>27</v>
      </c>
      <c r="E2" s="76" t="s">
        <v>13</v>
      </c>
      <c r="F2" s="76" t="s">
        <v>28</v>
      </c>
      <c r="G2" s="76" t="s">
        <v>29</v>
      </c>
      <c r="H2" s="76" t="s">
        <v>30</v>
      </c>
      <c r="I2" s="76" t="s">
        <v>17</v>
      </c>
      <c r="J2" s="76" t="s">
        <v>31</v>
      </c>
      <c r="K2" s="74" t="s">
        <v>32</v>
      </c>
      <c r="L2" s="74"/>
      <c r="M2" s="76" t="s">
        <v>33</v>
      </c>
      <c r="N2" s="76"/>
      <c r="O2" s="74" t="s">
        <v>34</v>
      </c>
      <c r="P2" s="74"/>
      <c r="Q2" s="76" t="s">
        <v>35</v>
      </c>
      <c r="R2" s="76"/>
      <c r="S2" s="74" t="s">
        <v>36</v>
      </c>
      <c r="T2" s="74"/>
      <c r="U2" s="76" t="s">
        <v>37</v>
      </c>
      <c r="V2" s="76"/>
    </row>
    <row r="3" spans="1:22" x14ac:dyDescent="0.3">
      <c r="A3" s="19">
        <f>COUNTIF(D4:D7,"&lt;&gt;")</f>
        <v>2</v>
      </c>
      <c r="B3" s="74"/>
      <c r="C3" s="74"/>
      <c r="D3" s="74"/>
      <c r="E3" s="76"/>
      <c r="F3" s="76"/>
      <c r="G3" s="76"/>
      <c r="H3" s="76"/>
      <c r="I3" s="76"/>
      <c r="J3" s="76"/>
      <c r="K3" s="12" t="s">
        <v>38</v>
      </c>
      <c r="L3" s="12" t="s">
        <v>11</v>
      </c>
      <c r="M3" s="9" t="s">
        <v>38</v>
      </c>
      <c r="N3" s="9" t="s">
        <v>11</v>
      </c>
      <c r="O3" s="12" t="s">
        <v>38</v>
      </c>
      <c r="P3" s="12" t="s">
        <v>11</v>
      </c>
      <c r="Q3" s="9" t="s">
        <v>38</v>
      </c>
      <c r="R3" s="9" t="s">
        <v>11</v>
      </c>
      <c r="S3" s="12" t="s">
        <v>38</v>
      </c>
      <c r="T3" s="12" t="s">
        <v>11</v>
      </c>
      <c r="U3" s="9" t="s">
        <v>38</v>
      </c>
      <c r="V3" s="9" t="s">
        <v>11</v>
      </c>
    </row>
    <row r="4" spans="1:22" s="16" customFormat="1" ht="90" customHeight="1" x14ac:dyDescent="0.3">
      <c r="A4" s="74" t="s">
        <v>78</v>
      </c>
      <c r="B4" s="76" t="s">
        <v>79</v>
      </c>
      <c r="C4" s="81"/>
      <c r="D4" s="22" t="s">
        <v>80</v>
      </c>
      <c r="E4" s="24"/>
      <c r="F4" s="28"/>
      <c r="G4" s="28"/>
      <c r="H4" s="28"/>
      <c r="I4" s="25"/>
      <c r="J4" s="25"/>
      <c r="K4" s="28"/>
      <c r="L4" s="24"/>
      <c r="M4" s="28"/>
      <c r="N4" s="24"/>
      <c r="O4" s="28"/>
      <c r="P4" s="24"/>
      <c r="Q4" s="2"/>
      <c r="R4" s="26"/>
      <c r="S4" s="2"/>
      <c r="T4" s="26"/>
      <c r="U4" s="28"/>
      <c r="V4" s="24"/>
    </row>
    <row r="5" spans="1:22" x14ac:dyDescent="0.3">
      <c r="A5" s="74"/>
      <c r="B5" s="76"/>
      <c r="C5" s="81"/>
      <c r="D5" s="18" t="s">
        <v>81</v>
      </c>
      <c r="E5" s="24"/>
      <c r="F5" s="28"/>
      <c r="G5" s="28"/>
      <c r="H5" s="28"/>
      <c r="I5" s="24"/>
      <c r="J5" s="25"/>
      <c r="K5" s="28"/>
      <c r="L5" s="24"/>
      <c r="M5" s="28"/>
      <c r="N5" s="24"/>
      <c r="O5" s="28"/>
      <c r="P5" s="24"/>
      <c r="Q5" s="2"/>
      <c r="R5" s="26"/>
      <c r="S5" s="2"/>
      <c r="T5" s="26"/>
      <c r="U5" s="28"/>
      <c r="V5" s="24"/>
    </row>
    <row r="6" spans="1:22" x14ac:dyDescent="0.3">
      <c r="A6" s="74"/>
      <c r="B6" s="76"/>
      <c r="C6" s="81"/>
      <c r="D6" s="18"/>
      <c r="E6" s="25"/>
      <c r="F6" s="28"/>
      <c r="G6" s="28"/>
      <c r="H6" s="28"/>
      <c r="I6" s="24"/>
      <c r="J6" s="25"/>
      <c r="K6" s="28"/>
      <c r="L6" s="24"/>
      <c r="M6" s="28"/>
      <c r="N6" s="24"/>
      <c r="O6" s="28"/>
      <c r="P6" s="24"/>
      <c r="Q6" s="28"/>
      <c r="R6" s="24"/>
      <c r="S6" s="28"/>
      <c r="T6" s="24"/>
      <c r="U6" s="28"/>
      <c r="V6" s="24"/>
    </row>
    <row r="7" spans="1:22" ht="30.75" customHeight="1" x14ac:dyDescent="0.3">
      <c r="A7" s="80" t="s">
        <v>5</v>
      </c>
      <c r="B7" s="80"/>
      <c r="C7" s="80"/>
      <c r="D7" s="80"/>
      <c r="E7" s="80"/>
      <c r="F7" s="80"/>
      <c r="G7" s="80"/>
      <c r="H7" s="80"/>
      <c r="I7" s="80"/>
      <c r="K7" s="16"/>
      <c r="L7" s="16"/>
      <c r="M7" s="16"/>
      <c r="N7" s="16"/>
      <c r="O7" s="16"/>
      <c r="P7" s="16"/>
      <c r="Q7" s="16"/>
      <c r="R7" s="16"/>
      <c r="S7" s="16"/>
      <c r="T7" s="16"/>
      <c r="U7" s="16"/>
      <c r="V7" s="16"/>
    </row>
    <row r="8" spans="1:22" ht="30.75" customHeight="1" x14ac:dyDescent="0.3">
      <c r="A8" s="12"/>
      <c r="B8" s="12" t="s">
        <v>45</v>
      </c>
      <c r="C8" s="20"/>
      <c r="D8" s="12" t="s">
        <v>46</v>
      </c>
      <c r="E8" s="12" t="s">
        <v>11</v>
      </c>
      <c r="F8" s="12"/>
      <c r="G8" s="12"/>
      <c r="H8" s="12" t="s">
        <v>47</v>
      </c>
      <c r="I8" s="12" t="s">
        <v>48</v>
      </c>
    </row>
    <row r="9" spans="1:22" x14ac:dyDescent="0.3">
      <c r="A9" s="74" t="s">
        <v>82</v>
      </c>
      <c r="B9" s="76" t="s">
        <v>83</v>
      </c>
      <c r="C9" s="81"/>
      <c r="D9" s="18" t="s">
        <v>84</v>
      </c>
      <c r="E9" s="77"/>
      <c r="F9" s="77"/>
      <c r="G9" s="77"/>
      <c r="H9" s="1"/>
      <c r="I9" s="1"/>
    </row>
    <row r="10" spans="1:22" ht="30" customHeight="1" x14ac:dyDescent="0.3">
      <c r="A10" s="74"/>
      <c r="B10" s="76"/>
      <c r="C10" s="81"/>
      <c r="D10" s="22" t="s">
        <v>85</v>
      </c>
      <c r="E10" s="77"/>
      <c r="F10" s="77"/>
      <c r="G10" s="77"/>
      <c r="H10" s="1"/>
      <c r="I10" s="1"/>
    </row>
    <row r="11" spans="1:22" x14ac:dyDescent="0.3">
      <c r="A11" s="74"/>
      <c r="B11" s="76"/>
      <c r="C11" s="81"/>
      <c r="D11" s="22" t="s">
        <v>86</v>
      </c>
      <c r="E11" s="77"/>
      <c r="F11" s="77"/>
      <c r="G11" s="77"/>
      <c r="H11" s="1"/>
      <c r="I11" s="1"/>
    </row>
  </sheetData>
  <mergeCells count="28">
    <mergeCell ref="S2:T2"/>
    <mergeCell ref="U2:V2"/>
    <mergeCell ref="I2:I3"/>
    <mergeCell ref="J2:J3"/>
    <mergeCell ref="M2:N2"/>
    <mergeCell ref="O2:P2"/>
    <mergeCell ref="Q2:R2"/>
    <mergeCell ref="D2:D3"/>
    <mergeCell ref="E2:E3"/>
    <mergeCell ref="F2:F3"/>
    <mergeCell ref="G2:G3"/>
    <mergeCell ref="H2:H3"/>
    <mergeCell ref="B4:B6"/>
    <mergeCell ref="C4:C6"/>
    <mergeCell ref="K2:L2"/>
    <mergeCell ref="D1:J1"/>
    <mergeCell ref="A9:A11"/>
    <mergeCell ref="B9:B11"/>
    <mergeCell ref="C9:C11"/>
    <mergeCell ref="E9:G9"/>
    <mergeCell ref="E10:G10"/>
    <mergeCell ref="E11:G11"/>
    <mergeCell ref="A7:I7"/>
    <mergeCell ref="A4:A6"/>
    <mergeCell ref="A1:C1"/>
    <mergeCell ref="K1:V1"/>
    <mergeCell ref="B2:B3"/>
    <mergeCell ref="C2:C3"/>
  </mergeCells>
  <conditionalFormatting sqref="H9:H11">
    <cfRule type="containsText" dxfId="24" priority="1" operator="containsText" text="Not Started">
      <formula>NOT(ISERROR(SEARCH("Not Started",H9)))</formula>
    </cfRule>
    <cfRule type="containsText" dxfId="23" priority="2" operator="containsText" text="In Progress">
      <formula>NOT(ISERROR(SEARCH("In Progress",H9)))</formula>
    </cfRule>
    <cfRule type="containsText" dxfId="22" priority="3" operator="containsText" text="Complete">
      <formula>NOT(ISERROR(SEARCH("Complete",H9)))</formula>
    </cfRule>
  </conditionalFormatting>
  <dataValidations count="1">
    <dataValidation type="list" allowBlank="1" showInputMessage="1" showErrorMessage="1" sqref="H9:H11" xr:uid="{3B5B5387-DA82-4611-9B40-A6E88CD61C9F}">
      <formula1>"Not started, In Progress, Complete"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V19"/>
  <sheetViews>
    <sheetView workbookViewId="0">
      <selection sqref="A1:C1"/>
    </sheetView>
  </sheetViews>
  <sheetFormatPr defaultColWidth="8.6640625" defaultRowHeight="14.4" x14ac:dyDescent="0.3"/>
  <cols>
    <col min="1" max="1" width="16.33203125" style="15" customWidth="1"/>
    <col min="2" max="2" width="10.664062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6640625" style="15" customWidth="1"/>
    <col min="12" max="12" width="55" style="15" customWidth="1"/>
    <col min="13" max="13" width="9.6640625" style="15" customWidth="1"/>
    <col min="14" max="14" width="55.6640625" style="15" customWidth="1"/>
    <col min="15" max="15" width="9.6640625" style="15" customWidth="1"/>
    <col min="16" max="16" width="55.44140625" style="15" customWidth="1"/>
    <col min="17" max="17" width="10" style="15" customWidth="1"/>
    <col min="18" max="18" width="55.33203125" style="15" customWidth="1"/>
    <col min="19" max="19" width="10.33203125" style="15" customWidth="1"/>
    <col min="20" max="20" width="56" style="15" customWidth="1"/>
    <col min="21" max="21" width="10.33203125" style="15" customWidth="1"/>
    <col min="22" max="22" width="55.44140625" style="15" customWidth="1"/>
    <col min="23" max="16384" width="8.6640625" style="15"/>
  </cols>
  <sheetData>
    <row r="1" spans="1:22" ht="30" customHeight="1" x14ac:dyDescent="0.3">
      <c r="A1" s="72" t="s">
        <v>23</v>
      </c>
      <c r="B1" s="72"/>
      <c r="C1" s="72"/>
      <c r="D1" s="73" t="s">
        <v>9</v>
      </c>
      <c r="E1" s="73"/>
      <c r="F1" s="73"/>
      <c r="G1" s="73"/>
      <c r="H1" s="73"/>
      <c r="I1" s="73"/>
      <c r="J1" s="73"/>
      <c r="K1" s="79" t="s">
        <v>24</v>
      </c>
      <c r="L1" s="79"/>
      <c r="M1" s="79"/>
      <c r="N1" s="79"/>
      <c r="O1" s="79"/>
      <c r="P1" s="79"/>
      <c r="Q1" s="79"/>
      <c r="R1" s="79"/>
      <c r="S1" s="79"/>
      <c r="T1" s="79"/>
      <c r="U1" s="79"/>
      <c r="V1" s="79"/>
    </row>
    <row r="2" spans="1:22" ht="15" customHeight="1" x14ac:dyDescent="0.3">
      <c r="A2" s="19" t="s">
        <v>25</v>
      </c>
      <c r="B2" s="74" t="s">
        <v>26</v>
      </c>
      <c r="C2" s="74" t="s">
        <v>11</v>
      </c>
      <c r="D2" s="74" t="s">
        <v>27</v>
      </c>
      <c r="E2" s="76" t="s">
        <v>13</v>
      </c>
      <c r="F2" s="76" t="s">
        <v>28</v>
      </c>
      <c r="G2" s="76" t="s">
        <v>29</v>
      </c>
      <c r="H2" s="76" t="s">
        <v>30</v>
      </c>
      <c r="I2" s="76" t="s">
        <v>17</v>
      </c>
      <c r="J2" s="76" t="s">
        <v>31</v>
      </c>
      <c r="K2" s="74" t="s">
        <v>32</v>
      </c>
      <c r="L2" s="74"/>
      <c r="M2" s="76" t="s">
        <v>33</v>
      </c>
      <c r="N2" s="76"/>
      <c r="O2" s="74" t="s">
        <v>34</v>
      </c>
      <c r="P2" s="74"/>
      <c r="Q2" s="76" t="s">
        <v>35</v>
      </c>
      <c r="R2" s="76"/>
      <c r="S2" s="74" t="s">
        <v>36</v>
      </c>
      <c r="T2" s="74"/>
      <c r="U2" s="76" t="s">
        <v>37</v>
      </c>
      <c r="V2" s="76"/>
    </row>
    <row r="3" spans="1:22" x14ac:dyDescent="0.3">
      <c r="A3" s="19">
        <f>COUNTIF(D4:D7,"&lt;&gt;")</f>
        <v>3</v>
      </c>
      <c r="B3" s="74"/>
      <c r="C3" s="74"/>
      <c r="D3" s="74"/>
      <c r="E3" s="76"/>
      <c r="F3" s="76"/>
      <c r="G3" s="76"/>
      <c r="H3" s="76"/>
      <c r="I3" s="76"/>
      <c r="J3" s="76"/>
      <c r="K3" s="12" t="s">
        <v>38</v>
      </c>
      <c r="L3" s="12" t="s">
        <v>11</v>
      </c>
      <c r="M3" s="9" t="s">
        <v>38</v>
      </c>
      <c r="N3" s="9" t="s">
        <v>11</v>
      </c>
      <c r="O3" s="12" t="s">
        <v>38</v>
      </c>
      <c r="P3" s="12" t="s">
        <v>11</v>
      </c>
      <c r="Q3" s="9" t="s">
        <v>38</v>
      </c>
      <c r="R3" s="9" t="s">
        <v>11</v>
      </c>
      <c r="S3" s="12" t="s">
        <v>38</v>
      </c>
      <c r="T3" s="12" t="s">
        <v>11</v>
      </c>
      <c r="U3" s="9" t="s">
        <v>38</v>
      </c>
      <c r="V3" s="9" t="s">
        <v>11</v>
      </c>
    </row>
    <row r="4" spans="1:22" s="16" customFormat="1" ht="75" customHeight="1" x14ac:dyDescent="0.3">
      <c r="A4" s="74" t="s">
        <v>87</v>
      </c>
      <c r="B4" s="76" t="s">
        <v>88</v>
      </c>
      <c r="C4" s="81"/>
      <c r="D4" s="22" t="s">
        <v>89</v>
      </c>
      <c r="E4" s="26"/>
      <c r="F4" s="29"/>
      <c r="G4" s="29"/>
      <c r="H4" s="29"/>
      <c r="I4" s="27"/>
      <c r="J4" s="25"/>
      <c r="K4" s="28"/>
      <c r="L4" s="24"/>
      <c r="M4" s="28"/>
      <c r="N4" s="24"/>
      <c r="O4" s="28"/>
      <c r="P4" s="24"/>
      <c r="Q4" s="2"/>
      <c r="R4" s="26"/>
      <c r="S4" s="2"/>
      <c r="T4" s="26"/>
      <c r="U4" s="28"/>
      <c r="V4" s="24"/>
    </row>
    <row r="5" spans="1:22" x14ac:dyDescent="0.3">
      <c r="A5" s="74"/>
      <c r="B5" s="76"/>
      <c r="C5" s="81"/>
      <c r="D5" s="18" t="s">
        <v>90</v>
      </c>
      <c r="E5" s="26"/>
      <c r="F5" s="29"/>
      <c r="G5" s="29"/>
      <c r="H5" s="29"/>
      <c r="I5" s="27"/>
      <c r="J5" s="25"/>
      <c r="K5" s="28"/>
      <c r="L5" s="24"/>
      <c r="M5" s="28"/>
      <c r="N5" s="24"/>
      <c r="O5" s="28"/>
      <c r="P5" s="24"/>
      <c r="Q5" s="2"/>
      <c r="R5" s="26"/>
      <c r="S5" s="2"/>
      <c r="T5" s="26"/>
      <c r="U5" s="28"/>
      <c r="V5" s="24"/>
    </row>
    <row r="6" spans="1:22" x14ac:dyDescent="0.3">
      <c r="A6" s="74"/>
      <c r="B6" s="76"/>
      <c r="C6" s="81"/>
      <c r="D6" s="18" t="s">
        <v>91</v>
      </c>
      <c r="E6" s="24"/>
      <c r="F6" s="7"/>
      <c r="G6" s="7"/>
      <c r="H6" s="7"/>
      <c r="I6" s="25"/>
      <c r="J6" s="25"/>
      <c r="K6" s="28"/>
      <c r="L6" s="24"/>
      <c r="M6" s="28"/>
      <c r="N6" s="24"/>
      <c r="O6" s="28"/>
      <c r="P6" s="24"/>
      <c r="Q6" s="28"/>
      <c r="R6" s="24"/>
      <c r="S6" s="28"/>
      <c r="T6" s="24"/>
      <c r="U6" s="28"/>
      <c r="V6" s="24"/>
    </row>
    <row r="7" spans="1:22" ht="30.75" customHeight="1" x14ac:dyDescent="0.3">
      <c r="A7" s="80" t="s">
        <v>5</v>
      </c>
      <c r="B7" s="80"/>
      <c r="C7" s="80"/>
      <c r="D7" s="80"/>
      <c r="E7" s="80"/>
      <c r="F7" s="80"/>
      <c r="G7" s="80"/>
      <c r="H7" s="80"/>
      <c r="I7" s="80"/>
      <c r="K7" s="16"/>
      <c r="L7" s="16"/>
      <c r="M7" s="16"/>
      <c r="N7" s="16"/>
      <c r="O7" s="16"/>
      <c r="P7" s="16"/>
      <c r="Q7" s="16"/>
      <c r="R7" s="16"/>
      <c r="S7" s="16"/>
      <c r="T7" s="16"/>
      <c r="U7" s="16"/>
      <c r="V7" s="16"/>
    </row>
    <row r="8" spans="1:22" ht="30.75" customHeight="1" x14ac:dyDescent="0.3">
      <c r="A8" s="12"/>
      <c r="B8" s="12" t="s">
        <v>45</v>
      </c>
      <c r="C8" s="20"/>
      <c r="D8" s="12" t="s">
        <v>46</v>
      </c>
      <c r="E8" s="12" t="s">
        <v>11</v>
      </c>
      <c r="F8" s="12"/>
      <c r="G8" s="12"/>
      <c r="H8" s="12" t="s">
        <v>47</v>
      </c>
      <c r="I8" s="12" t="s">
        <v>48</v>
      </c>
    </row>
    <row r="9" spans="1:22" ht="14.7" customHeight="1" x14ac:dyDescent="0.3">
      <c r="A9" s="74" t="s">
        <v>92</v>
      </c>
      <c r="B9" s="76" t="s">
        <v>93</v>
      </c>
      <c r="C9" s="76"/>
      <c r="D9" s="18" t="s">
        <v>94</v>
      </c>
      <c r="E9" s="77"/>
      <c r="F9" s="77"/>
      <c r="G9" s="77"/>
      <c r="H9" s="1"/>
      <c r="I9" s="1"/>
    </row>
    <row r="10" spans="1:22" x14ac:dyDescent="0.3">
      <c r="A10" s="74"/>
      <c r="B10" s="76"/>
      <c r="C10" s="76"/>
      <c r="D10" s="22" t="s">
        <v>95</v>
      </c>
      <c r="E10" s="77"/>
      <c r="F10" s="77"/>
      <c r="G10" s="77"/>
      <c r="H10" s="1"/>
      <c r="I10" s="1"/>
    </row>
    <row r="11" spans="1:22" x14ac:dyDescent="0.3">
      <c r="A11" s="74"/>
      <c r="B11" s="76"/>
      <c r="C11" s="76"/>
      <c r="D11" s="22" t="s">
        <v>96</v>
      </c>
      <c r="E11" s="77"/>
      <c r="F11" s="77"/>
      <c r="G11" s="77"/>
      <c r="H11" s="1"/>
      <c r="I11" s="1"/>
    </row>
    <row r="12" spans="1:22" x14ac:dyDescent="0.3">
      <c r="A12" s="74"/>
      <c r="B12" s="76"/>
      <c r="C12" s="76"/>
      <c r="D12" s="22" t="s">
        <v>97</v>
      </c>
      <c r="E12" s="77"/>
      <c r="F12" s="77"/>
      <c r="G12" s="77"/>
      <c r="H12" s="1"/>
      <c r="I12" s="1"/>
    </row>
    <row r="13" spans="1:22" x14ac:dyDescent="0.3">
      <c r="A13" s="74"/>
      <c r="B13" s="76"/>
      <c r="C13" s="76"/>
      <c r="D13" s="22" t="s">
        <v>98</v>
      </c>
      <c r="E13" s="77"/>
      <c r="F13" s="77"/>
      <c r="G13" s="77"/>
      <c r="H13" s="1"/>
      <c r="I13"/>
    </row>
    <row r="14" spans="1:22" x14ac:dyDescent="0.3">
      <c r="A14" s="74"/>
      <c r="B14" s="76"/>
      <c r="C14" s="76"/>
      <c r="D14" s="22" t="s">
        <v>99</v>
      </c>
      <c r="E14" s="77"/>
      <c r="F14" s="77"/>
      <c r="G14" s="77"/>
      <c r="H14" s="1"/>
      <c r="I14"/>
    </row>
    <row r="15" spans="1:22" ht="30" customHeight="1" x14ac:dyDescent="0.3">
      <c r="A15" s="74"/>
      <c r="B15" s="76"/>
      <c r="C15" s="76"/>
      <c r="D15" s="22" t="s">
        <v>100</v>
      </c>
      <c r="E15" s="77"/>
      <c r="F15" s="77"/>
      <c r="G15" s="77"/>
      <c r="H15" s="1"/>
      <c r="I15"/>
    </row>
    <row r="16" spans="1:22" x14ac:dyDescent="0.3">
      <c r="A16" s="74"/>
      <c r="B16" s="76"/>
      <c r="C16" s="76"/>
      <c r="D16" s="22" t="s">
        <v>101</v>
      </c>
      <c r="E16" s="77"/>
      <c r="F16" s="77"/>
      <c r="G16" s="77"/>
      <c r="H16" s="1"/>
      <c r="I16"/>
    </row>
    <row r="17" spans="2:5" ht="116.1" customHeight="1" x14ac:dyDescent="0.3">
      <c r="B17" s="9"/>
      <c r="C17" s="9"/>
      <c r="D17" s="22"/>
      <c r="E17" s="61"/>
    </row>
    <row r="18" spans="2:5" x14ac:dyDescent="0.3">
      <c r="B18" s="9"/>
      <c r="C18" s="9"/>
      <c r="D18" s="22"/>
      <c r="E18" s="61"/>
    </row>
    <row r="19" spans="2:5" x14ac:dyDescent="0.3">
      <c r="B19" s="9"/>
      <c r="C19" s="9"/>
      <c r="D19" s="22"/>
      <c r="E19" s="61"/>
    </row>
  </sheetData>
  <mergeCells count="33">
    <mergeCell ref="D1:J1"/>
    <mergeCell ref="C9:C16"/>
    <mergeCell ref="S2:T2"/>
    <mergeCell ref="Q2:R2"/>
    <mergeCell ref="A1:C1"/>
    <mergeCell ref="K1:V1"/>
    <mergeCell ref="B2:B3"/>
    <mergeCell ref="C2:C3"/>
    <mergeCell ref="D2:D3"/>
    <mergeCell ref="E2:E3"/>
    <mergeCell ref="F2:F3"/>
    <mergeCell ref="G2:G3"/>
    <mergeCell ref="H2:H3"/>
    <mergeCell ref="I2:I3"/>
    <mergeCell ref="J2:J3"/>
    <mergeCell ref="M2:N2"/>
    <mergeCell ref="O2:P2"/>
    <mergeCell ref="E11:G11"/>
    <mergeCell ref="U2:V2"/>
    <mergeCell ref="K2:L2"/>
    <mergeCell ref="B9:B16"/>
    <mergeCell ref="A9:A16"/>
    <mergeCell ref="C4:C6"/>
    <mergeCell ref="B4:B6"/>
    <mergeCell ref="A4:A6"/>
    <mergeCell ref="A7:I7"/>
    <mergeCell ref="E9:G9"/>
    <mergeCell ref="E10:G10"/>
    <mergeCell ref="E12:G12"/>
    <mergeCell ref="E13:G13"/>
    <mergeCell ref="E14:G14"/>
    <mergeCell ref="E15:G15"/>
    <mergeCell ref="E16:G16"/>
  </mergeCells>
  <conditionalFormatting sqref="H9:H16">
    <cfRule type="containsText" dxfId="21" priority="1" operator="containsText" text="Not Started">
      <formula>NOT(ISERROR(SEARCH("Not Started",H9)))</formula>
    </cfRule>
    <cfRule type="containsText" dxfId="20" priority="2" operator="containsText" text="In Progress">
      <formula>NOT(ISERROR(SEARCH("In Progress",H9)))</formula>
    </cfRule>
    <cfRule type="containsText" dxfId="19" priority="3" operator="containsText" text="Complete">
      <formula>NOT(ISERROR(SEARCH("Complete",H9)))</formula>
    </cfRule>
  </conditionalFormatting>
  <dataValidations count="1">
    <dataValidation type="list" allowBlank="1" showInputMessage="1" showErrorMessage="1" sqref="H9:H16" xr:uid="{EFB6218D-781F-4E83-B0BF-30EFFF903B66}">
      <formula1>"Not started, In Progress, Complete"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V11"/>
  <sheetViews>
    <sheetView workbookViewId="0">
      <selection sqref="A1:C1"/>
    </sheetView>
  </sheetViews>
  <sheetFormatPr defaultColWidth="8.6640625" defaultRowHeight="14.4" x14ac:dyDescent="0.3"/>
  <cols>
    <col min="1" max="1" width="16.33203125" style="15" customWidth="1"/>
    <col min="2" max="2" width="10.664062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6640625" style="15" customWidth="1"/>
    <col min="12" max="12" width="55" style="15" customWidth="1"/>
    <col min="13" max="13" width="9.6640625" style="15" customWidth="1"/>
    <col min="14" max="14" width="55.6640625" style="15" customWidth="1"/>
    <col min="15" max="15" width="9.6640625" style="15" customWidth="1"/>
    <col min="16" max="16" width="55.44140625" style="15" customWidth="1"/>
    <col min="17" max="17" width="10" style="15" customWidth="1"/>
    <col min="18" max="18" width="55.33203125" style="15" customWidth="1"/>
    <col min="19" max="19" width="10.33203125" style="15" customWidth="1"/>
    <col min="20" max="20" width="56" style="15" customWidth="1"/>
    <col min="21" max="21" width="10.33203125" style="15" customWidth="1"/>
    <col min="22" max="22" width="55.44140625" style="15" customWidth="1"/>
    <col min="23" max="16384" width="8.6640625" style="15"/>
  </cols>
  <sheetData>
    <row r="1" spans="1:22" ht="30" customHeight="1" x14ac:dyDescent="0.3">
      <c r="A1" s="72" t="s">
        <v>23</v>
      </c>
      <c r="B1" s="72"/>
      <c r="C1" s="72"/>
      <c r="D1" s="73" t="s">
        <v>9</v>
      </c>
      <c r="E1" s="73"/>
      <c r="F1" s="73"/>
      <c r="G1" s="73"/>
      <c r="H1" s="73"/>
      <c r="I1" s="73"/>
      <c r="J1" s="73"/>
      <c r="K1" s="79" t="s">
        <v>24</v>
      </c>
      <c r="L1" s="79"/>
      <c r="M1" s="79"/>
      <c r="N1" s="79"/>
      <c r="O1" s="79"/>
      <c r="P1" s="79"/>
      <c r="Q1" s="79"/>
      <c r="R1" s="79"/>
      <c r="S1" s="79"/>
      <c r="T1" s="79"/>
      <c r="U1" s="79"/>
      <c r="V1" s="79"/>
    </row>
    <row r="2" spans="1:22" ht="15" customHeight="1" x14ac:dyDescent="0.3">
      <c r="A2" s="19" t="s">
        <v>25</v>
      </c>
      <c r="B2" s="74" t="s">
        <v>26</v>
      </c>
      <c r="C2" s="74" t="s">
        <v>11</v>
      </c>
      <c r="D2" s="74" t="s">
        <v>27</v>
      </c>
      <c r="E2" s="76" t="s">
        <v>13</v>
      </c>
      <c r="F2" s="76" t="s">
        <v>28</v>
      </c>
      <c r="G2" s="76" t="s">
        <v>29</v>
      </c>
      <c r="H2" s="76" t="s">
        <v>30</v>
      </c>
      <c r="I2" s="76" t="s">
        <v>17</v>
      </c>
      <c r="J2" s="76" t="s">
        <v>31</v>
      </c>
      <c r="K2" s="74" t="s">
        <v>32</v>
      </c>
      <c r="L2" s="74"/>
      <c r="M2" s="76" t="s">
        <v>33</v>
      </c>
      <c r="N2" s="76"/>
      <c r="O2" s="74" t="s">
        <v>34</v>
      </c>
      <c r="P2" s="74"/>
      <c r="Q2" s="76" t="s">
        <v>35</v>
      </c>
      <c r="R2" s="76"/>
      <c r="S2" s="74" t="s">
        <v>36</v>
      </c>
      <c r="T2" s="74"/>
      <c r="U2" s="76" t="s">
        <v>37</v>
      </c>
      <c r="V2" s="76"/>
    </row>
    <row r="3" spans="1:22" x14ac:dyDescent="0.3">
      <c r="A3" s="19">
        <f>COUNTIF(D4:D7,"&lt;&gt;")</f>
        <v>3</v>
      </c>
      <c r="B3" s="74"/>
      <c r="C3" s="74"/>
      <c r="D3" s="74"/>
      <c r="E3" s="76"/>
      <c r="F3" s="76"/>
      <c r="G3" s="76"/>
      <c r="H3" s="76"/>
      <c r="I3" s="76"/>
      <c r="J3" s="76"/>
      <c r="K3" s="12" t="s">
        <v>38</v>
      </c>
      <c r="L3" s="12" t="s">
        <v>11</v>
      </c>
      <c r="M3" s="9" t="s">
        <v>38</v>
      </c>
      <c r="N3" s="9" t="s">
        <v>11</v>
      </c>
      <c r="O3" s="12" t="s">
        <v>38</v>
      </c>
      <c r="P3" s="12" t="s">
        <v>11</v>
      </c>
      <c r="Q3" s="9" t="s">
        <v>38</v>
      </c>
      <c r="R3" s="9" t="s">
        <v>11</v>
      </c>
      <c r="S3" s="12" t="s">
        <v>38</v>
      </c>
      <c r="T3" s="12" t="s">
        <v>11</v>
      </c>
      <c r="U3" s="9" t="s">
        <v>38</v>
      </c>
      <c r="V3" s="9" t="s">
        <v>11</v>
      </c>
    </row>
    <row r="4" spans="1:22" s="16" customFormat="1" ht="105" customHeight="1" x14ac:dyDescent="0.3">
      <c r="A4" s="74" t="s">
        <v>102</v>
      </c>
      <c r="B4" s="76" t="s">
        <v>103</v>
      </c>
      <c r="C4" s="81"/>
      <c r="D4" s="22" t="s">
        <v>104</v>
      </c>
      <c r="E4" s="24"/>
      <c r="F4" s="28"/>
      <c r="G4" s="28"/>
      <c r="H4" s="28"/>
      <c r="I4" s="25"/>
      <c r="J4" s="25"/>
      <c r="K4" s="28"/>
      <c r="L4" s="24"/>
      <c r="M4" s="28"/>
      <c r="N4" s="24"/>
      <c r="O4" s="28"/>
      <c r="P4" s="24"/>
      <c r="Q4" s="28"/>
      <c r="R4" s="24"/>
      <c r="S4" s="28"/>
      <c r="T4" s="24"/>
      <c r="U4" s="28"/>
      <c r="V4" s="24"/>
    </row>
    <row r="5" spans="1:22" x14ac:dyDescent="0.3">
      <c r="A5" s="74"/>
      <c r="B5" s="76"/>
      <c r="C5" s="81"/>
      <c r="D5" s="18" t="s">
        <v>105</v>
      </c>
      <c r="E5" s="24"/>
      <c r="F5" s="28"/>
      <c r="G5" s="28"/>
      <c r="H5" s="28"/>
      <c r="I5" s="25"/>
      <c r="J5" s="25"/>
      <c r="K5" s="28"/>
      <c r="L5" s="24"/>
      <c r="M5" s="28"/>
      <c r="N5" s="24"/>
      <c r="O5" s="28"/>
      <c r="P5" s="24"/>
      <c r="Q5" s="28"/>
      <c r="R5" s="24"/>
      <c r="S5" s="28"/>
      <c r="T5" s="24"/>
      <c r="U5" s="28"/>
      <c r="V5" s="24"/>
    </row>
    <row r="6" spans="1:22" ht="42.6" customHeight="1" x14ac:dyDescent="0.3">
      <c r="A6" s="74"/>
      <c r="B6" s="76"/>
      <c r="C6" s="81"/>
      <c r="D6" s="18" t="s">
        <v>106</v>
      </c>
      <c r="E6" s="24"/>
      <c r="F6" s="28"/>
      <c r="G6" s="28"/>
      <c r="H6" s="28"/>
      <c r="I6" s="25"/>
      <c r="J6" s="25"/>
      <c r="K6" s="28"/>
      <c r="L6" s="24"/>
      <c r="M6" s="28"/>
      <c r="N6" s="24"/>
      <c r="O6" s="28"/>
      <c r="P6" s="24"/>
      <c r="Q6" s="28"/>
      <c r="R6" s="24"/>
      <c r="S6" s="28"/>
      <c r="T6" s="24"/>
      <c r="U6" s="28"/>
      <c r="V6" s="24"/>
    </row>
    <row r="7" spans="1:22" ht="30.75" customHeight="1" x14ac:dyDescent="0.3">
      <c r="A7" s="80" t="s">
        <v>5</v>
      </c>
      <c r="B7" s="80"/>
      <c r="C7" s="80"/>
      <c r="D7" s="80"/>
      <c r="E7" s="80"/>
      <c r="F7" s="80"/>
      <c r="G7" s="80"/>
      <c r="H7" s="80"/>
      <c r="I7" s="80"/>
      <c r="K7" s="16"/>
      <c r="L7" s="16"/>
      <c r="M7" s="16"/>
      <c r="N7" s="16"/>
      <c r="O7" s="16"/>
      <c r="P7" s="16"/>
      <c r="Q7" s="16"/>
      <c r="R7" s="16"/>
      <c r="S7" s="16"/>
      <c r="T7" s="16"/>
      <c r="U7" s="16"/>
      <c r="V7" s="16"/>
    </row>
    <row r="8" spans="1:22" ht="30.75" customHeight="1" x14ac:dyDescent="0.3">
      <c r="A8" s="12"/>
      <c r="B8" s="12" t="s">
        <v>45</v>
      </c>
      <c r="C8" s="20"/>
      <c r="D8" s="12" t="s">
        <v>46</v>
      </c>
      <c r="E8" s="12" t="s">
        <v>11</v>
      </c>
      <c r="F8" s="12"/>
      <c r="G8" s="12"/>
      <c r="H8" s="12" t="s">
        <v>47</v>
      </c>
      <c r="I8" s="12" t="s">
        <v>48</v>
      </c>
    </row>
    <row r="9" spans="1:22" x14ac:dyDescent="0.3">
      <c r="A9" s="74" t="s">
        <v>107</v>
      </c>
      <c r="B9" s="76" t="s">
        <v>108</v>
      </c>
      <c r="C9" s="81"/>
      <c r="D9" s="18" t="s">
        <v>109</v>
      </c>
      <c r="E9" s="77"/>
      <c r="F9" s="77"/>
      <c r="G9" s="77"/>
      <c r="H9" s="1"/>
      <c r="I9" s="1"/>
    </row>
    <row r="10" spans="1:22" ht="45" customHeight="1" x14ac:dyDescent="0.3">
      <c r="A10" s="74"/>
      <c r="B10" s="76"/>
      <c r="C10" s="81"/>
      <c r="D10" s="22" t="s">
        <v>110</v>
      </c>
      <c r="E10" s="77"/>
      <c r="F10" s="77"/>
      <c r="G10" s="77"/>
      <c r="H10" s="1"/>
      <c r="I10" s="1"/>
    </row>
    <row r="11" spans="1:22" ht="35.1" customHeight="1" x14ac:dyDescent="0.3">
      <c r="A11" s="74"/>
      <c r="B11" s="76"/>
      <c r="C11" s="81"/>
      <c r="D11" s="22" t="s">
        <v>111</v>
      </c>
      <c r="E11" s="77"/>
      <c r="F11" s="77"/>
      <c r="G11" s="77"/>
      <c r="H11" s="1"/>
      <c r="I11" s="1"/>
    </row>
  </sheetData>
  <mergeCells count="28">
    <mergeCell ref="S2:T2"/>
    <mergeCell ref="U2:V2"/>
    <mergeCell ref="H2:H3"/>
    <mergeCell ref="I2:I3"/>
    <mergeCell ref="J2:J3"/>
    <mergeCell ref="M2:N2"/>
    <mergeCell ref="O2:P2"/>
    <mergeCell ref="C2:C3"/>
    <mergeCell ref="D2:D3"/>
    <mergeCell ref="E2:E3"/>
    <mergeCell ref="F2:F3"/>
    <mergeCell ref="G2:G3"/>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s>
  <conditionalFormatting sqref="H9:H11">
    <cfRule type="containsText" dxfId="18" priority="1" operator="containsText" text="Not Started">
      <formula>NOT(ISERROR(SEARCH("Not Started",H9)))</formula>
    </cfRule>
    <cfRule type="containsText" dxfId="17" priority="2" operator="containsText" text="In Progress">
      <formula>NOT(ISERROR(SEARCH("In Progress",H9)))</formula>
    </cfRule>
    <cfRule type="containsText" dxfId="16" priority="3" operator="containsText" text="Complete">
      <formula>NOT(ISERROR(SEARCH("Complete",H9)))</formula>
    </cfRule>
  </conditionalFormatting>
  <dataValidations count="1">
    <dataValidation type="list" allowBlank="1" showInputMessage="1" showErrorMessage="1" sqref="H9:H11" xr:uid="{9E07A1D1-3219-4D02-81D8-7DAA3006DC21}">
      <formula1>"Not started, In Progress, Complete"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Props1.xml><?xml version="1.0" encoding="utf-8"?>
<ds:datastoreItem xmlns:ds="http://schemas.openxmlformats.org/officeDocument/2006/customXml" ds:itemID="{6E6E895C-CA89-447F-8A0E-EA0B6D133B1C}">
  <ds:schemaRefs>
    <ds:schemaRef ds:uri="http://schemas.microsoft.com/sharepoint/v3/contenttype/forms"/>
  </ds:schemaRefs>
</ds:datastoreItem>
</file>

<file path=customXml/itemProps2.xml><?xml version="1.0" encoding="utf-8"?>
<ds:datastoreItem xmlns:ds="http://schemas.openxmlformats.org/officeDocument/2006/customXml" ds:itemID="{AFE154DB-07DA-4A59-B692-81CFFE0AD083}"/>
</file>

<file path=customXml/itemProps3.xml><?xml version="1.0" encoding="utf-8"?>
<ds:datastoreItem xmlns:ds="http://schemas.openxmlformats.org/officeDocument/2006/customXml" ds:itemID="{06F92855-799D-409F-8C3C-3B393732C1D9}">
  <ds:schemaRefs>
    <ds:schemaRef ds:uri="http://schemas.microsoft.com/office/2006/metadata/properties"/>
    <ds:schemaRef ds:uri="http://schemas.microsoft.com/office/infopath/2007/PartnerControls"/>
    <ds:schemaRef ds:uri="e7479225-96f4-4ca3-92fe-b4c132762293"/>
    <ds:schemaRef ds:uri="cef04657-b68e-4c82-885b-766bbfd5b08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Key Updates</vt:lpstr>
      <vt:lpstr>Impact and Outcome</vt:lpstr>
      <vt:lpstr>Output 1</vt:lpstr>
      <vt:lpstr>Output 2</vt:lpstr>
      <vt:lpstr>Output 3</vt:lpstr>
      <vt:lpstr>Output 4</vt:lpstr>
      <vt:lpstr>Output 5</vt:lpstr>
      <vt:lpstr>Output 6</vt:lpstr>
      <vt:lpstr>Output 7</vt:lpstr>
      <vt:lpstr>Output 8</vt:lpstr>
      <vt:lpstr>Output 9</vt:lpstr>
      <vt:lpstr>Output 10</vt:lpstr>
      <vt:lpstr>Unplanned Outputs</vt:lpstr>
      <vt:lpstr>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Appin Williamson</cp:lastModifiedBy>
  <cp:revision/>
  <dcterms:created xsi:type="dcterms:W3CDTF">2021-04-13T20:59:38Z</dcterms:created>
  <dcterms:modified xsi:type="dcterms:W3CDTF">2023-11-29T10:05:50Z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