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ocumenttasks/documenttask1.xml" ContentType="application/vnd.ms-excel.documenttask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documenttasks/documenttask2.xml" ContentType="application/vnd.ms-excel.documenttasks+xml"/>
  <Override PartName="/xl/comments5.xml" ContentType="application/vnd.openxmlformats-officedocument.spreadsheetml.comments+xml"/>
  <Override PartName="/xl/threadedComments/threadedComment5.xml" ContentType="application/vnd.ms-excel.threadedcomments+xml"/>
  <Override PartName="/xl/documenttasks/documenttask3.xml" ContentType="application/vnd.ms-excel.documenttask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codeName="ThisWorkbook" defaultThemeVersion="166925"/>
  <mc:AlternateContent xmlns:mc="http://schemas.openxmlformats.org/markup-compatibility/2006">
    <mc:Choice Requires="x15">
      <x15ac:absPath xmlns:x15ac="http://schemas.microsoft.com/office/spreadsheetml/2010/11/ac" url="/Users/sam/Repos/blue-marine-foundation/Maerl/z_data_processing/unprocessed_logframes/"/>
    </mc:Choice>
  </mc:AlternateContent>
  <xr:revisionPtr revIDLastSave="0" documentId="13_ncr:1_{0910838D-7FD2-EF43-BA3E-E519667671D7}" xr6:coauthVersionLast="47" xr6:coauthVersionMax="47" xr10:uidLastSave="{00000000-0000-0000-0000-000000000000}"/>
  <bookViews>
    <workbookView xWindow="12140" yWindow="7900" windowWidth="29040" windowHeight="15840" activeTab="7" xr2:uid="{2EFCAB9D-D220-4F36-8FD6-B405FB0A42BF}"/>
  </bookViews>
  <sheets>
    <sheet name="Instructions" sheetId="22" r:id="rId1"/>
    <sheet name="Key Updates" sheetId="24" r:id="rId2"/>
    <sheet name="Impact and Outcome" sheetId="1" r:id="rId3"/>
    <sheet name="Output 1" sheetId="8" r:id="rId4"/>
    <sheet name="Output 2" sheetId="9" r:id="rId5"/>
    <sheet name="Output 3" sheetId="10" r:id="rId6"/>
    <sheet name="Output 4" sheetId="11" r:id="rId7"/>
    <sheet name="Output 5" sheetId="12" r:id="rId8"/>
    <sheet name="Output 6" sheetId="13" state="hidden" r:id="rId9"/>
    <sheet name="Output 7" sheetId="14" state="hidden" r:id="rId10"/>
    <sheet name="Output 8" sheetId="16" state="hidden" r:id="rId11"/>
    <sheet name="Output 9" sheetId="17" state="hidden" r:id="rId12"/>
    <sheet name="Output 10" sheetId="19" state="hidden" r:id="rId13"/>
    <sheet name="Partners Funders" sheetId="25" r:id="rId14"/>
    <sheet name="Unplanned Outputs" sheetId="23" r:id="rId15"/>
    <sheet name="Analysis" sheetId="21" r:id="rId16"/>
  </sheets>
  <externalReferences>
    <externalReference r:id="rId17"/>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 i="9" l="1"/>
  <c r="A3" i="9"/>
  <c r="B5" i="21" s="1"/>
  <c r="A1" i="22"/>
  <c r="V9" i="12"/>
  <c r="V5" i="12"/>
  <c r="V5" i="9"/>
  <c r="J22" i="21"/>
  <c r="J23" i="21"/>
  <c r="J21" i="21"/>
  <c r="H22" i="21"/>
  <c r="H23" i="21"/>
  <c r="L23" i="21" s="1"/>
  <c r="H21" i="21"/>
  <c r="F22" i="21"/>
  <c r="F23" i="21"/>
  <c r="F21" i="21"/>
  <c r="J17" i="21"/>
  <c r="J18" i="21"/>
  <c r="J19" i="21"/>
  <c r="J20" i="21"/>
  <c r="J16" i="21"/>
  <c r="H17" i="21"/>
  <c r="L17" i="21" s="1"/>
  <c r="H18" i="21"/>
  <c r="L18" i="21" s="1"/>
  <c r="H19" i="21"/>
  <c r="L19" i="21" s="1"/>
  <c r="H20" i="21"/>
  <c r="L20" i="21" s="1"/>
  <c r="H16" i="21"/>
  <c r="F17" i="21"/>
  <c r="F18" i="21"/>
  <c r="F19" i="21"/>
  <c r="F20" i="21"/>
  <c r="F16" i="21"/>
  <c r="F13" i="21"/>
  <c r="J10" i="21"/>
  <c r="J11" i="21"/>
  <c r="J12" i="21"/>
  <c r="J9" i="21"/>
  <c r="H10" i="21"/>
  <c r="L10" i="21" s="1"/>
  <c r="H11" i="21"/>
  <c r="L11" i="21" s="1"/>
  <c r="H12" i="21"/>
  <c r="H9" i="21"/>
  <c r="F10" i="21"/>
  <c r="F11" i="21"/>
  <c r="F12" i="21"/>
  <c r="F9" i="21"/>
  <c r="J8" i="21"/>
  <c r="H8" i="21"/>
  <c r="F8" i="21"/>
  <c r="A3" i="8"/>
  <c r="B4" i="21" s="1"/>
  <c r="E1" i="22"/>
  <c r="X75" i="21"/>
  <c r="W75" i="21"/>
  <c r="V75" i="21"/>
  <c r="X74" i="21"/>
  <c r="W74" i="21"/>
  <c r="V74" i="21"/>
  <c r="AA74" i="21" s="1"/>
  <c r="X73" i="21"/>
  <c r="W73" i="21"/>
  <c r="V73" i="21"/>
  <c r="X72" i="21"/>
  <c r="W72" i="21"/>
  <c r="V72" i="21"/>
  <c r="K5" i="21"/>
  <c r="K6" i="21"/>
  <c r="K7" i="21"/>
  <c r="K9" i="21"/>
  <c r="K10" i="21"/>
  <c r="K11" i="21"/>
  <c r="K13" i="21"/>
  <c r="K14" i="21"/>
  <c r="K15" i="21"/>
  <c r="K16" i="21"/>
  <c r="K17" i="21"/>
  <c r="K18" i="21"/>
  <c r="K21" i="21"/>
  <c r="K22" i="21"/>
  <c r="K24" i="21"/>
  <c r="K25" i="21"/>
  <c r="K26" i="21"/>
  <c r="K27" i="21"/>
  <c r="K28" i="21"/>
  <c r="K29" i="21"/>
  <c r="K30" i="21"/>
  <c r="K31" i="21"/>
  <c r="K32" i="21"/>
  <c r="K33" i="21"/>
  <c r="K34" i="21"/>
  <c r="K35" i="21"/>
  <c r="K36" i="21"/>
  <c r="K37" i="21"/>
  <c r="K38" i="21"/>
  <c r="K39" i="21"/>
  <c r="K4" i="21"/>
  <c r="B11" i="21"/>
  <c r="A3" i="10"/>
  <c r="B6" i="21" s="1"/>
  <c r="A3" i="11"/>
  <c r="B7" i="21" s="1"/>
  <c r="A3" i="12"/>
  <c r="B8" i="21" s="1"/>
  <c r="A3" i="13"/>
  <c r="B9" i="21" s="1"/>
  <c r="A3" i="14"/>
  <c r="B10" i="21" s="1"/>
  <c r="A3" i="16"/>
  <c r="A3" i="17"/>
  <c r="B12" i="21" s="1"/>
  <c r="A3" i="19"/>
  <c r="B13" i="21" s="1"/>
  <c r="X5" i="21"/>
  <c r="X6" i="21"/>
  <c r="X7" i="21"/>
  <c r="X8" i="21"/>
  <c r="X9" i="21"/>
  <c r="X10" i="21"/>
  <c r="X11" i="21"/>
  <c r="X12" i="21"/>
  <c r="X13" i="21"/>
  <c r="X14" i="21"/>
  <c r="X15" i="21"/>
  <c r="X16" i="21"/>
  <c r="X17" i="21"/>
  <c r="X18" i="21"/>
  <c r="X19" i="21"/>
  <c r="X20" i="21"/>
  <c r="X21" i="21"/>
  <c r="X22" i="21"/>
  <c r="X23" i="21"/>
  <c r="X24" i="21"/>
  <c r="X25" i="21"/>
  <c r="X26" i="21"/>
  <c r="X27" i="21"/>
  <c r="X28" i="21"/>
  <c r="X29" i="21"/>
  <c r="X30" i="21"/>
  <c r="X31" i="21"/>
  <c r="X32" i="21"/>
  <c r="X33" i="21"/>
  <c r="X34" i="21"/>
  <c r="X35" i="21"/>
  <c r="X36" i="21"/>
  <c r="X37" i="21"/>
  <c r="X38" i="21"/>
  <c r="X39" i="21"/>
  <c r="X40" i="21"/>
  <c r="X41" i="21"/>
  <c r="X42" i="21"/>
  <c r="X43" i="21"/>
  <c r="X44" i="21"/>
  <c r="X45" i="21"/>
  <c r="X46" i="21"/>
  <c r="X47" i="21"/>
  <c r="X48" i="21"/>
  <c r="X49" i="21"/>
  <c r="X50" i="21"/>
  <c r="X51" i="21"/>
  <c r="X52" i="21"/>
  <c r="X53" i="21"/>
  <c r="X54" i="21"/>
  <c r="X55" i="21"/>
  <c r="X56" i="21"/>
  <c r="X57" i="21"/>
  <c r="X58" i="21"/>
  <c r="X59" i="21"/>
  <c r="X60" i="21"/>
  <c r="X61" i="21"/>
  <c r="X62" i="21"/>
  <c r="X63" i="21"/>
  <c r="X64" i="21"/>
  <c r="X65" i="21"/>
  <c r="X66" i="21"/>
  <c r="X67" i="21"/>
  <c r="X68" i="21"/>
  <c r="X69" i="21"/>
  <c r="X70" i="21"/>
  <c r="X71" i="21"/>
  <c r="X76" i="21"/>
  <c r="X77" i="21"/>
  <c r="X78" i="21"/>
  <c r="X79" i="21"/>
  <c r="X80" i="21"/>
  <c r="X4" i="21"/>
  <c r="V5" i="21"/>
  <c r="W5" i="21"/>
  <c r="V6" i="21"/>
  <c r="W6" i="21"/>
  <c r="V7" i="21"/>
  <c r="W7" i="21"/>
  <c r="V8" i="21"/>
  <c r="W8" i="21"/>
  <c r="V9" i="21"/>
  <c r="W9" i="21"/>
  <c r="V10" i="21"/>
  <c r="W10" i="21"/>
  <c r="V11" i="21"/>
  <c r="W11" i="21"/>
  <c r="V12" i="21"/>
  <c r="W12" i="21"/>
  <c r="V13" i="21"/>
  <c r="W13" i="21"/>
  <c r="V14" i="21"/>
  <c r="W14" i="21"/>
  <c r="V15" i="21"/>
  <c r="W15" i="21"/>
  <c r="V16" i="21"/>
  <c r="W16" i="21"/>
  <c r="V17" i="21"/>
  <c r="W17" i="21"/>
  <c r="V18" i="21"/>
  <c r="W18" i="21"/>
  <c r="V19" i="21"/>
  <c r="W19" i="21"/>
  <c r="V20" i="21"/>
  <c r="W20" i="21"/>
  <c r="V21" i="21"/>
  <c r="W21" i="21"/>
  <c r="V22" i="21"/>
  <c r="W22" i="21"/>
  <c r="V23" i="21"/>
  <c r="W23" i="21"/>
  <c r="V24" i="21"/>
  <c r="W24" i="21"/>
  <c r="V25" i="21"/>
  <c r="W25" i="21"/>
  <c r="V26" i="21"/>
  <c r="W26" i="21"/>
  <c r="V27" i="21"/>
  <c r="W27" i="21"/>
  <c r="V28" i="21"/>
  <c r="W28" i="21"/>
  <c r="V29" i="21"/>
  <c r="W29" i="21"/>
  <c r="V30" i="21"/>
  <c r="W30" i="21"/>
  <c r="V31" i="21"/>
  <c r="W31" i="21"/>
  <c r="V32" i="21"/>
  <c r="W32" i="21"/>
  <c r="V33" i="21"/>
  <c r="W33" i="21"/>
  <c r="V34" i="21"/>
  <c r="W34" i="21"/>
  <c r="V35" i="21"/>
  <c r="W35" i="21"/>
  <c r="V36" i="21"/>
  <c r="W36" i="21"/>
  <c r="V37" i="21"/>
  <c r="W37" i="21"/>
  <c r="V38" i="21"/>
  <c r="W38" i="21"/>
  <c r="V39" i="21"/>
  <c r="W39" i="21"/>
  <c r="V40" i="21"/>
  <c r="W40" i="21"/>
  <c r="V41" i="21"/>
  <c r="W41" i="21"/>
  <c r="V42" i="21"/>
  <c r="W42" i="21"/>
  <c r="V43" i="21"/>
  <c r="W43" i="21"/>
  <c r="V44" i="21"/>
  <c r="W44" i="21"/>
  <c r="V45" i="21"/>
  <c r="W45" i="21"/>
  <c r="V46" i="21"/>
  <c r="W46" i="21"/>
  <c r="V47" i="21"/>
  <c r="W47" i="21"/>
  <c r="V48" i="21"/>
  <c r="W48" i="21"/>
  <c r="V49" i="21"/>
  <c r="W49" i="21"/>
  <c r="V50" i="21"/>
  <c r="W50" i="21"/>
  <c r="V51" i="21"/>
  <c r="W51" i="21"/>
  <c r="V52" i="21"/>
  <c r="W52" i="21"/>
  <c r="V53" i="21"/>
  <c r="W53" i="21"/>
  <c r="V54" i="21"/>
  <c r="W54" i="21"/>
  <c r="V55" i="21"/>
  <c r="W55" i="21"/>
  <c r="V56" i="21"/>
  <c r="W56" i="21"/>
  <c r="V57" i="21"/>
  <c r="W57" i="21"/>
  <c r="V58" i="21"/>
  <c r="W58" i="21"/>
  <c r="V59" i="21"/>
  <c r="W59" i="21"/>
  <c r="V60" i="21"/>
  <c r="W60" i="21"/>
  <c r="V61" i="21"/>
  <c r="W61" i="21"/>
  <c r="V62" i="21"/>
  <c r="W62" i="21"/>
  <c r="V63" i="21"/>
  <c r="W63" i="21"/>
  <c r="V64" i="21"/>
  <c r="W64" i="21"/>
  <c r="V65" i="21"/>
  <c r="W65" i="21"/>
  <c r="V66" i="21"/>
  <c r="W66" i="21"/>
  <c r="V67" i="21"/>
  <c r="W67" i="21"/>
  <c r="V68" i="21"/>
  <c r="W68" i="21"/>
  <c r="V69" i="21"/>
  <c r="W69" i="21"/>
  <c r="V70" i="21"/>
  <c r="W70" i="21"/>
  <c r="V71" i="21"/>
  <c r="W71" i="21"/>
  <c r="V76" i="21"/>
  <c r="W76" i="21"/>
  <c r="V77" i="21"/>
  <c r="W77" i="21"/>
  <c r="V78" i="21"/>
  <c r="W78" i="21"/>
  <c r="V79" i="21"/>
  <c r="W79" i="21"/>
  <c r="V80" i="21"/>
  <c r="W80" i="21"/>
  <c r="W4" i="21"/>
  <c r="V4" i="21"/>
  <c r="H4" i="21"/>
  <c r="J4" i="21"/>
  <c r="J14" i="21"/>
  <c r="L12" i="21" l="1"/>
  <c r="L8" i="21"/>
  <c r="L22" i="21"/>
  <c r="AA73" i="21"/>
  <c r="AA75" i="21"/>
  <c r="AA72" i="21"/>
  <c r="B20" i="21"/>
  <c r="AA76" i="21"/>
  <c r="AA68" i="21"/>
  <c r="AA64" i="21"/>
  <c r="AA60" i="21"/>
  <c r="AA56" i="21"/>
  <c r="AA52" i="21"/>
  <c r="AA48" i="21"/>
  <c r="AA44" i="21"/>
  <c r="AA40" i="21"/>
  <c r="AA36" i="21"/>
  <c r="AA32" i="21"/>
  <c r="AA28" i="21"/>
  <c r="AA24" i="21"/>
  <c r="AA20" i="21"/>
  <c r="AA16" i="21"/>
  <c r="AA12" i="21"/>
  <c r="AA8" i="21"/>
  <c r="AA77" i="21"/>
  <c r="AA69" i="21"/>
  <c r="AA65" i="21"/>
  <c r="AA67" i="21"/>
  <c r="AA63" i="21"/>
  <c r="AA51" i="21"/>
  <c r="AA47" i="21"/>
  <c r="AA43" i="21"/>
  <c r="AA39" i="21"/>
  <c r="AA35" i="21"/>
  <c r="AA31" i="21"/>
  <c r="AA27" i="21"/>
  <c r="AA23" i="21"/>
  <c r="AA19" i="21"/>
  <c r="AA15" i="21"/>
  <c r="AA11" i="21"/>
  <c r="AA7" i="21"/>
  <c r="AA55" i="21"/>
  <c r="AA59" i="21"/>
  <c r="AA61" i="21"/>
  <c r="AA57" i="21"/>
  <c r="AA53" i="21"/>
  <c r="AA49" i="21"/>
  <c r="AA45" i="21"/>
  <c r="AA41" i="21"/>
  <c r="AA37" i="21"/>
  <c r="AA33" i="21"/>
  <c r="AA29" i="21"/>
  <c r="AA25" i="21"/>
  <c r="AA21" i="21"/>
  <c r="AA17" i="21"/>
  <c r="AA13" i="21"/>
  <c r="AA9" i="21"/>
  <c r="AA5" i="21"/>
  <c r="AA78" i="21"/>
  <c r="AA80" i="21"/>
  <c r="AA79" i="21"/>
  <c r="AA71" i="21"/>
  <c r="AA70" i="21"/>
  <c r="AA66" i="21"/>
  <c r="AA62" i="21"/>
  <c r="AA58" i="21"/>
  <c r="AA54" i="21"/>
  <c r="AA50" i="21"/>
  <c r="AA46" i="21"/>
  <c r="AA42" i="21"/>
  <c r="AA38" i="21"/>
  <c r="AA34" i="21"/>
  <c r="AA30" i="21"/>
  <c r="AA26" i="21"/>
  <c r="AA22" i="21"/>
  <c r="AA18" i="21"/>
  <c r="AA14" i="21"/>
  <c r="AA10" i="21"/>
  <c r="AA6" i="21"/>
  <c r="AA4" i="21"/>
  <c r="N40" i="21"/>
  <c r="M40" i="21"/>
  <c r="J39" i="21"/>
  <c r="I39" i="21"/>
  <c r="H39" i="21"/>
  <c r="G39" i="21"/>
  <c r="N39" i="21"/>
  <c r="M39" i="21"/>
  <c r="J38" i="21"/>
  <c r="I38" i="21"/>
  <c r="H38" i="21"/>
  <c r="G38" i="21"/>
  <c r="N38" i="21"/>
  <c r="M38" i="21"/>
  <c r="J37" i="21"/>
  <c r="I37" i="21"/>
  <c r="H37" i="21"/>
  <c r="G37" i="21"/>
  <c r="N37" i="21"/>
  <c r="M37" i="21"/>
  <c r="N36" i="21"/>
  <c r="M36" i="21"/>
  <c r="N35" i="21"/>
  <c r="M35" i="21"/>
  <c r="N34" i="21"/>
  <c r="M34" i="21"/>
  <c r="J36" i="21"/>
  <c r="I36" i="21"/>
  <c r="H36" i="21"/>
  <c r="G36" i="21"/>
  <c r="N33" i="21"/>
  <c r="M33" i="21"/>
  <c r="J35" i="21"/>
  <c r="I35" i="21"/>
  <c r="H35" i="21"/>
  <c r="G35" i="21"/>
  <c r="N32" i="21"/>
  <c r="M32" i="21"/>
  <c r="J34" i="21"/>
  <c r="I34" i="21"/>
  <c r="H34" i="21"/>
  <c r="G34" i="21"/>
  <c r="N31" i="21"/>
  <c r="M31" i="21"/>
  <c r="J33" i="21"/>
  <c r="I33" i="21"/>
  <c r="H33" i="21"/>
  <c r="G33" i="21"/>
  <c r="N30" i="21"/>
  <c r="M30" i="21"/>
  <c r="J32" i="21"/>
  <c r="I32" i="21"/>
  <c r="H32" i="21"/>
  <c r="G32" i="21"/>
  <c r="N29" i="21"/>
  <c r="M29" i="21"/>
  <c r="J31" i="21"/>
  <c r="I31" i="21"/>
  <c r="H31" i="21"/>
  <c r="G31" i="21"/>
  <c r="N28" i="21"/>
  <c r="M28" i="21"/>
  <c r="N27" i="21"/>
  <c r="M27" i="21"/>
  <c r="N26" i="21"/>
  <c r="M26" i="21"/>
  <c r="N25" i="21"/>
  <c r="M25" i="21"/>
  <c r="J30" i="21"/>
  <c r="I30" i="21"/>
  <c r="H30" i="21"/>
  <c r="G30" i="21"/>
  <c r="N24" i="21"/>
  <c r="M24" i="21"/>
  <c r="J29" i="21"/>
  <c r="I29" i="21"/>
  <c r="H29" i="21"/>
  <c r="G29" i="21"/>
  <c r="N23" i="21"/>
  <c r="M23" i="21"/>
  <c r="J28" i="21"/>
  <c r="I28" i="21"/>
  <c r="H28" i="21"/>
  <c r="G28" i="21"/>
  <c r="N22" i="21"/>
  <c r="M22" i="21"/>
  <c r="J27" i="21"/>
  <c r="I27" i="21"/>
  <c r="H27" i="21"/>
  <c r="G27" i="21"/>
  <c r="N21" i="21"/>
  <c r="M21" i="21"/>
  <c r="J26" i="21"/>
  <c r="I26" i="21"/>
  <c r="H26" i="21"/>
  <c r="G26" i="21"/>
  <c r="N20" i="21"/>
  <c r="M20" i="21"/>
  <c r="J25" i="21"/>
  <c r="I25" i="21"/>
  <c r="H25" i="21"/>
  <c r="G25" i="21"/>
  <c r="N19" i="21"/>
  <c r="M19" i="21"/>
  <c r="J24" i="21"/>
  <c r="I24" i="21"/>
  <c r="H24" i="21"/>
  <c r="G24" i="21"/>
  <c r="N18" i="21"/>
  <c r="M18" i="21"/>
  <c r="I22" i="21"/>
  <c r="G22" i="21"/>
  <c r="N17" i="21"/>
  <c r="M17" i="21"/>
  <c r="I21" i="21"/>
  <c r="G21" i="21"/>
  <c r="N16" i="21"/>
  <c r="M16" i="21"/>
  <c r="I18" i="21"/>
  <c r="G18" i="21"/>
  <c r="N15" i="21"/>
  <c r="M15" i="21"/>
  <c r="I17" i="21"/>
  <c r="G17" i="21"/>
  <c r="N14" i="21"/>
  <c r="M14" i="21"/>
  <c r="I16" i="21"/>
  <c r="G16" i="21"/>
  <c r="N13" i="21"/>
  <c r="M13" i="21"/>
  <c r="J15" i="21"/>
  <c r="I15" i="21"/>
  <c r="H15" i="21"/>
  <c r="G15" i="21"/>
  <c r="N12" i="21"/>
  <c r="M12" i="21"/>
  <c r="I14" i="21"/>
  <c r="H14" i="21"/>
  <c r="G14" i="21"/>
  <c r="N11" i="21"/>
  <c r="M11" i="21"/>
  <c r="J13" i="21"/>
  <c r="I13" i="21"/>
  <c r="H13" i="21"/>
  <c r="G13" i="21"/>
  <c r="N10" i="21"/>
  <c r="M10" i="21"/>
  <c r="I11" i="21"/>
  <c r="G11" i="21"/>
  <c r="N9" i="21"/>
  <c r="M9" i="21"/>
  <c r="I10" i="21"/>
  <c r="G10" i="21"/>
  <c r="N8" i="21"/>
  <c r="M8" i="21"/>
  <c r="I9" i="21"/>
  <c r="G9" i="21"/>
  <c r="N7" i="21"/>
  <c r="M7" i="21"/>
  <c r="J7" i="21"/>
  <c r="I7" i="21"/>
  <c r="H7" i="21"/>
  <c r="G7" i="21"/>
  <c r="N6" i="21"/>
  <c r="M6" i="21"/>
  <c r="J6" i="21"/>
  <c r="I6" i="21"/>
  <c r="H6" i="21"/>
  <c r="G6" i="21"/>
  <c r="N5" i="21"/>
  <c r="M5" i="21"/>
  <c r="J5" i="21"/>
  <c r="I5" i="21"/>
  <c r="H5" i="21"/>
  <c r="G5" i="21"/>
  <c r="N4" i="21"/>
  <c r="M4" i="21"/>
  <c r="I4" i="21"/>
  <c r="G4" i="21"/>
  <c r="F39" i="21"/>
  <c r="F38" i="21"/>
  <c r="F33" i="21"/>
  <c r="F32" i="21"/>
  <c r="F31" i="21"/>
  <c r="F25" i="21"/>
  <c r="F37" i="21"/>
  <c r="F36" i="21"/>
  <c r="F35" i="21"/>
  <c r="F34" i="21"/>
  <c r="F30" i="21"/>
  <c r="F29" i="21"/>
  <c r="F28" i="21"/>
  <c r="F27" i="21"/>
  <c r="F26" i="21"/>
  <c r="F15" i="21"/>
  <c r="F14" i="21"/>
  <c r="E37" i="21"/>
  <c r="E34" i="21"/>
  <c r="E31" i="21"/>
  <c r="E28" i="21"/>
  <c r="E25" i="21"/>
  <c r="E21" i="21"/>
  <c r="E16" i="21"/>
  <c r="E13" i="21"/>
  <c r="E9" i="21"/>
  <c r="C13" i="21"/>
  <c r="C12" i="21"/>
  <c r="C11" i="21"/>
  <c r="C10" i="21"/>
  <c r="C9" i="21"/>
  <c r="C8" i="21"/>
  <c r="C7" i="21"/>
  <c r="C6" i="21"/>
  <c r="C5" i="21"/>
  <c r="C4" i="21"/>
  <c r="E4" i="21"/>
  <c r="F5" i="21"/>
  <c r="F6" i="21"/>
  <c r="F7" i="21"/>
  <c r="F4" i="21"/>
  <c r="T74" i="21"/>
  <c r="S42" i="21"/>
  <c r="S16" i="21"/>
  <c r="S66" i="21"/>
  <c r="S63" i="21"/>
  <c r="S23" i="21"/>
  <c r="S8" i="21"/>
  <c r="S31" i="21"/>
  <c r="R21" i="21"/>
  <c r="R72" i="21"/>
  <c r="R29" i="21"/>
  <c r="R76" i="21"/>
  <c r="S19" i="21"/>
  <c r="S10" i="21"/>
  <c r="R42" i="21"/>
  <c r="R77" i="21"/>
  <c r="T13" i="21"/>
  <c r="R26" i="21"/>
  <c r="T6" i="21"/>
  <c r="S80" i="21"/>
  <c r="T25" i="21"/>
  <c r="S51" i="21"/>
  <c r="S22" i="21"/>
  <c r="R8" i="21"/>
  <c r="R69" i="21"/>
  <c r="T75" i="21"/>
  <c r="R6" i="21"/>
  <c r="S41" i="21"/>
  <c r="R47" i="21"/>
  <c r="R38" i="21"/>
  <c r="T61" i="21"/>
  <c r="R45" i="21"/>
  <c r="T19" i="21"/>
  <c r="S54" i="21"/>
  <c r="S75" i="21"/>
  <c r="S60" i="21"/>
  <c r="S20" i="21"/>
  <c r="T9" i="21"/>
  <c r="S35" i="21"/>
  <c r="S25" i="21"/>
  <c r="T20" i="21"/>
  <c r="T63" i="21"/>
  <c r="R80" i="21"/>
  <c r="T59" i="21"/>
  <c r="R25" i="21"/>
  <c r="R78" i="21"/>
  <c r="T26" i="21"/>
  <c r="T46" i="21"/>
  <c r="R30" i="21"/>
  <c r="R18" i="21"/>
  <c r="R73" i="21"/>
  <c r="R65" i="21"/>
  <c r="R32" i="21"/>
  <c r="S11" i="21"/>
  <c r="R12" i="21"/>
  <c r="S15" i="21"/>
  <c r="T34" i="21"/>
  <c r="R46" i="21"/>
  <c r="S43" i="21"/>
  <c r="T80" i="21"/>
  <c r="T67" i="21"/>
  <c r="S50" i="21"/>
  <c r="T76" i="21"/>
  <c r="T15" i="21"/>
  <c r="T48" i="21"/>
  <c r="R33" i="21"/>
  <c r="S44" i="21"/>
  <c r="T72" i="21"/>
  <c r="T22" i="21"/>
  <c r="S28" i="21"/>
  <c r="T38" i="21"/>
  <c r="T36" i="21"/>
  <c r="S9" i="21"/>
  <c r="R11" i="21"/>
  <c r="S37" i="21"/>
  <c r="R62" i="21"/>
  <c r="T50" i="21"/>
  <c r="R75" i="21"/>
  <c r="S6" i="21"/>
  <c r="S46" i="21"/>
  <c r="T27" i="21"/>
  <c r="T4" i="21"/>
  <c r="S5" i="21"/>
  <c r="R63" i="21"/>
  <c r="T10" i="21"/>
  <c r="T16" i="21"/>
  <c r="T62" i="21"/>
  <c r="R51" i="21"/>
  <c r="S13" i="21"/>
  <c r="S70" i="21"/>
  <c r="T53" i="21"/>
  <c r="S12" i="21"/>
  <c r="T73" i="21"/>
  <c r="T35" i="21"/>
  <c r="T71" i="21"/>
  <c r="S59" i="21"/>
  <c r="R53" i="21"/>
  <c r="S77" i="21"/>
  <c r="R79" i="21"/>
  <c r="T78" i="21"/>
  <c r="T11" i="21"/>
  <c r="T31" i="21"/>
  <c r="T29" i="21"/>
  <c r="R52" i="21"/>
  <c r="T45" i="21"/>
  <c r="T77" i="21"/>
  <c r="R36" i="21"/>
  <c r="S7" i="21"/>
  <c r="S53" i="21"/>
  <c r="R31" i="21"/>
  <c r="R7" i="21"/>
  <c r="R61" i="21"/>
  <c r="T68" i="21"/>
  <c r="S55" i="21"/>
  <c r="S74" i="21"/>
  <c r="R39" i="21"/>
  <c r="T56" i="21"/>
  <c r="T30" i="21"/>
  <c r="S62" i="21"/>
  <c r="T58" i="21"/>
  <c r="R16" i="21"/>
  <c r="R64" i="21"/>
  <c r="S78" i="21"/>
  <c r="R20" i="21"/>
  <c r="S48" i="21"/>
  <c r="T52" i="21"/>
  <c r="S14" i="21"/>
  <c r="T43" i="21"/>
  <c r="S34" i="21"/>
  <c r="T55" i="21"/>
  <c r="T65" i="21"/>
  <c r="S71" i="21"/>
  <c r="S72" i="21"/>
  <c r="R71" i="21"/>
  <c r="R68" i="21"/>
  <c r="S40" i="21"/>
  <c r="T40" i="21"/>
  <c r="T69" i="21"/>
  <c r="T54" i="21"/>
  <c r="R28" i="21"/>
  <c r="R14" i="21"/>
  <c r="S47" i="21"/>
  <c r="T8" i="21"/>
  <c r="R66" i="21"/>
  <c r="T12" i="21"/>
  <c r="S64" i="21"/>
  <c r="S26" i="21"/>
  <c r="T41" i="21"/>
  <c r="R41" i="21"/>
  <c r="T70" i="21"/>
  <c r="T44" i="21"/>
  <c r="R44" i="21"/>
  <c r="R5" i="21"/>
  <c r="S18" i="21"/>
  <c r="S32" i="21"/>
  <c r="T60" i="21"/>
  <c r="T39" i="21"/>
  <c r="T23" i="21"/>
  <c r="R58" i="21"/>
  <c r="R23" i="21"/>
  <c r="R4" i="21"/>
  <c r="R54" i="21"/>
  <c r="R67" i="21"/>
  <c r="S69" i="21"/>
  <c r="T51" i="21"/>
  <c r="S45" i="21"/>
  <c r="R49" i="21"/>
  <c r="AC74" i="21"/>
  <c r="T37" i="21"/>
  <c r="T42" i="21"/>
  <c r="T79" i="21"/>
  <c r="S36" i="21"/>
  <c r="S79" i="21"/>
  <c r="S24" i="21"/>
  <c r="T18" i="21"/>
  <c r="T17" i="21"/>
  <c r="R59" i="21"/>
  <c r="S29" i="21"/>
  <c r="AC75" i="21"/>
  <c r="S39" i="21"/>
  <c r="T28" i="21"/>
  <c r="S4" i="21"/>
  <c r="T57" i="21"/>
  <c r="R27" i="21"/>
  <c r="S21" i="21"/>
  <c r="S33" i="21"/>
  <c r="R9" i="21"/>
  <c r="AC72" i="21"/>
  <c r="S52" i="21"/>
  <c r="T33" i="21"/>
  <c r="S30" i="21"/>
  <c r="R24" i="21"/>
  <c r="R17" i="21"/>
  <c r="AC73" i="21"/>
  <c r="R56" i="21"/>
  <c r="S38" i="21"/>
  <c r="S27" i="21"/>
  <c r="T66" i="21"/>
  <c r="S61" i="21"/>
  <c r="R19" i="21"/>
  <c r="R35" i="21"/>
  <c r="R15" i="21"/>
  <c r="R43" i="21"/>
  <c r="S58" i="21"/>
  <c r="T47" i="21"/>
  <c r="T21" i="21"/>
  <c r="T14" i="21"/>
  <c r="S56" i="21"/>
  <c r="T49" i="21"/>
  <c r="S57" i="21"/>
  <c r="S76" i="21"/>
  <c r="S65" i="21"/>
  <c r="R74" i="21"/>
  <c r="R50" i="21"/>
  <c r="S73" i="21"/>
  <c r="R10" i="21"/>
  <c r="S67" i="21"/>
  <c r="T5" i="21"/>
  <c r="R60" i="21"/>
  <c r="S49" i="21"/>
  <c r="R70" i="21"/>
  <c r="R57" i="21"/>
  <c r="R22" i="21"/>
  <c r="R37" i="21"/>
  <c r="T32" i="21"/>
  <c r="R55" i="21"/>
  <c r="S17" i="21"/>
  <c r="T24" i="21"/>
  <c r="R48" i="21"/>
  <c r="R34" i="21"/>
  <c r="T7" i="21"/>
  <c r="S68" i="21"/>
  <c r="R40" i="21"/>
  <c r="T64" i="21"/>
  <c r="R13" i="21"/>
  <c r="Z73" i="21" l="1"/>
  <c r="AB73" i="21" s="1"/>
  <c r="Z75" i="21"/>
  <c r="AB75" i="21" s="1"/>
  <c r="Z72" i="21"/>
  <c r="AB72" i="21" s="1"/>
  <c r="Z74" i="21"/>
  <c r="AB74" i="21" s="1"/>
  <c r="L15" i="21"/>
  <c r="O13" i="21" s="1"/>
  <c r="L35" i="21"/>
  <c r="O33" i="21" s="1"/>
  <c r="L28" i="21"/>
  <c r="O23" i="21" s="1"/>
  <c r="O27" i="21"/>
  <c r="L33" i="21"/>
  <c r="O31" i="21" s="1"/>
  <c r="L24" i="21"/>
  <c r="O19" i="21" s="1"/>
  <c r="L38" i="21"/>
  <c r="O39" i="21" s="1"/>
  <c r="O35" i="21"/>
  <c r="O37" i="21"/>
  <c r="L26" i="21"/>
  <c r="O21" i="21" s="1"/>
  <c r="O16" i="21"/>
  <c r="L34" i="21"/>
  <c r="O32" i="21" s="1"/>
  <c r="O36" i="21"/>
  <c r="L39" i="21"/>
  <c r="O40" i="21" s="1"/>
  <c r="L16" i="21"/>
  <c r="O14" i="21" s="1"/>
  <c r="L27" i="21"/>
  <c r="O22" i="21" s="1"/>
  <c r="L36" i="21"/>
  <c r="O34" i="21" s="1"/>
  <c r="L37" i="21"/>
  <c r="O38" i="21" s="1"/>
  <c r="O10" i="21"/>
  <c r="L7" i="21"/>
  <c r="O7" i="21" s="1"/>
  <c r="O28" i="21"/>
  <c r="L13" i="21"/>
  <c r="O11" i="21" s="1"/>
  <c r="L5" i="21"/>
  <c r="O5" i="21" s="1"/>
  <c r="O18" i="21"/>
  <c r="O26" i="21"/>
  <c r="L32" i="21"/>
  <c r="O30" i="21" s="1"/>
  <c r="L14" i="21"/>
  <c r="O12" i="21" s="1"/>
  <c r="L21" i="21"/>
  <c r="O17" i="21" s="1"/>
  <c r="L31" i="21"/>
  <c r="O29" i="21" s="1"/>
  <c r="L30" i="21"/>
  <c r="O25" i="21" s="1"/>
  <c r="L29" i="21"/>
  <c r="O24" i="21" s="1"/>
  <c r="L25" i="21"/>
  <c r="O20" i="21" s="1"/>
  <c r="O15" i="21"/>
  <c r="L9" i="21"/>
  <c r="O8" i="21" s="1"/>
  <c r="O9" i="21"/>
  <c r="L4" i="21"/>
  <c r="O4" i="21" s="1"/>
  <c r="L6" i="21"/>
  <c r="AC58" i="21"/>
  <c r="AC15" i="21"/>
  <c r="AC53" i="21"/>
  <c r="AC5" i="21"/>
  <c r="AC36" i="21"/>
  <c r="AC29" i="21"/>
  <c r="AC10" i="21"/>
  <c r="AC60" i="21"/>
  <c r="AC56" i="21"/>
  <c r="AC24" i="21"/>
  <c r="AC77" i="21"/>
  <c r="AC9" i="21"/>
  <c r="AC18" i="21"/>
  <c r="AC13" i="21"/>
  <c r="AC30" i="21"/>
  <c r="AC37" i="21"/>
  <c r="AC34" i="21"/>
  <c r="AC39" i="21"/>
  <c r="AC14" i="21"/>
  <c r="AC52" i="21"/>
  <c r="AC8" i="21"/>
  <c r="AC28" i="21"/>
  <c r="AC38" i="21"/>
  <c r="AC57" i="21"/>
  <c r="AC63" i="21"/>
  <c r="AC51" i="21"/>
  <c r="AC40" i="21"/>
  <c r="AC78" i="21"/>
  <c r="AC43" i="21"/>
  <c r="AC79" i="21"/>
  <c r="AC23" i="21"/>
  <c r="AC32" i="21"/>
  <c r="AC62" i="21"/>
  <c r="AC45" i="21"/>
  <c r="AC12" i="21"/>
  <c r="AC7" i="21"/>
  <c r="AC67" i="21"/>
  <c r="AC25" i="21"/>
  <c r="AC54" i="21"/>
  <c r="AC66" i="21"/>
  <c r="AC61" i="21"/>
  <c r="AC50" i="21"/>
  <c r="AC20" i="21"/>
  <c r="AC35" i="21"/>
  <c r="AC41" i="21"/>
  <c r="AC42" i="21"/>
  <c r="AC70" i="21"/>
  <c r="AC6" i="21"/>
  <c r="AC48" i="21"/>
  <c r="AC80" i="21"/>
  <c r="AC16" i="21"/>
  <c r="AC22" i="21"/>
  <c r="AC19" i="21"/>
  <c r="AC69" i="21"/>
  <c r="AC31" i="21"/>
  <c r="AC17" i="21"/>
  <c r="AC27" i="21"/>
  <c r="AC64" i="21"/>
  <c r="AC11" i="21"/>
  <c r="AC59" i="21"/>
  <c r="AC49" i="21"/>
  <c r="AC4" i="21"/>
  <c r="AC71" i="21"/>
  <c r="AC46" i="21"/>
  <c r="AC44" i="21"/>
  <c r="AC76" i="21"/>
  <c r="AC47" i="21"/>
  <c r="AC33" i="21"/>
  <c r="AC68" i="21"/>
  <c r="AC21" i="21"/>
  <c r="AC26" i="21"/>
  <c r="AC55" i="21"/>
  <c r="AC65" i="21"/>
  <c r="Z54" i="21" l="1"/>
  <c r="AB54" i="21" s="1"/>
  <c r="Z67" i="21"/>
  <c r="AB67" i="21" s="1"/>
  <c r="Z52" i="21"/>
  <c r="AB52" i="21" s="1"/>
  <c r="Z5" i="21"/>
  <c r="AB5" i="21" s="1"/>
  <c r="Z39" i="21"/>
  <c r="AB39" i="21" s="1"/>
  <c r="Z56" i="21"/>
  <c r="AB56" i="21" s="1"/>
  <c r="Z49" i="21"/>
  <c r="AB49" i="21" s="1"/>
  <c r="Z78" i="21"/>
  <c r="AB78" i="21" s="1"/>
  <c r="Z31" i="21"/>
  <c r="AB31" i="21" s="1"/>
  <c r="Z66" i="21"/>
  <c r="AB66" i="21" s="1"/>
  <c r="Z60" i="21"/>
  <c r="AB60" i="21" s="1"/>
  <c r="Z48" i="21"/>
  <c r="AB48" i="21" s="1"/>
  <c r="Z79" i="21"/>
  <c r="AB79" i="21" s="1"/>
  <c r="Z76" i="21"/>
  <c r="AB76" i="21" s="1"/>
  <c r="Z8" i="21"/>
  <c r="AB8" i="21" s="1"/>
  <c r="Z7" i="21"/>
  <c r="AB7" i="21" s="1"/>
  <c r="Z80" i="21"/>
  <c r="AB80" i="21" s="1"/>
  <c r="Z58" i="21"/>
  <c r="AB58" i="21" s="1"/>
  <c r="Z22" i="21"/>
  <c r="AB22" i="21" s="1"/>
  <c r="Z15" i="21"/>
  <c r="AB15" i="21" s="1"/>
  <c r="Z17" i="21"/>
  <c r="AB17" i="21" s="1"/>
  <c r="Z64" i="21"/>
  <c r="AB64" i="21" s="1"/>
  <c r="Z53" i="21"/>
  <c r="AB53" i="21" s="1"/>
  <c r="Z57" i="21"/>
  <c r="AB57" i="21" s="1"/>
  <c r="Z55" i="21"/>
  <c r="AB55" i="21" s="1"/>
  <c r="Z44" i="21"/>
  <c r="AB44" i="21" s="1"/>
  <c r="Z62" i="21"/>
  <c r="AB62" i="21" s="1"/>
  <c r="Z16" i="21"/>
  <c r="AB16" i="21" s="1"/>
  <c r="Z68" i="21"/>
  <c r="AB68" i="21" s="1"/>
  <c r="Z11" i="21"/>
  <c r="AB11" i="21" s="1"/>
  <c r="Z41" i="21"/>
  <c r="AB41" i="21" s="1"/>
  <c r="Z30" i="21"/>
  <c r="AB30" i="21" s="1"/>
  <c r="Z4" i="21"/>
  <c r="AB4" i="21" s="1"/>
  <c r="Z65" i="21"/>
  <c r="AB65" i="21" s="1"/>
  <c r="Z71" i="21"/>
  <c r="AB71" i="21" s="1"/>
  <c r="Z9" i="21"/>
  <c r="AB9" i="21" s="1"/>
  <c r="Z28" i="21"/>
  <c r="AB28" i="21" s="1"/>
  <c r="Z12" i="21"/>
  <c r="AB12" i="21" s="1"/>
  <c r="Z35" i="21"/>
  <c r="AB35" i="21" s="1"/>
  <c r="Z24" i="21"/>
  <c r="AB24" i="21" s="1"/>
  <c r="Z25" i="21"/>
  <c r="AB25" i="21" s="1"/>
  <c r="Z50" i="21"/>
  <c r="AB50" i="21" s="1"/>
  <c r="Z34" i="21"/>
  <c r="AB34" i="21" s="1"/>
  <c r="Z61" i="21"/>
  <c r="AB61" i="21" s="1"/>
  <c r="Z77" i="21"/>
  <c r="AB77" i="21" s="1"/>
  <c r="Z33" i="21"/>
  <c r="AB33" i="21" s="1"/>
  <c r="Z29" i="21"/>
  <c r="AB29" i="21" s="1"/>
  <c r="Z20" i="21"/>
  <c r="AB20" i="21" s="1"/>
  <c r="Z23" i="21"/>
  <c r="AB23" i="21" s="1"/>
  <c r="Z38" i="21"/>
  <c r="AB38" i="21" s="1"/>
  <c r="Z27" i="21"/>
  <c r="AB27" i="21" s="1"/>
  <c r="Z10" i="21"/>
  <c r="AB10" i="21" s="1"/>
  <c r="Z42" i="21"/>
  <c r="AB42" i="21" s="1"/>
  <c r="Z6" i="21"/>
  <c r="AB6" i="21" s="1"/>
  <c r="Z18" i="21"/>
  <c r="AB18" i="21" s="1"/>
  <c r="Z32" i="21"/>
  <c r="AB32" i="21" s="1"/>
  <c r="Z21" i="21"/>
  <c r="AB21" i="21" s="1"/>
  <c r="Z69" i="21"/>
  <c r="AB69" i="21" s="1"/>
  <c r="Z37" i="21"/>
  <c r="AB37" i="21" s="1"/>
  <c r="Z19" i="21"/>
  <c r="AB19" i="21" s="1"/>
  <c r="Z14" i="21"/>
  <c r="AB14" i="21" s="1"/>
  <c r="Z51" i="21"/>
  <c r="AB51" i="21" s="1"/>
  <c r="Z47" i="21"/>
  <c r="AB47" i="21" s="1"/>
  <c r="Z46" i="21"/>
  <c r="AB46" i="21" s="1"/>
  <c r="Z43" i="21"/>
  <c r="AB43" i="21" s="1"/>
  <c r="Z13" i="21"/>
  <c r="AB13" i="21" s="1"/>
  <c r="Z45" i="21"/>
  <c r="AB45" i="21" s="1"/>
  <c r="Z36" i="21"/>
  <c r="AB36" i="21" s="1"/>
  <c r="Z26" i="21"/>
  <c r="AB26" i="21" s="1"/>
  <c r="Z40" i="21"/>
  <c r="AB40" i="21" s="1"/>
  <c r="Z70" i="21"/>
  <c r="AB70" i="21" s="1"/>
  <c r="Z63" i="21"/>
  <c r="AB63" i="21" s="1"/>
  <c r="Z59" i="21"/>
  <c r="AB59" i="21" s="1"/>
  <c r="O6"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tc={30C7478A-E6A7-4310-B3DF-E7CC24DF95F2}</author>
    <author>tc={9A2C511F-4E1E-4F02-8002-572D2AE58D7F}</author>
  </authors>
  <commentList>
    <comment ref="G2" authorId="0" shapeId="0" xr:uid="{30C7478A-E6A7-4310-B3DF-E7CC24DF95F2}">
      <text>
        <t>[Threaded comment]
Your version of Excel allows you to read this threaded comment; however, any edits to it will get removed if the file is opened in a newer version of Excel. Learn more: https://go.microsoft.com/fwlink/?linkid=870924
Comment:
    pending update</t>
      </text>
    </comment>
    <comment ref="E7" authorId="1" shapeId="0" xr:uid="{9A2C511F-4E1E-4F02-8002-572D2AE58D7F}">
      <text>
        <t>[Threaded comment]
Your version of Excel allows you to read this threaded comment; however, any edits to it will get removed if the file is opened in a newer version of Excel. Learn more: https://go.microsoft.com/fwlink/?linkid=870924
Comment:
    @Louise MacCallum  and @Rosalie Wright please note that I have added another line in here, turning this into 1..3a and 1.3b - one for the number of visits, one for the actual creation of the story map in the first place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tc={D9175784-6211-490C-94C8-A05923941A89}</author>
  </authors>
  <commentList>
    <comment ref="W5" authorId="0" shapeId="0" xr:uid="{D9175784-6211-490C-94C8-A05923941A89}">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@Rosalie Wright this is great - could you list the months against when each of these were done?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tc={DD3BBE78-5894-4B80-AADF-289EA61963F4}</author>
    <author>tc={96A84D2E-ACDB-4829-958F-32C4E9F0947F}</author>
  </authors>
  <commentList>
    <comment ref="D5" authorId="0" shapeId="0" xr:uid="{DD3BBE78-5894-4B80-AADF-289EA61963F4}">
      <text>
        <t>[Threaded comment]
Your version of Excel allows you to read this threaded comment; however, any edits to it will get removed if the file is opened in a newer version of Excel. Learn more: https://go.microsoft.com/fwlink/?linkid=870924
Comment:
    Same here - split into number of events held and then people reached</t>
      </text>
    </comment>
    <comment ref="F5" authorId="1" shapeId="0" xr:uid="{96A84D2E-ACDB-4829-958F-32C4E9F0947F}">
      <text>
        <t>[Threaded comment]
Your version of Excel allows you to read this threaded comment; however, any edits to it will get removed if the file is opened in a newer version of Excel. Learn more: https://go.microsoft.com/fwlink/?linkid=870924
Comment:
    should this be number of events?
Reply:
    @Rosalie Wright no this is correct, but actually the one below should be number of events so I will change now
Reply:
    thank you!</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tc={80F10CB9-28C3-40D5-A0D1-F0A5BA59ADDB}</author>
    <author>tc={FABEE1ED-D069-4436-A161-63DE0113A456}</author>
  </authors>
  <commentList>
    <comment ref="W4" authorId="0" shapeId="0" xr:uid="{80F10CB9-28C3-40D5-A0D1-F0A5BA59ADDB}">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@Rosalie Wright just to double check - are these new documents that have been created for this?  Or were these some pre-existing docs?
Reply:
    new documents created for this project</t>
      </text>
    </comment>
    <comment ref="W5" authorId="1" shapeId="0" xr:uid="{FABEE1ED-D069-4436-A161-63DE0113A456}">
      <text>
        <t>[Threaded comment]
Your version of Excel allows you to read this threaded comment; however, any edits to it will get removed if the file is opened in a newer version of Excel. Learn more: https://go.microsoft.com/fwlink/?linkid=870924
Comment:
    @Rosalie Wright if I could do a chefs kiss here I would 
Reply:
    hahaha I suggest the new logframe set up has that option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tc={DCDA8CB8-A2F6-459C-BE65-9537B78452C9}</author>
    <author>tc={9D836322-50C8-41B1-9E3A-057B6280EE6C}</author>
    <author>tc={2328576A-F27A-4E47-BF08-C50ECF3B7780}</author>
    <author>tc={11FA45FE-A227-4418-A0AB-0146CB331278}</author>
  </authors>
  <commentList>
    <comment ref="W4" authorId="0" shapeId="0" xr:uid="{DCDA8CB8-A2F6-459C-BE65-9537B78452C9}">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@Rosalie Wright Is this behavioural change workshop something that we held?  If so we can count it as an outreach activity somewhere ☺️
Reply:
    this was held by our partners HIWWT for SSP - would that count? our other community engagement activities are in this list too: 5.1. Number of individuals and communities reached through project education and engagement activities.xlsx</t>
      </text>
    </comment>
    <comment ref="F6" authorId="1" shapeId="0" xr:uid="{9D836322-50C8-41B1-9E3A-057B6280EE6C}">
      <text>
        <t>[Threaded comment]
Your version of Excel allows you to read this threaded comment; however, any edits to it will get removed if the file is opened in a newer version of Excel. Learn more: https://go.microsoft.com/fwlink/?linkid=870924
Comment:
    update indicator naming
Reply:
    it is now: Number of displays installed using Education materials produced , condense the three related</t>
      </text>
    </comment>
    <comment ref="J6" authorId="2" shapeId="0" xr:uid="{2328576A-F27A-4E47-BF08-C50ECF3B7780}">
      <text>
        <t>[Threaded comment]
Your version of Excel allows you to read this threaded comment; however, any edits to it will get removed if the file is opened in a newer version of Excel. Learn more: https://go.microsoft.com/fwlink/?linkid=870924
Comment:
    As I have added this in, it's not in the original plan - but this is more aligned to what you would use to verify the indicator outlined in the text</t>
      </text>
    </comment>
    <comment ref="J7" authorId="3" shapeId="0" xr:uid="{11FA45FE-A227-4418-A0AB-0146CB331278}">
      <text>
        <t>[Threaded comment]
Your version of Excel allows you to read this threaded comment; however, any edits to it will get removed if the file is opened in a newer version of Excel. Learn more: https://go.microsoft.com/fwlink/?linkid=870924
Comment:
    As I have added this in, it's not in the original plan - but this is more aligned to what you would use to verify the indicator outlined in the text</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tc={E65B7084-B3BC-4DCA-9715-45C3EB453CBC}</author>
  </authors>
  <commentList>
    <comment ref="A2" authorId="0" shapeId="0" xr:uid="{E65B7084-B3BC-4DCA-9715-45C3EB453CBC}">
      <text>
        <t>[Threaded comment]
Your version of Excel allows you to read this threaded comment; however, any edits to it will get removed if the file is opened in a newer version of Excel. Learn more: https://go.microsoft.com/fwlink/?linkid=870924
Comment:
    5.1. Number of individuals and communities reached through project education and engagement activities.xlsx</t>
      </text>
    </comment>
  </commentList>
</comments>
</file>

<file path=xl/sharedStrings.xml><?xml version="1.0" encoding="utf-8"?>
<sst xmlns="http://schemas.openxmlformats.org/spreadsheetml/2006/main" count="1066" uniqueCount="570">
  <si>
    <t>BLUE's M&amp;E Guide.pdf</t>
  </si>
  <si>
    <t>Logframe Instructions and Examples</t>
  </si>
  <si>
    <t>Example logframe</t>
  </si>
  <si>
    <t>Impact Indicator List</t>
  </si>
  <si>
    <t>Notes to the Solent team:</t>
  </si>
  <si>
    <r>
      <rPr>
        <sz val="11"/>
        <color rgb="FF000000"/>
        <rFont val="Calibri"/>
        <family val="2"/>
        <scheme val="minor"/>
      </rPr>
      <t xml:space="preserve">Outputs 1-5 </t>
    </r>
    <r>
      <rPr>
        <strike/>
        <sz val="11"/>
        <color rgb="FF000000"/>
        <rFont val="Calibri"/>
        <family val="2"/>
        <scheme val="minor"/>
      </rPr>
      <t xml:space="preserve">relate to the </t>
    </r>
    <r>
      <rPr>
        <sz val="11"/>
        <color rgb="FFFF0000"/>
        <rFont val="Calibri"/>
        <family val="2"/>
        <scheme val="minor"/>
      </rPr>
      <t>are equivalent to the 5</t>
    </r>
    <r>
      <rPr>
        <strike/>
        <sz val="11"/>
        <color rgb="FF000000"/>
        <rFont val="Calibri"/>
        <family val="2"/>
        <scheme val="minor"/>
      </rPr>
      <t xml:space="preserve"> ELSP</t>
    </r>
    <r>
      <rPr>
        <sz val="11"/>
        <color rgb="FF000000"/>
        <rFont val="Calibri"/>
        <family val="2"/>
        <scheme val="minor"/>
      </rPr>
      <t xml:space="preserve"> </t>
    </r>
    <r>
      <rPr>
        <sz val="11"/>
        <color rgb="FFFF0000"/>
        <rFont val="Calibri"/>
        <family val="2"/>
        <scheme val="minor"/>
      </rPr>
      <t xml:space="preserve">SSP outcomes and include the </t>
    </r>
    <r>
      <rPr>
        <sz val="11"/>
        <color rgb="FF000000"/>
        <rFont val="Calibri"/>
        <family val="2"/>
        <scheme val="minor"/>
      </rPr>
      <t xml:space="preserve">short term outputs </t>
    </r>
    <r>
      <rPr>
        <sz val="11"/>
        <color rgb="FFFF0000"/>
        <rFont val="Calibri"/>
        <family val="2"/>
        <scheme val="minor"/>
      </rPr>
      <t xml:space="preserve">listed in table 2 of our ELSP logframe matrix and in </t>
    </r>
    <r>
      <rPr>
        <strike/>
        <sz val="11"/>
        <color rgb="FF000000"/>
        <rFont val="Calibri"/>
        <family val="2"/>
        <scheme val="minor"/>
      </rPr>
      <t>being monitored in</t>
    </r>
    <r>
      <rPr>
        <sz val="11"/>
        <color rgb="FF000000"/>
        <rFont val="Calibri"/>
        <family val="2"/>
        <scheme val="minor"/>
      </rPr>
      <t xml:space="preserve"> section 2 of our annual report </t>
    </r>
    <r>
      <rPr>
        <sz val="11"/>
        <color rgb="FFFF0000"/>
        <rFont val="Calibri"/>
        <family val="2"/>
        <scheme val="minor"/>
      </rPr>
      <t>that we are using to monitor project progress.</t>
    </r>
    <r>
      <rPr>
        <strike/>
        <sz val="11"/>
        <color rgb="FF000000"/>
        <rFont val="Calibri"/>
        <family val="2"/>
        <scheme val="minor"/>
      </rPr>
      <t>, coming out of Outcomes 1-5 in the monitoring framework (explained below). These Outputs are outlined in the Logical Framework Matrix, underneath the table out Outcomes.
update to explain section in the Logical Framework Matrix</t>
    </r>
  </si>
  <si>
    <t>00. Logical Framework Matrix 24AUG22.docx
Add Annual report section 2</t>
  </si>
  <si>
    <t xml:space="preserve">The 'Impact and Outcome' tab relates to the 5 Outcomes (and the respective 15 measurable indicators) we are using to monitor in our Monitoring framework, for which we are producing a baseline report in April 2024. </t>
  </si>
  <si>
    <t xml:space="preserve">ELSP Guidance </t>
  </si>
  <si>
    <t>Month</t>
  </si>
  <si>
    <t>Date</t>
  </si>
  <si>
    <t>Activities</t>
  </si>
  <si>
    <t>Comments/links</t>
  </si>
  <si>
    <t>6th - 10 June</t>
  </si>
  <si>
    <t>ELP stage 3 projects workshop - Cambridge</t>
  </si>
  <si>
    <t>Plan Vivo accept project as a pilot study for biodiversity credits</t>
  </si>
  <si>
    <t>26th-30th Oct</t>
  </si>
  <si>
    <t>ELP knowledge exchange visit - Nature Positive Enterprises - Gokova Bay, Turkey</t>
  </si>
  <si>
    <t>Louise attended on behalf of partnership</t>
  </si>
  <si>
    <t>31st Oct</t>
  </si>
  <si>
    <t>Partnership agreement signed by all partners</t>
  </si>
  <si>
    <t>30th Nov</t>
  </si>
  <si>
    <t>ELP Annual Grantee meeting (Zoom)</t>
  </si>
  <si>
    <t>22nd-23rd Nov</t>
  </si>
  <si>
    <t>Seascape Symposium - ZSL</t>
  </si>
  <si>
    <t>Jo Preston announced Solent Seascape Project</t>
  </si>
  <si>
    <t>15th December</t>
  </si>
  <si>
    <t>EA post blog about project on gov.uk website</t>
  </si>
  <si>
    <t>https://environmentagency.blog.gov.uk/2022/12/15/restoring-sealife-in-the-solent-a-5-million-5-year-project/</t>
  </si>
  <si>
    <t>31st Jan</t>
  </si>
  <si>
    <t>On-line meeting with MMO licensing CEO (Trudi Wakelin)</t>
  </si>
  <si>
    <t>Blue Marine invited to join the "Step back project" - representing restoration practitioners in MMO  project to reflect on current licensing regieme and how it could be improved.</t>
  </si>
  <si>
    <t>10th Jan</t>
  </si>
  <si>
    <t>Project Kick off meeting - Eames Farm</t>
  </si>
  <si>
    <t>20th-24th Feb</t>
  </si>
  <si>
    <t>BUDS trial - saltmarsh restoration - Itchenor</t>
  </si>
  <si>
    <t>Led by CHAPRON in collaboration with Land &amp; Water - funded by ELP / EHI</t>
  </si>
  <si>
    <t>Eric (Oyster Officer) joined Blue Marine</t>
  </si>
  <si>
    <t>15th Mar</t>
  </si>
  <si>
    <t>Solent Forum meeting (Royal Maritime Club - Portsmouth)</t>
  </si>
  <si>
    <t>Louise presented project to Solent Forum members</t>
  </si>
  <si>
    <t>27th-30th Mar</t>
  </si>
  <si>
    <t>Hamble Oyster Reef build</t>
  </si>
  <si>
    <t> SSP_River Hamble Foundation_Coverage.xlsx</t>
  </si>
  <si>
    <t>12th-13 April</t>
  </si>
  <si>
    <t>HRH Princess Eugenie visit</t>
  </si>
  <si>
    <t>https://www.hellomagazine.com/royalty/490062/princess-eugenie-reveals-why-motherhood-inspired-passion-project/</t>
  </si>
  <si>
    <t>Coupelles deployed</t>
  </si>
  <si>
    <t>check date with Eric</t>
  </si>
  <si>
    <t>19th June</t>
  </si>
  <si>
    <t>Dive survey on langstone reef unable to find any live oysters</t>
  </si>
  <si>
    <t>Log of Langstone survey work and events.pptx</t>
  </si>
  <si>
    <t>19th Jun</t>
  </si>
  <si>
    <t>Rosalie (Project Co-ordinator) joined Blue Marine</t>
  </si>
  <si>
    <t>14th June</t>
  </si>
  <si>
    <t>Jo P (UoP) presented the project to Crown Estate at HQ in London to stakeholders</t>
  </si>
  <si>
    <t>21st June</t>
  </si>
  <si>
    <t>Blue Marine formally invited to join Southern Water ICEG</t>
  </si>
  <si>
    <t>Independent Climate and Environment Group - advise / scruitinise SW</t>
  </si>
  <si>
    <t>6th Jun</t>
  </si>
  <si>
    <t>Louise presented project to national teams at EA in "Lunch &amp; Learn"</t>
  </si>
  <si>
    <t>49 national EA staff attended</t>
  </si>
  <si>
    <t>6th-7th Jul</t>
  </si>
  <si>
    <t>ELP Team (Sarah, Taylor and Tundi) visited Solent and met partners</t>
  </si>
  <si>
    <t>11th Jul</t>
  </si>
  <si>
    <t>Rememare Conference - Scarborough</t>
  </si>
  <si>
    <t>Louise presented lessons learned in project so far to 250 restoration practitioners</t>
  </si>
  <si>
    <t>ELP Knowledge Exchange - Greater Coa Valley</t>
  </si>
  <si>
    <t>Emily Stroud attended on behalf of partnership</t>
  </si>
  <si>
    <t>BUDS film released on SSP YouTube channel</t>
  </si>
  <si>
    <t>3rd Aug</t>
  </si>
  <si>
    <t>Secretary of State Therese Coffey visited BUDS trial in Itchenor</t>
  </si>
  <si>
    <t>14th Sept</t>
  </si>
  <si>
    <t>Nature Recovery Network - Priority Place</t>
  </si>
  <si>
    <t>NE informed us that the Solent has been chosen as a "priority place", empowering NE staff to choose how to make the biggest and best difference for nature in this region</t>
  </si>
  <si>
    <t>19th Sept</t>
  </si>
  <si>
    <t>Inception meeting - R4C</t>
  </si>
  <si>
    <t>Meeting to finalise details of stakeholder engagement plan</t>
  </si>
  <si>
    <t>26th Sept</t>
  </si>
  <si>
    <t>Accessing carbon finance for nature restoration in Europe workshop (ELSP, UNEP-WCMC, F&amp;F)</t>
  </si>
  <si>
    <t>Rosalie, Maddie and Kaija (Blue Marine) attended this workshop in Cambridge</t>
  </si>
  <si>
    <t>28th Sept</t>
  </si>
  <si>
    <t>NSNNR site visit</t>
  </si>
  <si>
    <t>Louise visited NE team at site to discuss rafts/islands project change request</t>
  </si>
  <si>
    <t>29th Sept</t>
  </si>
  <si>
    <t>Seabird nest site restoration begins - Farlington Marshes</t>
  </si>
  <si>
    <t>Collaboration between HIWWT / RSPB - funded by LIFE</t>
  </si>
  <si>
    <t>Proposal from ABPmer agreed by partners at SRP WG</t>
  </si>
  <si>
    <t>Proposal to create data portal / SoN</t>
  </si>
  <si>
    <t>Proposal from Wayforward agreed by partners at SRP WG</t>
  </si>
  <si>
    <t>Proposal to create project comms strategy</t>
  </si>
  <si>
    <t>3rd Oct</t>
  </si>
  <si>
    <t>Greater Solent Priority Place Team Day</t>
  </si>
  <si>
    <t>Louise attended site visit on behalf of partnership</t>
  </si>
  <si>
    <t>11th Oct</t>
  </si>
  <si>
    <t>Solent Forum meeting (NOC- Southampton)</t>
  </si>
  <si>
    <t>Louise presented project to Solent Forum members, Rosalie Jenny and multiple partners in attendance</t>
  </si>
  <si>
    <t>17th Oct</t>
  </si>
  <si>
    <t>Plan Vivo biodiversity credit webinar, Solent Seascape Project presented, survey released</t>
  </si>
  <si>
    <t>Rosalie presented the Solent project to 70+ attendees of the live webinar, recording now available publically, survey released</t>
  </si>
  <si>
    <t>24th Oct</t>
  </si>
  <si>
    <t>ELSP Knowledge Exchange - Cairngorms Connect</t>
  </si>
  <si>
    <t xml:space="preserve">Rosalie and Zoe M attended this KE trip on behalf of partnership, focused on science and monitoring </t>
  </si>
  <si>
    <t>1st Nov</t>
  </si>
  <si>
    <t>SORP extraordinary meeting</t>
  </si>
  <si>
    <t>TWG convened to give advice on way forward with reefs following Langstone data</t>
  </si>
  <si>
    <t>13th Nov</t>
  </si>
  <si>
    <t>Rivers Action event, Conduit Club London</t>
  </si>
  <si>
    <t>Rosalie attended the event and spoke with Charles Watson, who is interested in teaming up with SSP</t>
  </si>
  <si>
    <t>17th Nov</t>
  </si>
  <si>
    <t xml:space="preserve">Hayling Nature Reserve visit </t>
  </si>
  <si>
    <t>Louise, Wez, Fay and others attended a trip to discuss the site in Langstone</t>
  </si>
  <si>
    <t>22nd Nov</t>
  </si>
  <si>
    <t>EHI funders meet HIWWT, UoP and RSPB at IMS</t>
  </si>
  <si>
    <t>Wez, Jenny B, Jo P, Louise and Sam F attend the meeting with EHI at IMS</t>
  </si>
  <si>
    <t xml:space="preserve">Hampshire CC LNRS development meeting </t>
  </si>
  <si>
    <t>Jenny Murray attended</t>
  </si>
  <si>
    <t>Year one celebration, all partners</t>
  </si>
  <si>
    <t>Event at staggeringly good brewery in Portsmouth</t>
  </si>
  <si>
    <t>4th Dec</t>
  </si>
  <si>
    <t>ELSP Annual Grantees meeting</t>
  </si>
  <si>
    <t>Louise and Rosalie attended. SSP won the ELSP Recognition Award for biodiversity credits work</t>
  </si>
  <si>
    <t>19th Dec</t>
  </si>
  <si>
    <t>EHI match funding confirmed</t>
  </si>
  <si>
    <t>6th Dec</t>
  </si>
  <si>
    <t>Impact</t>
  </si>
  <si>
    <t>Protect and restore at least 30% of the Solent seascape, based on historical records. At this level, we will tip the balance of the Solent seascape from a degraded state to a naturally expanding, connected and productive ecosystem.</t>
  </si>
  <si>
    <t>Outcome</t>
  </si>
  <si>
    <t>Indicators</t>
  </si>
  <si>
    <t>Code</t>
  </si>
  <si>
    <t>Description</t>
  </si>
  <si>
    <t>Outcome Indicator Number</t>
  </si>
  <si>
    <t>Measureable Indicators</t>
  </si>
  <si>
    <t>Related outputs</t>
  </si>
  <si>
    <t>Related sub-indicators (Impact)</t>
  </si>
  <si>
    <t>Related Core Impact Indicators</t>
  </si>
  <si>
    <t>Means of verification</t>
  </si>
  <si>
    <t>Important Assumptions</t>
  </si>
  <si>
    <t>A long term seascape recovery plan has been co-created and implemented with key stakeholders supporting the better management of existing Solent habitats</t>
  </si>
  <si>
    <t>1.1 Number of partners/ policy/stakeholders engaged with the development and delivery of the seascape recovery plan.</t>
  </si>
  <si>
    <t>Monitor number/ type of partners and stakeholders participating in working group meetings during co-design of seascape recovery plan.
This will be monitored using existing ongoing Habitat mapping &amp; 
monitoring where possilbe:
Seagrass: Seagrass extent &amp; shoot density
Saltmarsh: extent 
Changes in total saltmarsh and intertidal seagrass area will be monitored using habitat mapping by drone with LiDAR via existing iniatives.
Natural England condition assessments to monitor unfavourable – favourable condition within designated sites in the long term</t>
  </si>
  <si>
    <t>Stakeholders are willing to engage and adopt a seascape plan. It is assumed that a seascape plan will allow anthropogenic pressures to be reduced or removed, slowing the rate of degradation of marine and coastal habitats.</t>
  </si>
  <si>
    <t xml:space="preserve">1.2 Area of habitat with improved condition through passive restoration and reduction of pressures </t>
  </si>
  <si>
    <t>Key marine and coastal habitats are being actively restored, increasing habitat extent and catalysing recovery across the wider seascape, improving ecological connectivity.</t>
  </si>
  <si>
    <t>2.1 Area and condition of seagrass and saltmarsh habitat.</t>
  </si>
  <si>
    <t>Area and density of oyster reef habitat will be assessed using sidescan sonar coupled with GPS and ground-truthed with drop down video surveys. 
Oyster recruitment will be assessed using benthic collectors during the spawning season to monitor spat settlement. Oyster size frequency will be assessed using grab sampling methods of oysters and cultch, where morphometric measuresments of oysters will be taken. 
Benthic spat collectors deployed for 15 – 21 days at intervals between June an September.
50 oysters, collected from each reef site, will be measured (height, length, width) annually.
Presence, abundance and species of fish, mobile shellfish and birds across saltmarsh, seagrass, and oyster reefs will be quantified using relative abundance measure based on maximum number of given species in a single frame during a 30 min deployment. 
Biomass and life history stage assessed via length of key species calibrated from BRUVs.
Small fish species and abundance will be monitored at selected sites across the seascape via seine nets surveys using TRaC methodology.
eDNA analysis will monitor the fish species present in the Solent throughout the lifetime of the project.
A large-scale network of acoustic receivers will be installed at key locations throughout the Solent. Commercial fish species at different life stages, and some species of shark and rays will be fitted with acoustic transmitter tags and their movements will be tracked throughout the area to understand which areas and habitats, and during what seasons, these waters provide refuge for these species</t>
  </si>
  <si>
    <t>Area of habitat to be restored to depend on site suitability and marine licence/ consenting processes. 
The majority of the Solent is designated therefore considerations are needed to ensure any recovery of certain habitats / species do not pose detriment of other designated features.
Restoring marine and coastal habitats across the seascape will improve the connectivity for marine species that utilise the habitats (e.g. fish and birds)</t>
  </si>
  <si>
    <t>2.2 Oyster habitat area and oyster density</t>
  </si>
  <si>
    <t xml:space="preserve">2.3 Oyster recruitment and size frequency </t>
  </si>
  <si>
    <t>2.4 Habitat use by mobile fauna (fish &amp; transient molluscs/crustaceans)</t>
  </si>
  <si>
    <t>Ecosystem service benefits from restoration are increasing across the landscape, creating an evidence base of the wider benefits of seascape restoration.</t>
  </si>
  <si>
    <t>3.1 Marine biodiversity associated with target habitats (sp. Richness and abundance)</t>
  </si>
  <si>
    <t>Water samples and benthic sediment samples will be taken from reference, control, and restoration sites, before and after restoration activity for eDNA metabarcoding analyses.
Breeding abundance and productivity monitoring conducted using Seabird monitoring handbook for Britain and Ireland 1995 on an annual basis
TRaC surveys as outlined in NFPD: TraC (Transitional &amp; Coastal waters) fish survey relational datasets - data.gov.uk using seine nets. Species will be identified, and measurements taken.
Sediment and biomass samples collected using cores. Living biomass and sediment carbon stock content will be measured for seagrass and saltmarsh. 
Water clarity will be assessed using light sensors and water quality will be assessed using Ex02 sondes to measure chla concentration and TSS continuously within the 3 harbours across the Solent.
Changes in N concentration will be monitored seasonally using sonde data. Sediment nitrogen content will be quantified using total organic nitrogen analyser. Water nutrient concentration will be determined by continuous segmented flow analyser.</t>
  </si>
  <si>
    <t>Restoring marine and coastal habitats at seascape scale will have quantifiable ecological benefits - increase associated biodiversity, sequester and store carbon and mitigate nutrient inputs.</t>
  </si>
  <si>
    <t>3.2 Seabird abundance and productivity</t>
  </si>
  <si>
    <t>3.3 Diversity and biomass of juvenile fish</t>
  </si>
  <si>
    <t>3.4 Carbon stock assessment</t>
  </si>
  <si>
    <t>3.5 Water quality and clarity assessment</t>
  </si>
  <si>
    <t>3.6 Nutrient fluxes (N &amp; P)</t>
  </si>
  <si>
    <t>The potential to upscale seascape restoration is improved through policy advocacy and development of financial mechanisms</t>
  </si>
  <si>
    <t>4.1 Number of organisations which have bought into stacked credit scheme</t>
  </si>
  <si>
    <t>Count the number of organisations, interested, committed, and paid into the scheme.</t>
  </si>
  <si>
    <t>This indicator is partially reliant on the level of increase on biodiversity, carbon and nitrate indicators.</t>
  </si>
  <si>
    <t>Local communities are engaged with and involved in the project. Positive behaviors are adopted by key stakeholders to reduce pressures on seascape habitats</t>
  </si>
  <si>
    <t>5.1 Number of individuals and communities reached through project education and engagement activities.</t>
  </si>
  <si>
    <t xml:space="preserve">Count of volunteer numbers, hours spent, training sessions attended, and activities supported.
Count of individuals and communities engaged with.
Before and after interviews conducted with key stakeholders. Standard questionnaire and interview questioned developed to allow comparisons between stakeholders. </t>
  </si>
  <si>
    <t>Communities are interested in being involved/ engaging with the project from the beginning.
Community involvement will increase positive behaviours.</t>
  </si>
  <si>
    <t>5.2 Reported rates of different behaviours</t>
  </si>
  <si>
    <t>Outputs</t>
  </si>
  <si>
    <t>Tracking/Reporting</t>
  </si>
  <si>
    <t>No. of Indicators</t>
  </si>
  <si>
    <t>Output code</t>
  </si>
  <si>
    <t>Indicator code</t>
  </si>
  <si>
    <t>Indicator value</t>
  </si>
  <si>
    <t>Unit</t>
  </si>
  <si>
    <t>Impact Indicator</t>
  </si>
  <si>
    <t>Assumptions</t>
  </si>
  <si>
    <t>Progress Planned in 2021</t>
  </si>
  <si>
    <t>Progress achieved in 2021</t>
  </si>
  <si>
    <t>Progress planned in 2022</t>
  </si>
  <si>
    <t>Progress achieved in 2022</t>
  </si>
  <si>
    <t>Progress planned in 2023</t>
  </si>
  <si>
    <t>Progress achieved in 2023</t>
  </si>
  <si>
    <t>Progress planned in 2024</t>
  </si>
  <si>
    <t>Progress achieved in 2024</t>
  </si>
  <si>
    <t>Value</t>
  </si>
  <si>
    <t>Output 1</t>
  </si>
  <si>
    <t>O.1</t>
  </si>
  <si>
    <t>Outcome one outputs</t>
  </si>
  <si>
    <t>O.1.1</t>
  </si>
  <si>
    <t xml:space="preserve">Existing data colated for the Solent and presented in GIS map, providing the evidence base for the Solent’s ‘status of health’. Data colation exercise to include habitat extent data, existing monitoring project data on species abundance, condition etc, information on pressures e.g. fishing, recreational disturbance etc, and landownership boundaries. Data mapping used to identify gaps and provide baseline for developing co-designed vision.  </t>
  </si>
  <si>
    <t xml:space="preserve">Number and range of stakeholders providing data to develop GIS map with layers including land ownership, pressures, habitat extent and condition </t>
  </si>
  <si>
    <t xml:space="preserve"> </t>
  </si>
  <si>
    <t>Map</t>
  </si>
  <si>
    <t>NA</t>
  </si>
  <si>
    <t xml:space="preserve">GIS map </t>
  </si>
  <si>
    <t>Data is available for all elements and layers of the map</t>
  </si>
  <si>
    <t>Map completed</t>
  </si>
  <si>
    <t>Data portal commissioned for 2024, data currently being collected</t>
  </si>
  <si>
    <t>Published in September 2023</t>
  </si>
  <si>
    <t>O.1.2</t>
  </si>
  <si>
    <t>‘State of Nature’ report for the Solent published following data mapping exercise published.</t>
  </si>
  <si>
    <t>Report published</t>
  </si>
  <si>
    <t>Report</t>
  </si>
  <si>
    <t>2.1.1</t>
  </si>
  <si>
    <t xml:space="preserve">‘State of Nature’ report </t>
  </si>
  <si>
    <t xml:space="preserve">.Report effectively illustrates the Solent habitats / wildlife are in a degraded state </t>
  </si>
  <si>
    <t>Blue Marine have commissioned ABPmer to create the report, anticipated to be completed in September 2024</t>
  </si>
  <si>
    <t>Published in September 2024</t>
  </si>
  <si>
    <t>O.1.3a</t>
  </si>
  <si>
    <t>Public facing ‘restoration projects’ story map developed to showcase existing projects and initiatives addressing pressures in the Solent</t>
  </si>
  <si>
    <t xml:space="preserve">Number of visits to the on-line story map </t>
  </si>
  <si>
    <t>Stakeholders reached</t>
  </si>
  <si>
    <t>5.3.1</t>
  </si>
  <si>
    <t>On-line story map proof of visit numbers</t>
  </si>
  <si>
    <t>Appropriate and accessible on-line host for the map can be found
Number of visits to the map can be measured</t>
  </si>
  <si>
    <t>Story map published</t>
  </si>
  <si>
    <t>Website and interactive map still in development</t>
  </si>
  <si>
    <t>O.1.3b</t>
  </si>
  <si>
    <t>Story map released</t>
  </si>
  <si>
    <t>Outreach tool</t>
  </si>
  <si>
    <t>5.3.2</t>
  </si>
  <si>
    <t>On-line story map</t>
  </si>
  <si>
    <t>O.1.4</t>
  </si>
  <si>
    <t>Cross-sectoral collaboration developed to co-design the Solent vision for recovery</t>
  </si>
  <si>
    <t xml:space="preserve">Number and range of stakeholders engaged in co-designing the vision </t>
  </si>
  <si>
    <t>Vision document</t>
  </si>
  <si>
    <t>All sectors in the Solent are willing to collaborate</t>
  </si>
  <si>
    <t>Completed collaborative Seascape Recover Plan vision development</t>
  </si>
  <si>
    <t>Key stakeholder groups identified in partner mapping workshop, stakeholder engagement process to start in the New Year</t>
  </si>
  <si>
    <t>Stakeholder engagement process for Seascape Recovery Plan vision completed</t>
  </si>
  <si>
    <t>O.1.5</t>
  </si>
  <si>
    <t>Co-designed vision and seascape recovery plan for the Solent developed</t>
  </si>
  <si>
    <t>Number of recovery plan meetings and workshops
Number and range of stakeholders that engage in the co-design and endorse the recovery plan for the Solent</t>
  </si>
  <si>
    <t>Plan</t>
  </si>
  <si>
    <t>Recovery plan document
Meeting minutes</t>
  </si>
  <si>
    <t>Co-design process started</t>
  </si>
  <si>
    <t>Blue Marine have commissioned Resources for Change to begin the stakeholder engagement and co-design workshops in 2024</t>
  </si>
  <si>
    <t>Co-design process continued, one-on-one held interviews with key stakeholders, group workshops/activities held once the State of Nature report and data portal is ready. Behavioural change work (led by HIWWT) feeds into the plan</t>
  </si>
  <si>
    <t>Activity Code</t>
  </si>
  <si>
    <t>Indicator Code</t>
  </si>
  <si>
    <t>Status</t>
  </si>
  <si>
    <t>Notes</t>
  </si>
  <si>
    <t>Output 1 Activities</t>
  </si>
  <si>
    <t>A.1</t>
  </si>
  <si>
    <t>A.1.1</t>
  </si>
  <si>
    <t>A.1.2</t>
  </si>
  <si>
    <t>A.1.3</t>
  </si>
  <si>
    <t>A.1.4</t>
  </si>
  <si>
    <t>A.1.5</t>
  </si>
  <si>
    <t>A.1.6</t>
  </si>
  <si>
    <t>"1"</t>
  </si>
  <si>
    <t>Output 2</t>
  </si>
  <si>
    <t>O.2</t>
  </si>
  <si>
    <t>Outcome two outputs</t>
  </si>
  <si>
    <t>O.2.1</t>
  </si>
  <si>
    <t>Priority areas within Solent suitable for active restoration identified, including each area’s potential to contribute to connectivity and recovery of areas away from the site of active restoration.</t>
  </si>
  <si>
    <t>Appropriate restoration areas identified</t>
  </si>
  <si>
    <t>Priority restoration area document</t>
  </si>
  <si>
    <t>Sites suitable and available for restoration exist</t>
  </si>
  <si>
    <t>Decide restoration sites, survey habitat extents and obtain consents for active restoration work</t>
  </si>
  <si>
    <t>Sites identified for seagrass (Priory Bay and Thorness), saltmarsh  (potential at Langstone, Medina, Western Yar), bird nesting sites (planned work at 14 sites by RSPB and North Solent NNR by NE). Oyster restoration sites awaiting confirmation.</t>
  </si>
  <si>
    <t>Partners to confirm further saltmarsh restoration sites (Coastal Partners, IoWEP), managed realignment at Thorness.
Blue Marine plan oyster reef restoration sites at Chichester
RSPB confirm restoration methods at the 14 sites outlined in 2023. NE decide on restoration methods for North Solent NNR.
Seagrass restoration precise sites confirmed.</t>
  </si>
  <si>
    <t>O.2.2</t>
  </si>
  <si>
    <t>Active restoration including seagrass/salt marsh planting, cultch relaying, oyster brood stock enhancement, and sea bird shingle habitat deployment over: 7ha (seagrass), 8ha (salt marsh), 4ha (oyster habitat), 2ha (seabird habitat).</t>
  </si>
  <si>
    <t>Area of key habitat under active restoration</t>
  </si>
  <si>
    <t>km2</t>
  </si>
  <si>
    <t>2.2.1</t>
  </si>
  <si>
    <t>Maps
Photos</t>
  </si>
  <si>
    <t>The relative hectarage of habitat for each key habitat type is available for restoration</t>
  </si>
  <si>
    <t xml:space="preserve">Seabird, saltmarsh, oyster reef restoration takes place. Seagrass seed collected </t>
  </si>
  <si>
    <t xml:space="preserve">0.0025 of oyster reef in the River Hamble (April 2023)
0.0024 of saltmarsh at Itchenor (February 2023)
2 shingle islands restored and 2 new islands created at Farlington (October 2023)
</t>
  </si>
  <si>
    <t>Active restoration of seabird habitat at multiple sites from early 2024 onwards.
Active restoration trial of seagrass restoration at Calshot (HIWWT) using overwintered seed, Spring 2024
Active restoration trial at Priory Bay and Thorness using transplanted seagrass fragments (Project Seagrass), Spring 2024
Active restoration of saltmarsh at Langstone, Medina
Partners, IoWEP), managed realignment at Thorness.
Blue Marine restore further oyster reefs in the River Hamble and Langstone in late Spring</t>
  </si>
  <si>
    <t>O.2.3</t>
  </si>
  <si>
    <t xml:space="preserve">Multispectoral camera analysis technology will be tested as an innovative mechanism to map extent and changes in marine habitats (particularly seagrass, saltmarsh and algal mat coverage) at scale. </t>
  </si>
  <si>
    <t>Habitat extent and change over time is mapped using camera</t>
  </si>
  <si>
    <t>Photos
Reports</t>
  </si>
  <si>
    <t xml:space="preserve">no longer happening </t>
  </si>
  <si>
    <t>O.2.4</t>
  </si>
  <si>
    <t>Salt marsh plant “plugs” will be added to sediment retention structures at trial sites to kick start colonisation.</t>
  </si>
  <si>
    <t>Number of plugs “planted” in areas of restored sediment</t>
  </si>
  <si>
    <t>Photos of restored saltmarsh</t>
  </si>
  <si>
    <t>Salt marsh plant plugs are available in required numbers</t>
  </si>
  <si>
    <t>Plugs planted</t>
  </si>
  <si>
    <t>Not yet planted due to team capacity issues.</t>
  </si>
  <si>
    <t>Start trial in early 2024.</t>
  </si>
  <si>
    <t>Output 2 Activities</t>
  </si>
  <si>
    <t>A.2</t>
  </si>
  <si>
    <t>A.2.1</t>
  </si>
  <si>
    <t>A.2.2</t>
  </si>
  <si>
    <t>Output 3</t>
  </si>
  <si>
    <t>O.3</t>
  </si>
  <si>
    <t>Outcome three outputs</t>
  </si>
  <si>
    <t>O.3.1</t>
  </si>
  <si>
    <t>Quantitative assessment of the impact of protection/management and restoration initiatives on: habitat recovery, biodiversity enhancement, ecosystem service delivery including water quality, nutrient cycling, and blue carbon.</t>
  </si>
  <si>
    <t>Assessment complete</t>
  </si>
  <si>
    <t>Assessment report</t>
  </si>
  <si>
    <t>Baseline data collection ongoing. Central monitoring system established. UoP and Blue Marine monitoring lead oversee partners monitoring efforts</t>
  </si>
  <si>
    <t>Still collecting baseline data. Central Monitoring System completed</t>
  </si>
  <si>
    <t>Continue collecting baseline data and monitoring of active restoration, control and protection sites
Final baseline data report produced April 2024</t>
  </si>
  <si>
    <t>O.3.2a</t>
  </si>
  <si>
    <t>Reporting and active outreach with the international restoration community on lessons learned regarding seascape scale, multi-habitat restoration and protection initiatives.</t>
  </si>
  <si>
    <t xml:space="preserve">Number of participants attending the Seascape Scale Restoration Conference </t>
  </si>
  <si>
    <t>Conference report</t>
  </si>
  <si>
    <t>n/a</t>
  </si>
  <si>
    <t>Conference will be hosted in Spring/Summer 2024</t>
  </si>
  <si>
    <t>O.3.2b</t>
  </si>
  <si>
    <t>Number of events</t>
  </si>
  <si>
    <t>Outreach activities</t>
  </si>
  <si>
    <t>Initial planning started</t>
  </si>
  <si>
    <t>Planning started for a Seascape Conference</t>
  </si>
  <si>
    <t>UoP and Blue Marine (with ZSL, WWF and CEH) organise a second Seascape Conference following on the ZSL London one, November 2022. Likely to be held in 2024</t>
  </si>
  <si>
    <t>O.3.3</t>
  </si>
  <si>
    <t>Peer reviewed publications outlining impact of habitat setting on delivery of ecosystem services.</t>
  </si>
  <si>
    <t>Papers published in open access journals</t>
  </si>
  <si>
    <t>Papers</t>
  </si>
  <si>
    <t>Scientific community utilising published research</t>
  </si>
  <si>
    <t>Research produces publishable work</t>
  </si>
  <si>
    <t>Publication plan and timeline are currently in development for primary data collected under SSP. Papers informed by the project and published in 2023 include:
- zu Ermgassen, P.S.E., ... Colsoul, B. (2023). Overcoming Ostrea edulis seed production limitations to meet ecosystem restoration demands in the UN decade on restoration. Aquat. Living Resour., 36, 16. DOI: 
https://doi.org/10.1051/alr/2023012 
- Hughes, A., Bonačić, K., … zu Ermgassen, P.S.E. (2023). Site selection for European native oyster (Ostrea edulis) habitat restoration projects: An expert-derived consensus. Aquatic Conservation: Marine and Freshwater Ecosystems. https://doi.org/10.1002/aqc.3917</t>
  </si>
  <si>
    <t>Seascape paper (Jo Preston lead author) submitted to Nature Ocean Sustainability journal special issue. Publication plan and timeline developed</t>
  </si>
  <si>
    <t>Output 3 Activities</t>
  </si>
  <si>
    <t>A.3</t>
  </si>
  <si>
    <t>A.3.1</t>
  </si>
  <si>
    <t>A.3.2</t>
  </si>
  <si>
    <t>A.3.3</t>
  </si>
  <si>
    <t>A.3.4</t>
  </si>
  <si>
    <t>A.3.5</t>
  </si>
  <si>
    <t>A.3.6</t>
  </si>
  <si>
    <t>z</t>
  </si>
  <si>
    <t>Output 4</t>
  </si>
  <si>
    <t>O.4</t>
  </si>
  <si>
    <t>Outcome four outputs</t>
  </si>
  <si>
    <t>O.4.1</t>
  </si>
  <si>
    <t>Case studies provided to policy makers on barriers to restoration</t>
  </si>
  <si>
    <t>Number of case studies</t>
  </si>
  <si>
    <t>1.1.2</t>
  </si>
  <si>
    <t>Case study document</t>
  </si>
  <si>
    <t>Policy makers are wiling to consider case studies</t>
  </si>
  <si>
    <t>Shared case study template with all partners in July. UoP returned two case studies in August 2023.</t>
  </si>
  <si>
    <t>Collect licensing case studies from all partners conducting active restoration</t>
  </si>
  <si>
    <t>O.4.2</t>
  </si>
  <si>
    <t>Engagement with wider initiatives e.g. ReMeMaRe to support with developing restoration licensing processes that support restoration projects.</t>
  </si>
  <si>
    <t>Number of meetings / conferences attended with wider UK restoration initiatives</t>
  </si>
  <si>
    <t>Meeting reports</t>
  </si>
  <si>
    <t>Blue Marine Foundation team attended ReMeMaRe. (July) and Louise gave presentation on project. Project partners have attended numerous meetings/conferences, including:
ReMeMaRe (Jul 2023); ELSP Accessing carbon financing for nature restoration (Sep 2023); Meeting with LIFE Recreation Remedies to look at possibility to join-up (Aug 2023); Seascape project presented at ZSL conference on ecological connectivity (Nov 2022); Coastal Futures (Jan 2023); Saltmarsh Specialist Forum (Jun 2023); FSBI: Fish Ecology in a Changing Climate Conference (Jul 2023); Estuarine &amp; Coastal Sciences Association Conference 2023; Ocean Action Conference (Jun 2023). In addition, partners attend the following meetings/ groups on a regular basis: Solent Forum; Sea the Value; UK Seascape Restoration Research Network; Three Harbours Project, Interreg RaNTrans project; Hurst to Lymington coastal strategy; Thorney Island Conservation Committee; Langstone Harbour Advisory Committee; Habitat Compensation and Restoration Programme; Local Government Authority SIG; Noltii Forum</t>
  </si>
  <si>
    <t>Coastal Futures, possibly the Ocean Decade conference in April, will continue planning the Seascape conference with CEH and ZSL</t>
  </si>
  <si>
    <t>O.4.3</t>
  </si>
  <si>
    <t>Solent seascape project joined up with Local Nature Recovery Strategies.</t>
  </si>
  <si>
    <t xml:space="preserve">Number of meetings attended to develop the Solent LNRS </t>
  </si>
  <si>
    <t>LA’s choose to include marine habitats in LNRS</t>
  </si>
  <si>
    <t>Blue Marine had five meetings with Hampshire County and Isle of Wight (IoW) councils to discuss incorporating marine elements into LNRS. Blue Marine is co-delivering Solent Marine workshops with the Solent Forum to embed marine ecosystems into IoW and Hampshire County councils LNRS. CHaPRoN attended regular meetings (a total of 12) with West Sussex Council about their LNRS and attended two meetings with Hampshire County Council. HIWWT attended eight monthly meetings as part of the Local Nature Partnership where Hampshire CC and IoW Council update on LNRS plans.
Joined two steering meetings with Hampshire CC as members of the LNRS steering group. EA attended the Southeast Local Nature Partnership to discuss and support the inclusion of coast and marine into LNRS. IoWEP attended a discussion on the development of the Isle of Wight LNRS</t>
  </si>
  <si>
    <t xml:space="preserve">First workshop will be in January with the Hampshire CC, draft shared in Spring. </t>
  </si>
  <si>
    <t>O.4.4</t>
  </si>
  <si>
    <t>Development of stacked credit schemes to enable local authorities, councils, communities or organisations in the UK to understand the potential benefits (in terms of carbon, biodiversity and nitrate removal) of any given seascape when restored.</t>
  </si>
  <si>
    <t>Quantified model for stacked credit scheme produced</t>
  </si>
  <si>
    <t>Credit scheme documents</t>
  </si>
  <si>
    <t>Confirmed as one of seven pilot projects for a biodiversity credit scheme with Plan Vivo, started monitoring programme.
Attended a workshop by ELP on accessing carbon financing for nature restoration in September.</t>
  </si>
  <si>
    <t>Biodiversity credit monitoring and scheme established with Plan Vivo, develop stacked scheme with carbon and nitrate benefits</t>
  </si>
  <si>
    <t>O.4.5</t>
  </si>
  <si>
    <t>Publication of a report, including Blue Carbon that will feed into the development of carbon codes in the UK.</t>
  </si>
  <si>
    <t>Report document</t>
  </si>
  <si>
    <t>Blue carbon sequestration / storage is measurable in restored marine habitats</t>
  </si>
  <si>
    <t>Planned for 2026.</t>
  </si>
  <si>
    <t>Output 4 Activities</t>
  </si>
  <si>
    <t>A.4</t>
  </si>
  <si>
    <t>A.4.1</t>
  </si>
  <si>
    <t>A.4.2</t>
  </si>
  <si>
    <t>A.4.3</t>
  </si>
  <si>
    <t>Output 5</t>
  </si>
  <si>
    <t>O.5</t>
  </si>
  <si>
    <t>Outcome five outputs</t>
  </si>
  <si>
    <t>O.5.1</t>
  </si>
  <si>
    <t>Report on audience mapping, identifying the key barriers to participation and outlining key messages and interventions to promote engagement and behaviour change.</t>
  </si>
  <si>
    <t>Reports</t>
  </si>
  <si>
    <t>5.1.1</t>
  </si>
  <si>
    <t>Solent audience is able to be mapped</t>
  </si>
  <si>
    <t>First behavioural change workshop has been hosted. Resources for Change are leading the community engagement and behavioural change work. Consultant has been hired to complete a project communications strategy with the resulting key messaging/behavioural change information.</t>
  </si>
  <si>
    <t>Report completed and published</t>
  </si>
  <si>
    <t>O.5.2</t>
  </si>
  <si>
    <t>Active and informed volunteer network participating in project initiatives and supporting education and outreach.</t>
  </si>
  <si>
    <t xml:space="preserve">Number of volunteers actively engaging in the network </t>
  </si>
  <si>
    <t>Stakeholders</t>
  </si>
  <si>
    <t>Volunteer registers</t>
  </si>
  <si>
    <t>Volunteer steering group set up by HIWWT in September, 27 attendees so far. 
oyster volunteering numbers: 135 as of November 2023.</t>
  </si>
  <si>
    <t>Volunteer strategies and roles developed. Space for 500 over the course of 5 years</t>
  </si>
  <si>
    <t>O.5.3a</t>
  </si>
  <si>
    <t>Outreach and education materials developed and displays installed in educations hubs with project partners.</t>
  </si>
  <si>
    <t>Number of schools using Education materials produced</t>
  </si>
  <si>
    <t>Schools</t>
  </si>
  <si>
    <t>5.5.2</t>
  </si>
  <si>
    <t>List of schools</t>
  </si>
  <si>
    <t>Materials in development</t>
  </si>
  <si>
    <t>Materials developed</t>
  </si>
  <si>
    <t>O.5.3b</t>
  </si>
  <si>
    <t>Number of students using Education materials produced</t>
  </si>
  <si>
    <t>Students</t>
  </si>
  <si>
    <t>5.5.1</t>
  </si>
  <si>
    <t>Attendee lists?</t>
  </si>
  <si>
    <t>O.5.3c</t>
  </si>
  <si>
    <t>Number of displays installed</t>
  </si>
  <si>
    <t>Educational packages</t>
  </si>
  <si>
    <t>5.5.3</t>
  </si>
  <si>
    <t>Education materials</t>
  </si>
  <si>
    <t>Education materials (e.g. banners) have been created and more are in design to reach target audiences and convey key messages. HIWWT are developing learning materials for volunteers to upskill them, e.g. as Inspiring People Marine Champion, Citizen Science Marine Champion and Seagrass Leader.</t>
  </si>
  <si>
    <t>O.5.4a</t>
  </si>
  <si>
    <t>Impact film showcasing the project and its impact.</t>
  </si>
  <si>
    <t xml:space="preserve">Number of people who see the film(s) on-line is recorded </t>
  </si>
  <si>
    <t>Volunteers are attracted to the project</t>
  </si>
  <si>
    <t>Saltmarsh restoration film: 1.7k
Seascape introduction film: 317</t>
  </si>
  <si>
    <t>O.5.4b</t>
  </si>
  <si>
    <t xml:space="preserve">Number of people who see the film(s) at screenings is recorded </t>
  </si>
  <si>
    <t xml:space="preserve">Film(s) produced </t>
  </si>
  <si>
    <t>Output 5 Activities</t>
  </si>
  <si>
    <t>A.5</t>
  </si>
  <si>
    <t>A.5.1</t>
  </si>
  <si>
    <t>A.5.2</t>
  </si>
  <si>
    <t>A.5.3</t>
  </si>
  <si>
    <t>A.5.4</t>
  </si>
  <si>
    <t>A.5.5</t>
  </si>
  <si>
    <t>A.5.6</t>
  </si>
  <si>
    <t>A.5.7</t>
  </si>
  <si>
    <t>A.5.8</t>
  </si>
  <si>
    <t>Progress Planned in Y1 (July 2020–June 2021)</t>
  </si>
  <si>
    <t>Progress achieved in Y1 (July 2020–June 2021)</t>
  </si>
  <si>
    <t>Progress planned in Y2 (July 2021–June 2022)</t>
  </si>
  <si>
    <t>Progress achieved in Y2 (July 2021–June 2022)</t>
  </si>
  <si>
    <t>Progress planned in Y3 (July 2022–June 2023)</t>
  </si>
  <si>
    <t>Progress achieved in Y3 (July 2022–June 2023)</t>
  </si>
  <si>
    <t>Output 6</t>
  </si>
  <si>
    <t>O.6</t>
  </si>
  <si>
    <t>O.6.1</t>
  </si>
  <si>
    <t>O.6.2</t>
  </si>
  <si>
    <t>O.6.3</t>
  </si>
  <si>
    <t>Output 6 Activities</t>
  </si>
  <si>
    <t>A.6</t>
  </si>
  <si>
    <t>A.6.1</t>
  </si>
  <si>
    <t>A.6.2</t>
  </si>
  <si>
    <t>A.6.3</t>
  </si>
  <si>
    <t>Output 7</t>
  </si>
  <si>
    <t>O.7</t>
  </si>
  <si>
    <t>O.7.1</t>
  </si>
  <si>
    <t>O.7.2</t>
  </si>
  <si>
    <t>O.7.3</t>
  </si>
  <si>
    <t>Output 7 Activities</t>
  </si>
  <si>
    <t>A.7</t>
  </si>
  <si>
    <t>A.7.1</t>
  </si>
  <si>
    <t>A.7.2</t>
  </si>
  <si>
    <t>A.7.3</t>
  </si>
  <si>
    <t>Output 8</t>
  </si>
  <si>
    <t>O.8</t>
  </si>
  <si>
    <t>O.8.1</t>
  </si>
  <si>
    <t>O.8.2</t>
  </si>
  <si>
    <t>Output 8 Activities</t>
  </si>
  <si>
    <t>A.8</t>
  </si>
  <si>
    <t>A.8.1</t>
  </si>
  <si>
    <t>A.8.2</t>
  </si>
  <si>
    <t>Output 9</t>
  </si>
  <si>
    <t>O.9</t>
  </si>
  <si>
    <t>O.9.1</t>
  </si>
  <si>
    <t>O.9.2</t>
  </si>
  <si>
    <t>O.9.3</t>
  </si>
  <si>
    <t>Output 9 Activities</t>
  </si>
  <si>
    <t>A.9</t>
  </si>
  <si>
    <t>A.9.1</t>
  </si>
  <si>
    <t>A.9.2</t>
  </si>
  <si>
    <t>A.9.3</t>
  </si>
  <si>
    <t>A.9.4</t>
  </si>
  <si>
    <t>A.9.5</t>
  </si>
  <si>
    <t>Output 10</t>
  </si>
  <si>
    <t>O.10</t>
  </si>
  <si>
    <t>O.10.1</t>
  </si>
  <si>
    <t>Output 10 Activities</t>
  </si>
  <si>
    <t>A.10</t>
  </si>
  <si>
    <t>A.10.1</t>
  </si>
  <si>
    <t>A.10.2</t>
  </si>
  <si>
    <t>A.10.3</t>
  </si>
  <si>
    <t>Output</t>
  </si>
  <si>
    <t>Partner</t>
  </si>
  <si>
    <t>Funder</t>
  </si>
  <si>
    <t>O.1.3</t>
  </si>
  <si>
    <t>O.3.2</t>
  </si>
  <si>
    <t>O.5.3</t>
  </si>
  <si>
    <t>O.5.4</t>
  </si>
  <si>
    <t>U.1</t>
  </si>
  <si>
    <t>U.2</t>
  </si>
  <si>
    <t>U.3</t>
  </si>
  <si>
    <t>U.4</t>
  </si>
  <si>
    <t>U.5</t>
  </si>
  <si>
    <t>U.6</t>
  </si>
  <si>
    <t>U.7</t>
  </si>
  <si>
    <t>U.8</t>
  </si>
  <si>
    <t>U.9</t>
  </si>
  <si>
    <t>U.10</t>
  </si>
  <si>
    <t>U.11</t>
  </si>
  <si>
    <t>U.12</t>
  </si>
  <si>
    <t>U.13</t>
  </si>
  <si>
    <t>U.14</t>
  </si>
  <si>
    <t>Formula Assistance</t>
  </si>
  <si>
    <t>Output Tracking</t>
  </si>
  <si>
    <t>Impact Indicator Tracking</t>
  </si>
  <si>
    <t>Defined in original outputs</t>
  </si>
  <si>
    <t>Unplanned</t>
  </si>
  <si>
    <t>Totals</t>
  </si>
  <si>
    <t>List of Sheets to use</t>
  </si>
  <si>
    <t>Objectives per output</t>
  </si>
  <si>
    <t>Cell range to call from</t>
  </si>
  <si>
    <t>Indicator</t>
  </si>
  <si>
    <t>Planned for Y1</t>
  </si>
  <si>
    <t>Achieved in Y1</t>
  </si>
  <si>
    <t>Planned for Y2</t>
  </si>
  <si>
    <t>Achieved in Y2</t>
  </si>
  <si>
    <t>Achieved in Y3</t>
  </si>
  <si>
    <t>Achieved at end of Y1+Y2</t>
  </si>
  <si>
    <t>Achieved at end of Y1+Y2+Y3</t>
  </si>
  <si>
    <t>Total achieved</t>
  </si>
  <si>
    <t>Total unplanned</t>
  </si>
  <si>
    <t>Total achieved (planned and unplanned)</t>
  </si>
  <si>
    <t>Total expected</t>
  </si>
  <si>
    <t>1.1.1</t>
  </si>
  <si>
    <t>1.1.3</t>
  </si>
  <si>
    <t>1.2.1</t>
  </si>
  <si>
    <t>1.2.2</t>
  </si>
  <si>
    <t>1.2.3</t>
  </si>
  <si>
    <t>1.3.1</t>
  </si>
  <si>
    <t>1.3.2</t>
  </si>
  <si>
    <t>1.3.3</t>
  </si>
  <si>
    <t>1.4.1</t>
  </si>
  <si>
    <t>1.4.2</t>
  </si>
  <si>
    <t>1.4.3</t>
  </si>
  <si>
    <t>Outputs:</t>
  </si>
  <si>
    <t>2.1.2</t>
  </si>
  <si>
    <t>2.2.2</t>
  </si>
  <si>
    <t>2.2.3</t>
  </si>
  <si>
    <t>2.3.1</t>
  </si>
  <si>
    <t>2.3.2</t>
  </si>
  <si>
    <t>2.3.3</t>
  </si>
  <si>
    <t>2.4.1</t>
  </si>
  <si>
    <t>2.4.2</t>
  </si>
  <si>
    <t>2.4.3</t>
  </si>
  <si>
    <t>3.1.1</t>
  </si>
  <si>
    <t>3.1.2</t>
  </si>
  <si>
    <t>3.1.3</t>
  </si>
  <si>
    <t>3.2.1</t>
  </si>
  <si>
    <t>3.2.2</t>
  </si>
  <si>
    <t>3.2.3</t>
  </si>
  <si>
    <t>3.2.4</t>
  </si>
  <si>
    <t>3.3.1</t>
  </si>
  <si>
    <t>3.3.2</t>
  </si>
  <si>
    <t>3.3.3</t>
  </si>
  <si>
    <t>3.4.1</t>
  </si>
  <si>
    <t>3.4.2</t>
  </si>
  <si>
    <t>3.4.3</t>
  </si>
  <si>
    <t>4.1.1</t>
  </si>
  <si>
    <t>4.1.2</t>
  </si>
  <si>
    <t>4.2.1</t>
  </si>
  <si>
    <t>4.2.2</t>
  </si>
  <si>
    <t>4.2.3</t>
  </si>
  <si>
    <t>4.3.1</t>
  </si>
  <si>
    <t>5.1.2</t>
  </si>
  <si>
    <t>5.1.3</t>
  </si>
  <si>
    <t>5.2.1</t>
  </si>
  <si>
    <t>5.2.2</t>
  </si>
  <si>
    <t>5.3.3</t>
  </si>
  <si>
    <t>5.4.1</t>
  </si>
  <si>
    <t>5.4.2</t>
  </si>
  <si>
    <t>5.4.3</t>
  </si>
  <si>
    <t>6.1.1</t>
  </si>
  <si>
    <t>6.1.2</t>
  </si>
  <si>
    <t>6.1.3</t>
  </si>
  <si>
    <t>6.1.5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</si>
</sst>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name val="Calibri"/>
      <family val="2"/>
      <scheme val="minor"/>
    </font>
    <font>
      <b/>
      <sz val="11"/>
      <name val="Calibri"/>
      <family val="2"/>
      <scheme val="minor"/>
    </font>
    <font>
      <b/>
      <sz val="12"/>
      <name val="Calibri"/>
      <family val="2"/>
      <scheme val="minor"/>
    </font>
    <font>
      <b/>
      <sz val="12"/>
      <color rgb="FF002060"/>
      <name val="Calibri"/>
      <family val="2"/>
      <scheme val="minor"/>
    </font>
    <font>
      <b/>
      <sz val="11"/>
      <color rgb="FF00B0F0"/>
      <name val="Calibri"/>
      <family val="2"/>
      <scheme val="minor"/>
    </font>
    <font>
      <sz val="11"/>
      <color rgb="FF00B0F0"/>
      <name val="Calibri"/>
      <family val="2"/>
      <scheme val="minor"/>
    </font>
    <font>
      <b/>
      <i/>
      <sz val="11"/>
      <color rgb="FF00B0F0"/>
      <name val="Calibri"/>
      <family val="2"/>
      <scheme val="minor"/>
    </font>
    <font>
      <sz val="11"/>
      <color theme="1"/>
      <name val="Calibri"/>
      <family val="2"/>
      <scheme val="minor"/>
    </font>
    <font>
      <sz val="10"/>
      <color theme="0"/>
      <name val="Calibri"/>
      <family val="2"/>
      <scheme val="minor"/>
    </font>
    <font>
      <sz val="9"/>
      <name val="Calibri"/>
      <family val="2"/>
      <scheme val="minor"/>
    </font>
    <font>
      <b/>
      <sz val="12"/>
      <color theme="1"/>
      <name val="Calibri"/>
      <family val="2"/>
      <scheme val="minor"/>
    </font>
    <font>
      <b/>
      <sz val="11"/>
      <color theme="1"/>
      <name val="Calibri"/>
      <family val="2"/>
      <scheme val="minor"/>
    </font>
    <font>
      <sz val="8"/>
      <name val="Calibri"/>
      <family val="2"/>
      <scheme val="minor"/>
    </font>
    <font>
      <b/>
      <sz val="10"/>
      <color theme="0"/>
      <name val="Calibri"/>
      <family val="2"/>
      <scheme val="minor"/>
    </font>
    <font>
      <sz val="11"/>
      <color theme="0"/>
      <name val="Calibri"/>
      <family val="2"/>
      <scheme val="minor"/>
    </font>
    <font>
      <u/>
      <sz val="11"/>
      <color theme="10"/>
      <name val="Calibri"/>
      <family val="2"/>
      <scheme val="minor"/>
    </font>
    <font>
      <sz val="11"/>
      <color theme="2" tint="-0.249977111117893"/>
      <name val="Calibri"/>
      <family val="2"/>
      <scheme val="minor"/>
    </font>
    <font>
      <sz val="10"/>
      <name val="Calibri"/>
      <family val="2"/>
      <scheme val="minor"/>
    </font>
    <font>
      <sz val="11"/>
      <color rgb="FF000000"/>
      <name val="Calibri"/>
      <family val="2"/>
      <scheme val="minor"/>
    </font>
    <font>
      <b/>
      <sz val="11"/>
      <color theme="0"/>
      <name val="Calibri"/>
      <family val="2"/>
      <scheme val="minor"/>
    </font>
    <font>
      <sz val="10"/>
      <color theme="1"/>
      <name val="Arial"/>
      <family val="2"/>
    </font>
    <font>
      <sz val="10"/>
      <color rgb="FF000000"/>
      <name val="Arial"/>
      <family val="2"/>
    </font>
    <font>
      <sz val="11"/>
      <color rgb="FF000000"/>
      <name val="Calibri"/>
      <family val="2"/>
    </font>
    <font>
      <sz val="11"/>
      <color rgb="FFFF0000"/>
      <name val="Calibri"/>
      <family val="2"/>
      <scheme val="minor"/>
    </font>
    <font>
      <strike/>
      <sz val="11"/>
      <color rgb="FF000000"/>
      <name val="Calibri"/>
      <family val="2"/>
      <scheme val="minor"/>
    </font>
    <font>
      <b/>
      <sz val="11"/>
      <color rgb="FF000000"/>
      <name val="Calibri"/>
      <family val="2"/>
      <scheme val="minor"/>
    </font>
  </fonts>
  <fills count="15">
    <fill>
      <patternFill patternType="none"/>
    </fill>
    <fill>
      <patternFill patternType="gray125"/>
    </fill>
    <fill>
      <patternFill patternType="solid">
        <fgColor theme="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bgColor indexed="64"/>
      </patternFill>
    </fill>
    <fill>
      <patternFill patternType="solid">
        <fgColor theme="3" tint="0.39997558519241921"/>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FF7C80"/>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3">
    <xf numFmtId="0" fontId="0" fillId="0" borderId="0"/>
    <xf numFmtId="9" fontId="8" fillId="0" borderId="0" applyFont="0" applyFill="0" applyBorder="0" applyAlignment="0" applyProtection="0"/>
    <xf numFmtId="0" fontId="16" fillId="0" borderId="0" applyNumberFormat="0" applyFill="0" applyBorder="0" applyAlignment="0" applyProtection="0"/>
  </cellStyleXfs>
  <cellXfs count="124">
    <xf numFmtId="0" fontId="0" fillId="0" borderId="0" xfId="0"/>
    <xf numFmtId="0" fontId="1" fillId="0" borderId="0" xfId="0" applyFont="1" applyAlignment="1">
      <alignment vertical="center" wrapText="1"/>
    </xf>
    <xf numFmtId="0" fontId="1" fillId="0" borderId="0" xfId="0" applyFont="1" applyAlignment="1">
      <alignment horizontal="center" vertical="center" wrapText="1"/>
    </xf>
    <xf numFmtId="0" fontId="1" fillId="0" borderId="0" xfId="0" applyFont="1" applyAlignment="1">
      <alignment wrapText="1"/>
    </xf>
    <xf numFmtId="9" fontId="0" fillId="0" borderId="0" xfId="1" applyFont="1"/>
    <xf numFmtId="0" fontId="0" fillId="0" borderId="0" xfId="0" applyAlignment="1">
      <alignment horizontal="center"/>
    </xf>
    <xf numFmtId="0" fontId="0" fillId="0" borderId="0" xfId="0" applyAlignment="1">
      <alignment horizontal="left"/>
    </xf>
    <xf numFmtId="0" fontId="0" fillId="0" borderId="0" xfId="0" applyAlignment="1">
      <alignment horizontal="center" vertical="center"/>
    </xf>
    <xf numFmtId="0" fontId="9" fillId="2" borderId="0" xfId="0" applyFont="1" applyFill="1" applyAlignment="1">
      <alignment horizontal="center" vertical="center" wrapText="1"/>
    </xf>
    <xf numFmtId="0" fontId="2" fillId="3" borderId="0" xfId="0" applyFont="1" applyFill="1" applyAlignment="1">
      <alignment horizontal="center" vertical="center" wrapText="1"/>
    </xf>
    <xf numFmtId="0" fontId="6" fillId="3" borderId="0" xfId="0" applyFont="1" applyFill="1" applyAlignment="1">
      <alignment horizontal="center" vertical="center" wrapText="1"/>
    </xf>
    <xf numFmtId="0" fontId="7" fillId="3" borderId="0" xfId="0" applyFont="1" applyFill="1" applyAlignment="1">
      <alignment horizontal="left" vertical="center" wrapText="1"/>
    </xf>
    <xf numFmtId="0" fontId="2" fillId="4" borderId="0" xfId="0" applyFont="1" applyFill="1" applyAlignment="1">
      <alignment horizontal="center" vertical="center" wrapText="1"/>
    </xf>
    <xf numFmtId="0" fontId="1" fillId="3" borderId="0" xfId="0" applyFont="1" applyFill="1" applyAlignment="1">
      <alignment horizontal="center" vertical="center" wrapText="1"/>
    </xf>
    <xf numFmtId="0" fontId="6" fillId="0" borderId="0" xfId="0" applyFont="1" applyAlignment="1">
      <alignment horizontal="center" vertical="center" wrapText="1"/>
    </xf>
    <xf numFmtId="0" fontId="0" fillId="3" borderId="0" xfId="0" applyFill="1"/>
    <xf numFmtId="0" fontId="0" fillId="3" borderId="0" xfId="0" applyFill="1" applyAlignment="1">
      <alignment horizontal="center" vertical="center"/>
    </xf>
    <xf numFmtId="0" fontId="7" fillId="3" borderId="0" xfId="0" applyFont="1" applyFill="1" applyAlignment="1">
      <alignment horizontal="center" vertical="center" wrapText="1"/>
    </xf>
    <xf numFmtId="0" fontId="2" fillId="3" borderId="0" xfId="0" applyFont="1" applyFill="1" applyAlignment="1">
      <alignment vertical="center" wrapText="1"/>
    </xf>
    <xf numFmtId="0" fontId="1" fillId="4" borderId="0" xfId="0" applyFont="1" applyFill="1" applyAlignment="1">
      <alignment horizontal="center" vertical="center" wrapText="1"/>
    </xf>
    <xf numFmtId="0" fontId="2" fillId="4" borderId="0" xfId="0" applyFont="1" applyFill="1" applyAlignment="1">
      <alignment horizontal="left" vertical="center" wrapText="1"/>
    </xf>
    <xf numFmtId="0" fontId="0" fillId="0" borderId="0" xfId="0" applyAlignment="1">
      <alignment wrapText="1"/>
    </xf>
    <xf numFmtId="0" fontId="0" fillId="0" borderId="0" xfId="0" applyAlignment="1">
      <alignment vertical="center"/>
    </xf>
    <xf numFmtId="0" fontId="2" fillId="3" borderId="0" xfId="0" applyFont="1" applyFill="1" applyAlignment="1">
      <alignment horizontal="left" vertical="center" wrapText="1"/>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0" fillId="0" borderId="0" xfId="0" applyAlignment="1">
      <alignment horizontal="center" vertical="center" wrapText="1"/>
    </xf>
    <xf numFmtId="0" fontId="1" fillId="0" borderId="0" xfId="0" applyFont="1" applyAlignment="1">
      <alignment horizontal="center" vertical="center"/>
    </xf>
    <xf numFmtId="0" fontId="0" fillId="3" borderId="0" xfId="0" applyFill="1" applyAlignment="1">
      <alignment horizontal="center"/>
    </xf>
    <xf numFmtId="0" fontId="14" fillId="2" borderId="0" xfId="0" applyFont="1" applyFill="1" applyAlignment="1">
      <alignment horizontal="center" vertical="center" wrapText="1"/>
    </xf>
    <xf numFmtId="0" fontId="12" fillId="0" borderId="0" xfId="0" applyFont="1"/>
    <xf numFmtId="9" fontId="12" fillId="0" borderId="0" xfId="0" applyNumberFormat="1" applyFont="1"/>
    <xf numFmtId="0" fontId="6" fillId="3" borderId="0" xfId="0" applyFont="1" applyFill="1" applyAlignment="1">
      <alignment horizontal="left" vertical="center" wrapText="1"/>
    </xf>
    <xf numFmtId="0" fontId="1" fillId="3" borderId="0" xfId="0" applyFont="1" applyFill="1" applyAlignment="1">
      <alignment horizontal="left" vertical="center" wrapText="1"/>
    </xf>
    <xf numFmtId="0" fontId="12" fillId="0" borderId="0" xfId="0" applyFont="1" applyAlignment="1">
      <alignment horizontal="center"/>
    </xf>
    <xf numFmtId="0" fontId="1" fillId="3" borderId="0" xfId="0" applyFont="1" applyFill="1" applyAlignment="1">
      <alignment vertical="center" wrapText="1"/>
    </xf>
    <xf numFmtId="0" fontId="5" fillId="3" borderId="0" xfId="0" applyFont="1" applyFill="1" applyAlignment="1">
      <alignment horizontal="left" vertical="center" wrapText="1"/>
    </xf>
    <xf numFmtId="0" fontId="10" fillId="3" borderId="0" xfId="0" applyFont="1" applyFill="1" applyAlignment="1">
      <alignment vertical="center" wrapText="1"/>
    </xf>
    <xf numFmtId="0" fontId="6" fillId="3" borderId="0" xfId="0" applyFont="1" applyFill="1" applyAlignment="1">
      <alignment vertical="center" wrapText="1"/>
    </xf>
    <xf numFmtId="0" fontId="0" fillId="3" borderId="0" xfId="0" applyFill="1" applyAlignment="1">
      <alignment horizontal="center" vertical="center" wrapText="1"/>
    </xf>
    <xf numFmtId="0" fontId="15" fillId="2" borderId="0" xfId="0" applyFont="1" applyFill="1" applyAlignment="1">
      <alignment vertical="center"/>
    </xf>
    <xf numFmtId="0" fontId="15" fillId="2" borderId="0" xfId="0" applyFont="1" applyFill="1" applyAlignment="1">
      <alignment vertical="top" wrapText="1"/>
    </xf>
    <xf numFmtId="17" fontId="0" fillId="3" borderId="0" xfId="0" applyNumberFormat="1" applyFill="1" applyAlignment="1">
      <alignment vertical="center"/>
    </xf>
    <xf numFmtId="0" fontId="0" fillId="0" borderId="0" xfId="0" applyAlignment="1">
      <alignment vertical="top" wrapText="1"/>
    </xf>
    <xf numFmtId="0" fontId="16" fillId="0" borderId="0" xfId="2" applyAlignment="1">
      <alignment vertical="top" wrapText="1"/>
    </xf>
    <xf numFmtId="0" fontId="1" fillId="0" borderId="0" xfId="0" applyFont="1" applyAlignment="1">
      <alignment vertical="top" wrapText="1"/>
    </xf>
    <xf numFmtId="0" fontId="16" fillId="0" borderId="0" xfId="2" applyFill="1" applyAlignment="1">
      <alignment wrapText="1"/>
    </xf>
    <xf numFmtId="0" fontId="16" fillId="0" borderId="0" xfId="2" applyAlignment="1">
      <alignment wrapText="1"/>
    </xf>
    <xf numFmtId="0" fontId="17" fillId="0" borderId="0" xfId="0" applyFont="1" applyAlignment="1">
      <alignment horizontal="center" vertical="center" wrapText="1"/>
    </xf>
    <xf numFmtId="0" fontId="9" fillId="8" borderId="0" xfId="0" applyFont="1" applyFill="1" applyAlignment="1">
      <alignment horizontal="center" vertical="center" wrapText="1"/>
    </xf>
    <xf numFmtId="0" fontId="12" fillId="0" borderId="0" xfId="0" applyFont="1" applyAlignment="1">
      <alignment horizontal="center" vertical="center"/>
    </xf>
    <xf numFmtId="0" fontId="14" fillId="8" borderId="0" xfId="0" applyFont="1" applyFill="1" applyAlignment="1">
      <alignment horizontal="center" vertical="center" wrapText="1"/>
    </xf>
    <xf numFmtId="0" fontId="18" fillId="10" borderId="0" xfId="0" applyFont="1" applyFill="1" applyAlignment="1">
      <alignment horizontal="center" vertical="center" wrapText="1"/>
    </xf>
    <xf numFmtId="0" fontId="9" fillId="11" borderId="0" xfId="0" applyFont="1" applyFill="1" applyAlignment="1">
      <alignment horizontal="center" vertical="center" wrapText="1"/>
    </xf>
    <xf numFmtId="0" fontId="14" fillId="11" borderId="0" xfId="0" applyFont="1" applyFill="1" applyAlignment="1">
      <alignment horizontal="center" vertical="center" wrapText="1"/>
    </xf>
    <xf numFmtId="0" fontId="9" fillId="3" borderId="0" xfId="0" applyFont="1" applyFill="1" applyAlignment="1">
      <alignment horizontal="center" vertical="center" wrapText="1"/>
    </xf>
    <xf numFmtId="0" fontId="11" fillId="3" borderId="0" xfId="0" applyFont="1" applyFill="1" applyAlignment="1">
      <alignment vertical="center"/>
    </xf>
    <xf numFmtId="0" fontId="0" fillId="3" borderId="0" xfId="0" applyFill="1" applyAlignment="1">
      <alignment horizontal="left" vertical="center" wrapText="1"/>
    </xf>
    <xf numFmtId="0" fontId="14" fillId="9" borderId="1" xfId="0" applyFont="1" applyFill="1" applyBorder="1" applyAlignment="1">
      <alignment horizontal="center" vertical="center" wrapText="1"/>
    </xf>
    <xf numFmtId="0" fontId="12" fillId="0" borderId="2" xfId="0" applyFont="1" applyBorder="1" applyAlignment="1">
      <alignment horizontal="center"/>
    </xf>
    <xf numFmtId="0" fontId="12" fillId="0" borderId="3" xfId="0" applyFont="1" applyBorder="1" applyAlignment="1">
      <alignment horizontal="center"/>
    </xf>
    <xf numFmtId="0" fontId="0" fillId="0" borderId="0" xfId="0" applyAlignment="1">
      <alignment horizontal="left" wrapText="1"/>
    </xf>
    <xf numFmtId="0" fontId="19" fillId="0" borderId="0" xfId="0" applyFont="1" applyAlignment="1">
      <alignment vertical="center" wrapText="1"/>
    </xf>
    <xf numFmtId="0" fontId="16" fillId="0" borderId="0" xfId="2" applyAlignment="1">
      <alignment horizontal="left" vertical="center" wrapText="1"/>
    </xf>
    <xf numFmtId="0" fontId="16" fillId="0" borderId="0" xfId="2" applyAlignment="1">
      <alignment vertical="center" wrapText="1"/>
    </xf>
    <xf numFmtId="0" fontId="15" fillId="0" borderId="0" xfId="0" applyFont="1"/>
    <xf numFmtId="9" fontId="15" fillId="0" borderId="0" xfId="1" applyFont="1"/>
    <xf numFmtId="9" fontId="20" fillId="0" borderId="0" xfId="0" applyNumberFormat="1" applyFont="1"/>
    <xf numFmtId="0" fontId="15" fillId="0" borderId="0" xfId="0" applyFont="1" applyAlignment="1">
      <alignment horizontal="center" vertical="center"/>
    </xf>
    <xf numFmtId="0" fontId="22" fillId="0" borderId="0" xfId="0" applyFont="1" applyAlignment="1">
      <alignment vertical="center" wrapText="1"/>
    </xf>
    <xf numFmtId="0" fontId="21" fillId="0" borderId="0" xfId="0" applyFont="1" applyAlignment="1">
      <alignment vertical="center" wrapText="1"/>
    </xf>
    <xf numFmtId="0" fontId="19" fillId="0" borderId="0" xfId="0" applyFont="1" applyAlignment="1">
      <alignment horizontal="left" vertical="center" wrapText="1"/>
    </xf>
    <xf numFmtId="0" fontId="19" fillId="0" borderId="0" xfId="0" applyFont="1" applyAlignment="1">
      <alignment vertical="center"/>
    </xf>
    <xf numFmtId="0" fontId="2" fillId="3" borderId="5" xfId="0" applyFont="1" applyFill="1" applyBorder="1" applyAlignment="1">
      <alignment vertical="center" wrapText="1"/>
    </xf>
    <xf numFmtId="0" fontId="2" fillId="4" borderId="0" xfId="0" applyFont="1" applyFill="1" applyAlignment="1">
      <alignment vertical="center" wrapText="1"/>
    </xf>
    <xf numFmtId="0" fontId="21" fillId="0" borderId="0" xfId="0" applyFont="1" applyAlignment="1">
      <alignment horizontal="center" vertical="center"/>
    </xf>
    <xf numFmtId="0" fontId="0" fillId="13" borderId="0" xfId="0" applyFill="1" applyAlignment="1">
      <alignment horizontal="left" vertical="center" wrapText="1"/>
    </xf>
    <xf numFmtId="0" fontId="0" fillId="13" borderId="0" xfId="0" applyFill="1" applyAlignment="1">
      <alignment horizontal="center" vertical="center" wrapText="1"/>
    </xf>
    <xf numFmtId="0" fontId="23" fillId="0" borderId="0" xfId="0" applyFont="1" applyAlignment="1">
      <alignment horizontal="left" vertical="center" wrapText="1"/>
    </xf>
    <xf numFmtId="0" fontId="16" fillId="0" borderId="0" xfId="2"/>
    <xf numFmtId="16" fontId="0" fillId="3" borderId="0" xfId="0" applyNumberFormat="1" applyFill="1"/>
    <xf numFmtId="17" fontId="0" fillId="14" borderId="0" xfId="0" applyNumberFormat="1" applyFill="1" applyAlignment="1">
      <alignment vertical="center"/>
    </xf>
    <xf numFmtId="16" fontId="0" fillId="14" borderId="0" xfId="0" applyNumberFormat="1" applyFill="1"/>
    <xf numFmtId="0" fontId="1" fillId="0" borderId="0" xfId="0" applyFont="1" applyAlignment="1">
      <alignment horizontal="left" vertical="top" wrapText="1"/>
    </xf>
    <xf numFmtId="0" fontId="23" fillId="0" borderId="0" xfId="0" applyFont="1" applyAlignment="1">
      <alignment vertical="top" wrapText="1"/>
    </xf>
    <xf numFmtId="0" fontId="0" fillId="0" borderId="0" xfId="0" applyAlignment="1">
      <alignment horizontal="center" vertical="center" readingOrder="1"/>
    </xf>
    <xf numFmtId="17" fontId="0" fillId="14" borderId="0" xfId="0" applyNumberFormat="1" applyFill="1"/>
    <xf numFmtId="0" fontId="0" fillId="3" borderId="0" xfId="0" applyFill="1" applyAlignment="1">
      <alignment wrapText="1"/>
    </xf>
    <xf numFmtId="0" fontId="0" fillId="3" borderId="0" xfId="0" applyFill="1" applyAlignment="1">
      <alignment vertical="center"/>
    </xf>
    <xf numFmtId="0" fontId="16" fillId="3" borderId="0" xfId="2" applyFill="1" applyAlignment="1">
      <alignment vertical="center"/>
    </xf>
    <xf numFmtId="0" fontId="12" fillId="3" borderId="0" xfId="0" applyFont="1" applyFill="1" applyAlignment="1">
      <alignment vertical="center"/>
    </xf>
    <xf numFmtId="0" fontId="16" fillId="3" borderId="0" xfId="2" applyFill="1" applyAlignment="1">
      <alignment vertical="center" wrapText="1"/>
    </xf>
    <xf numFmtId="0" fontId="24" fillId="0" borderId="0" xfId="0" applyFont="1" applyAlignment="1">
      <alignment horizontal="center" vertical="center"/>
    </xf>
    <xf numFmtId="0" fontId="24" fillId="0" borderId="0" xfId="0" applyFont="1" applyAlignment="1">
      <alignment horizontal="left" vertical="center"/>
    </xf>
    <xf numFmtId="0" fontId="19" fillId="0" borderId="0" xfId="2" applyFont="1" applyAlignment="1">
      <alignment vertical="top" wrapText="1"/>
    </xf>
    <xf numFmtId="0" fontId="24" fillId="0" borderId="0" xfId="0" applyFont="1" applyAlignment="1">
      <alignment horizontal="left" vertical="center" wrapText="1"/>
    </xf>
    <xf numFmtId="0" fontId="23" fillId="0" borderId="0" xfId="0" applyFont="1"/>
    <xf numFmtId="0" fontId="0" fillId="0" borderId="0" xfId="0" applyAlignment="1">
      <alignment horizontal="left" vertical="center" wrapText="1"/>
    </xf>
    <xf numFmtId="0" fontId="0" fillId="3" borderId="0" xfId="0" applyFill="1" applyAlignment="1">
      <alignment horizontal="left" vertical="top" wrapText="1"/>
    </xf>
    <xf numFmtId="0" fontId="19" fillId="3" borderId="0" xfId="0" quotePrefix="1" applyFont="1" applyFill="1" applyAlignment="1">
      <alignment horizontal="left" vertical="top" wrapText="1"/>
    </xf>
    <xf numFmtId="0" fontId="2" fillId="4" borderId="0" xfId="0" applyFont="1" applyFill="1" applyAlignment="1">
      <alignment horizontal="center" vertical="center" wrapText="1"/>
    </xf>
    <xf numFmtId="0" fontId="4" fillId="12" borderId="0" xfId="0" applyFont="1" applyFill="1" applyAlignment="1">
      <alignment horizontal="center" vertical="center" wrapText="1"/>
    </xf>
    <xf numFmtId="0" fontId="2" fillId="3" borderId="0" xfId="0" applyFont="1" applyFill="1" applyAlignment="1">
      <alignment horizontal="center" vertical="center" wrapText="1"/>
    </xf>
    <xf numFmtId="0" fontId="2" fillId="3" borderId="4" xfId="0" applyFont="1" applyFill="1" applyBorder="1" applyAlignment="1">
      <alignment horizontal="center" vertical="center" wrapText="1"/>
    </xf>
    <xf numFmtId="0" fontId="1" fillId="0" borderId="0" xfId="0" applyFont="1" applyAlignment="1">
      <alignment horizontal="left" vertical="center" wrapText="1"/>
    </xf>
    <xf numFmtId="0" fontId="1" fillId="0" borderId="0" xfId="0" applyFont="1" applyAlignment="1">
      <alignment horizontal="center" vertical="center" wrapText="1"/>
    </xf>
    <xf numFmtId="0" fontId="17" fillId="0" borderId="0" xfId="0" applyFont="1" applyAlignment="1">
      <alignment horizontal="center" vertical="center" wrapText="1"/>
    </xf>
    <xf numFmtId="0" fontId="0" fillId="0" borderId="0" xfId="0" applyAlignment="1">
      <alignment horizontal="center"/>
    </xf>
    <xf numFmtId="0" fontId="2" fillId="3" borderId="6" xfId="0" applyFont="1" applyFill="1" applyBorder="1" applyAlignment="1">
      <alignment horizontal="center" vertical="center" wrapText="1"/>
    </xf>
    <xf numFmtId="0" fontId="11" fillId="5" borderId="0" xfId="0" applyFont="1" applyFill="1" applyAlignment="1">
      <alignment horizontal="center" vertical="center"/>
    </xf>
    <xf numFmtId="0" fontId="0" fillId="0" borderId="0" xfId="0" applyAlignment="1">
      <alignment horizontal="center" vertical="center"/>
    </xf>
    <xf numFmtId="0" fontId="1" fillId="0" borderId="0" xfId="0" applyFont="1" applyAlignment="1">
      <alignment horizontal="left" wrapText="1"/>
    </xf>
    <xf numFmtId="0" fontId="26" fillId="3" borderId="0" xfId="0" applyFont="1" applyFill="1" applyAlignment="1">
      <alignment horizontal="center" vertical="center" wrapText="1"/>
    </xf>
    <xf numFmtId="0" fontId="11" fillId="6" borderId="0" xfId="0" applyFont="1" applyFill="1" applyAlignment="1">
      <alignment horizontal="center" vertical="center"/>
    </xf>
    <xf numFmtId="0" fontId="11" fillId="7" borderId="0" xfId="0" applyFont="1" applyFill="1" applyAlignment="1">
      <alignment horizontal="center" vertical="center"/>
    </xf>
    <xf numFmtId="0" fontId="2" fillId="3" borderId="0" xfId="0" applyFont="1" applyFill="1" applyAlignment="1">
      <alignment horizontal="left" vertical="center" wrapText="1"/>
    </xf>
    <xf numFmtId="0" fontId="3" fillId="6" borderId="0" xfId="0" applyFont="1" applyFill="1" applyAlignment="1">
      <alignment horizontal="center" vertical="center" wrapText="1"/>
    </xf>
    <xf numFmtId="0" fontId="0" fillId="3" borderId="0" xfId="0" applyFill="1" applyAlignment="1">
      <alignment horizontal="center" vertical="center"/>
    </xf>
    <xf numFmtId="0" fontId="0" fillId="4" borderId="0" xfId="0" applyFill="1" applyAlignment="1">
      <alignment horizontal="center"/>
    </xf>
    <xf numFmtId="0" fontId="0" fillId="4" borderId="0" xfId="0" applyFill="1" applyAlignment="1">
      <alignment horizontal="center" vertical="center"/>
    </xf>
    <xf numFmtId="0" fontId="0" fillId="3" borderId="0" xfId="0" applyFill="1" applyAlignment="1">
      <alignment horizontal="center"/>
    </xf>
  </cellXfs>
  <cellStyles count="3">
    <cellStyle name="Hyperlink" xfId="2" builtinId="8"/>
    <cellStyle name="Normal" xfId="0" builtinId="0"/>
    <cellStyle name="Per cent" xfId="1" builtinId="5"/>
  </cellStyles>
  <dxfs count="34">
    <dxf>
      <font>
        <color theme="0" tint="-0.24994659260841701"/>
      </font>
    </dxf>
    <dxf>
      <font>
        <b/>
        <i val="0"/>
        <color theme="9" tint="-0.24994659260841701"/>
      </font>
      <fill>
        <patternFill>
          <bgColor theme="9" tint="0.79998168889431442"/>
        </patternFill>
      </fill>
    </dxf>
    <dxf>
      <font>
        <color theme="0" tint="-0.14996795556505021"/>
      </font>
    </dxf>
    <dxf>
      <font>
        <color theme="0"/>
      </font>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s>
  <tableStyles count="0" defaultTableStyle="TableStyleMedium2" defaultPivotStyle="PivotStyleLight16"/>
  <colors>
    <mruColors>
      <color rgb="FFFF7C80"/>
      <color rgb="FFE6AF00"/>
      <color rgb="FF5BD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ocumenttasks/documenttask1.xml><?xml version="1.0" encoding="utf-8"?>
<Tasks xmlns="http://schemas.microsoft.com/office/tasks/2019/documenttasks">
  <Task id="{CE259F1E-0DE8-4ECE-AAEE-EBC9E5D9B671}">
    <Anchor>
      <Comment id="{D9175784-6211-490C-94C8-A05923941A89}"/>
    </Anchor>
    <History>
      <Event time="2023-12-19T10:29:56.91" id="{28C20BF6-34AF-44B1-BA43-507C1FFC7145}">
        <Attribution userId="S::appin@bluemarinefoundation.com::c38de373-eec4-4d14-95b7-4fa24101c57b" userName="Appin Williamson" userProvider="AD"/>
        <Anchor>
          <Comment id="{D9175784-6211-490C-94C8-A05923941A89}"/>
        </Anchor>
        <Create/>
      </Event>
      <Event time="2023-12-19T10:29:56.91" id="{9079F1F5-9537-4401-A97E-AA0785101DA7}">
        <Attribution userId="S::appin@bluemarinefoundation.com::c38de373-eec4-4d14-95b7-4fa24101c57b" userName="Appin Williamson" userProvider="AD"/>
        <Anchor>
          <Comment id="{D9175784-6211-490C-94C8-A05923941A89}"/>
        </Anchor>
        <Assign userId="S::Rosalie@bluemarinefoundation.com::66bbd624-30f5-46a9-a2cd-7e0d80d847d0" userName="Rosalie Wright" userProvider="AD"/>
      </Event>
      <Event time="2023-12-19T10:29:56.91" id="{5EFE8645-354A-45B3-AFE8-3A720BB40B3C}">
        <Attribution userId="S::appin@bluemarinefoundation.com::c38de373-eec4-4d14-95b7-4fa24101c57b" userName="Appin Williamson" userProvider="AD"/>
        <Anchor>
          <Comment id="{D9175784-6211-490C-94C8-A05923941A89}"/>
        </Anchor>
        <SetTitle title="@Rosalie Wright this is great - could you list the months against when each of these were done?"/>
      </Event>
      <Event time="2023-12-19T12:16:49.76" id="{021901E9-9565-4FE1-BB2E-123170908BAB}">
        <Attribution userId="S::Rosalie@bluemarinefoundation.com::66bbd624-30f5-46a9-a2cd-7e0d80d847d0" userName="Rosalie Wright" userProvider="AD"/>
        <Progress percentComplete="100"/>
      </Event>
    </History>
  </Task>
</Tasks>
</file>

<file path=xl/documenttasks/documenttask2.xml><?xml version="1.0" encoding="utf-8"?>
<Tasks xmlns="http://schemas.microsoft.com/office/tasks/2019/documenttasks">
  <Task id="{109EDDEF-25C6-4385-8B3A-E2A256B48371}">
    <Anchor>
      <Comment id="{80F10CB9-28C3-40D5-A0D1-F0A5BA59ADDB}"/>
    </Anchor>
    <History>
      <Event time="2023-12-19T10:31:19.49" id="{7AD2A818-81A6-474D-BA7E-1B5304ACA4A0}">
        <Attribution userId="S::appin@bluemarinefoundation.com::c38de373-eec4-4d14-95b7-4fa24101c57b" userName="Appin Williamson" userProvider="AD"/>
        <Anchor>
          <Comment id="{80F10CB9-28C3-40D5-A0D1-F0A5BA59ADDB}"/>
        </Anchor>
        <Create/>
      </Event>
      <Event time="2023-12-19T10:31:19.49" id="{D2282CDD-3CC0-4483-8864-DAF97E9EB7B8}">
        <Attribution userId="S::appin@bluemarinefoundation.com::c38de373-eec4-4d14-95b7-4fa24101c57b" userName="Appin Williamson" userProvider="AD"/>
        <Anchor>
          <Comment id="{80F10CB9-28C3-40D5-A0D1-F0A5BA59ADDB}"/>
        </Anchor>
        <Assign userId="S::Rosalie@bluemarinefoundation.com::66bbd624-30f5-46a9-a2cd-7e0d80d847d0" userName="Rosalie Wright" userProvider="AD"/>
      </Event>
      <Event time="2023-12-19T10:31:19.49" id="{9FDD8743-7A9D-415F-A7E7-D6A7362AD1C2}">
        <Attribution userId="S::appin@bluemarinefoundation.com::c38de373-eec4-4d14-95b7-4fa24101c57b" userName="Appin Williamson" userProvider="AD"/>
        <Anchor>
          <Comment id="{80F10CB9-28C3-40D5-A0D1-F0A5BA59ADDB}"/>
        </Anchor>
        <SetTitle title="@Rosalie Wright just to double check - are these new documents that have been created for this? Or were these some pre-existing docs?"/>
      </Event>
      <Event time="2023-12-19T12:17:26.51" id="{BE87CB14-68D9-469C-B89A-A93C853279ED}">
        <Attribution userId="S::Rosalie@bluemarinefoundation.com::66bbd624-30f5-46a9-a2cd-7e0d80d847d0" userName="Rosalie Wright" userProvider="AD"/>
        <Progress percentComplete="100"/>
      </Event>
    </History>
  </Task>
</Tasks>
</file>

<file path=xl/documenttasks/documenttask3.xml><?xml version="1.0" encoding="utf-8"?>
<Tasks xmlns="http://schemas.microsoft.com/office/tasks/2019/documenttasks">
  <Task id="{9C551BA7-2091-41C2-8B6E-8B3F3A66CBCF}">
    <Anchor>
      <Comment id="{DCDA8CB8-A2F6-459C-BE65-9537B78452C9}"/>
    </Anchor>
    <History>
      <Event time="2023-12-19T10:33:31.82" id="{B7EC5373-9F17-45E2-BEC9-5987C903847A}">
        <Attribution userId="S::appin@bluemarinefoundation.com::c38de373-eec4-4d14-95b7-4fa24101c57b" userName="Appin Williamson" userProvider="AD"/>
        <Anchor>
          <Comment id="{DCDA8CB8-A2F6-459C-BE65-9537B78452C9}"/>
        </Anchor>
        <Create/>
      </Event>
      <Event time="2023-12-19T10:33:31.82" id="{78624BC3-B8D3-4D80-9523-6A09B2F38170}">
        <Attribution userId="S::appin@bluemarinefoundation.com::c38de373-eec4-4d14-95b7-4fa24101c57b" userName="Appin Williamson" userProvider="AD"/>
        <Anchor>
          <Comment id="{DCDA8CB8-A2F6-459C-BE65-9537B78452C9}"/>
        </Anchor>
        <Assign userId="S::Rosalie@bluemarinefoundation.com::66bbd624-30f5-46a9-a2cd-7e0d80d847d0" userName="Rosalie Wright" userProvider="AD"/>
      </Event>
      <Event time="2023-12-19T10:33:31.82" id="{6F6E7C6F-EE5F-4368-8C81-199CA545C1C7}">
        <Attribution userId="S::appin@bluemarinefoundation.com::c38de373-eec4-4d14-95b7-4fa24101c57b" userName="Appin Williamson" userProvider="AD"/>
        <Anchor>
          <Comment id="{DCDA8CB8-A2F6-459C-BE65-9537B78452C9}"/>
        </Anchor>
        <SetTitle title="@Rosalie Wright Is this behavioural change workshop something that we held? If so we can count it as an outreach activity somewhere ☺️"/>
      </Event>
      <Event time="2023-12-19T12:18:51.47" id="{F6B32FAC-85B5-45F7-A60B-290B52F635F0}">
        <Attribution userId="S::Rosalie@bluemarinefoundation.com::66bbd624-30f5-46a9-a2cd-7e0d80d847d0" userName="Rosalie Wright" userProvider="AD"/>
        <Progress percentComplete="100"/>
      </Event>
    </History>
  </Task>
</Tasks>
</file>

<file path=xl/externalLinks/_rels/externalLink1.xml.rels><?xml version="1.0" encoding="UTF-8" standalone="yes"?>
<Relationships xmlns="http://schemas.openxmlformats.org/package/2006/relationships"><Relationship Id="rId2" Type="http://schemas.openxmlformats.org/officeDocument/2006/relationships/externalLinkPath" Target="https://bluemarinefoundation.sharepoint.com/sites/Projects/General%20Documents/Project%20Monitoring%20and%20Evaluation%20(M&amp;E)/Logframes/LogframeInstructions.xlsx" TargetMode="External"/><Relationship Id="rId1" Type="http://schemas.openxmlformats.org/officeDocument/2006/relationships/externalLinkPath" Target="https://bluemarinefoundation.sharepoint.com/sites/Projects/General%20Documents/Project%20Monitoring%20and%20Evaluation%20(M&amp;E)/Logframes/LogframeInstruc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FhPX1JH2uUeoIgiDc3eC-VdG8M6OtoJMiFt2a7_VsIYlkkfn9JajTJL-tMEydiKT" itemId="01RH2JOUTZ5WX3SWOSQVAJYLDB5D6NE2BY">
      <xxl21:absoluteUrl r:id="rId2"/>
    </xxl21:alternateUrls>
    <sheetNames>
      <sheetName val="Introduction"/>
      <sheetName val="Tab description"/>
      <sheetName val="Impact and Outcome tab example"/>
      <sheetName val="Output tab example"/>
      <sheetName val="Reporting Deadline Table"/>
    </sheetNames>
    <sheetDataSet>
      <sheetData sheetId="0">
        <row r="1">
          <cell r="A1" t="str">
            <v>This logframe document is to help with the design and tracking of a Blue Marine Foundation project.  It uses the structure of a logframe to inform project managers and project teams on the indicators of their project, and ties the outputs from all projects together to be able to inform Blue Marine Foundation's impact at an organisational level.  
For more information on logframe reporting, project managers are advised to read Blue Marine Foundation's M&amp;E Guide (1), look at the logframe instructions (2) and see the example logframe (3).
To see all the Impact Indicators listed in a word doc, please see the Imapact Indicator list (4).</v>
          </cell>
          <cell r="E1">
            <v>1</v>
          </cell>
        </row>
      </sheetData>
      <sheetData sheetId="1"/>
      <sheetData sheetId="2"/>
      <sheetData sheetId="3"/>
      <sheetData sheetId="4"/>
    </sheetDataSet>
  </externalBook>
</externalLink>
</file>

<file path=xl/persons/person.xml><?xml version="1.0" encoding="utf-8"?>
<personList xmlns="http://schemas.microsoft.com/office/spreadsheetml/2018/threadedcomments" xmlns:x="http://schemas.openxmlformats.org/spreadsheetml/2006/main">
  <person displayName="Rosalie Wright" id="{F40DF159-54C1-47CC-AC3C-867F1E24062A}" userId="Rosalie@bluemarinefoundation.com" providerId="PeoplePicker"/>
  <person displayName="Louise MacCallum" id="{9FBCF4E7-11EB-42E2-B311-9E2D7096E7A0}" userId="louisem@bluemarinefoundation.com" providerId="PeoplePicker"/>
  <person displayName="Appin Williamson" id="{FCF5D7F1-2AB2-42AE-BC5D-6EAFD8017B71}" userId="S::appin@bluemarinefoundation.com::c38de373-eec4-4d14-95b7-4fa24101c57b" providerId="AD"/>
  <person displayName="Rosalie Wright" id="{95557057-EC34-4A39-98F5-E6A463FAF200}" userId="S::rosalie@bluemarinefoundation.com::66bbd624-30f5-46a9-a2cd-7e0d80d847d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11-29T13:55:28.32" personId="{95557057-EC34-4A39-98F5-E6A463FAF200}" id="{30C7478A-E6A7-4310-B3DF-E7CC24DF95F2}">
    <text>pending update</text>
  </threadedComment>
  <threadedComment ref="E7" dT="2023-09-07T13:24:30.84" personId="{FCF5D7F1-2AB2-42AE-BC5D-6EAFD8017B71}" id="{9A2C511F-4E1E-4F02-8002-572D2AE58D7F}" done="1">
    <text>@Louise MacCallum  and @Rosalie Wright please note that I have added another line in here, turning this into 1..3a and 1.3b - one for the number of visits, one for the actual creation of the story map in the first place</text>
    <mentions>
      <mention mentionpersonId="{9FBCF4E7-11EB-42E2-B311-9E2D7096E7A0}" mentionId="{0324225C-2282-4B6C-B9F4-9525677D959A}" startIndex="0" length="17"/>
      <mention mentionpersonId="{F40DF159-54C1-47CC-AC3C-867F1E24062A}" mentionId="{B02F24B9-07AC-4D02-8934-AD5560035075}" startIndex="23" length="15"/>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W5" dT="2023-12-19T10:29:56.92" personId="{FCF5D7F1-2AB2-42AE-BC5D-6EAFD8017B71}" id="{D9175784-6211-490C-94C8-A05923941A89}" done="1">
    <text>@Rosalie Wright this is great - could you list the months against when each of these were done?</text>
    <mentions>
      <mention mentionpersonId="{F40DF159-54C1-47CC-AC3C-867F1E24062A}" mentionId="{8BDAE5B5-1545-4FF3-968D-93FEABF4C836}" startIndex="0" length="15"/>
    </mentions>
  </threadedComment>
</ThreadedComments>
</file>

<file path=xl/threadedComments/threadedComment3.xml><?xml version="1.0" encoding="utf-8"?>
<ThreadedComments xmlns="http://schemas.microsoft.com/office/spreadsheetml/2018/threadedcomments" xmlns:x="http://schemas.openxmlformats.org/spreadsheetml/2006/main">
  <threadedComment ref="D5" dT="2023-09-07T13:30:23.82" personId="{FCF5D7F1-2AB2-42AE-BC5D-6EAFD8017B71}" id="{DD3BBE78-5894-4B80-AADF-289EA61963F4}">
    <text>Same here - split into number of events held and then people reached</text>
  </threadedComment>
  <threadedComment ref="F5" dT="2023-10-05T14:17:16.52" personId="{95557057-EC34-4A39-98F5-E6A463FAF200}" id="{96A84D2E-ACDB-4829-958F-32C4E9F0947F}" done="1">
    <text>should this be number of events?</text>
  </threadedComment>
  <threadedComment ref="F5" dT="2023-10-16T14:31:03.10" personId="{FCF5D7F1-2AB2-42AE-BC5D-6EAFD8017B71}" id="{55F46237-F2F9-4567-B1BB-B91A513CCC14}" parentId="{96A84D2E-ACDB-4829-958F-32C4E9F0947F}">
    <text>@Rosalie Wright no this is correct, but actually the one below should be number of events so I will change now</text>
    <mentions>
      <mention mentionpersonId="{F40DF159-54C1-47CC-AC3C-867F1E24062A}" mentionId="{72E86AD7-3827-4615-A2D1-14E1D713520F}" startIndex="0" length="15"/>
    </mentions>
  </threadedComment>
  <threadedComment ref="F5" dT="2023-11-02T12:16:16.67" personId="{95557057-EC34-4A39-98F5-E6A463FAF200}" id="{9669B24B-E46F-4BD5-825F-9D91D0A64861}" parentId="{96A84D2E-ACDB-4829-958F-32C4E9F0947F}">
    <text>thank you!</text>
  </threadedComment>
</ThreadedComments>
</file>

<file path=xl/threadedComments/threadedComment4.xml><?xml version="1.0" encoding="utf-8"?>
<ThreadedComments xmlns="http://schemas.microsoft.com/office/spreadsheetml/2018/threadedcomments" xmlns:x="http://schemas.openxmlformats.org/spreadsheetml/2006/main">
  <threadedComment ref="W4" dT="2023-12-19T10:31:19.49" personId="{FCF5D7F1-2AB2-42AE-BC5D-6EAFD8017B71}" id="{80F10CB9-28C3-40D5-A0D1-F0A5BA59ADDB}" done="1">
    <text>@Rosalie Wright just to double check - are these new documents that have been created for this?  Or were these some pre-existing docs?</text>
    <mentions>
      <mention mentionpersonId="{F40DF159-54C1-47CC-AC3C-867F1E24062A}" mentionId="{D7AE887D-C918-4EFA-983F-7B04C46B9EEB}" startIndex="0" length="15"/>
    </mentions>
  </threadedComment>
  <threadedComment ref="W4" dT="2023-12-19T12:17:24.77" personId="{95557057-EC34-4A39-98F5-E6A463FAF200}" id="{B464BD73-9632-4928-A9EC-8A04C80A1886}" parentId="{80F10CB9-28C3-40D5-A0D1-F0A5BA59ADDB}">
    <text>new documents created for this project</text>
  </threadedComment>
  <threadedComment ref="W5" dT="2023-12-19T10:31:50.84" personId="{FCF5D7F1-2AB2-42AE-BC5D-6EAFD8017B71}" id="{FABEE1ED-D069-4436-A161-63DE0113A456}">
    <text xml:space="preserve">@Rosalie Wright if I could do a chefs kiss here I would </text>
    <mentions>
      <mention mentionpersonId="{F40DF159-54C1-47CC-AC3C-867F1E24062A}" mentionId="{937A75D9-5035-4563-B643-BD273950C2D5}" startIndex="0" length="15"/>
    </mentions>
  </threadedComment>
  <threadedComment ref="W5" dT="2023-12-19T12:16:19.38" personId="{95557057-EC34-4A39-98F5-E6A463FAF200}" id="{E62EB35F-0C76-4B36-B656-0EF3679E5936}" parentId="{FABEE1ED-D069-4436-A161-63DE0113A456}">
    <text>hahaha I suggest the new logframe set up has that option</text>
  </threadedComment>
</ThreadedComments>
</file>

<file path=xl/threadedComments/threadedComment5.xml><?xml version="1.0" encoding="utf-8"?>
<ThreadedComments xmlns="http://schemas.microsoft.com/office/spreadsheetml/2018/threadedcomments" xmlns:x="http://schemas.openxmlformats.org/spreadsheetml/2006/main">
  <threadedComment ref="W4" dT="2023-12-19T10:33:31.82" personId="{FCF5D7F1-2AB2-42AE-BC5D-6EAFD8017B71}" id="{DCDA8CB8-A2F6-459C-BE65-9537B78452C9}" done="1">
    <text>@Rosalie Wright Is this behavioural change workshop something that we held?  If so we can count it as an outreach activity somewhere ☺️</text>
    <mentions>
      <mention mentionpersonId="{F40DF159-54C1-47CC-AC3C-867F1E24062A}" mentionId="{2AA361BB-6177-40ED-9025-63FFBBD70FAC}" startIndex="0" length="15"/>
    </mentions>
  </threadedComment>
  <threadedComment ref="W4" dT="2023-12-19T12:18:49.76" personId="{95557057-EC34-4A39-98F5-E6A463FAF200}" id="{85A46205-B006-48CD-86BA-30A0C711497B}" parentId="{DCDA8CB8-A2F6-459C-BE65-9537B78452C9}">
    <text>this was held by our partners HIWWT for SSP - would that count? our other community engagement activities are in this list too: 5.1. Number of individuals and communities reached through project education and engagement activities.xlsx</text>
    <extLst>
      <x:ext xmlns:xltc2="http://schemas.microsoft.com/office/spreadsheetml/2020/threadedcomments2" uri="{F7C98A9C-CBB3-438F-8F68-D28B6AF4A901}">
        <xltc2:checksum>2629037462</xltc2:checksum>
        <xltc2:hyperlink startIndex="128" length="107" url="https://bluemarinefoundation.sharepoint.com/:x:/s/Projects/EaGynohpBcRLmK_sWesK8MIBlTgp4xj3Wfmcf9u_1rBatw?e=e65xaK"/>
      </x:ext>
    </extLst>
  </threadedComment>
  <threadedComment ref="F6" dT="2023-11-29T13:58:41.47" personId="{95557057-EC34-4A39-98F5-E6A463FAF200}" id="{9D836322-50C8-41B1-9E3A-057B6280EE6C}">
    <text>update indicator naming</text>
  </threadedComment>
  <threadedComment ref="F6" dT="2023-12-01T11:25:21.44" personId="{95557057-EC34-4A39-98F5-E6A463FAF200}" id="{24A35D74-062C-4D3C-A729-C5103A8A6F90}" parentId="{9D836322-50C8-41B1-9E3A-057B6280EE6C}">
    <text>it is now: Number of displays installed using Education materials produced , condense the three related</text>
  </threadedComment>
  <threadedComment ref="J6" dT="2023-09-07T13:34:11.43" personId="{FCF5D7F1-2AB2-42AE-BC5D-6EAFD8017B71}" id="{2328576A-F27A-4E47-BF08-C50ECF3B7780}">
    <text>As I have added this in, it's not in the original plan - but this is more aligned to what you would use to verify the indicator outlined in the text</text>
  </threadedComment>
  <threadedComment ref="J7" dT="2023-09-07T13:34:11.43" personId="{FCF5D7F1-2AB2-42AE-BC5D-6EAFD8017B71}" id="{11FA45FE-A227-4418-A0AB-0146CB331278}">
    <text>As I have added this in, it's not in the original plan - but this is more aligned to what you would use to verify the indicator outlined in the text</text>
  </threadedComment>
</ThreadedComments>
</file>

<file path=xl/threadedComments/threadedComment6.xml><?xml version="1.0" encoding="utf-8"?>
<ThreadedComments xmlns="http://schemas.microsoft.com/office/spreadsheetml/2018/threadedcomments" xmlns:x="http://schemas.openxmlformats.org/spreadsheetml/2006/main">
  <threadedComment ref="A2" dT="2023-11-09T12:49:44.17" personId="{FCF5D7F1-2AB2-42AE-BC5D-6EAFD8017B71}" id="{E65B7084-B3BC-4DCA-9715-45C3EB453CBC}">
    <text>5.1. Number of individuals and communities reached through project education and engagement activities.xlsx</text>
    <extLst>
      <x:ext xmlns:xltc2="http://schemas.microsoft.com/office/spreadsheetml/2020/threadedcomments2" uri="{F7C98A9C-CBB3-438F-8F68-D28B6AF4A901}">
        <xltc2:checksum>1889806348</xltc2:checksum>
        <xltc2:hyperlink startIndex="0" length="107" url="https://bluemarinefoundation.sharepoint.com/:x:/s/Projects/EaGynohpBcRLmK_sWesK8MIBlTgp4xj3Wfmcf9u_1rBatw?e=Whv8iB"/>
      </x:ext>
    </extLs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w:/s/Projects/EbGbDNmws1ZPrPLa7rSAyOcB2yuPEqaqa4Xn8Ur-lsWWxg?e=e09GLT" TargetMode="External"/><Relationship Id="rId7" Type="http://schemas.openxmlformats.org/officeDocument/2006/relationships/printerSettings" Target="../printerSettings/printerSettings1.bin"/><Relationship Id="rId2" Type="http://schemas.openxmlformats.org/officeDocument/2006/relationships/hyperlink" Target="../../../../../../:x:/s/Projects/EWTIRHwIgDBFtWnNVRLHR4sBLABoGSlkeUC8a7oixCS9PQ?e=nGMgsJ" TargetMode="External"/><Relationship Id="rId1" Type="http://schemas.openxmlformats.org/officeDocument/2006/relationships/hyperlink" Target="../../../../../../:x:/s/Projects/EXntr7lZ0oVAnCxh6PzSaDgBVEY5WTUS8_2W4v2a895KwA?e=6EwyD5" TargetMode="External"/><Relationship Id="rId6" Type="http://schemas.openxmlformats.org/officeDocument/2006/relationships/hyperlink" Target="https://www.endangeredlandscapes.org/wp-content/uploads/2021/11/ELP-Monitoring-Framework_Nov21.pdf" TargetMode="External"/><Relationship Id="rId5" Type="http://schemas.openxmlformats.org/officeDocument/2006/relationships/hyperlink" Target="../../../../../../:w:/s/Projects/EYqswOXnNOlFkCofHwMSFOEBwfnb5VBx8Z5FQ85Cxax9GQ?e=WscMWi" TargetMode="External"/><Relationship Id="rId4" Type="http://schemas.openxmlformats.org/officeDocument/2006/relationships/hyperlink" Target="../../../../../../:b:/s/Projects/ERxu__TRKMRNrxoCS_W6wgQBmg5Z2yUVdPuvqSh0GPlRzQ?e=xDFegg" TargetMode="External"/></Relationship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hellomagazine.com/royalty/490062/princess-eugenie-reveals-why-motherhood-inspired-passion-project/" TargetMode="External"/><Relationship Id="rId2" Type="http://schemas.openxmlformats.org/officeDocument/2006/relationships/hyperlink" Target="https://eur02.safelinks.protection.outlook.com/ap/x-59584e83/?url=https%3A%2F%2Fbluemarinefoundation.sharepoint.com%2F%3Ax%3A%2Fs%2FMarketing%2FESWt2Dz101pIhmFhSawpLncBBnsbsKSXJt24PxdvrxGgzQ%3Fe%3DiQ43C8&amp;data=05%7C01%7Clouisem%40bluemarinefoundation.com%7Cf9c9bc6acc91402dad7b08db4af3a5e6%7C77b69a0e3de5444daba12486e38e38ca%7C0%7C0%7C638186182544552928%7CUnknown%7CTWFpbGZsb3d8eyJWIjoiMC4wLjAwMDAiLCJQIjoiV2luMzIiLCJBTiI6Ik1haWwiLCJXVCI6Mn0%3D%7C3000%7C%7C%7C&amp;sdata=NZLSDycibWH%2FMaUXIYei7n7ccqyk3ggUF6M%2BNz1hPEU%3D&amp;reserved=0" TargetMode="External"/><Relationship Id="rId1" Type="http://schemas.openxmlformats.org/officeDocument/2006/relationships/hyperlink" Target="https://environmentagency.blog.gov.uk/2022/12/15/restoring-sealife-in-the-solent-a-5-million-5-year-project/" TargetMode="External"/><Relationship Id="rId4" Type="http://schemas.openxmlformats.org/officeDocument/2006/relationships/hyperlink" Target="../../../../../../:p:/s/Projects/EXNRYOC1-y9Hmu-DoWitRUsBWrbGZBiNc_lj9si1zmZNPw?e=SWW17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 Id="rId4" Type="http://schemas.microsoft.com/office/2019/04/relationships/documenttask" Target="../documenttasks/documenttask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5" Type="http://schemas.microsoft.com/office/2019/04/relationships/documenttask" Target="../documenttasks/documenttask2.xml"/><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 Id="rId4" Type="http://schemas.microsoft.com/office/2019/04/relationships/documenttask" Target="../documenttasks/documenttask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9E9F3-CD60-49C4-ACC6-3AEDADF13841}">
  <sheetPr codeName="Sheet1">
    <tabColor theme="7"/>
  </sheetPr>
  <dimension ref="A1:H33"/>
  <sheetViews>
    <sheetView topLeftCell="A6" workbookViewId="0">
      <selection activeCell="A10" sqref="A10:C10"/>
    </sheetView>
  </sheetViews>
  <sheetFormatPr baseColWidth="10" defaultColWidth="8.83203125" defaultRowHeight="15" x14ac:dyDescent="0.2"/>
  <cols>
    <col min="1" max="1" width="21.1640625" customWidth="1"/>
    <col min="2" max="2" width="24.5" style="21" customWidth="1"/>
    <col min="3" max="3" width="17.5" customWidth="1"/>
    <col min="4" max="4" width="35.33203125" customWidth="1"/>
    <col min="5" max="5" width="6.5" customWidth="1"/>
    <col min="6" max="6" width="20.83203125" customWidth="1"/>
    <col min="7" max="8" width="16.5" customWidth="1"/>
    <col min="9" max="9" width="15.5" customWidth="1"/>
    <col min="10" max="10" width="43.33203125" customWidth="1"/>
  </cols>
  <sheetData>
    <row r="1" spans="1:7" s="6" customFormat="1" ht="43" customHeight="1" x14ac:dyDescent="0.2">
      <c r="A1" s="100" t="str">
        <f>[1]Introduction!$A$1</f>
        <v>This logframe document is to help with the design and tracking of a Blue Marine Foundation project.  It uses the structure of a logframe to inform project managers and project teams on the indicators of their project, and ties the outputs from all projects together to be able to inform Blue Marine Foundation's impact at an organisational level.  
For more information on logframe reporting, project managers are advised to read Blue Marine Foundation's M&amp;E Guide (1), look at the logframe instructions (2) and see the example logframe (3).
To see all the Impact Indicators listed in a word doc, please see the Imapact Indicator list (4).</v>
      </c>
      <c r="B1" s="100"/>
      <c r="C1" s="100"/>
      <c r="D1" s="100"/>
      <c r="E1" s="29">
        <f>[1]Introduction!E1</f>
        <v>1</v>
      </c>
      <c r="F1" s="67" t="s">
        <v>0</v>
      </c>
      <c r="G1" s="66"/>
    </row>
    <row r="2" spans="1:7" s="6" customFormat="1" ht="43" customHeight="1" x14ac:dyDescent="0.2">
      <c r="A2" s="100"/>
      <c r="B2" s="100"/>
      <c r="C2" s="100"/>
      <c r="D2" s="100"/>
      <c r="E2" s="29">
        <v>2</v>
      </c>
      <c r="F2" s="66" t="s">
        <v>1</v>
      </c>
      <c r="G2" s="66"/>
    </row>
    <row r="3" spans="1:7" s="6" customFormat="1" ht="43" customHeight="1" x14ac:dyDescent="0.2">
      <c r="A3" s="100"/>
      <c r="B3" s="100"/>
      <c r="C3" s="100"/>
      <c r="D3" s="100"/>
      <c r="E3" s="29">
        <v>3</v>
      </c>
      <c r="F3" s="66" t="s">
        <v>2</v>
      </c>
    </row>
    <row r="4" spans="1:7" s="6" customFormat="1" ht="43" customHeight="1" x14ac:dyDescent="0.2">
      <c r="A4" s="100"/>
      <c r="B4" s="100"/>
      <c r="C4" s="100"/>
      <c r="D4" s="100"/>
      <c r="E4" s="29">
        <v>4</v>
      </c>
      <c r="F4" s="66" t="s">
        <v>3</v>
      </c>
    </row>
    <row r="7" spans="1:7" ht="18.75" customHeight="1" x14ac:dyDescent="0.2"/>
    <row r="8" spans="1:7" ht="18.75" customHeight="1" x14ac:dyDescent="0.2">
      <c r="A8" s="93" t="s">
        <v>4</v>
      </c>
      <c r="B8" s="90"/>
      <c r="C8" s="15"/>
      <c r="D8" s="91"/>
      <c r="E8" s="15"/>
    </row>
    <row r="9" spans="1:7" ht="128.25" customHeight="1" x14ac:dyDescent="0.2">
      <c r="A9" s="101" t="s">
        <v>5</v>
      </c>
      <c r="B9" s="101"/>
      <c r="C9" s="101"/>
      <c r="D9" s="94" t="s">
        <v>6</v>
      </c>
      <c r="E9" s="15"/>
    </row>
    <row r="10" spans="1:7" ht="71.25" customHeight="1" x14ac:dyDescent="0.2">
      <c r="A10" s="102" t="s">
        <v>7</v>
      </c>
      <c r="B10" s="101"/>
      <c r="C10" s="101"/>
      <c r="D10" s="92" t="s">
        <v>8</v>
      </c>
      <c r="E10" s="15"/>
    </row>
    <row r="12" spans="1:7" x14ac:dyDescent="0.2">
      <c r="B12"/>
    </row>
    <row r="13" spans="1:7" x14ac:dyDescent="0.2">
      <c r="B13"/>
    </row>
    <row r="14" spans="1:7" x14ac:dyDescent="0.2">
      <c r="B14"/>
    </row>
    <row r="15" spans="1:7" x14ac:dyDescent="0.2">
      <c r="B15"/>
    </row>
    <row r="16" spans="1:7" x14ac:dyDescent="0.2">
      <c r="B16"/>
    </row>
    <row r="17" spans="2:8" ht="14.5" customHeight="1" x14ac:dyDescent="0.2">
      <c r="B17"/>
    </row>
    <row r="18" spans="2:8" ht="18" customHeight="1" x14ac:dyDescent="0.2">
      <c r="B18"/>
    </row>
    <row r="19" spans="2:8" x14ac:dyDescent="0.2">
      <c r="B19"/>
    </row>
    <row r="20" spans="2:8" ht="15" customHeight="1" x14ac:dyDescent="0.2">
      <c r="B20"/>
    </row>
    <row r="21" spans="2:8" x14ac:dyDescent="0.2">
      <c r="B21"/>
    </row>
    <row r="22" spans="2:8" x14ac:dyDescent="0.2">
      <c r="B22"/>
    </row>
    <row r="23" spans="2:8" x14ac:dyDescent="0.2">
      <c r="B23"/>
    </row>
    <row r="24" spans="2:8" x14ac:dyDescent="0.2">
      <c r="B24"/>
    </row>
    <row r="25" spans="2:8" ht="30.75" customHeight="1" x14ac:dyDescent="0.2">
      <c r="B25"/>
    </row>
    <row r="26" spans="2:8" x14ac:dyDescent="0.2">
      <c r="B26"/>
    </row>
    <row r="27" spans="2:8" x14ac:dyDescent="0.2">
      <c r="B27"/>
    </row>
    <row r="28" spans="2:8" x14ac:dyDescent="0.2">
      <c r="B28"/>
    </row>
    <row r="29" spans="2:8" x14ac:dyDescent="0.2">
      <c r="D29" s="65"/>
      <c r="E29" s="65"/>
      <c r="F29" s="65"/>
      <c r="G29" s="65"/>
      <c r="H29" s="65"/>
    </row>
    <row r="30" spans="2:8" x14ac:dyDescent="0.2">
      <c r="D30" s="65"/>
      <c r="E30" s="65"/>
      <c r="F30" s="65"/>
      <c r="G30" s="65"/>
      <c r="H30" s="65"/>
    </row>
    <row r="31" spans="2:8" x14ac:dyDescent="0.2">
      <c r="D31" s="65"/>
      <c r="E31" s="65"/>
      <c r="F31" s="65"/>
      <c r="G31" s="65"/>
      <c r="H31" s="65"/>
    </row>
    <row r="32" spans="2:8" x14ac:dyDescent="0.2">
      <c r="D32" s="65"/>
      <c r="E32" s="65"/>
      <c r="F32" s="65"/>
      <c r="G32" s="65"/>
      <c r="H32" s="65"/>
    </row>
    <row r="33" spans="4:8" x14ac:dyDescent="0.2">
      <c r="D33" s="65"/>
      <c r="E33" s="65"/>
      <c r="F33" s="65"/>
      <c r="G33" s="65"/>
      <c r="H33" s="65"/>
    </row>
  </sheetData>
  <mergeCells count="3">
    <mergeCell ref="A1:D4"/>
    <mergeCell ref="A9:C9"/>
    <mergeCell ref="A10:C10"/>
  </mergeCells>
  <hyperlinks>
    <hyperlink ref="F2" r:id="rId1" xr:uid="{B5B2B639-45E9-47C2-8F30-B4667CF3FA48}"/>
    <hyperlink ref="F3" r:id="rId2" xr:uid="{6FB70AED-FBE8-42C6-9A23-45F4B9222552}"/>
    <hyperlink ref="F4" r:id="rId3" xr:uid="{315B6911-BFC0-4EDB-96DE-BDD17406B031}"/>
    <hyperlink ref="F1" r:id="rId4" xr:uid="{57BFFFBD-0E0E-45E7-A64F-D827C2E95B84}"/>
    <hyperlink ref="D9" r:id="rId5" display="00. Logical Framework Matrix 24AUG22.docx" xr:uid="{A4E91342-11DD-428F-8FC6-350F5935B2B6}"/>
    <hyperlink ref="D10" r:id="rId6" xr:uid="{C6023208-FF47-4B00-9340-9E899BB3F68A}"/>
  </hyperlinks>
  <pageMargins left="0.7" right="0.7" top="0.75" bottom="0.75" header="0.3" footer="0.3"/>
  <pageSetup paperSize="9"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07756-C634-44F1-A6E1-E3424684CC00}">
  <sheetPr codeName="Sheet9">
    <tabColor theme="4"/>
  </sheetPr>
  <dimension ref="A1:V11"/>
  <sheetViews>
    <sheetView workbookViewId="0">
      <selection sqref="A1:C1"/>
    </sheetView>
  </sheetViews>
  <sheetFormatPr baseColWidth="10" defaultColWidth="8.6640625" defaultRowHeight="15" x14ac:dyDescent="0.2"/>
  <cols>
    <col min="1" max="1" width="16.33203125" style="15" customWidth="1"/>
    <col min="2" max="2" width="10.83203125" style="15" customWidth="1"/>
    <col min="3" max="3" width="23.5" style="15" customWidth="1"/>
    <col min="4" max="4" width="12" style="15" customWidth="1"/>
    <col min="5" max="5" width="52.5" style="15" customWidth="1"/>
    <col min="6" max="6" width="10.5" style="15" customWidth="1"/>
    <col min="7" max="7" width="15" style="15" customWidth="1"/>
    <col min="8" max="8" width="11.6640625" style="15" customWidth="1"/>
    <col min="9" max="9" width="67" style="15" customWidth="1"/>
    <col min="10" max="10" width="44.6640625" style="15" customWidth="1"/>
    <col min="11" max="11" width="9.83203125" style="15" customWidth="1"/>
    <col min="12" max="12" width="55" style="15" customWidth="1"/>
    <col min="13" max="13" width="9.83203125" style="15" customWidth="1"/>
    <col min="14" max="14" width="55.6640625" style="15" customWidth="1"/>
    <col min="15" max="15" width="9.83203125" style="15" customWidth="1"/>
    <col min="16" max="16" width="55.5" style="15" customWidth="1"/>
    <col min="17" max="17" width="10" style="15" customWidth="1"/>
    <col min="18" max="18" width="55.33203125" style="15" customWidth="1"/>
    <col min="19" max="19" width="10.1640625" style="15" customWidth="1"/>
    <col min="20" max="20" width="56" style="15" customWidth="1"/>
    <col min="21" max="21" width="10.1640625" style="15" customWidth="1"/>
    <col min="22" max="22" width="55.5" style="15" customWidth="1"/>
    <col min="23" max="16384" width="8.6640625" style="15"/>
  </cols>
  <sheetData>
    <row r="1" spans="1:22" ht="30" customHeight="1" x14ac:dyDescent="0.2">
      <c r="A1" s="112" t="s">
        <v>168</v>
      </c>
      <c r="B1" s="112"/>
      <c r="C1" s="112"/>
      <c r="D1" s="116" t="s">
        <v>128</v>
      </c>
      <c r="E1" s="116"/>
      <c r="F1" s="116"/>
      <c r="G1" s="116"/>
      <c r="H1" s="116"/>
      <c r="I1" s="116"/>
      <c r="J1" s="116"/>
      <c r="K1" s="117" t="s">
        <v>169</v>
      </c>
      <c r="L1" s="117"/>
      <c r="M1" s="117"/>
      <c r="N1" s="117"/>
      <c r="O1" s="117"/>
      <c r="P1" s="117"/>
      <c r="Q1" s="117"/>
      <c r="R1" s="117"/>
      <c r="S1" s="117"/>
      <c r="T1" s="117"/>
      <c r="U1" s="117"/>
      <c r="V1" s="117"/>
    </row>
    <row r="2" spans="1:22" ht="15" customHeight="1" x14ac:dyDescent="0.2">
      <c r="A2" s="19" t="s">
        <v>170</v>
      </c>
      <c r="B2" s="103" t="s">
        <v>171</v>
      </c>
      <c r="C2" s="103" t="s">
        <v>130</v>
      </c>
      <c r="D2" s="103" t="s">
        <v>172</v>
      </c>
      <c r="E2" s="105" t="s">
        <v>132</v>
      </c>
      <c r="F2" s="105" t="s">
        <v>173</v>
      </c>
      <c r="G2" s="105" t="s">
        <v>174</v>
      </c>
      <c r="H2" s="105" t="s">
        <v>175</v>
      </c>
      <c r="I2" s="105" t="s">
        <v>136</v>
      </c>
      <c r="J2" s="105" t="s">
        <v>176</v>
      </c>
      <c r="K2" s="103" t="s">
        <v>422</v>
      </c>
      <c r="L2" s="103"/>
      <c r="M2" s="105" t="s">
        <v>423</v>
      </c>
      <c r="N2" s="105"/>
      <c r="O2" s="103" t="s">
        <v>424</v>
      </c>
      <c r="P2" s="103"/>
      <c r="Q2" s="105" t="s">
        <v>425</v>
      </c>
      <c r="R2" s="105"/>
      <c r="S2" s="103" t="s">
        <v>426</v>
      </c>
      <c r="T2" s="103"/>
      <c r="U2" s="105" t="s">
        <v>427</v>
      </c>
      <c r="V2" s="105"/>
    </row>
    <row r="3" spans="1:22" ht="16" x14ac:dyDescent="0.2">
      <c r="A3" s="19">
        <f>COUNTIF(D4:D7,"&lt;&gt;")</f>
        <v>3</v>
      </c>
      <c r="B3" s="103"/>
      <c r="C3" s="103"/>
      <c r="D3" s="103"/>
      <c r="E3" s="105"/>
      <c r="F3" s="105"/>
      <c r="G3" s="105"/>
      <c r="H3" s="105"/>
      <c r="I3" s="105"/>
      <c r="J3" s="105"/>
      <c r="K3" s="12" t="s">
        <v>185</v>
      </c>
      <c r="L3" s="12" t="s">
        <v>130</v>
      </c>
      <c r="M3" s="9" t="s">
        <v>185</v>
      </c>
      <c r="N3" s="9" t="s">
        <v>130</v>
      </c>
      <c r="O3" s="12" t="s">
        <v>185</v>
      </c>
      <c r="P3" s="12" t="s">
        <v>130</v>
      </c>
      <c r="Q3" s="9" t="s">
        <v>185</v>
      </c>
      <c r="R3" s="9" t="s">
        <v>130</v>
      </c>
      <c r="S3" s="12" t="s">
        <v>185</v>
      </c>
      <c r="T3" s="12" t="s">
        <v>130</v>
      </c>
      <c r="U3" s="9" t="s">
        <v>185</v>
      </c>
      <c r="V3" s="9" t="s">
        <v>130</v>
      </c>
    </row>
    <row r="4" spans="1:22" s="16" customFormat="1" ht="16" x14ac:dyDescent="0.2">
      <c r="A4" s="103" t="s">
        <v>438</v>
      </c>
      <c r="B4" s="105" t="s">
        <v>439</v>
      </c>
      <c r="C4" s="118"/>
      <c r="D4" s="23" t="s">
        <v>440</v>
      </c>
      <c r="E4" s="25"/>
      <c r="F4" s="7"/>
      <c r="G4" s="29"/>
      <c r="H4" s="7"/>
      <c r="I4" s="25"/>
      <c r="J4" s="26"/>
      <c r="K4" s="29"/>
      <c r="L4" s="25"/>
      <c r="M4" s="29"/>
      <c r="N4" s="25"/>
      <c r="O4" s="29"/>
      <c r="P4" s="25"/>
      <c r="Q4" s="29"/>
      <c r="R4" s="25"/>
      <c r="S4" s="7"/>
      <c r="T4" s="25"/>
      <c r="U4" s="29"/>
      <c r="V4" s="25"/>
    </row>
    <row r="5" spans="1:22" ht="16" x14ac:dyDescent="0.2">
      <c r="A5" s="103"/>
      <c r="B5" s="105"/>
      <c r="C5" s="118"/>
      <c r="D5" s="18" t="s">
        <v>441</v>
      </c>
      <c r="E5" s="25"/>
      <c r="F5" s="7"/>
      <c r="G5" s="7"/>
      <c r="H5" s="7"/>
      <c r="I5" s="26"/>
      <c r="J5" s="26"/>
      <c r="K5" s="29"/>
      <c r="L5" s="25"/>
      <c r="M5" s="29"/>
      <c r="N5" s="25"/>
      <c r="O5" s="29"/>
      <c r="P5" s="25"/>
      <c r="Q5" s="29"/>
      <c r="R5" s="25"/>
      <c r="S5" s="29"/>
      <c r="T5" s="25"/>
      <c r="U5" s="29"/>
      <c r="V5" s="25"/>
    </row>
    <row r="6" spans="1:22" ht="16" x14ac:dyDescent="0.2">
      <c r="A6" s="103"/>
      <c r="B6" s="105"/>
      <c r="C6" s="118"/>
      <c r="D6" s="18" t="s">
        <v>442</v>
      </c>
      <c r="E6" s="25"/>
      <c r="F6" s="7"/>
      <c r="G6" s="7"/>
      <c r="H6" s="7"/>
      <c r="I6" s="26"/>
      <c r="J6" s="26"/>
      <c r="K6" s="29"/>
      <c r="L6" s="25"/>
      <c r="M6" s="29"/>
      <c r="N6" s="25"/>
      <c r="O6" s="29"/>
      <c r="P6" s="25"/>
      <c r="Q6" s="29"/>
      <c r="R6" s="25"/>
      <c r="S6" s="29"/>
      <c r="T6" s="25"/>
      <c r="U6" s="29"/>
      <c r="V6" s="25"/>
    </row>
    <row r="7" spans="1:22" ht="30.75" customHeight="1" x14ac:dyDescent="0.2">
      <c r="A7" s="119" t="s">
        <v>11</v>
      </c>
      <c r="B7" s="119"/>
      <c r="C7" s="119"/>
      <c r="D7" s="119"/>
      <c r="E7" s="119"/>
      <c r="F7" s="119"/>
      <c r="G7" s="119"/>
      <c r="H7" s="119"/>
      <c r="I7" s="119"/>
      <c r="K7" s="16"/>
      <c r="L7" s="16"/>
      <c r="M7" s="16"/>
      <c r="N7" s="16"/>
      <c r="O7" s="16"/>
      <c r="P7" s="16"/>
      <c r="Q7" s="16"/>
      <c r="R7" s="16"/>
      <c r="S7" s="16"/>
      <c r="T7" s="16"/>
      <c r="U7" s="16"/>
      <c r="V7" s="16"/>
    </row>
    <row r="8" spans="1:22" ht="30.75" customHeight="1" x14ac:dyDescent="0.2">
      <c r="A8" s="12"/>
      <c r="B8" s="12" t="s">
        <v>239</v>
      </c>
      <c r="C8" s="20"/>
      <c r="D8" s="12" t="s">
        <v>240</v>
      </c>
      <c r="E8" s="12" t="s">
        <v>130</v>
      </c>
      <c r="F8" s="12"/>
      <c r="G8" s="12"/>
      <c r="H8" s="12" t="s">
        <v>241</v>
      </c>
      <c r="I8" s="12" t="s">
        <v>242</v>
      </c>
    </row>
    <row r="9" spans="1:22" ht="16" x14ac:dyDescent="0.2">
      <c r="A9" s="103" t="s">
        <v>443</v>
      </c>
      <c r="B9" s="105" t="s">
        <v>444</v>
      </c>
      <c r="C9" s="118"/>
      <c r="D9" s="18" t="s">
        <v>445</v>
      </c>
      <c r="E9" s="107"/>
      <c r="F9" s="107"/>
      <c r="G9" s="107"/>
      <c r="H9" s="1"/>
      <c r="I9" s="1"/>
    </row>
    <row r="10" spans="1:22" ht="43.5" customHeight="1" x14ac:dyDescent="0.2">
      <c r="A10" s="103"/>
      <c r="B10" s="105"/>
      <c r="C10" s="118"/>
      <c r="D10" s="23" t="s">
        <v>446</v>
      </c>
      <c r="E10" s="107"/>
      <c r="F10" s="107"/>
      <c r="G10" s="107"/>
      <c r="H10" s="1"/>
      <c r="I10" s="1"/>
    </row>
    <row r="11" spans="1:22" ht="70.5" customHeight="1" x14ac:dyDescent="0.2">
      <c r="A11" s="103"/>
      <c r="B11" s="105"/>
      <c r="C11" s="118"/>
      <c r="D11" s="23" t="s">
        <v>447</v>
      </c>
      <c r="E11" s="107"/>
      <c r="F11" s="107"/>
      <c r="G11" s="107"/>
      <c r="H11" s="1"/>
      <c r="I11" s="1"/>
    </row>
  </sheetData>
  <mergeCells count="28">
    <mergeCell ref="D1:J1"/>
    <mergeCell ref="E11:G11"/>
    <mergeCell ref="Q2:R2"/>
    <mergeCell ref="A7:I7"/>
    <mergeCell ref="K2:L2"/>
    <mergeCell ref="C4:C6"/>
    <mergeCell ref="A4:A6"/>
    <mergeCell ref="B4:B6"/>
    <mergeCell ref="A9:A11"/>
    <mergeCell ref="B9:B11"/>
    <mergeCell ref="C9:C11"/>
    <mergeCell ref="E9:G9"/>
    <mergeCell ref="E10:G10"/>
    <mergeCell ref="A1:C1"/>
    <mergeCell ref="K1:V1"/>
    <mergeCell ref="B2:B3"/>
    <mergeCell ref="C2:C3"/>
    <mergeCell ref="D2:D3"/>
    <mergeCell ref="E2:E3"/>
    <mergeCell ref="F2:F3"/>
    <mergeCell ref="G2:G3"/>
    <mergeCell ref="S2:T2"/>
    <mergeCell ref="U2:V2"/>
    <mergeCell ref="H2:H3"/>
    <mergeCell ref="I2:I3"/>
    <mergeCell ref="J2:J3"/>
    <mergeCell ref="M2:N2"/>
    <mergeCell ref="O2:P2"/>
  </mergeCells>
  <conditionalFormatting sqref="H9:H11">
    <cfRule type="containsText" dxfId="15" priority="1" operator="containsText" text="Not Started">
      <formula>NOT(ISERROR(SEARCH("Not Started",H9)))</formula>
    </cfRule>
    <cfRule type="containsText" dxfId="14" priority="2" operator="containsText" text="In Progress">
      <formula>NOT(ISERROR(SEARCH("In Progress",H9)))</formula>
    </cfRule>
    <cfRule type="containsText" dxfId="13" priority="3" operator="containsText" text="Complete">
      <formula>NOT(ISERROR(SEARCH("Complete",H9)))</formula>
    </cfRule>
  </conditionalFormatting>
  <dataValidations count="1">
    <dataValidation type="list" allowBlank="1" showInputMessage="1" showErrorMessage="1" sqref="H9:H11" xr:uid="{7AC3B6A7-1DAC-4513-932E-6C4484A5C2B2}">
      <formula1>"Not started, In Progress, Complete"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DE344-1AE9-41A4-B262-71189CA4726F}">
  <sheetPr codeName="Sheet11">
    <tabColor theme="4"/>
  </sheetPr>
  <dimension ref="A1:V18"/>
  <sheetViews>
    <sheetView workbookViewId="0">
      <selection sqref="A1:C1"/>
    </sheetView>
  </sheetViews>
  <sheetFormatPr baseColWidth="10" defaultColWidth="8.6640625" defaultRowHeight="15" x14ac:dyDescent="0.2"/>
  <cols>
    <col min="1" max="1" width="16.33203125" style="15" customWidth="1"/>
    <col min="2" max="2" width="10.83203125" style="15" customWidth="1"/>
    <col min="3" max="3" width="23.5" style="15" customWidth="1"/>
    <col min="4" max="4" width="12" style="15" customWidth="1"/>
    <col min="5" max="5" width="52.5" style="15" customWidth="1"/>
    <col min="6" max="6" width="10.5" style="15" customWidth="1"/>
    <col min="7" max="7" width="15" style="15" customWidth="1"/>
    <col min="8" max="8" width="11.6640625" style="15" customWidth="1"/>
    <col min="9" max="9" width="67" style="15" customWidth="1"/>
    <col min="10" max="10" width="44.6640625" style="15" customWidth="1"/>
    <col min="11" max="11" width="9.83203125" style="15" customWidth="1"/>
    <col min="12" max="12" width="55" style="15" customWidth="1"/>
    <col min="13" max="13" width="9.83203125" style="15" customWidth="1"/>
    <col min="14" max="14" width="55.6640625" style="15" customWidth="1"/>
    <col min="15" max="15" width="9.83203125" style="15" customWidth="1"/>
    <col min="16" max="16" width="55.5" style="15" customWidth="1"/>
    <col min="17" max="17" width="10" style="15" customWidth="1"/>
    <col min="18" max="18" width="55.33203125" style="15" customWidth="1"/>
    <col min="19" max="19" width="10.1640625" style="15" customWidth="1"/>
    <col min="20" max="20" width="56" style="15" customWidth="1"/>
    <col min="21" max="21" width="10.1640625" style="15" customWidth="1"/>
    <col min="22" max="22" width="55.5" style="15" customWidth="1"/>
    <col min="23" max="16384" width="8.6640625" style="15"/>
  </cols>
  <sheetData>
    <row r="1" spans="1:22" ht="30" customHeight="1" x14ac:dyDescent="0.2">
      <c r="A1" s="112" t="s">
        <v>168</v>
      </c>
      <c r="B1" s="112"/>
      <c r="C1" s="112"/>
      <c r="D1" s="116" t="s">
        <v>128</v>
      </c>
      <c r="E1" s="116"/>
      <c r="F1" s="116"/>
      <c r="G1" s="116"/>
      <c r="H1" s="116"/>
      <c r="I1" s="116"/>
      <c r="J1" s="116"/>
      <c r="K1" s="117" t="s">
        <v>169</v>
      </c>
      <c r="L1" s="117"/>
      <c r="M1" s="117"/>
      <c r="N1" s="117"/>
      <c r="O1" s="117"/>
      <c r="P1" s="117"/>
      <c r="Q1" s="117"/>
      <c r="R1" s="117"/>
      <c r="S1" s="117"/>
      <c r="T1" s="117"/>
      <c r="U1" s="117"/>
      <c r="V1" s="117"/>
    </row>
    <row r="2" spans="1:22" ht="15" customHeight="1" x14ac:dyDescent="0.2">
      <c r="A2" s="19" t="s">
        <v>170</v>
      </c>
      <c r="B2" s="103" t="s">
        <v>171</v>
      </c>
      <c r="C2" s="103" t="s">
        <v>130</v>
      </c>
      <c r="D2" s="103" t="s">
        <v>172</v>
      </c>
      <c r="E2" s="105" t="s">
        <v>132</v>
      </c>
      <c r="F2" s="105" t="s">
        <v>173</v>
      </c>
      <c r="G2" s="105" t="s">
        <v>174</v>
      </c>
      <c r="H2" s="105" t="s">
        <v>175</v>
      </c>
      <c r="I2" s="105" t="s">
        <v>136</v>
      </c>
      <c r="J2" s="105" t="s">
        <v>176</v>
      </c>
      <c r="K2" s="103" t="s">
        <v>422</v>
      </c>
      <c r="L2" s="103"/>
      <c r="M2" s="105" t="s">
        <v>423</v>
      </c>
      <c r="N2" s="105"/>
      <c r="O2" s="103" t="s">
        <v>424</v>
      </c>
      <c r="P2" s="103"/>
      <c r="Q2" s="105" t="s">
        <v>425</v>
      </c>
      <c r="R2" s="105"/>
      <c r="S2" s="103" t="s">
        <v>426</v>
      </c>
      <c r="T2" s="103"/>
      <c r="U2" s="105" t="s">
        <v>427</v>
      </c>
      <c r="V2" s="105"/>
    </row>
    <row r="3" spans="1:22" ht="16" x14ac:dyDescent="0.2">
      <c r="A3" s="19">
        <f>COUNTIF(D4:D7,"&lt;&gt;")</f>
        <v>2</v>
      </c>
      <c r="B3" s="103"/>
      <c r="C3" s="103"/>
      <c r="D3" s="103"/>
      <c r="E3" s="105"/>
      <c r="F3" s="105"/>
      <c r="G3" s="105"/>
      <c r="H3" s="105"/>
      <c r="I3" s="105"/>
      <c r="J3" s="105"/>
      <c r="K3" s="12" t="s">
        <v>185</v>
      </c>
      <c r="L3" s="12" t="s">
        <v>130</v>
      </c>
      <c r="M3" s="9" t="s">
        <v>185</v>
      </c>
      <c r="N3" s="9" t="s">
        <v>130</v>
      </c>
      <c r="O3" s="12" t="s">
        <v>185</v>
      </c>
      <c r="P3" s="12" t="s">
        <v>130</v>
      </c>
      <c r="Q3" s="9" t="s">
        <v>185</v>
      </c>
      <c r="R3" s="9" t="s">
        <v>130</v>
      </c>
      <c r="S3" s="12" t="s">
        <v>185</v>
      </c>
      <c r="T3" s="12" t="s">
        <v>130</v>
      </c>
      <c r="U3" s="9" t="s">
        <v>185</v>
      </c>
      <c r="V3" s="9" t="s">
        <v>130</v>
      </c>
    </row>
    <row r="4" spans="1:22" s="16" customFormat="1" ht="29" customHeight="1" x14ac:dyDescent="0.2">
      <c r="A4" s="103" t="s">
        <v>448</v>
      </c>
      <c r="B4" s="105" t="s">
        <v>449</v>
      </c>
      <c r="C4" s="118"/>
      <c r="D4" s="23" t="s">
        <v>450</v>
      </c>
      <c r="E4" s="27"/>
      <c r="F4" s="2"/>
      <c r="G4" s="2"/>
      <c r="H4" s="2"/>
      <c r="I4" s="27"/>
      <c r="J4" s="26"/>
      <c r="K4" s="29"/>
      <c r="L4" s="25"/>
      <c r="M4" s="29"/>
      <c r="N4" s="25"/>
      <c r="O4" s="29"/>
      <c r="P4" s="25"/>
      <c r="Q4" s="29"/>
      <c r="R4" s="25"/>
      <c r="S4" s="29"/>
      <c r="T4" s="25"/>
      <c r="U4" s="29"/>
      <c r="V4" s="25"/>
    </row>
    <row r="5" spans="1:22" ht="16" x14ac:dyDescent="0.2">
      <c r="A5" s="103"/>
      <c r="B5" s="105"/>
      <c r="C5" s="118"/>
      <c r="D5" s="18" t="s">
        <v>451</v>
      </c>
      <c r="E5" s="25"/>
      <c r="F5" s="7"/>
      <c r="G5" s="7"/>
      <c r="H5" s="7"/>
      <c r="I5" s="26"/>
      <c r="J5" s="26"/>
      <c r="K5" s="29"/>
      <c r="L5" s="25"/>
      <c r="M5" s="29"/>
      <c r="N5" s="25"/>
      <c r="O5" s="29"/>
      <c r="P5" s="25"/>
      <c r="Q5" s="29"/>
      <c r="R5" s="25"/>
      <c r="S5" s="29"/>
      <c r="T5" s="25"/>
      <c r="U5" s="29"/>
      <c r="V5" s="25"/>
    </row>
    <row r="6" spans="1:22" ht="44.5" customHeight="1" x14ac:dyDescent="0.2">
      <c r="A6" s="103"/>
      <c r="B6" s="9"/>
      <c r="C6" s="118"/>
      <c r="D6" s="18"/>
      <c r="E6" s="25"/>
      <c r="F6" s="7"/>
      <c r="G6" s="7"/>
      <c r="H6" s="7"/>
      <c r="I6" s="26"/>
      <c r="J6" s="26"/>
      <c r="K6" s="29"/>
      <c r="L6" s="25"/>
      <c r="M6" s="29"/>
      <c r="N6" s="25"/>
      <c r="O6" s="29"/>
      <c r="P6" s="25"/>
      <c r="Q6" s="29"/>
      <c r="R6" s="25"/>
      <c r="S6" s="29"/>
      <c r="T6" s="25"/>
      <c r="U6" s="29"/>
      <c r="V6" s="25"/>
    </row>
    <row r="7" spans="1:22" ht="30.75" customHeight="1" x14ac:dyDescent="0.2">
      <c r="A7" s="119" t="s">
        <v>11</v>
      </c>
      <c r="B7" s="119"/>
      <c r="C7" s="119"/>
      <c r="D7" s="119"/>
      <c r="E7" s="119"/>
      <c r="F7" s="119"/>
      <c r="G7" s="119"/>
      <c r="H7" s="119"/>
      <c r="I7" s="119"/>
      <c r="K7" s="16"/>
      <c r="L7" s="16"/>
      <c r="M7" s="16"/>
      <c r="N7" s="16"/>
      <c r="O7" s="16"/>
      <c r="P7" s="16"/>
      <c r="Q7" s="16"/>
      <c r="R7" s="16"/>
      <c r="S7" s="16"/>
      <c r="T7" s="16"/>
      <c r="U7" s="16"/>
      <c r="V7" s="16"/>
    </row>
    <row r="8" spans="1:22" ht="30.75" customHeight="1" x14ac:dyDescent="0.2">
      <c r="A8" s="12"/>
      <c r="B8" s="12" t="s">
        <v>239</v>
      </c>
      <c r="C8" s="20"/>
      <c r="D8" s="12" t="s">
        <v>240</v>
      </c>
      <c r="E8" s="12" t="s">
        <v>130</v>
      </c>
      <c r="F8" s="12"/>
      <c r="G8" s="12"/>
      <c r="H8" s="12" t="s">
        <v>241</v>
      </c>
      <c r="I8" s="12" t="s">
        <v>242</v>
      </c>
    </row>
    <row r="9" spans="1:22" ht="16" x14ac:dyDescent="0.2">
      <c r="A9" s="103" t="s">
        <v>452</v>
      </c>
      <c r="B9" s="105" t="s">
        <v>453</v>
      </c>
      <c r="C9" s="118"/>
      <c r="D9" s="18" t="s">
        <v>454</v>
      </c>
      <c r="E9" s="107"/>
      <c r="F9" s="107"/>
      <c r="G9" s="107"/>
      <c r="H9" s="1"/>
      <c r="I9" s="1"/>
    </row>
    <row r="10" spans="1:22" ht="16" x14ac:dyDescent="0.2">
      <c r="A10" s="103"/>
      <c r="B10" s="105"/>
      <c r="C10" s="118"/>
      <c r="D10" s="23" t="s">
        <v>455</v>
      </c>
      <c r="E10" s="107"/>
      <c r="F10" s="107"/>
      <c r="G10" s="107"/>
      <c r="H10" s="1"/>
      <c r="I10" s="1"/>
    </row>
    <row r="15" spans="1:22" x14ac:dyDescent="0.2">
      <c r="A15" s="13"/>
    </row>
    <row r="16" spans="1:22" x14ac:dyDescent="0.2">
      <c r="A16" s="13"/>
    </row>
    <row r="17" spans="1:1" x14ac:dyDescent="0.2">
      <c r="A17" s="38"/>
    </row>
    <row r="18" spans="1:1" x14ac:dyDescent="0.2">
      <c r="A18" s="13"/>
    </row>
  </sheetData>
  <mergeCells count="27">
    <mergeCell ref="D1:J1"/>
    <mergeCell ref="E9:G9"/>
    <mergeCell ref="E10:G10"/>
    <mergeCell ref="Q2:R2"/>
    <mergeCell ref="S2:T2"/>
    <mergeCell ref="A7:I7"/>
    <mergeCell ref="C4:C6"/>
    <mergeCell ref="A4:A6"/>
    <mergeCell ref="B4:B5"/>
    <mergeCell ref="A9:A10"/>
    <mergeCell ref="B9:B10"/>
    <mergeCell ref="C9:C10"/>
    <mergeCell ref="A1:C1"/>
    <mergeCell ref="K1:V1"/>
    <mergeCell ref="B2:B3"/>
    <mergeCell ref="C2:C3"/>
    <mergeCell ref="D2:D3"/>
    <mergeCell ref="E2:E3"/>
    <mergeCell ref="F2:F3"/>
    <mergeCell ref="G2:G3"/>
    <mergeCell ref="H2:H3"/>
    <mergeCell ref="I2:I3"/>
    <mergeCell ref="J2:J3"/>
    <mergeCell ref="M2:N2"/>
    <mergeCell ref="O2:P2"/>
    <mergeCell ref="U2:V2"/>
    <mergeCell ref="K2:L2"/>
  </mergeCells>
  <conditionalFormatting sqref="H9:H10">
    <cfRule type="containsText" dxfId="12" priority="1" operator="containsText" text="Not Started">
      <formula>NOT(ISERROR(SEARCH("Not Started",H9)))</formula>
    </cfRule>
    <cfRule type="containsText" dxfId="11" priority="2" operator="containsText" text="In Progress">
      <formula>NOT(ISERROR(SEARCH("In Progress",H9)))</formula>
    </cfRule>
    <cfRule type="containsText" dxfId="10" priority="3" operator="containsText" text="Complete">
      <formula>NOT(ISERROR(SEARCH("Complete",H9)))</formula>
    </cfRule>
  </conditionalFormatting>
  <dataValidations count="1">
    <dataValidation type="list" allowBlank="1" showInputMessage="1" showErrorMessage="1" sqref="H9:H10" xr:uid="{52A09006-7B3E-4C2E-ABFB-467071583882}">
      <formula1>"Not started, In Progress, Complete"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B6774-29C8-4611-A4E2-1BCE319B8FA3}">
  <sheetPr codeName="Sheet12">
    <tabColor theme="4"/>
  </sheetPr>
  <dimension ref="A1:V21"/>
  <sheetViews>
    <sheetView workbookViewId="0">
      <selection sqref="A1:C1"/>
    </sheetView>
  </sheetViews>
  <sheetFormatPr baseColWidth="10" defaultColWidth="8.6640625" defaultRowHeight="15" x14ac:dyDescent="0.2"/>
  <cols>
    <col min="1" max="1" width="16.33203125" style="15" customWidth="1"/>
    <col min="2" max="2" width="10.83203125" style="15" customWidth="1"/>
    <col min="3" max="3" width="23.5" style="15" customWidth="1"/>
    <col min="4" max="4" width="11.83203125" style="15" customWidth="1"/>
    <col min="5" max="5" width="52.5" style="15" customWidth="1"/>
    <col min="6" max="6" width="10.5" style="15" customWidth="1"/>
    <col min="7" max="7" width="15" style="15" customWidth="1"/>
    <col min="8" max="8" width="11.6640625" style="15" customWidth="1"/>
    <col min="9" max="9" width="67" style="15" customWidth="1"/>
    <col min="10" max="10" width="44.6640625" style="15" customWidth="1"/>
    <col min="11" max="11" width="9.83203125" style="15" customWidth="1"/>
    <col min="12" max="12" width="55" style="15" customWidth="1"/>
    <col min="13" max="13" width="9.83203125" style="15" customWidth="1"/>
    <col min="14" max="14" width="55.6640625" style="15" customWidth="1"/>
    <col min="15" max="15" width="9.83203125" style="15" customWidth="1"/>
    <col min="16" max="16" width="55.5" style="15" customWidth="1"/>
    <col min="17" max="17" width="10" style="15" customWidth="1"/>
    <col min="18" max="18" width="55.33203125" style="15" customWidth="1"/>
    <col min="19" max="19" width="10.1640625" style="15" customWidth="1"/>
    <col min="20" max="20" width="56" style="15" customWidth="1"/>
    <col min="21" max="21" width="10.1640625" style="15" customWidth="1"/>
    <col min="22" max="22" width="55.5" style="15" customWidth="1"/>
    <col min="23" max="16384" width="8.6640625" style="15"/>
  </cols>
  <sheetData>
    <row r="1" spans="1:22" ht="30" customHeight="1" x14ac:dyDescent="0.2">
      <c r="A1" s="112" t="s">
        <v>168</v>
      </c>
      <c r="B1" s="112"/>
      <c r="C1" s="112"/>
      <c r="D1" s="116" t="s">
        <v>128</v>
      </c>
      <c r="E1" s="116"/>
      <c r="F1" s="116"/>
      <c r="G1" s="116"/>
      <c r="H1" s="116"/>
      <c r="I1" s="116"/>
      <c r="J1" s="116"/>
      <c r="K1" s="117" t="s">
        <v>169</v>
      </c>
      <c r="L1" s="117"/>
      <c r="M1" s="117"/>
      <c r="N1" s="117"/>
      <c r="O1" s="117"/>
      <c r="P1" s="117"/>
      <c r="Q1" s="117"/>
      <c r="R1" s="117"/>
      <c r="S1" s="117"/>
      <c r="T1" s="117"/>
      <c r="U1" s="117"/>
      <c r="V1" s="117"/>
    </row>
    <row r="2" spans="1:22" ht="15" customHeight="1" x14ac:dyDescent="0.2">
      <c r="A2" s="19" t="s">
        <v>170</v>
      </c>
      <c r="B2" s="103" t="s">
        <v>171</v>
      </c>
      <c r="C2" s="103" t="s">
        <v>130</v>
      </c>
      <c r="D2" s="103" t="s">
        <v>172</v>
      </c>
      <c r="E2" s="105" t="s">
        <v>132</v>
      </c>
      <c r="F2" s="105" t="s">
        <v>173</v>
      </c>
      <c r="G2" s="105" t="s">
        <v>174</v>
      </c>
      <c r="H2" s="105" t="s">
        <v>175</v>
      </c>
      <c r="I2" s="105" t="s">
        <v>136</v>
      </c>
      <c r="J2" s="105" t="s">
        <v>176</v>
      </c>
      <c r="K2" s="103" t="s">
        <v>422</v>
      </c>
      <c r="L2" s="103"/>
      <c r="M2" s="105" t="s">
        <v>423</v>
      </c>
      <c r="N2" s="105"/>
      <c r="O2" s="103" t="s">
        <v>424</v>
      </c>
      <c r="P2" s="103"/>
      <c r="Q2" s="105" t="s">
        <v>425</v>
      </c>
      <c r="R2" s="105"/>
      <c r="S2" s="103" t="s">
        <v>426</v>
      </c>
      <c r="T2" s="103"/>
      <c r="U2" s="105" t="s">
        <v>427</v>
      </c>
      <c r="V2" s="105"/>
    </row>
    <row r="3" spans="1:22" ht="16" x14ac:dyDescent="0.2">
      <c r="A3" s="19">
        <f>COUNTIF(D4:D7,"&lt;&gt;")</f>
        <v>3</v>
      </c>
      <c r="B3" s="103"/>
      <c r="C3" s="103"/>
      <c r="D3" s="103"/>
      <c r="E3" s="105"/>
      <c r="F3" s="105"/>
      <c r="G3" s="105"/>
      <c r="H3" s="105"/>
      <c r="I3" s="105"/>
      <c r="J3" s="105"/>
      <c r="K3" s="12" t="s">
        <v>185</v>
      </c>
      <c r="L3" s="12" t="s">
        <v>130</v>
      </c>
      <c r="M3" s="9" t="s">
        <v>185</v>
      </c>
      <c r="N3" s="9" t="s">
        <v>130</v>
      </c>
      <c r="O3" s="12" t="s">
        <v>185</v>
      </c>
      <c r="P3" s="12" t="s">
        <v>130</v>
      </c>
      <c r="Q3" s="9" t="s">
        <v>185</v>
      </c>
      <c r="R3" s="9" t="s">
        <v>130</v>
      </c>
      <c r="S3" s="12" t="s">
        <v>185</v>
      </c>
      <c r="T3" s="12" t="s">
        <v>130</v>
      </c>
      <c r="U3" s="9" t="s">
        <v>185</v>
      </c>
      <c r="V3" s="9" t="s">
        <v>130</v>
      </c>
    </row>
    <row r="4" spans="1:22" s="16" customFormat="1" ht="128.5" customHeight="1" x14ac:dyDescent="0.2">
      <c r="A4" s="103" t="s">
        <v>456</v>
      </c>
      <c r="B4" s="105" t="s">
        <v>457</v>
      </c>
      <c r="C4" s="118"/>
      <c r="D4" s="23" t="s">
        <v>458</v>
      </c>
      <c r="E4" s="26"/>
      <c r="F4" s="7"/>
      <c r="G4" s="7"/>
      <c r="H4" s="51"/>
      <c r="I4" s="26"/>
      <c r="J4" s="26"/>
      <c r="K4" s="29"/>
      <c r="L4" s="25"/>
      <c r="M4" s="29"/>
      <c r="N4" s="25"/>
      <c r="O4" s="29"/>
      <c r="P4" s="25"/>
      <c r="Q4" s="29"/>
      <c r="R4" s="25"/>
      <c r="S4" s="29"/>
      <c r="T4" s="25"/>
      <c r="U4" s="29"/>
      <c r="V4" s="25"/>
    </row>
    <row r="5" spans="1:22" ht="16" x14ac:dyDescent="0.2">
      <c r="A5" s="103"/>
      <c r="B5" s="105"/>
      <c r="C5" s="118"/>
      <c r="D5" s="18" t="s">
        <v>459</v>
      </c>
      <c r="E5" s="25"/>
      <c r="F5" s="7"/>
      <c r="G5" s="7"/>
      <c r="H5" s="7"/>
      <c r="I5" s="25"/>
      <c r="J5" s="26"/>
      <c r="K5" s="29"/>
      <c r="L5" s="25"/>
      <c r="M5" s="29"/>
      <c r="N5" s="25"/>
      <c r="O5" s="29"/>
      <c r="P5" s="25"/>
      <c r="Q5" s="29"/>
      <c r="R5" s="25"/>
      <c r="S5" s="29"/>
      <c r="T5" s="25"/>
      <c r="U5" s="29"/>
      <c r="V5" s="25"/>
    </row>
    <row r="6" spans="1:22" ht="16" x14ac:dyDescent="0.2">
      <c r="A6" s="103"/>
      <c r="B6" s="105"/>
      <c r="C6" s="118"/>
      <c r="D6" s="18" t="s">
        <v>460</v>
      </c>
      <c r="E6" s="25"/>
      <c r="F6" s="7"/>
      <c r="G6" s="7"/>
      <c r="H6" s="7"/>
      <c r="I6" s="25"/>
      <c r="J6" s="26"/>
      <c r="K6" s="29"/>
      <c r="L6" s="25"/>
      <c r="M6" s="29"/>
      <c r="N6" s="25"/>
      <c r="O6" s="29"/>
      <c r="P6" s="25"/>
      <c r="Q6" s="29"/>
      <c r="R6" s="25"/>
      <c r="S6" s="29"/>
      <c r="T6" s="25"/>
      <c r="U6" s="29"/>
      <c r="V6" s="25"/>
    </row>
    <row r="7" spans="1:22" ht="30.75" customHeight="1" x14ac:dyDescent="0.2">
      <c r="A7" s="119" t="s">
        <v>11</v>
      </c>
      <c r="B7" s="119"/>
      <c r="C7" s="119"/>
      <c r="D7" s="119"/>
      <c r="E7" s="119"/>
      <c r="F7" s="119"/>
      <c r="G7" s="119"/>
      <c r="H7" s="119"/>
      <c r="I7" s="119"/>
      <c r="K7" s="16"/>
      <c r="L7" s="16"/>
      <c r="M7" s="16"/>
      <c r="N7" s="16"/>
      <c r="O7" s="16"/>
      <c r="P7" s="16"/>
      <c r="Q7" s="16"/>
      <c r="R7" s="16"/>
      <c r="S7" s="16"/>
      <c r="T7" s="16"/>
      <c r="U7" s="16"/>
      <c r="V7" s="16"/>
    </row>
    <row r="8" spans="1:22" ht="30.75" customHeight="1" x14ac:dyDescent="0.2">
      <c r="A8" s="12"/>
      <c r="B8" s="12" t="s">
        <v>239</v>
      </c>
      <c r="C8" s="20"/>
      <c r="D8" s="12" t="s">
        <v>240</v>
      </c>
      <c r="E8" s="12" t="s">
        <v>130</v>
      </c>
      <c r="F8" s="12"/>
      <c r="G8" s="12"/>
      <c r="H8" s="12" t="s">
        <v>241</v>
      </c>
      <c r="I8" s="12" t="s">
        <v>242</v>
      </c>
    </row>
    <row r="9" spans="1:22" ht="16" x14ac:dyDescent="0.2">
      <c r="A9" s="103" t="s">
        <v>461</v>
      </c>
      <c r="B9" s="105" t="s">
        <v>462</v>
      </c>
      <c r="C9" s="118"/>
      <c r="D9" s="18" t="s">
        <v>463</v>
      </c>
      <c r="E9" s="107"/>
      <c r="F9" s="107"/>
      <c r="G9" s="107"/>
      <c r="H9" s="1"/>
      <c r="I9" s="1"/>
    </row>
    <row r="10" spans="1:22" ht="29.25" customHeight="1" x14ac:dyDescent="0.2">
      <c r="A10" s="103"/>
      <c r="B10" s="105"/>
      <c r="C10" s="118"/>
      <c r="D10" s="23" t="s">
        <v>464</v>
      </c>
      <c r="E10" s="107"/>
      <c r="F10" s="107"/>
      <c r="G10" s="107"/>
      <c r="H10" s="1"/>
      <c r="I10" s="1"/>
    </row>
    <row r="11" spans="1:22" ht="28.5" customHeight="1" x14ac:dyDescent="0.2">
      <c r="A11" s="103"/>
      <c r="B11" s="105"/>
      <c r="C11" s="118"/>
      <c r="D11" s="23" t="s">
        <v>465</v>
      </c>
      <c r="E11" s="107"/>
      <c r="F11" s="107"/>
      <c r="G11" s="107"/>
      <c r="H11" s="1"/>
      <c r="I11" s="1"/>
    </row>
    <row r="12" spans="1:22" ht="30" customHeight="1" x14ac:dyDescent="0.2">
      <c r="A12" s="103"/>
      <c r="B12" s="105"/>
      <c r="C12" s="118"/>
      <c r="D12" s="23" t="s">
        <v>466</v>
      </c>
      <c r="E12" s="107"/>
      <c r="F12" s="107"/>
      <c r="G12" s="107"/>
      <c r="H12" s="1"/>
      <c r="I12" s="1"/>
    </row>
    <row r="13" spans="1:22" ht="30.75" customHeight="1" x14ac:dyDescent="0.2">
      <c r="A13" s="103"/>
      <c r="B13" s="105"/>
      <c r="C13" s="118"/>
      <c r="D13" s="23" t="s">
        <v>467</v>
      </c>
      <c r="E13" s="107"/>
      <c r="F13" s="107"/>
      <c r="G13" s="107"/>
      <c r="H13" s="1"/>
      <c r="I13" s="1"/>
    </row>
    <row r="18" spans="1:1" x14ac:dyDescent="0.2">
      <c r="A18" s="13"/>
    </row>
    <row r="19" spans="1:1" x14ac:dyDescent="0.2">
      <c r="A19" s="13"/>
    </row>
    <row r="20" spans="1:1" x14ac:dyDescent="0.2">
      <c r="A20" s="38"/>
    </row>
    <row r="21" spans="1:1" x14ac:dyDescent="0.2">
      <c r="A21" s="13"/>
    </row>
  </sheetData>
  <mergeCells count="30">
    <mergeCell ref="C4:C6"/>
    <mergeCell ref="K2:L2"/>
    <mergeCell ref="D1:J1"/>
    <mergeCell ref="A9:A13"/>
    <mergeCell ref="B9:B13"/>
    <mergeCell ref="C9:C13"/>
    <mergeCell ref="E9:G9"/>
    <mergeCell ref="E10:G10"/>
    <mergeCell ref="E11:G11"/>
    <mergeCell ref="E12:G12"/>
    <mergeCell ref="E13:G13"/>
    <mergeCell ref="A4:A6"/>
    <mergeCell ref="B4:B6"/>
    <mergeCell ref="A7:I7"/>
    <mergeCell ref="A1:C1"/>
    <mergeCell ref="K1:V1"/>
    <mergeCell ref="B2:B3"/>
    <mergeCell ref="C2:C3"/>
    <mergeCell ref="D2:D3"/>
    <mergeCell ref="E2:E3"/>
    <mergeCell ref="F2:F3"/>
    <mergeCell ref="O2:P2"/>
    <mergeCell ref="Q2:R2"/>
    <mergeCell ref="S2:T2"/>
    <mergeCell ref="U2:V2"/>
    <mergeCell ref="G2:G3"/>
    <mergeCell ref="H2:H3"/>
    <mergeCell ref="I2:I3"/>
    <mergeCell ref="J2:J3"/>
    <mergeCell ref="M2:N2"/>
  </mergeCells>
  <conditionalFormatting sqref="H9:H13">
    <cfRule type="containsText" dxfId="9" priority="1" operator="containsText" text="Not Started">
      <formula>NOT(ISERROR(SEARCH("Not Started",H9)))</formula>
    </cfRule>
    <cfRule type="containsText" dxfId="8" priority="2" operator="containsText" text="In Progress">
      <formula>NOT(ISERROR(SEARCH("In Progress",H9)))</formula>
    </cfRule>
    <cfRule type="containsText" dxfId="7" priority="3" operator="containsText" text="Complete">
      <formula>NOT(ISERROR(SEARCH("Complete",H9)))</formula>
    </cfRule>
  </conditionalFormatting>
  <dataValidations count="1">
    <dataValidation type="list" allowBlank="1" showInputMessage="1" showErrorMessage="1" sqref="H9:H13" xr:uid="{FCBB26DE-B9BB-480C-B5E0-4B07B02194CB}">
      <formula1>"Not started, In Progress, Complete"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BD1A8-29A1-41BA-9571-A212512B3FF7}">
  <sheetPr codeName="Sheet14">
    <tabColor theme="4"/>
  </sheetPr>
  <dimension ref="A1:V23"/>
  <sheetViews>
    <sheetView workbookViewId="0">
      <selection sqref="A1:C1"/>
    </sheetView>
  </sheetViews>
  <sheetFormatPr baseColWidth="10" defaultColWidth="8.6640625" defaultRowHeight="15" x14ac:dyDescent="0.2"/>
  <cols>
    <col min="1" max="1" width="16.33203125" style="15" customWidth="1"/>
    <col min="2" max="2" width="10.83203125" style="15" customWidth="1"/>
    <col min="3" max="3" width="23.5" style="15" customWidth="1"/>
    <col min="4" max="4" width="12" style="15" customWidth="1"/>
    <col min="5" max="5" width="52.5" style="15" customWidth="1"/>
    <col min="6" max="6" width="10.5" style="15" customWidth="1"/>
    <col min="7" max="7" width="15" style="15" customWidth="1"/>
    <col min="8" max="8" width="11.6640625" style="15" customWidth="1"/>
    <col min="9" max="9" width="67" style="15" customWidth="1"/>
    <col min="10" max="10" width="44.6640625" style="15" customWidth="1"/>
    <col min="11" max="11" width="9.83203125" style="15" customWidth="1"/>
    <col min="12" max="12" width="55" style="15" customWidth="1"/>
    <col min="13" max="13" width="9.83203125" style="15" customWidth="1"/>
    <col min="14" max="14" width="55.6640625" style="15" customWidth="1"/>
    <col min="15" max="15" width="9.83203125" style="15" customWidth="1"/>
    <col min="16" max="16" width="55.5" style="15" customWidth="1"/>
    <col min="17" max="17" width="10" style="15" customWidth="1"/>
    <col min="18" max="18" width="55.33203125" style="15" customWidth="1"/>
    <col min="19" max="19" width="10.1640625" style="15" customWidth="1"/>
    <col min="20" max="20" width="56" style="15" customWidth="1"/>
    <col min="21" max="21" width="10.1640625" style="15" customWidth="1"/>
    <col min="22" max="22" width="55.5" style="15" customWidth="1"/>
    <col min="23" max="16384" width="8.6640625" style="15"/>
  </cols>
  <sheetData>
    <row r="1" spans="1:22" ht="30" customHeight="1" x14ac:dyDescent="0.2">
      <c r="A1" s="112" t="s">
        <v>168</v>
      </c>
      <c r="B1" s="112"/>
      <c r="C1" s="112"/>
      <c r="D1" s="116" t="s">
        <v>128</v>
      </c>
      <c r="E1" s="116"/>
      <c r="F1" s="116"/>
      <c r="G1" s="116"/>
      <c r="H1" s="116"/>
      <c r="I1" s="116"/>
      <c r="J1" s="116"/>
      <c r="K1" s="117" t="s">
        <v>169</v>
      </c>
      <c r="L1" s="117"/>
      <c r="M1" s="117"/>
      <c r="N1" s="117"/>
      <c r="O1" s="117"/>
      <c r="P1" s="117"/>
      <c r="Q1" s="117"/>
      <c r="R1" s="117"/>
      <c r="S1" s="117"/>
      <c r="T1" s="117"/>
      <c r="U1" s="117"/>
      <c r="V1" s="117"/>
    </row>
    <row r="2" spans="1:22" ht="15" customHeight="1" x14ac:dyDescent="0.2">
      <c r="A2" s="19" t="s">
        <v>170</v>
      </c>
      <c r="B2" s="103" t="s">
        <v>171</v>
      </c>
      <c r="C2" s="103" t="s">
        <v>130</v>
      </c>
      <c r="D2" s="103" t="s">
        <v>172</v>
      </c>
      <c r="E2" s="105" t="s">
        <v>132</v>
      </c>
      <c r="F2" s="105" t="s">
        <v>173</v>
      </c>
      <c r="G2" s="105" t="s">
        <v>174</v>
      </c>
      <c r="H2" s="105" t="s">
        <v>175</v>
      </c>
      <c r="I2" s="105" t="s">
        <v>136</v>
      </c>
      <c r="J2" s="105" t="s">
        <v>176</v>
      </c>
      <c r="K2" s="103" t="s">
        <v>422</v>
      </c>
      <c r="L2" s="103"/>
      <c r="M2" s="105" t="s">
        <v>423</v>
      </c>
      <c r="N2" s="105"/>
      <c r="O2" s="103" t="s">
        <v>424</v>
      </c>
      <c r="P2" s="103"/>
      <c r="Q2" s="105" t="s">
        <v>425</v>
      </c>
      <c r="R2" s="105"/>
      <c r="S2" s="103" t="s">
        <v>426</v>
      </c>
      <c r="T2" s="103"/>
      <c r="U2" s="105" t="s">
        <v>427</v>
      </c>
      <c r="V2" s="105"/>
    </row>
    <row r="3" spans="1:22" ht="16" x14ac:dyDescent="0.2">
      <c r="A3" s="19">
        <f>COUNTIF(D4:D6,"&lt;&gt;")</f>
        <v>1</v>
      </c>
      <c r="B3" s="103"/>
      <c r="C3" s="103"/>
      <c r="D3" s="103"/>
      <c r="E3" s="105"/>
      <c r="F3" s="105"/>
      <c r="G3" s="105"/>
      <c r="H3" s="105"/>
      <c r="I3" s="105"/>
      <c r="J3" s="105"/>
      <c r="K3" s="12" t="s">
        <v>185</v>
      </c>
      <c r="L3" s="12" t="s">
        <v>130</v>
      </c>
      <c r="M3" s="9" t="s">
        <v>185</v>
      </c>
      <c r="N3" s="9" t="s">
        <v>130</v>
      </c>
      <c r="O3" s="12" t="s">
        <v>185</v>
      </c>
      <c r="P3" s="12" t="s">
        <v>130</v>
      </c>
      <c r="Q3" s="9" t="s">
        <v>185</v>
      </c>
      <c r="R3" s="9" t="s">
        <v>130</v>
      </c>
      <c r="S3" s="12" t="s">
        <v>185</v>
      </c>
      <c r="T3" s="12" t="s">
        <v>130</v>
      </c>
      <c r="U3" s="9" t="s">
        <v>185</v>
      </c>
      <c r="V3" s="9" t="s">
        <v>130</v>
      </c>
    </row>
    <row r="4" spans="1:22" s="16" customFormat="1" ht="108" customHeight="1" x14ac:dyDescent="0.2">
      <c r="A4" s="103" t="s">
        <v>468</v>
      </c>
      <c r="B4" s="105" t="s">
        <v>469</v>
      </c>
      <c r="C4" s="118"/>
      <c r="D4" s="23" t="s">
        <v>470</v>
      </c>
      <c r="E4" s="25"/>
      <c r="F4" s="7"/>
      <c r="G4" s="7"/>
      <c r="H4" s="7"/>
      <c r="I4" s="26"/>
      <c r="J4" s="26"/>
      <c r="K4" s="29"/>
      <c r="L4" s="25"/>
      <c r="M4" s="29"/>
      <c r="N4" s="25"/>
      <c r="O4" s="29"/>
      <c r="P4" s="25"/>
      <c r="Q4" s="29"/>
      <c r="R4" s="25"/>
      <c r="S4" s="29"/>
      <c r="T4" s="25"/>
      <c r="U4" s="29"/>
      <c r="V4" s="25"/>
    </row>
    <row r="5" spans="1:22" s="16" customFormat="1" x14ac:dyDescent="0.2">
      <c r="A5" s="103"/>
      <c r="B5" s="105"/>
      <c r="C5" s="118"/>
      <c r="D5" s="23"/>
      <c r="E5" s="25"/>
      <c r="F5" s="7"/>
      <c r="G5" s="7"/>
      <c r="H5" s="7"/>
      <c r="I5" s="26"/>
      <c r="J5" s="26"/>
      <c r="K5" s="29"/>
      <c r="L5" s="25"/>
      <c r="M5" s="29"/>
      <c r="N5" s="25"/>
      <c r="O5" s="29"/>
      <c r="P5" s="25"/>
      <c r="Q5" s="29"/>
      <c r="R5" s="25"/>
      <c r="S5" s="29"/>
      <c r="T5" s="25"/>
      <c r="U5" s="29"/>
      <c r="V5" s="25"/>
    </row>
    <row r="6" spans="1:22" s="16" customFormat="1" x14ac:dyDescent="0.2">
      <c r="A6" s="103"/>
      <c r="B6" s="105"/>
      <c r="C6" s="118"/>
      <c r="D6" s="23"/>
      <c r="E6" s="25"/>
      <c r="F6" s="7"/>
      <c r="G6" s="7"/>
      <c r="H6" s="7"/>
      <c r="I6" s="26"/>
      <c r="J6" s="26"/>
      <c r="K6" s="29"/>
      <c r="L6" s="25"/>
      <c r="M6" s="29"/>
      <c r="N6" s="25"/>
      <c r="O6" s="29"/>
      <c r="P6" s="25"/>
      <c r="Q6" s="29"/>
      <c r="R6" s="25"/>
      <c r="S6" s="29"/>
      <c r="T6" s="25"/>
      <c r="U6" s="29"/>
      <c r="V6" s="25"/>
    </row>
    <row r="7" spans="1:22" ht="30.75" customHeight="1" x14ac:dyDescent="0.2">
      <c r="A7" s="119" t="s">
        <v>11</v>
      </c>
      <c r="B7" s="119"/>
      <c r="C7" s="119"/>
      <c r="D7" s="119"/>
      <c r="E7" s="119"/>
      <c r="F7" s="119"/>
      <c r="G7" s="119"/>
      <c r="H7" s="119"/>
      <c r="I7" s="119"/>
      <c r="K7" s="16"/>
      <c r="L7" s="16"/>
      <c r="M7" s="16"/>
      <c r="N7" s="16"/>
      <c r="O7" s="16"/>
      <c r="P7" s="16"/>
      <c r="Q7" s="16"/>
      <c r="R7" s="16"/>
      <c r="S7" s="16"/>
      <c r="T7" s="16"/>
      <c r="U7" s="16"/>
      <c r="V7" s="16"/>
    </row>
    <row r="8" spans="1:22" ht="30.75" customHeight="1" x14ac:dyDescent="0.2">
      <c r="A8" s="12"/>
      <c r="B8" s="12" t="s">
        <v>239</v>
      </c>
      <c r="C8" s="20"/>
      <c r="D8" s="12" t="s">
        <v>240</v>
      </c>
      <c r="E8" s="12" t="s">
        <v>130</v>
      </c>
      <c r="F8" s="12"/>
      <c r="G8" s="12"/>
      <c r="H8" s="12" t="s">
        <v>241</v>
      </c>
      <c r="I8" s="12" t="s">
        <v>242</v>
      </c>
    </row>
    <row r="9" spans="1:22" ht="16" x14ac:dyDescent="0.2">
      <c r="A9" s="103" t="s">
        <v>471</v>
      </c>
      <c r="B9" s="105" t="s">
        <v>472</v>
      </c>
      <c r="C9" s="118"/>
      <c r="D9" s="18" t="s">
        <v>473</v>
      </c>
      <c r="E9" s="107"/>
      <c r="F9" s="107"/>
      <c r="G9" s="107"/>
      <c r="H9" s="1"/>
      <c r="I9" s="1"/>
    </row>
    <row r="10" spans="1:22" ht="16" x14ac:dyDescent="0.2">
      <c r="A10" s="103"/>
      <c r="B10" s="105"/>
      <c r="C10" s="118"/>
      <c r="D10" s="23" t="s">
        <v>474</v>
      </c>
      <c r="E10" s="107"/>
      <c r="F10" s="107"/>
      <c r="G10" s="107"/>
      <c r="H10" s="1"/>
      <c r="I10" s="1"/>
    </row>
    <row r="11" spans="1:22" ht="16" x14ac:dyDescent="0.2">
      <c r="A11" s="103"/>
      <c r="B11" s="105"/>
      <c r="C11" s="118"/>
      <c r="D11" s="23" t="s">
        <v>475</v>
      </c>
      <c r="E11" s="107"/>
      <c r="F11" s="107"/>
      <c r="G11" s="107"/>
      <c r="H11" s="1"/>
      <c r="I11" s="1"/>
    </row>
    <row r="15" spans="1:22" ht="15" customHeight="1" x14ac:dyDescent="0.2"/>
    <row r="20" spans="1:1" x14ac:dyDescent="0.2">
      <c r="A20" s="13"/>
    </row>
    <row r="21" spans="1:1" x14ac:dyDescent="0.2">
      <c r="A21" s="13"/>
    </row>
    <row r="22" spans="1:1" x14ac:dyDescent="0.2">
      <c r="A22" s="13"/>
    </row>
    <row r="23" spans="1:1" x14ac:dyDescent="0.2">
      <c r="A23" s="13"/>
    </row>
  </sheetData>
  <mergeCells count="28">
    <mergeCell ref="A9:A11"/>
    <mergeCell ref="B9:B11"/>
    <mergeCell ref="C9:C11"/>
    <mergeCell ref="E9:G9"/>
    <mergeCell ref="E10:G10"/>
    <mergeCell ref="E11:G11"/>
    <mergeCell ref="A7:I7"/>
    <mergeCell ref="O2:P2"/>
    <mergeCell ref="Q2:R2"/>
    <mergeCell ref="S2:T2"/>
    <mergeCell ref="U2:V2"/>
    <mergeCell ref="G2:G3"/>
    <mergeCell ref="H2:H3"/>
    <mergeCell ref="I2:I3"/>
    <mergeCell ref="M2:N2"/>
    <mergeCell ref="C4:C6"/>
    <mergeCell ref="B4:B6"/>
    <mergeCell ref="A4:A6"/>
    <mergeCell ref="A1:C1"/>
    <mergeCell ref="K1:V1"/>
    <mergeCell ref="B2:B3"/>
    <mergeCell ref="C2:C3"/>
    <mergeCell ref="D2:D3"/>
    <mergeCell ref="E2:E3"/>
    <mergeCell ref="F2:F3"/>
    <mergeCell ref="D1:J1"/>
    <mergeCell ref="J2:J3"/>
    <mergeCell ref="K2:L2"/>
  </mergeCells>
  <conditionalFormatting sqref="H9:H11">
    <cfRule type="containsText" dxfId="6" priority="1" operator="containsText" text="Not Started">
      <formula>NOT(ISERROR(SEARCH("Not Started",H9)))</formula>
    </cfRule>
    <cfRule type="containsText" dxfId="5" priority="2" operator="containsText" text="In Progress">
      <formula>NOT(ISERROR(SEARCH("In Progress",H9)))</formula>
    </cfRule>
    <cfRule type="containsText" dxfId="4" priority="3" operator="containsText" text="Complete">
      <formula>NOT(ISERROR(SEARCH("Complete",H9)))</formula>
    </cfRule>
  </conditionalFormatting>
  <dataValidations count="1">
    <dataValidation type="list" allowBlank="1" showInputMessage="1" showErrorMessage="1" sqref="H9:H11" xr:uid="{6CCD8E39-F9B7-44A5-AD23-4818ECD2417F}">
      <formula1>"Not started, In Progress, Complete"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556F0-BB29-437B-9A90-499CAE39D79C}">
  <dimension ref="A1:D22"/>
  <sheetViews>
    <sheetView workbookViewId="0"/>
  </sheetViews>
  <sheetFormatPr baseColWidth="10" defaultColWidth="8.83203125" defaultRowHeight="15" x14ac:dyDescent="0.2"/>
  <sheetData>
    <row r="1" spans="1:4" x14ac:dyDescent="0.2">
      <c r="A1" t="s">
        <v>127</v>
      </c>
      <c r="B1" s="7" t="s">
        <v>476</v>
      </c>
      <c r="C1" t="s">
        <v>477</v>
      </c>
      <c r="D1" t="s">
        <v>478</v>
      </c>
    </row>
    <row r="2" spans="1:4" x14ac:dyDescent="0.2">
      <c r="A2" s="113">
        <v>1</v>
      </c>
      <c r="B2" s="7" t="s">
        <v>189</v>
      </c>
    </row>
    <row r="3" spans="1:4" x14ac:dyDescent="0.2">
      <c r="A3" s="113"/>
      <c r="B3" s="7" t="s">
        <v>200</v>
      </c>
    </row>
    <row r="4" spans="1:4" x14ac:dyDescent="0.2">
      <c r="A4" s="113"/>
      <c r="B4" s="7" t="s">
        <v>479</v>
      </c>
    </row>
    <row r="5" spans="1:4" x14ac:dyDescent="0.2">
      <c r="A5" s="113"/>
      <c r="B5" s="7" t="s">
        <v>223</v>
      </c>
    </row>
    <row r="6" spans="1:4" x14ac:dyDescent="0.2">
      <c r="A6" s="113"/>
      <c r="B6" s="7" t="s">
        <v>231</v>
      </c>
    </row>
    <row r="7" spans="1:4" x14ac:dyDescent="0.2">
      <c r="A7" s="113">
        <v>2</v>
      </c>
      <c r="B7" s="7" t="s">
        <v>255</v>
      </c>
    </row>
    <row r="8" spans="1:4" x14ac:dyDescent="0.2">
      <c r="A8" s="113"/>
      <c r="B8" s="7" t="s">
        <v>263</v>
      </c>
    </row>
    <row r="9" spans="1:4" x14ac:dyDescent="0.2">
      <c r="A9" s="113"/>
      <c r="B9" s="7" t="s">
        <v>273</v>
      </c>
    </row>
    <row r="10" spans="1:4" x14ac:dyDescent="0.2">
      <c r="A10" s="113"/>
      <c r="B10" s="7" t="s">
        <v>278</v>
      </c>
    </row>
    <row r="11" spans="1:4" x14ac:dyDescent="0.2">
      <c r="A11" s="113">
        <v>3</v>
      </c>
      <c r="B11" s="7" t="s">
        <v>293</v>
      </c>
    </row>
    <row r="12" spans="1:4" x14ac:dyDescent="0.2">
      <c r="A12" s="113"/>
      <c r="B12" s="7" t="s">
        <v>480</v>
      </c>
    </row>
    <row r="13" spans="1:4" x14ac:dyDescent="0.2">
      <c r="A13" s="113"/>
      <c r="B13" s="7" t="s">
        <v>312</v>
      </c>
    </row>
    <row r="14" spans="1:4" x14ac:dyDescent="0.2">
      <c r="A14" s="113">
        <v>4</v>
      </c>
      <c r="B14" s="7" t="s">
        <v>332</v>
      </c>
    </row>
    <row r="15" spans="1:4" x14ac:dyDescent="0.2">
      <c r="A15" s="113"/>
      <c r="B15" s="7" t="s">
        <v>340</v>
      </c>
    </row>
    <row r="16" spans="1:4" x14ac:dyDescent="0.2">
      <c r="A16" s="113"/>
      <c r="B16" s="7" t="s">
        <v>346</v>
      </c>
    </row>
    <row r="17" spans="1:2" x14ac:dyDescent="0.2">
      <c r="A17" s="113"/>
      <c r="B17" s="7" t="s">
        <v>352</v>
      </c>
    </row>
    <row r="18" spans="1:2" x14ac:dyDescent="0.2">
      <c r="A18" s="113"/>
      <c r="B18" s="7" t="s">
        <v>358</v>
      </c>
    </row>
    <row r="19" spans="1:2" x14ac:dyDescent="0.2">
      <c r="A19" s="113">
        <v>5</v>
      </c>
      <c r="B19" s="7" t="s">
        <v>371</v>
      </c>
    </row>
    <row r="20" spans="1:2" x14ac:dyDescent="0.2">
      <c r="A20" s="113"/>
      <c r="B20" s="7" t="s">
        <v>378</v>
      </c>
    </row>
    <row r="21" spans="1:2" x14ac:dyDescent="0.2">
      <c r="A21" s="113"/>
      <c r="B21" s="7" t="s">
        <v>481</v>
      </c>
    </row>
    <row r="22" spans="1:2" x14ac:dyDescent="0.2">
      <c r="A22" s="113"/>
      <c r="B22" s="7" t="s">
        <v>482</v>
      </c>
    </row>
  </sheetData>
  <mergeCells count="5">
    <mergeCell ref="A2:A6"/>
    <mergeCell ref="A7:A10"/>
    <mergeCell ref="A11:A13"/>
    <mergeCell ref="A14:A18"/>
    <mergeCell ref="A19:A2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6587C-0D25-4150-ACFF-BC9DD24BD72B}">
  <sheetPr>
    <tabColor theme="4" tint="0.39997558519241921"/>
  </sheetPr>
  <dimension ref="A1:S34"/>
  <sheetViews>
    <sheetView topLeftCell="G1" workbookViewId="0">
      <selection activeCell="D9" sqref="D9"/>
    </sheetView>
  </sheetViews>
  <sheetFormatPr baseColWidth="10" defaultColWidth="8.83203125" defaultRowHeight="15" x14ac:dyDescent="0.2"/>
  <cols>
    <col min="2" max="2" width="32.83203125" style="6" bestFit="1" customWidth="1"/>
    <col min="3" max="3" width="8.6640625" style="7"/>
    <col min="4" max="4" width="32.83203125" style="21" bestFit="1" customWidth="1"/>
    <col min="6" max="6" width="51.6640625" style="24" customWidth="1"/>
    <col min="7" max="7" width="30.5" style="26" customWidth="1"/>
    <col min="8" max="8" width="9.1640625" customWidth="1"/>
    <col min="9" max="9" width="22.5" customWidth="1"/>
    <col min="10" max="10" width="9.1640625" customWidth="1"/>
    <col min="11" max="11" width="22.5" customWidth="1"/>
    <col min="12" max="12" width="9.1640625" customWidth="1"/>
    <col min="13" max="13" width="22.5" customWidth="1"/>
    <col min="15" max="15" width="31.5" customWidth="1"/>
    <col min="17" max="17" width="34.1640625" customWidth="1"/>
    <col min="19" max="19" width="31.5" customWidth="1"/>
  </cols>
  <sheetData>
    <row r="1" spans="1:19" ht="15.5" customHeight="1" x14ac:dyDescent="0.2">
      <c r="A1" s="112" t="s">
        <v>168</v>
      </c>
      <c r="B1" s="112"/>
      <c r="C1" s="112"/>
      <c r="D1" s="112"/>
      <c r="E1" s="112"/>
      <c r="F1" s="112"/>
      <c r="G1" s="112"/>
      <c r="H1" s="117" t="s">
        <v>169</v>
      </c>
      <c r="I1" s="117"/>
      <c r="J1" s="117"/>
      <c r="K1" s="117"/>
      <c r="L1" s="117"/>
      <c r="M1" s="117"/>
      <c r="N1" s="117"/>
      <c r="O1" s="117"/>
      <c r="P1" s="117"/>
      <c r="Q1" s="117"/>
      <c r="R1" s="117"/>
      <c r="S1" s="117"/>
    </row>
    <row r="2" spans="1:19" ht="30" customHeight="1" x14ac:dyDescent="0.2">
      <c r="A2" s="105" t="s">
        <v>476</v>
      </c>
      <c r="B2" s="105" t="s">
        <v>130</v>
      </c>
      <c r="C2" s="105" t="s">
        <v>173</v>
      </c>
      <c r="D2" s="105" t="s">
        <v>174</v>
      </c>
      <c r="E2" s="105" t="s">
        <v>175</v>
      </c>
      <c r="F2" s="105" t="s">
        <v>242</v>
      </c>
      <c r="G2" s="105" t="s">
        <v>136</v>
      </c>
      <c r="H2" s="103" t="s">
        <v>422</v>
      </c>
      <c r="I2" s="103"/>
      <c r="J2" s="105" t="s">
        <v>423</v>
      </c>
      <c r="K2" s="105"/>
      <c r="L2" s="103" t="s">
        <v>424</v>
      </c>
      <c r="M2" s="103"/>
      <c r="N2" s="105" t="s">
        <v>425</v>
      </c>
      <c r="O2" s="105"/>
      <c r="P2" s="103" t="s">
        <v>426</v>
      </c>
      <c r="Q2" s="103"/>
      <c r="R2" s="105" t="s">
        <v>427</v>
      </c>
      <c r="S2" s="105"/>
    </row>
    <row r="3" spans="1:19" ht="16" x14ac:dyDescent="0.2">
      <c r="A3" s="105"/>
      <c r="B3" s="105"/>
      <c r="C3" s="105"/>
      <c r="D3" s="105"/>
      <c r="E3" s="105"/>
      <c r="F3" s="105"/>
      <c r="G3" s="105"/>
      <c r="H3" s="12" t="s">
        <v>185</v>
      </c>
      <c r="I3" s="12" t="s">
        <v>130</v>
      </c>
      <c r="J3" s="9" t="s">
        <v>185</v>
      </c>
      <c r="K3" s="9" t="s">
        <v>130</v>
      </c>
      <c r="L3" s="12" t="s">
        <v>185</v>
      </c>
      <c r="M3" s="12" t="s">
        <v>130</v>
      </c>
      <c r="N3" s="9" t="s">
        <v>185</v>
      </c>
      <c r="O3" s="9" t="s">
        <v>130</v>
      </c>
      <c r="P3" s="12" t="s">
        <v>185</v>
      </c>
      <c r="Q3" s="12" t="s">
        <v>130</v>
      </c>
      <c r="R3" s="9" t="s">
        <v>185</v>
      </c>
      <c r="S3" s="9" t="s">
        <v>130</v>
      </c>
    </row>
    <row r="4" spans="1:19" x14ac:dyDescent="0.2">
      <c r="A4" s="7" t="s">
        <v>483</v>
      </c>
      <c r="B4" s="25"/>
      <c r="D4" s="24"/>
      <c r="E4" s="22"/>
      <c r="G4" s="25"/>
      <c r="H4" s="2"/>
      <c r="I4" s="25"/>
      <c r="J4" s="2"/>
      <c r="K4" s="25"/>
      <c r="L4" s="2"/>
      <c r="M4" s="25"/>
      <c r="N4" s="2"/>
      <c r="O4" s="25"/>
      <c r="P4" s="2"/>
      <c r="Q4" s="25"/>
      <c r="R4" s="2"/>
      <c r="S4" s="25"/>
    </row>
    <row r="5" spans="1:19" x14ac:dyDescent="0.2">
      <c r="A5" s="7" t="s">
        <v>484</v>
      </c>
      <c r="B5" s="25"/>
      <c r="D5" s="24"/>
      <c r="E5" s="22"/>
      <c r="G5" s="25"/>
      <c r="H5" s="2"/>
      <c r="I5" s="25"/>
      <c r="J5" s="29"/>
      <c r="K5" s="25"/>
      <c r="L5" s="29"/>
      <c r="M5" s="25"/>
      <c r="N5" s="2"/>
      <c r="O5" s="25"/>
      <c r="P5" s="29"/>
      <c r="Q5" s="25"/>
      <c r="R5" s="14"/>
      <c r="S5" s="25"/>
    </row>
    <row r="6" spans="1:19" x14ac:dyDescent="0.2">
      <c r="A6" s="7" t="s">
        <v>485</v>
      </c>
      <c r="B6" s="25"/>
      <c r="D6" s="24"/>
      <c r="E6" s="22"/>
      <c r="H6" s="2"/>
      <c r="I6" s="25"/>
      <c r="J6" s="29"/>
      <c r="K6" s="25"/>
      <c r="L6" s="29"/>
      <c r="M6" s="25"/>
      <c r="N6" s="29"/>
      <c r="O6" s="25"/>
      <c r="P6" s="29"/>
      <c r="Q6" s="25"/>
      <c r="R6" s="2"/>
      <c r="S6" s="27"/>
    </row>
    <row r="7" spans="1:19" x14ac:dyDescent="0.2">
      <c r="A7" s="7" t="s">
        <v>486</v>
      </c>
      <c r="B7" s="25"/>
      <c r="D7" s="24"/>
      <c r="E7" s="22"/>
      <c r="H7" s="2"/>
      <c r="I7" s="25"/>
      <c r="J7" s="2"/>
      <c r="K7" s="25"/>
      <c r="L7" s="29"/>
      <c r="M7" s="25"/>
      <c r="N7" s="2"/>
      <c r="O7" s="27"/>
      <c r="P7" s="2"/>
      <c r="Q7" s="27"/>
      <c r="R7" s="2"/>
      <c r="S7" s="27"/>
    </row>
    <row r="8" spans="1:19" x14ac:dyDescent="0.2">
      <c r="A8" s="7" t="s">
        <v>487</v>
      </c>
      <c r="B8" s="25"/>
      <c r="D8" s="24"/>
      <c r="E8" s="22"/>
      <c r="H8" s="2"/>
      <c r="I8" s="7"/>
      <c r="J8" s="2"/>
      <c r="K8" s="7"/>
      <c r="L8" s="7"/>
      <c r="M8" s="7"/>
      <c r="N8" s="2"/>
      <c r="O8" s="2"/>
      <c r="P8" s="30"/>
      <c r="Q8" s="2"/>
      <c r="R8" s="2"/>
      <c r="S8" s="30"/>
    </row>
    <row r="9" spans="1:19" x14ac:dyDescent="0.2">
      <c r="A9" s="7" t="s">
        <v>488</v>
      </c>
      <c r="B9" s="64"/>
      <c r="D9" s="24"/>
      <c r="E9" s="22"/>
      <c r="H9" s="2"/>
      <c r="J9" s="2"/>
      <c r="L9" s="7"/>
      <c r="N9" s="2"/>
    </row>
    <row r="10" spans="1:19" x14ac:dyDescent="0.2">
      <c r="A10" s="7" t="s">
        <v>489</v>
      </c>
      <c r="B10" s="64"/>
      <c r="D10" s="24"/>
      <c r="E10" s="22"/>
      <c r="H10" s="2"/>
      <c r="J10" s="2"/>
      <c r="L10" s="29"/>
      <c r="N10" s="2"/>
    </row>
    <row r="11" spans="1:19" x14ac:dyDescent="0.2">
      <c r="A11" s="7" t="s">
        <v>490</v>
      </c>
      <c r="B11" s="25"/>
      <c r="C11" s="2"/>
      <c r="D11" s="24"/>
      <c r="H11" s="2"/>
      <c r="J11" s="2"/>
      <c r="L11" s="29"/>
      <c r="N11" s="7"/>
      <c r="O11" s="21"/>
    </row>
    <row r="12" spans="1:19" x14ac:dyDescent="0.2">
      <c r="A12" s="7" t="s">
        <v>491</v>
      </c>
      <c r="B12" s="25"/>
      <c r="C12" s="2"/>
      <c r="D12" s="24"/>
      <c r="E12" s="22"/>
      <c r="G12" s="24"/>
      <c r="H12" s="2"/>
      <c r="J12" s="2"/>
      <c r="L12" s="29"/>
      <c r="N12" s="7"/>
      <c r="O12" s="21"/>
    </row>
    <row r="13" spans="1:19" x14ac:dyDescent="0.2">
      <c r="A13" s="7" t="s">
        <v>492</v>
      </c>
      <c r="B13" s="25"/>
      <c r="C13" s="2"/>
      <c r="D13" s="24"/>
      <c r="E13" s="22"/>
      <c r="G13" s="24"/>
      <c r="H13" s="2"/>
      <c r="J13" s="2"/>
      <c r="L13" s="29"/>
      <c r="N13" s="7"/>
      <c r="O13" s="24"/>
    </row>
    <row r="14" spans="1:19" x14ac:dyDescent="0.2">
      <c r="A14" s="7" t="s">
        <v>493</v>
      </c>
      <c r="B14" s="25"/>
      <c r="C14" s="2"/>
      <c r="D14" s="24"/>
      <c r="E14" s="22"/>
      <c r="G14" s="24"/>
      <c r="H14" s="2"/>
      <c r="J14" s="2"/>
      <c r="L14" s="29"/>
      <c r="N14" s="7"/>
      <c r="O14" s="24"/>
    </row>
    <row r="15" spans="1:19" x14ac:dyDescent="0.2">
      <c r="A15" s="7" t="s">
        <v>494</v>
      </c>
      <c r="B15" s="25"/>
      <c r="C15" s="2"/>
      <c r="D15" s="24"/>
      <c r="E15" s="22"/>
      <c r="H15" s="2"/>
      <c r="J15" s="2"/>
      <c r="L15" s="29"/>
      <c r="N15" s="7"/>
      <c r="O15" s="24"/>
    </row>
    <row r="16" spans="1:19" x14ac:dyDescent="0.2">
      <c r="A16" s="7" t="s">
        <v>495</v>
      </c>
      <c r="B16" s="25"/>
      <c r="C16" s="2"/>
      <c r="D16" s="24"/>
      <c r="E16" s="22"/>
      <c r="H16" s="2"/>
      <c r="J16" s="2"/>
      <c r="L16" s="29"/>
      <c r="N16" s="7"/>
      <c r="O16" s="24"/>
    </row>
    <row r="17" spans="1:15" x14ac:dyDescent="0.2">
      <c r="A17" s="7" t="s">
        <v>496</v>
      </c>
      <c r="B17" s="25"/>
      <c r="D17" s="24"/>
      <c r="E17" s="22"/>
      <c r="H17" s="2"/>
      <c r="J17" s="2"/>
      <c r="L17" s="29"/>
      <c r="N17" s="7"/>
      <c r="O17" s="21"/>
    </row>
    <row r="18" spans="1:15" x14ac:dyDescent="0.2">
      <c r="N18" s="7"/>
    </row>
    <row r="19" spans="1:15" x14ac:dyDescent="0.2">
      <c r="N19" s="7"/>
    </row>
    <row r="20" spans="1:15" x14ac:dyDescent="0.2">
      <c r="N20" s="7"/>
    </row>
    <row r="21" spans="1:15" x14ac:dyDescent="0.2">
      <c r="N21" s="7"/>
    </row>
    <row r="22" spans="1:15" x14ac:dyDescent="0.2">
      <c r="N22" s="7"/>
    </row>
    <row r="23" spans="1:15" x14ac:dyDescent="0.2">
      <c r="N23" s="7"/>
    </row>
    <row r="24" spans="1:15" x14ac:dyDescent="0.2">
      <c r="N24" s="7"/>
    </row>
    <row r="25" spans="1:15" x14ac:dyDescent="0.2">
      <c r="N25" s="7"/>
    </row>
    <row r="26" spans="1:15" x14ac:dyDescent="0.2">
      <c r="N26" s="7"/>
    </row>
    <row r="27" spans="1:15" x14ac:dyDescent="0.2">
      <c r="N27" s="7"/>
    </row>
    <row r="28" spans="1:15" x14ac:dyDescent="0.2">
      <c r="N28" s="7"/>
    </row>
    <row r="29" spans="1:15" x14ac:dyDescent="0.2">
      <c r="N29" s="7"/>
    </row>
    <row r="30" spans="1:15" x14ac:dyDescent="0.2">
      <c r="N30" s="7"/>
    </row>
    <row r="31" spans="1:15" x14ac:dyDescent="0.2">
      <c r="N31" s="7"/>
    </row>
    <row r="32" spans="1:15" x14ac:dyDescent="0.2">
      <c r="N32" s="7"/>
    </row>
    <row r="33" spans="14:14" x14ac:dyDescent="0.2">
      <c r="N33" s="7"/>
    </row>
    <row r="34" spans="14:14" x14ac:dyDescent="0.2">
      <c r="N34" s="7"/>
    </row>
  </sheetData>
  <mergeCells count="15">
    <mergeCell ref="A1:G1"/>
    <mergeCell ref="H1:S1"/>
    <mergeCell ref="H2:I2"/>
    <mergeCell ref="J2:K2"/>
    <mergeCell ref="L2:M2"/>
    <mergeCell ref="N2:O2"/>
    <mergeCell ref="P2:Q2"/>
    <mergeCell ref="R2:S2"/>
    <mergeCell ref="G2:G3"/>
    <mergeCell ref="F2:F3"/>
    <mergeCell ref="E2:E3"/>
    <mergeCell ref="D2:D3"/>
    <mergeCell ref="C2:C3"/>
    <mergeCell ref="B2:B3"/>
    <mergeCell ref="A2:A3"/>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9ECAB-99AF-4609-9613-C755F9285DDD}">
  <sheetPr codeName="Sheet15">
    <tabColor theme="0" tint="-4.9989318521683403E-2"/>
  </sheetPr>
  <dimension ref="A1:AC80"/>
  <sheetViews>
    <sheetView workbookViewId="0">
      <selection activeCell="E4" sqref="E4:F23"/>
    </sheetView>
  </sheetViews>
  <sheetFormatPr baseColWidth="10" defaultColWidth="8.83203125" defaultRowHeight="15" x14ac:dyDescent="0.2"/>
  <cols>
    <col min="1" max="1" width="11.6640625" customWidth="1"/>
    <col min="7" max="7" width="0" hidden="1" customWidth="1"/>
    <col min="8" max="8" width="8" bestFit="1" customWidth="1"/>
    <col min="9" max="9" width="9.33203125" hidden="1" customWidth="1"/>
    <col min="10" max="10" width="10" bestFit="1" customWidth="1"/>
    <col min="11" max="11" width="10" hidden="1" customWidth="1"/>
    <col min="12" max="12" width="11.6640625" style="33" customWidth="1"/>
    <col min="13" max="13" width="9.6640625" hidden="1" customWidth="1"/>
    <col min="14" max="14" width="10.5" hidden="1" customWidth="1"/>
    <col min="15" max="15" width="10.5" style="33" hidden="1" customWidth="1"/>
    <col min="17" max="17" width="8.33203125" style="6" bestFit="1" customWidth="1"/>
    <col min="18" max="18" width="11.1640625" customWidth="1"/>
    <col min="19" max="19" width="11.5" customWidth="1"/>
    <col min="20" max="20" width="11.1640625" customWidth="1"/>
    <col min="21" max="21" width="1.5" customWidth="1"/>
    <col min="25" max="25" width="1.5" customWidth="1"/>
    <col min="28" max="28" width="13.5" style="7" customWidth="1"/>
    <col min="39" max="39" width="10.5" customWidth="1"/>
  </cols>
  <sheetData>
    <row r="1" spans="1:29" x14ac:dyDescent="0.2">
      <c r="A1" s="120" t="s">
        <v>497</v>
      </c>
      <c r="B1" s="120"/>
      <c r="C1" s="120"/>
      <c r="E1" s="120" t="s">
        <v>498</v>
      </c>
      <c r="F1" s="120"/>
      <c r="G1" s="120"/>
      <c r="H1" s="120"/>
      <c r="I1" s="120"/>
      <c r="J1" s="120"/>
      <c r="K1" s="120"/>
      <c r="L1" s="120"/>
      <c r="M1" s="120"/>
      <c r="N1" s="120"/>
      <c r="O1" s="120"/>
      <c r="Q1" s="15"/>
      <c r="R1" s="123" t="s">
        <v>499</v>
      </c>
      <c r="S1" s="123"/>
      <c r="T1" s="123"/>
      <c r="U1" s="123"/>
      <c r="V1" s="123"/>
      <c r="W1" s="123"/>
      <c r="X1" s="123"/>
      <c r="Y1" s="123"/>
      <c r="Z1" s="123"/>
      <c r="AA1" s="123"/>
      <c r="AB1" s="123"/>
      <c r="AC1" s="123"/>
    </row>
    <row r="2" spans="1:29" x14ac:dyDescent="0.2">
      <c r="A2" s="120"/>
      <c r="B2" s="120"/>
      <c r="C2" s="120"/>
      <c r="E2" s="120"/>
      <c r="F2" s="120"/>
      <c r="G2" s="120"/>
      <c r="H2" s="120"/>
      <c r="I2" s="120"/>
      <c r="J2" s="120"/>
      <c r="K2" s="120"/>
      <c r="L2" s="120"/>
      <c r="M2" s="120"/>
      <c r="N2" s="120"/>
      <c r="O2" s="120"/>
      <c r="Q2" s="15"/>
      <c r="R2" s="121" t="s">
        <v>500</v>
      </c>
      <c r="S2" s="121"/>
      <c r="T2" s="121"/>
      <c r="U2" s="15"/>
      <c r="V2" s="121" t="s">
        <v>501</v>
      </c>
      <c r="W2" s="121"/>
      <c r="X2" s="121"/>
      <c r="Y2" s="15"/>
      <c r="Z2" s="122" t="s">
        <v>502</v>
      </c>
      <c r="AA2" s="122"/>
      <c r="AB2" s="122"/>
      <c r="AC2" s="122"/>
    </row>
    <row r="3" spans="1:29" ht="45" x14ac:dyDescent="0.2">
      <c r="A3" s="8" t="s">
        <v>503</v>
      </c>
      <c r="B3" s="8" t="s">
        <v>504</v>
      </c>
      <c r="C3" s="8" t="s">
        <v>505</v>
      </c>
      <c r="E3" s="8" t="s">
        <v>476</v>
      </c>
      <c r="F3" s="8" t="s">
        <v>506</v>
      </c>
      <c r="G3" s="8" t="s">
        <v>507</v>
      </c>
      <c r="H3" s="8" t="s">
        <v>508</v>
      </c>
      <c r="I3" s="8" t="s">
        <v>509</v>
      </c>
      <c r="J3" s="8" t="s">
        <v>510</v>
      </c>
      <c r="K3" s="8" t="s">
        <v>511</v>
      </c>
      <c r="L3" s="32" t="s">
        <v>512</v>
      </c>
      <c r="M3" s="8" t="s">
        <v>509</v>
      </c>
      <c r="N3" s="8" t="s">
        <v>511</v>
      </c>
      <c r="O3" s="32" t="s">
        <v>513</v>
      </c>
      <c r="Q3" s="55" t="s">
        <v>175</v>
      </c>
      <c r="R3" s="56" t="s">
        <v>508</v>
      </c>
      <c r="S3" s="56" t="s">
        <v>510</v>
      </c>
      <c r="T3" s="56" t="s">
        <v>511</v>
      </c>
      <c r="U3" s="58"/>
      <c r="V3" s="52" t="s">
        <v>508</v>
      </c>
      <c r="W3" s="52" t="s">
        <v>510</v>
      </c>
      <c r="X3" s="52" t="s">
        <v>511</v>
      </c>
      <c r="Y3" s="15"/>
      <c r="Z3" s="57" t="s">
        <v>514</v>
      </c>
      <c r="AA3" s="54" t="s">
        <v>515</v>
      </c>
      <c r="AB3" s="32" t="s">
        <v>516</v>
      </c>
      <c r="AC3" s="61" t="s">
        <v>517</v>
      </c>
    </row>
    <row r="4" spans="1:29" x14ac:dyDescent="0.2">
      <c r="A4" t="s">
        <v>186</v>
      </c>
      <c r="B4" s="7">
        <f>'Output 1'!A3</f>
        <v>6</v>
      </c>
      <c r="C4" s="7">
        <f>4+B4</f>
        <v>10</v>
      </c>
      <c r="E4" t="str">
        <f>'Output 1'!B4</f>
        <v>O.1</v>
      </c>
      <c r="F4" t="str">
        <f>'Output 1'!D4</f>
        <v>O.1.1</v>
      </c>
      <c r="G4" s="4" t="e">
        <f>'Output 1'!$L$4/'Output 1'!$G$4</f>
        <v>#VALUE!</v>
      </c>
      <c r="H4" s="4" t="e">
        <f>'Output 1'!N$4/'Output 1'!$G$4</f>
        <v>#VALUE!</v>
      </c>
      <c r="I4" s="4" t="e">
        <f>('Output 1'!P$4)/'Output 1'!$G$4</f>
        <v>#VALUE!</v>
      </c>
      <c r="J4" s="4" t="e">
        <f>('Output 1'!R$4)/'Output 1'!$G$4</f>
        <v>#VALUE!</v>
      </c>
      <c r="K4" s="4" t="e">
        <f>('Output 1'!V$4)/'Output 1'!$G$4</f>
        <v>#VALUE!</v>
      </c>
      <c r="L4" s="34" t="e">
        <f>H4+J4</f>
        <v>#VALUE!</v>
      </c>
      <c r="M4" s="4" t="e">
        <f>('Output 1'!T$4)/'Output 1'!$G$4</f>
        <v>#VALUE!</v>
      </c>
      <c r="N4" s="4" t="e">
        <f>('Output 1'!V$4)/'Output 1'!$G$4</f>
        <v>#VALUE!</v>
      </c>
      <c r="O4" s="34" t="e">
        <f>L4+N4</f>
        <v>#VALUE!</v>
      </c>
      <c r="Q4" s="31">
        <v>1.1000000000000001</v>
      </c>
      <c r="R4" s="5">
        <f ca="1">SUMIF(INDIRECT("'Output 1'!$H$4:$H$"&amp;$C$4),Analysis!Q4,INDIRECT("'Output 1'!$m$4:$m$"&amp;$C$4))
+SUMIF(INDIRECT("'Output 2'!$H$4:$H$"&amp;$C$5),Analysis!Q4,INDIRECT("'Output 2'!$m$4:$m$"&amp;$C$5))
+SUMIF(INDIRECT("'Output 3'!$H$4:$H$"&amp;$C$6),Analysis!Q4,INDIRECT("'Output 3'!$m$4:$m$"&amp;$C$6))
+SUMIF(INDIRECT("'Output 4'!$H$4:$H$"&amp;$C$7),Analysis!Q4,INDIRECT("'Output 4'!$m$4:$m$"&amp;$C$7))
+SUMIF(INDIRECT("'Output 5'!$H$4:$H$"&amp;$C$8),Analysis!Q4,INDIRECT("'Output 5'!$m$4:$m$"&amp;$C$8))
+SUMIF(INDIRECT("'Output 6'!$H$4:$H$"&amp;$C$9),Analysis!Q4,INDIRECT("'Output 6'!$m$4:$m$"&amp;$C$9))
+SUMIF(INDIRECT("'Output 7'!$H$4:$H$"&amp;$C$10),Analysis!Q4,INDIRECT("'Output 7'!$m$4:$m$"&amp;$C$10))
+SUMIF(INDIRECT("'Output 8'!$H$4:$H$"&amp;$C$11),Analysis!Q4,INDIRECT("'Output 8'!$m$4:$m$"&amp;$C$11))
+SUMIF(INDIRECT("'Output 9'!$H$4:$H$"&amp;$C$12),Analysis!Q4,INDIRECT("'Output 9'!$m$4:$m$"&amp;$C$12))
+SUMIF(INDIRECT("'Output 10'!$H$4:$H$"&amp;$C$13),Analysis!Q4,INDIRECT("'Output 10'!$m$4:$m$"&amp;$C$13))</f>
        <v>0</v>
      </c>
      <c r="S4" s="5">
        <f ca="1">SUMIF(INDIRECT("'Output 1'!$H$4:$H$"&amp;$C$4),Analysis!Q4,INDIRECT("'Output 1'!$Q$4:$Q$"&amp;$C$4))
+SUMIF(INDIRECT("'Output 2'!$H$4:$H$"&amp;$C$5),Analysis!Q4,INDIRECT("'Output 2'!$Q$4:$Q$"&amp;$C$5))
+SUMIF(INDIRECT("'Output 3'!$H$4:$H$"&amp;$C$6),Analysis!Q4,INDIRECT("'Output 3'!$Q$4:$Q$"&amp;$C$6))
+SUMIF(INDIRECT("'Output 4'!$H$4:$H$"&amp;$C$7),Analysis!Q4,INDIRECT("'Output 4'!$Q$4:$Q$"&amp;$C$7))
+SUMIF(INDIRECT("'Output 5'!$H$4:$H$"&amp;$C$8),Analysis!Q4,INDIRECT("'Output 5'!$Q$4:$Q$"&amp;$C$8))
+SUMIF(INDIRECT("'Output 6'!$H$4:$H$"&amp;$C$9),Analysis!Q4,INDIRECT("'Output 6'!$Q$4:$Q$"&amp;$C$9))
+SUMIF(INDIRECT("'Output 7'!$H$4:$H$"&amp;$C$10),Analysis!Q4,INDIRECT("'Output 7'!$Q$4:$Q$"&amp;$C$10))
+SUMIF(INDIRECT("'Output 8'!$H$4:$H$"&amp;$C$11),Analysis!Q4,INDIRECT("'Output 8'!$Q$4:$Q$"&amp;$C$11))
+SUMIF(INDIRECT("'Output 9'!$H$4:$H$"&amp;$C$12),Analysis!Q4,INDIRECT("'Output 9'!$Q$4:$Q$"&amp;$C$12))
+SUMIF(INDIRECT("'Output 10'!$H$4:$H$"&amp;$C$13),Analysis!Q4,INDIRECT("'Output 10'!$Q$4:$Q$"&amp;$C$13))</f>
        <v>0</v>
      </c>
      <c r="T4" s="5">
        <f ca="1">SUMIF(INDIRECT("'Output 1'!$H$4:$H$"&amp;$C$4),Analysis!Q4,INDIRECT("'Output 1'!$U$4:$U$"&amp;$C$4))
+SUMIF(INDIRECT("'Output 2'!$H$4:$H$"&amp;$C$5),Analysis!Q4,INDIRECT("'Output 2'!$U$4:$U$"&amp;$C$5))
+SUMIF(INDIRECT("'Output 3'!$H$4:$H$"&amp;$C$6),Analysis!Q4,INDIRECT("'Output 3'!$U$4:$U$"&amp;$C$6))
+SUMIF(INDIRECT("'Output 4'!$H$4:$H$"&amp;$C$7),Analysis!Q4,INDIRECT("'Output 4'!$U$4:$U$"&amp;$C$7))
+SUMIF(INDIRECT("'Output 5'!$H$4:$H$"&amp;$C$8),Analysis!Q4,INDIRECT("'Output 5'!$U$4:$U$"&amp;$C$8))
+SUMIF(INDIRECT("'Output 6'!$H$4:$H$"&amp;$C$9),Analysis!Q4,INDIRECT("'Output 6'!$U$4:$U$"&amp;$C$9))
+SUMIF(INDIRECT("'Output 7'!$H$4:$H$"&amp;$C$10),Analysis!Q4,INDIRECT("'Output 7'!$U$4:$U$"&amp;$C$10))
+SUMIF(INDIRECT("'Output 8'!$H$4:$H$"&amp;$C$11),Analysis!Q4,INDIRECT("'Output 8'!$U$4:$U$"&amp;$C$11))
+SUMIF(INDIRECT("'Output 9'!$H$4:$H$"&amp;$C$12),Analysis!Q4,INDIRECT("'Output 9'!$U$4:$U$"&amp;$C$12))
+SUMIF(INDIRECT("'Output 10'!$H$4:$H$"&amp;$C$13),Analysis!Q4,INDIRECT("'Output 10'!$U$4:$U$"&amp;$C$13))</f>
        <v>0</v>
      </c>
      <c r="U4" s="31"/>
      <c r="V4" s="5">
        <f>SUMIF('Unplanned Outputs'!$E$4:$E$500,Analysis!Q4,'Unplanned Outputs'!$J$4:$J$500)</f>
        <v>0</v>
      </c>
      <c r="W4" s="5">
        <f>SUMIF('Unplanned Outputs'!$E$4:$E$500,Analysis!$Q4,'Unplanned Outputs'!$N$4:$N$500)</f>
        <v>0</v>
      </c>
      <c r="X4" s="5">
        <f>SUMIF('Unplanned Outputs'!$E$4:$E$500,Analysis!$Q4,'Unplanned Outputs'!$R$4:$R$500)</f>
        <v>0</v>
      </c>
      <c r="Y4" s="15"/>
      <c r="Z4" s="37">
        <f t="shared" ref="Z4:Z35" ca="1" si="0">SUM(R4:T4)</f>
        <v>0</v>
      </c>
      <c r="AA4" s="37">
        <f t="shared" ref="AA4:AA35" si="1">SUM(V4:X4)</f>
        <v>0</v>
      </c>
      <c r="AB4" s="53">
        <f t="shared" ref="AB4:AB35" ca="1" si="2">AA4+Z4</f>
        <v>0</v>
      </c>
      <c r="AC4" s="62">
        <f ca="1">SUMIF(INDIRECT("'Output 1'!$H$5:$H$"&amp;$C$4),Analysis!$Q4,INDIRECT("'Output 1'!$F$5:$F$"&amp;$C$4))
+SUMIF(INDIRECT("'Output 2'!$H$5:$H$"&amp;$C$5),Analysis!$Q4,INDIRECT("'Output 2'!$F$5:$F$"&amp;$C$5))
+SUMIF(INDIRECT("'Output 3'!$H$5:$H$"&amp;$C$6),Analysis!$Q4,INDIRECT("'Output 3'!$F$5:$F$"&amp;$C$6))
+SUMIF(INDIRECT("'Output 4'!$H$5:$H$"&amp;$C$7),Analysis!$Q4,INDIRECT("'Output 4'!$F$5:$F$"&amp;$C$7))
+SUMIF(INDIRECT("'Output 5'!$H$5:$H$"&amp;$C$8),Analysis!$Q4,INDIRECT("'Output 5'!$F$5:$F$"&amp;$C$8))
+SUMIF(INDIRECT("'Output 6'!$H$5:$H$"&amp;$C$9),Analysis!$Q4,INDIRECT("'Output 6'!$F$5:$F$"&amp;$C$9))
+SUMIF(INDIRECT("'Output 7'!$H$5:$H$"&amp;$C$10),Analysis!$Q4,INDIRECT("'Output 7'!$F$5:$F$"&amp;$C$10))
+SUMIF(INDIRECT("'Output 8'!$H$5:$H$"&amp;$C$11),Analysis!$Q4,INDIRECT("'Output 8'!$F$5:$F$"&amp;$C$11))
+SUMIF(INDIRECT("'Output 9'!$H$5:$H$"&amp;$C$12),Analysis!$Q4,INDIRECT("'Output 9'!$F$5:$F$"&amp;$C$12))
+SUMIF(INDIRECT("'Output 10'!$H$5:$H$"&amp;$C$13),Analysis!$Q4,INDIRECT("'Output 10'!$F$5:$F$"&amp;$C$13))</f>
        <v>0</v>
      </c>
    </row>
    <row r="5" spans="1:29" x14ac:dyDescent="0.2">
      <c r="A5" t="s">
        <v>252</v>
      </c>
      <c r="B5" s="7">
        <f>'Output 2'!A3</f>
        <v>4</v>
      </c>
      <c r="C5" s="7">
        <f t="shared" ref="C5:C13" si="3">4+B5</f>
        <v>8</v>
      </c>
      <c r="F5" t="str">
        <f>'Output 1'!D5</f>
        <v>O.1.2</v>
      </c>
      <c r="G5" s="4">
        <f>'Output 1'!L$5/'Output 1'!$G$5</f>
        <v>0</v>
      </c>
      <c r="H5" s="4">
        <f>'Output 1'!N$5/'Output 1'!$G$5</f>
        <v>0</v>
      </c>
      <c r="I5" s="4">
        <f>('Output 1'!P$5)/'Output 1'!$G$5</f>
        <v>0</v>
      </c>
      <c r="J5" s="4">
        <f>('Output 1'!R$5)/'Output 1'!$G$5</f>
        <v>0</v>
      </c>
      <c r="K5" s="4" t="e">
        <f>('Output 1'!V$4)/'Output 1'!$G$4</f>
        <v>#VALUE!</v>
      </c>
      <c r="L5" s="34">
        <f t="shared" ref="L5" si="4">H5+J5</f>
        <v>0</v>
      </c>
      <c r="M5" s="4">
        <f>('Output 1'!T$5)/'Output 1'!$G$5</f>
        <v>0</v>
      </c>
      <c r="N5" s="4">
        <f>('Output 1'!V$5)/'Output 1'!$G$5</f>
        <v>0</v>
      </c>
      <c r="O5" s="34">
        <f t="shared" ref="O5" si="5">L5+N5</f>
        <v>0</v>
      </c>
      <c r="Q5" s="31" t="s">
        <v>518</v>
      </c>
      <c r="R5" s="5">
        <f ca="1">SUMIF(INDIRECT("'Output 1'!$H$4:$H$"&amp;$C$4),Analysis!Q5,INDIRECT("'Output 1'!$m$4:$m$"&amp;$C$4))
+SUMIF(INDIRECT("'Output 2'!$H$4:$H$"&amp;$C$5),Analysis!Q5,INDIRECT("'Output 2'!$m$4:$m$"&amp;$C$5))
+SUMIF(INDIRECT("'Output 3'!$H$4:$H$"&amp;$C$6),Analysis!Q5,INDIRECT("'Output 3'!$m$4:$m$"&amp;$C$6))
+SUMIF(INDIRECT("'Output 4'!$H$4:$H$"&amp;$C$7),Analysis!Q5,INDIRECT("'Output 4'!$m$4:$m$"&amp;$C$7))
+SUMIF(INDIRECT("'Output 5'!$H$4:$H$"&amp;$C$8),Analysis!Q5,INDIRECT("'Output 5'!$m$4:$m$"&amp;$C$8))
+SUMIF(INDIRECT("'Output 6'!$H$4:$H$"&amp;$C$9),Analysis!Q5,INDIRECT("'Output 6'!$m$4:$m$"&amp;$C$9))
+SUMIF(INDIRECT("'Output 7'!$H$4:$H$"&amp;$C$10),Analysis!Q5,INDIRECT("'Output 7'!$m$4:$m$"&amp;$C$10))
+SUMIF(INDIRECT("'Output 8'!$H$4:$H$"&amp;$C$11),Analysis!Q5,INDIRECT("'Output 8'!$m$4:$m$"&amp;$C$11))
+SUMIF(INDIRECT("'Output 9'!$H$4:$H$"&amp;$C$12),Analysis!Q5,INDIRECT("'Output 9'!$m$4:$m$"&amp;$C$12))
+SUMIF(INDIRECT("'Output 10'!$H$4:$H$"&amp;$C$13),Analysis!Q5,INDIRECT("'Output 10'!$m$4:$m$"&amp;$C$13))</f>
        <v>0</v>
      </c>
      <c r="S5" s="5">
        <f ca="1">SUMIF(INDIRECT("'Output 1'!$H$4:$H$"&amp;$C$4),Analysis!Q5,INDIRECT("'Output 1'!$Q$4:$Q$"&amp;$C$4))
+SUMIF(INDIRECT("'Output 2'!$H$4:$H$"&amp;$C$5),Analysis!Q5,INDIRECT("'Output 2'!$Q$4:$Q$"&amp;$C$5))
+SUMIF(INDIRECT("'Output 3'!$H$4:$H$"&amp;$C$6),Analysis!Q5,INDIRECT("'Output 3'!$Q$4:$Q$"&amp;$C$6))
+SUMIF(INDIRECT("'Output 4'!$H$4:$H$"&amp;$C$7),Analysis!Q5,INDIRECT("'Output 4'!$Q$4:$Q$"&amp;$C$7))
+SUMIF(INDIRECT("'Output 5'!$H$4:$H$"&amp;$C$8),Analysis!Q5,INDIRECT("'Output 5'!$Q$4:$Q$"&amp;$C$8))
+SUMIF(INDIRECT("'Output 6'!$H$4:$H$"&amp;$C$9),Analysis!Q5,INDIRECT("'Output 6'!$Q$4:$Q$"&amp;$C$9))
+SUMIF(INDIRECT("'Output 7'!$H$4:$H$"&amp;$C$10),Analysis!Q5,INDIRECT("'Output 7'!$Q$4:$Q$"&amp;$C$10))
+SUMIF(INDIRECT("'Output 8'!$H$4:$H$"&amp;$C$11),Analysis!Q5,INDIRECT("'Output 8'!$Q$4:$Q$"&amp;$C$11))
+SUMIF(INDIRECT("'Output 9'!$H$4:$H$"&amp;$C$12),Analysis!Q5,INDIRECT("'Output 9'!$Q$4:$Q$"&amp;$C$12))
+SUMIF(INDIRECT("'Output 10'!$H$4:$H$"&amp;$C$13),Analysis!Q5,INDIRECT("'Output 10'!$Q$4:$Q$"&amp;$C$13))</f>
        <v>0</v>
      </c>
      <c r="T5" s="5">
        <f ca="1">SUMIF(INDIRECT("'Output 1'!$H$4:$H$"&amp;$C$4),Analysis!Q5,INDIRECT("'Output 1'!$U$4:$U$"&amp;$C$4))
+SUMIF(INDIRECT("'Output 2'!$H$4:$H$"&amp;$C$5),Analysis!Q5,INDIRECT("'Output 2'!$U$4:$U$"&amp;$C$5))
+SUMIF(INDIRECT("'Output 3'!$H$4:$H$"&amp;$C$6),Analysis!Q5,INDIRECT("'Output 3'!$U$4:$U$"&amp;$C$6))
+SUMIF(INDIRECT("'Output 4'!$H$4:$H$"&amp;$C$7),Analysis!Q5,INDIRECT("'Output 4'!$U$4:$U$"&amp;$C$7))
+SUMIF(INDIRECT("'Output 5'!$H$4:$H$"&amp;$C$8),Analysis!Q5,INDIRECT("'Output 5'!$U$4:$U$"&amp;$C$8))
+SUMIF(INDIRECT("'Output 6'!$H$4:$H$"&amp;$C$9),Analysis!Q5,INDIRECT("'Output 6'!$U$4:$U$"&amp;$C$9))
+SUMIF(INDIRECT("'Output 7'!$H$4:$H$"&amp;$C$10),Analysis!Q5,INDIRECT("'Output 7'!$U$4:$U$"&amp;$C$10))
+SUMIF(INDIRECT("'Output 8'!$H$4:$H$"&amp;$C$11),Analysis!Q5,INDIRECT("'Output 8'!$U$4:$U$"&amp;$C$11))
+SUMIF(INDIRECT("'Output 9'!$H$4:$H$"&amp;$C$12),Analysis!Q5,INDIRECT("'Output 9'!$U$4:$U$"&amp;$C$12))
+SUMIF(INDIRECT("'Output 10'!$H$4:$H$"&amp;$C$13),Analysis!Q5,INDIRECT("'Output 10'!$U$4:$U$"&amp;$C$13))</f>
        <v>0</v>
      </c>
      <c r="U5" s="31"/>
      <c r="V5" s="5">
        <f>SUMIF('Unplanned Outputs'!$E$4:$E$500,Analysis!Q5,'Unplanned Outputs'!$J$4:$J$500)</f>
        <v>0</v>
      </c>
      <c r="W5" s="5">
        <f>SUMIF('Unplanned Outputs'!$E$4:$E$500,Analysis!$Q5,'Unplanned Outputs'!$N$4:$N$500)</f>
        <v>0</v>
      </c>
      <c r="X5" s="5">
        <f>SUMIF('Unplanned Outputs'!$E$4:$E$500,Analysis!$Q5,'Unplanned Outputs'!$R$4:$R$500)</f>
        <v>0</v>
      </c>
      <c r="Y5" s="15"/>
      <c r="Z5" s="37">
        <f t="shared" ca="1" si="0"/>
        <v>0</v>
      </c>
      <c r="AA5" s="37">
        <f t="shared" si="1"/>
        <v>0</v>
      </c>
      <c r="AB5" s="53">
        <f t="shared" ca="1" si="2"/>
        <v>0</v>
      </c>
      <c r="AC5" s="62">
        <f ca="1">SUMIF(INDIRECT("'Output 1'!$H$5:$H$"&amp;$C$4),Analysis!$Q5,INDIRECT("'Output 1'!$F$5:$F$"&amp;$C$4))
+SUMIF(INDIRECT("'Output 2'!$H$5:$H$"&amp;$C$5),Analysis!$Q5,INDIRECT("'Output 2'!$F$5:$F$"&amp;$C$5))
+SUMIF(INDIRECT("'Output 3'!$H$5:$H$"&amp;$C$6),Analysis!$Q5,INDIRECT("'Output 3'!$F$5:$F$"&amp;$C$6))
+SUMIF(INDIRECT("'Output 4'!$H$5:$H$"&amp;$C$7),Analysis!$Q5,INDIRECT("'Output 4'!$F$5:$F$"&amp;$C$7))
+SUMIF(INDIRECT("'Output 5'!$H$5:$H$"&amp;$C$8),Analysis!$Q5,INDIRECT("'Output 5'!$F$5:$F$"&amp;$C$8))
+SUMIF(INDIRECT("'Output 6'!$H$5:$H$"&amp;$C$9),Analysis!$Q5,INDIRECT("'Output 6'!$F$5:$F$"&amp;$C$9))
+SUMIF(INDIRECT("'Output 7'!$H$5:$H$"&amp;$C$10),Analysis!$Q5,INDIRECT("'Output 7'!$F$5:$F$"&amp;$C$10))
+SUMIF(INDIRECT("'Output 8'!$H$5:$H$"&amp;$C$11),Analysis!$Q5,INDIRECT("'Output 8'!$F$5:$F$"&amp;$C$11))
+SUMIF(INDIRECT("'Output 9'!$H$5:$H$"&amp;$C$12),Analysis!$Q5,INDIRECT("'Output 9'!$F$5:$F$"&amp;$C$12))
+SUMIF(INDIRECT("'Output 10'!$H$5:$H$"&amp;$C$13),Analysis!$Q5,INDIRECT("'Output 10'!$F$5:$F$"&amp;$C$13))</f>
        <v>0</v>
      </c>
    </row>
    <row r="6" spans="1:29" x14ac:dyDescent="0.2">
      <c r="A6" t="s">
        <v>290</v>
      </c>
      <c r="B6" s="7">
        <f>'Output 3'!A3</f>
        <v>4</v>
      </c>
      <c r="C6" s="7">
        <f t="shared" si="3"/>
        <v>8</v>
      </c>
      <c r="F6" t="str">
        <f>'Output 1'!D6</f>
        <v>O.1.3a</v>
      </c>
      <c r="G6" s="4" t="e">
        <f>'Output 1'!L$6/'Output 1'!$G$6</f>
        <v>#DIV/0!</v>
      </c>
      <c r="H6" s="4" t="e">
        <f>'Output 1'!N$6/'Output 1'!$G$6</f>
        <v>#DIV/0!</v>
      </c>
      <c r="I6" s="4" t="e">
        <f>('Output 1'!P$6)/'Output 1'!$G$6</f>
        <v>#DIV/0!</v>
      </c>
      <c r="J6" s="4" t="e">
        <f>('Output 1'!R$6)/'Output 1'!$G$6</f>
        <v>#DIV/0!</v>
      </c>
      <c r="K6" s="4" t="e">
        <f>('Output 1'!V$4)/'Output 1'!$G$4</f>
        <v>#VALUE!</v>
      </c>
      <c r="L6" s="34" t="e">
        <f>H$6+J$6</f>
        <v>#DIV/0!</v>
      </c>
      <c r="M6" s="4" t="e">
        <f>('Output 1'!T$6)/'Output 1'!$G$6</f>
        <v>#DIV/0!</v>
      </c>
      <c r="N6" s="4" t="e">
        <f>('Output 1'!V$6)/'Output 1'!$G$6</f>
        <v>#DIV/0!</v>
      </c>
      <c r="O6" s="34" t="e">
        <f>L$6+N$6</f>
        <v>#DIV/0!</v>
      </c>
      <c r="Q6" s="31" t="s">
        <v>335</v>
      </c>
      <c r="R6" s="5">
        <f ca="1">SUMIF(INDIRECT("'Output 1'!$H$4:$H$"&amp;$C$4),Analysis!Q6,INDIRECT("'Output 1'!$m$4:$m$"&amp;$C$4))
+SUMIF(INDIRECT("'Output 2'!$H$4:$H$"&amp;$C$5),Analysis!Q6,INDIRECT("'Output 2'!$m$4:$m$"&amp;$C$5))
+SUMIF(INDIRECT("'Output 3'!$H$4:$H$"&amp;$C$6),Analysis!Q6,INDIRECT("'Output 3'!$m$4:$m$"&amp;$C$6))
+SUMIF(INDIRECT("'Output 4'!$H$4:$H$"&amp;$C$7),Analysis!Q6,INDIRECT("'Output 4'!$m$4:$m$"&amp;$C$7))
+SUMIF(INDIRECT("'Output 5'!$H$4:$H$"&amp;$C$8),Analysis!Q6,INDIRECT("'Output 5'!$m$4:$m$"&amp;$C$8))
+SUMIF(INDIRECT("'Output 6'!$H$4:$H$"&amp;$C$9),Analysis!Q6,INDIRECT("'Output 6'!$m$4:$m$"&amp;$C$9))
+SUMIF(INDIRECT("'Output 7'!$H$4:$H$"&amp;$C$10),Analysis!Q6,INDIRECT("'Output 7'!$m$4:$m$"&amp;$C$10))
+SUMIF(INDIRECT("'Output 8'!$H$4:$H$"&amp;$C$11),Analysis!Q6,INDIRECT("'Output 8'!$m$4:$m$"&amp;$C$11))
+SUMIF(INDIRECT("'Output 9'!$H$4:$H$"&amp;$C$12),Analysis!Q6,INDIRECT("'Output 9'!$m$4:$m$"&amp;$C$12))
+SUMIF(INDIRECT("'Output 10'!$H$4:$H$"&amp;$C$13),Analysis!Q6,INDIRECT("'Output 10'!$m$4:$m$"&amp;$C$13))</f>
        <v>0</v>
      </c>
      <c r="S6" s="5">
        <f ca="1">SUMIF(INDIRECT("'Output 1'!$H$4:$H$"&amp;$C$4),Analysis!Q6,INDIRECT("'Output 1'!$Q$4:$Q$"&amp;$C$4))
+SUMIF(INDIRECT("'Output 2'!$H$4:$H$"&amp;$C$5),Analysis!Q6,INDIRECT("'Output 2'!$Q$4:$Q$"&amp;$C$5))
+SUMIF(INDIRECT("'Output 3'!$H$4:$H$"&amp;$C$6),Analysis!Q6,INDIRECT("'Output 3'!$Q$4:$Q$"&amp;$C$6))
+SUMIF(INDIRECT("'Output 4'!$H$4:$H$"&amp;$C$7),Analysis!Q6,INDIRECT("'Output 4'!$Q$4:$Q$"&amp;$C$7))
+SUMIF(INDIRECT("'Output 5'!$H$4:$H$"&amp;$C$8),Analysis!Q6,INDIRECT("'Output 5'!$Q$4:$Q$"&amp;$C$8))
+SUMIF(INDIRECT("'Output 6'!$H$4:$H$"&amp;$C$9),Analysis!Q6,INDIRECT("'Output 6'!$Q$4:$Q$"&amp;$C$9))
+SUMIF(INDIRECT("'Output 7'!$H$4:$H$"&amp;$C$10),Analysis!Q6,INDIRECT("'Output 7'!$Q$4:$Q$"&amp;$C$10))
+SUMIF(INDIRECT("'Output 8'!$H$4:$H$"&amp;$C$11),Analysis!Q6,INDIRECT("'Output 8'!$Q$4:$Q$"&amp;$C$11))
+SUMIF(INDIRECT("'Output 9'!$H$4:$H$"&amp;$C$12),Analysis!Q6,INDIRECT("'Output 9'!$Q$4:$Q$"&amp;$C$12))
+SUMIF(INDIRECT("'Output 10'!$H$4:$H$"&amp;$C$13),Analysis!Q6,INDIRECT("'Output 10'!$Q$4:$Q$"&amp;$C$13))</f>
        <v>0</v>
      </c>
      <c r="T6" s="5">
        <f ca="1">SUMIF(INDIRECT("'Output 1'!$H$4:$H$"&amp;$C$4),Analysis!Q6,INDIRECT("'Output 1'!$U$4:$U$"&amp;$C$4))
+SUMIF(INDIRECT("'Output 2'!$H$4:$H$"&amp;$C$5),Analysis!Q6,INDIRECT("'Output 2'!$U$4:$U$"&amp;$C$5))
+SUMIF(INDIRECT("'Output 3'!$H$4:$H$"&amp;$C$6),Analysis!Q6,INDIRECT("'Output 3'!$U$4:$U$"&amp;$C$6))
+SUMIF(INDIRECT("'Output 4'!$H$4:$H$"&amp;$C$7),Analysis!Q6,INDIRECT("'Output 4'!$U$4:$U$"&amp;$C$7))
+SUMIF(INDIRECT("'Output 5'!$H$4:$H$"&amp;$C$8),Analysis!Q6,INDIRECT("'Output 5'!$U$4:$U$"&amp;$C$8))
+SUMIF(INDIRECT("'Output 6'!$H$4:$H$"&amp;$C$9),Analysis!Q6,INDIRECT("'Output 6'!$U$4:$U$"&amp;$C$9))
+SUMIF(INDIRECT("'Output 7'!$H$4:$H$"&amp;$C$10),Analysis!Q6,INDIRECT("'Output 7'!$U$4:$U$"&amp;$C$10))
+SUMIF(INDIRECT("'Output 8'!$H$4:$H$"&amp;$C$11),Analysis!Q6,INDIRECT("'Output 8'!$U$4:$U$"&amp;$C$11))
+SUMIF(INDIRECT("'Output 9'!$H$4:$H$"&amp;$C$12),Analysis!Q6,INDIRECT("'Output 9'!$U$4:$U$"&amp;$C$12))
+SUMIF(INDIRECT("'Output 10'!$H$4:$H$"&amp;$C$13),Analysis!Q6,INDIRECT("'Output 10'!$U$4:$U$"&amp;$C$13))</f>
        <v>0</v>
      </c>
      <c r="U6" s="31"/>
      <c r="V6" s="5">
        <f>SUMIF('Unplanned Outputs'!$E$4:$E$500,Analysis!Q6,'Unplanned Outputs'!$J$4:$J$500)</f>
        <v>0</v>
      </c>
      <c r="W6" s="5">
        <f>SUMIF('Unplanned Outputs'!$E$4:$E$500,Analysis!$Q6,'Unplanned Outputs'!$N$4:$N$500)</f>
        <v>0</v>
      </c>
      <c r="X6" s="5">
        <f>SUMIF('Unplanned Outputs'!$E$4:$E$500,Analysis!$Q6,'Unplanned Outputs'!$R$4:$R$500)</f>
        <v>0</v>
      </c>
      <c r="Y6" s="15"/>
      <c r="Z6" s="37">
        <f t="shared" ca="1" si="0"/>
        <v>0</v>
      </c>
      <c r="AA6" s="37">
        <f t="shared" si="1"/>
        <v>0</v>
      </c>
      <c r="AB6" s="53">
        <f t="shared" ca="1" si="2"/>
        <v>0</v>
      </c>
      <c r="AC6" s="62">
        <f ca="1">SUMIF(INDIRECT("'Output 1'!$H$5:$H$"&amp;$C$4),Analysis!$Q6,INDIRECT("'Output 1'!$F$5:$F$"&amp;$C$4))
+SUMIF(INDIRECT("'Output 2'!$H$5:$H$"&amp;$C$5),Analysis!$Q6,INDIRECT("'Output 2'!$F$5:$F$"&amp;$C$5))
+SUMIF(INDIRECT("'Output 3'!$H$5:$H$"&amp;$C$6),Analysis!$Q6,INDIRECT("'Output 3'!$F$5:$F$"&amp;$C$6))
+SUMIF(INDIRECT("'Output 4'!$H$5:$H$"&amp;$C$7),Analysis!$Q6,INDIRECT("'Output 4'!$F$5:$F$"&amp;$C$7))
+SUMIF(INDIRECT("'Output 5'!$H$5:$H$"&amp;$C$8),Analysis!$Q6,INDIRECT("'Output 5'!$F$5:$F$"&amp;$C$8))
+SUMIF(INDIRECT("'Output 6'!$H$5:$H$"&amp;$C$9),Analysis!$Q6,INDIRECT("'Output 6'!$F$5:$F$"&amp;$C$9))
+SUMIF(INDIRECT("'Output 7'!$H$5:$H$"&amp;$C$10),Analysis!$Q6,INDIRECT("'Output 7'!$F$5:$F$"&amp;$C$10))
+SUMIF(INDIRECT("'Output 8'!$H$5:$H$"&amp;$C$11),Analysis!$Q6,INDIRECT("'Output 8'!$F$5:$F$"&amp;$C$11))
+SUMIF(INDIRECT("'Output 9'!$H$5:$H$"&amp;$C$12),Analysis!$Q6,INDIRECT("'Output 9'!$F$5:$F$"&amp;$C$12))
+SUMIF(INDIRECT("'Output 10'!$H$5:$H$"&amp;$C$13),Analysis!$Q6,INDIRECT("'Output 10'!$F$5:$F$"&amp;$C$13))</f>
        <v>0</v>
      </c>
    </row>
    <row r="7" spans="1:29" x14ac:dyDescent="0.2">
      <c r="A7" t="s">
        <v>329</v>
      </c>
      <c r="B7" s="7">
        <f>'Output 4'!A3</f>
        <v>5</v>
      </c>
      <c r="C7" s="7">
        <f t="shared" si="3"/>
        <v>9</v>
      </c>
      <c r="F7" t="str">
        <f>'Output 1'!D8</f>
        <v>O.1.4</v>
      </c>
      <c r="G7" s="4" t="e">
        <f>'Output 1'!L$8/'Output 1'!$G$8</f>
        <v>#DIV/0!</v>
      </c>
      <c r="H7" s="4" t="e">
        <f>'Output 1'!N$8/'Output 1'!$G$8</f>
        <v>#DIV/0!</v>
      </c>
      <c r="I7" s="4" t="e">
        <f>('Output 1'!P$8)/'Output 1'!$G$8</f>
        <v>#DIV/0!</v>
      </c>
      <c r="J7" s="4" t="e">
        <f>('Output 1'!R$8)/'Output 1'!$G$8</f>
        <v>#DIV/0!</v>
      </c>
      <c r="K7" s="4" t="e">
        <f>('Output 1'!V$4)/'Output 1'!$G$4</f>
        <v>#VALUE!</v>
      </c>
      <c r="L7" s="34" t="e">
        <f>H$7+J$7</f>
        <v>#DIV/0!</v>
      </c>
      <c r="M7" s="4" t="e">
        <f>('Output 1'!T$8)/'Output 1'!$G$8</f>
        <v>#DIV/0!</v>
      </c>
      <c r="N7" s="4" t="e">
        <f>('Output 1'!V$8)/'Output 1'!$G$8</f>
        <v>#DIV/0!</v>
      </c>
      <c r="O7" s="34" t="e">
        <f>L$7+N$7</f>
        <v>#DIV/0!</v>
      </c>
      <c r="Q7" s="31" t="s">
        <v>519</v>
      </c>
      <c r="R7" s="5">
        <f ca="1">SUMIF(INDIRECT("'Output 1'!$H$4:$H$"&amp;$C$4),Analysis!Q7,INDIRECT("'Output 1'!$m$4:$m$"&amp;$C$4))
+SUMIF(INDIRECT("'Output 2'!$H$4:$H$"&amp;$C$5),Analysis!Q7,INDIRECT("'Output 2'!$m$4:$m$"&amp;$C$5))
+SUMIF(INDIRECT("'Output 3'!$H$4:$H$"&amp;$C$6),Analysis!Q7,INDIRECT("'Output 3'!$m$4:$m$"&amp;$C$6))
+SUMIF(INDIRECT("'Output 4'!$H$4:$H$"&amp;$C$7),Analysis!Q7,INDIRECT("'Output 4'!$m$4:$m$"&amp;$C$7))
+SUMIF(INDIRECT("'Output 5'!$H$4:$H$"&amp;$C$8),Analysis!Q7,INDIRECT("'Output 5'!$m$4:$m$"&amp;$C$8))
+SUMIF(INDIRECT("'Output 6'!$H$4:$H$"&amp;$C$9),Analysis!Q7,INDIRECT("'Output 6'!$m$4:$m$"&amp;$C$9))
+SUMIF(INDIRECT("'Output 7'!$H$4:$H$"&amp;$C$10),Analysis!Q7,INDIRECT("'Output 7'!$m$4:$m$"&amp;$C$10))
+SUMIF(INDIRECT("'Output 8'!$H$4:$H$"&amp;$C$11),Analysis!Q7,INDIRECT("'Output 8'!$m$4:$m$"&amp;$C$11))
+SUMIF(INDIRECT("'Output 9'!$H$4:$H$"&amp;$C$12),Analysis!Q7,INDIRECT("'Output 9'!$m$4:$m$"&amp;$C$12))
+SUMIF(INDIRECT("'Output 10'!$H$4:$H$"&amp;$C$13),Analysis!Q7,INDIRECT("'Output 10'!$m$4:$m$"&amp;$C$13))</f>
        <v>0</v>
      </c>
      <c r="S7" s="5">
        <f ca="1">SUMIF(INDIRECT("'Output 1'!$H$4:$H$"&amp;$C$4),Analysis!Q7,INDIRECT("'Output 1'!$Q$4:$Q$"&amp;$C$4))
+SUMIF(INDIRECT("'Output 2'!$H$4:$H$"&amp;$C$5),Analysis!Q7,INDIRECT("'Output 2'!$Q$4:$Q$"&amp;$C$5))
+SUMIF(INDIRECT("'Output 3'!$H$4:$H$"&amp;$C$6),Analysis!Q7,INDIRECT("'Output 3'!$Q$4:$Q$"&amp;$C$6))
+SUMIF(INDIRECT("'Output 4'!$H$4:$H$"&amp;$C$7),Analysis!Q7,INDIRECT("'Output 4'!$Q$4:$Q$"&amp;$C$7))
+SUMIF(INDIRECT("'Output 5'!$H$4:$H$"&amp;$C$8),Analysis!Q7,INDIRECT("'Output 5'!$Q$4:$Q$"&amp;$C$8))
+SUMIF(INDIRECT("'Output 6'!$H$4:$H$"&amp;$C$9),Analysis!Q7,INDIRECT("'Output 6'!$Q$4:$Q$"&amp;$C$9))
+SUMIF(INDIRECT("'Output 7'!$H$4:$H$"&amp;$C$10),Analysis!Q7,INDIRECT("'Output 7'!$Q$4:$Q$"&amp;$C$10))
+SUMIF(INDIRECT("'Output 8'!$H$4:$H$"&amp;$C$11),Analysis!Q7,INDIRECT("'Output 8'!$Q$4:$Q$"&amp;$C$11))
+SUMIF(INDIRECT("'Output 9'!$H$4:$H$"&amp;$C$12),Analysis!Q7,INDIRECT("'Output 9'!$Q$4:$Q$"&amp;$C$12))
+SUMIF(INDIRECT("'Output 10'!$H$4:$H$"&amp;$C$13),Analysis!Q7,INDIRECT("'Output 10'!$Q$4:$Q$"&amp;$C$13))</f>
        <v>0</v>
      </c>
      <c r="T7" s="5">
        <f ca="1">SUMIF(INDIRECT("'Output 1'!$H$4:$H$"&amp;$C$4),Analysis!Q7,INDIRECT("'Output 1'!$U$4:$U$"&amp;$C$4))
+SUMIF(INDIRECT("'Output 2'!$H$4:$H$"&amp;$C$5),Analysis!Q7,INDIRECT("'Output 2'!$U$4:$U$"&amp;$C$5))
+SUMIF(INDIRECT("'Output 3'!$H$4:$H$"&amp;$C$6),Analysis!Q7,INDIRECT("'Output 3'!$U$4:$U$"&amp;$C$6))
+SUMIF(INDIRECT("'Output 4'!$H$4:$H$"&amp;$C$7),Analysis!Q7,INDIRECT("'Output 4'!$U$4:$U$"&amp;$C$7))
+SUMIF(INDIRECT("'Output 5'!$H$4:$H$"&amp;$C$8),Analysis!Q7,INDIRECT("'Output 5'!$U$4:$U$"&amp;$C$8))
+SUMIF(INDIRECT("'Output 6'!$H$4:$H$"&amp;$C$9),Analysis!Q7,INDIRECT("'Output 6'!$U$4:$U$"&amp;$C$9))
+SUMIF(INDIRECT("'Output 7'!$H$4:$H$"&amp;$C$10),Analysis!Q7,INDIRECT("'Output 7'!$U$4:$U$"&amp;$C$10))
+SUMIF(INDIRECT("'Output 8'!$H$4:$H$"&amp;$C$11),Analysis!Q7,INDIRECT("'Output 8'!$U$4:$U$"&amp;$C$11))
+SUMIF(INDIRECT("'Output 9'!$H$4:$H$"&amp;$C$12),Analysis!Q7,INDIRECT("'Output 9'!$U$4:$U$"&amp;$C$12))
+SUMIF(INDIRECT("'Output 10'!$H$4:$H$"&amp;$C$13),Analysis!Q7,INDIRECT("'Output 10'!$U$4:$U$"&amp;$C$13))</f>
        <v>0</v>
      </c>
      <c r="U7" s="31"/>
      <c r="V7" s="5">
        <f>SUMIF('Unplanned Outputs'!$E$4:$E$500,Analysis!Q7,'Unplanned Outputs'!$J$4:$J$500)</f>
        <v>0</v>
      </c>
      <c r="W7" s="5">
        <f>SUMIF('Unplanned Outputs'!$E$4:$E$500,Analysis!$Q7,'Unplanned Outputs'!$N$4:$N$500)</f>
        <v>0</v>
      </c>
      <c r="X7" s="5">
        <f>SUMIF('Unplanned Outputs'!$E$4:$E$500,Analysis!$Q7,'Unplanned Outputs'!$R$4:$R$500)</f>
        <v>0</v>
      </c>
      <c r="Y7" s="15"/>
      <c r="Z7" s="37">
        <f t="shared" ca="1" si="0"/>
        <v>0</v>
      </c>
      <c r="AA7" s="37">
        <f t="shared" si="1"/>
        <v>0</v>
      </c>
      <c r="AB7" s="53">
        <f t="shared" ca="1" si="2"/>
        <v>0</v>
      </c>
      <c r="AC7" s="62">
        <f ca="1">SUMIF(INDIRECT("'Output 1'!$H$5:$H$"&amp;$C$4),Analysis!$Q7,INDIRECT("'Output 1'!$F$5:$F$"&amp;$C$4))
+SUMIF(INDIRECT("'Output 2'!$H$5:$H$"&amp;$C$5),Analysis!$Q7,INDIRECT("'Output 2'!$F$5:$F$"&amp;$C$5))
+SUMIF(INDIRECT("'Output 3'!$H$5:$H$"&amp;$C$6),Analysis!$Q7,INDIRECT("'Output 3'!$F$5:$F$"&amp;$C$6))
+SUMIF(INDIRECT("'Output 4'!$H$5:$H$"&amp;$C$7),Analysis!$Q7,INDIRECT("'Output 4'!$F$5:$F$"&amp;$C$7))
+SUMIF(INDIRECT("'Output 5'!$H$5:$H$"&amp;$C$8),Analysis!$Q7,INDIRECT("'Output 5'!$F$5:$F$"&amp;$C$8))
+SUMIF(INDIRECT("'Output 6'!$H$5:$H$"&amp;$C$9),Analysis!$Q7,INDIRECT("'Output 6'!$F$5:$F$"&amp;$C$9))
+SUMIF(INDIRECT("'Output 7'!$H$5:$H$"&amp;$C$10),Analysis!$Q7,INDIRECT("'Output 7'!$F$5:$F$"&amp;$C$10))
+SUMIF(INDIRECT("'Output 8'!$H$5:$H$"&amp;$C$11),Analysis!$Q7,INDIRECT("'Output 8'!$F$5:$F$"&amp;$C$11))
+SUMIF(INDIRECT("'Output 9'!$H$5:$H$"&amp;$C$12),Analysis!$Q7,INDIRECT("'Output 9'!$F$5:$F$"&amp;$C$12))
+SUMIF(INDIRECT("'Output 10'!$H$5:$H$"&amp;$C$13),Analysis!$Q7,INDIRECT("'Output 10'!$F$5:$F$"&amp;$C$13))</f>
        <v>0</v>
      </c>
    </row>
    <row r="8" spans="1:29" x14ac:dyDescent="0.2">
      <c r="A8" t="s">
        <v>368</v>
      </c>
      <c r="B8" s="7">
        <f>'Output 5'!A3</f>
        <v>7</v>
      </c>
      <c r="C8" s="7">
        <f t="shared" si="3"/>
        <v>11</v>
      </c>
      <c r="F8" t="str">
        <f>'Output 1'!D9</f>
        <v>O.1.5</v>
      </c>
      <c r="H8" s="4">
        <f>'Output 1'!N$9/'Output 1'!$G$9</f>
        <v>0</v>
      </c>
      <c r="J8" s="4">
        <f>('Output 1'!R$9)/'Output 1'!$G$9</f>
        <v>0</v>
      </c>
      <c r="L8" s="34">
        <f>H$8+J$8</f>
        <v>0</v>
      </c>
      <c r="M8" s="4" t="e">
        <f>('Output 2'!T$4)/'Output 2'!$G$4</f>
        <v>#DIV/0!</v>
      </c>
      <c r="N8" s="4" t="e">
        <f>('Output 2'!V$4)/'Output 2'!$G$4</f>
        <v>#DIV/0!</v>
      </c>
      <c r="O8" s="34" t="e">
        <f>L9+N8</f>
        <v>#DIV/0!</v>
      </c>
      <c r="Q8" s="31">
        <v>1.2</v>
      </c>
      <c r="R8" s="5">
        <f ca="1">SUMIF(INDIRECT("'Output 1'!$H$4:$H$"&amp;$C$4),Analysis!Q8,INDIRECT("'Output 1'!$m$4:$m$"&amp;$C$4))
+SUMIF(INDIRECT("'Output 2'!$H$4:$H$"&amp;$C$5),Analysis!Q8,INDIRECT("'Output 2'!$m$4:$m$"&amp;$C$5))
+SUMIF(INDIRECT("'Output 3'!$H$4:$H$"&amp;$C$6),Analysis!Q8,INDIRECT("'Output 3'!$m$4:$m$"&amp;$C$6))
+SUMIF(INDIRECT("'Output 4'!$H$4:$H$"&amp;$C$7),Analysis!Q8,INDIRECT("'Output 4'!$m$4:$m$"&amp;$C$7))
+SUMIF(INDIRECT("'Output 5'!$H$4:$H$"&amp;$C$8),Analysis!Q8,INDIRECT("'Output 5'!$m$4:$m$"&amp;$C$8))
+SUMIF(INDIRECT("'Output 6'!$H$4:$H$"&amp;$C$9),Analysis!Q8,INDIRECT("'Output 6'!$m$4:$m$"&amp;$C$9))
+SUMIF(INDIRECT("'Output 7'!$H$4:$H$"&amp;$C$10),Analysis!Q8,INDIRECT("'Output 7'!$m$4:$m$"&amp;$C$10))
+SUMIF(INDIRECT("'Output 8'!$H$4:$H$"&amp;$C$11),Analysis!Q8,INDIRECT("'Output 8'!$m$4:$m$"&amp;$C$11))
+SUMIF(INDIRECT("'Output 9'!$H$4:$H$"&amp;$C$12),Analysis!Q8,INDIRECT("'Output 9'!$m$4:$m$"&amp;$C$12))
+SUMIF(INDIRECT("'Output 10'!$H$4:$H$"&amp;$C$13),Analysis!Q8,INDIRECT("'Output 10'!$m$4:$m$"&amp;$C$13))</f>
        <v>0</v>
      </c>
      <c r="S8" s="5">
        <f ca="1">SUMIF(INDIRECT("'Output 1'!$H$4:$H$"&amp;$C$4),Analysis!Q8,INDIRECT("'Output 1'!$Q$4:$Q$"&amp;$C$4))
+SUMIF(INDIRECT("'Output 2'!$H$4:$H$"&amp;$C$5),Analysis!Q8,INDIRECT("'Output 2'!$Q$4:$Q$"&amp;$C$5))
+SUMIF(INDIRECT("'Output 3'!$H$4:$H$"&amp;$C$6),Analysis!Q8,INDIRECT("'Output 3'!$Q$4:$Q$"&amp;$C$6))
+SUMIF(INDIRECT("'Output 4'!$H$4:$H$"&amp;$C$7),Analysis!Q8,INDIRECT("'Output 4'!$Q$4:$Q$"&amp;$C$7))
+SUMIF(INDIRECT("'Output 5'!$H$4:$H$"&amp;$C$8),Analysis!Q8,INDIRECT("'Output 5'!$Q$4:$Q$"&amp;$C$8))
+SUMIF(INDIRECT("'Output 6'!$H$4:$H$"&amp;$C$9),Analysis!Q8,INDIRECT("'Output 6'!$Q$4:$Q$"&amp;$C$9))
+SUMIF(INDIRECT("'Output 7'!$H$4:$H$"&amp;$C$10),Analysis!Q8,INDIRECT("'Output 7'!$Q$4:$Q$"&amp;$C$10))
+SUMIF(INDIRECT("'Output 8'!$H$4:$H$"&amp;$C$11),Analysis!Q8,INDIRECT("'Output 8'!$Q$4:$Q$"&amp;$C$11))
+SUMIF(INDIRECT("'Output 9'!$H$4:$H$"&amp;$C$12),Analysis!Q8,INDIRECT("'Output 9'!$Q$4:$Q$"&amp;$C$12))
+SUMIF(INDIRECT("'Output 10'!$H$4:$H$"&amp;$C$13),Analysis!Q8,INDIRECT("'Output 10'!$Q$4:$Q$"&amp;$C$13))</f>
        <v>0</v>
      </c>
      <c r="T8" s="5">
        <f ca="1">SUMIF(INDIRECT("'Output 1'!$H$4:$H$"&amp;$C$4),Analysis!Q8,INDIRECT("'Output 1'!$U$4:$U$"&amp;$C$4))
+SUMIF(INDIRECT("'Output 2'!$H$4:$H$"&amp;$C$5),Analysis!Q8,INDIRECT("'Output 2'!$U$4:$U$"&amp;$C$5))
+SUMIF(INDIRECT("'Output 3'!$H$4:$H$"&amp;$C$6),Analysis!Q8,INDIRECT("'Output 3'!$U$4:$U$"&amp;$C$6))
+SUMIF(INDIRECT("'Output 4'!$H$4:$H$"&amp;$C$7),Analysis!Q8,INDIRECT("'Output 4'!$U$4:$U$"&amp;$C$7))
+SUMIF(INDIRECT("'Output 5'!$H$4:$H$"&amp;$C$8),Analysis!Q8,INDIRECT("'Output 5'!$U$4:$U$"&amp;$C$8))
+SUMIF(INDIRECT("'Output 6'!$H$4:$H$"&amp;$C$9),Analysis!Q8,INDIRECT("'Output 6'!$U$4:$U$"&amp;$C$9))
+SUMIF(INDIRECT("'Output 7'!$H$4:$H$"&amp;$C$10),Analysis!Q8,INDIRECT("'Output 7'!$U$4:$U$"&amp;$C$10))
+SUMIF(INDIRECT("'Output 8'!$H$4:$H$"&amp;$C$11),Analysis!Q8,INDIRECT("'Output 8'!$U$4:$U$"&amp;$C$11))
+SUMIF(INDIRECT("'Output 9'!$H$4:$H$"&amp;$C$12),Analysis!Q8,INDIRECT("'Output 9'!$U$4:$U$"&amp;$C$12))
+SUMIF(INDIRECT("'Output 10'!$H$4:$H$"&amp;$C$13),Analysis!Q8,INDIRECT("'Output 10'!$U$4:$U$"&amp;$C$13))</f>
        <v>0</v>
      </c>
      <c r="U8" s="31"/>
      <c r="V8" s="5">
        <f>SUMIF('Unplanned Outputs'!$E$4:$E$500,Analysis!Q8,'Unplanned Outputs'!$J$4:$J$500)</f>
        <v>0</v>
      </c>
      <c r="W8" s="5">
        <f>SUMIF('Unplanned Outputs'!$E$4:$E$500,Analysis!$Q8,'Unplanned Outputs'!$N$4:$N$500)</f>
        <v>0</v>
      </c>
      <c r="X8" s="5">
        <f>SUMIF('Unplanned Outputs'!$E$4:$E$500,Analysis!$Q8,'Unplanned Outputs'!$R$4:$R$500)</f>
        <v>0</v>
      </c>
      <c r="Y8" s="15"/>
      <c r="Z8" s="37">
        <f t="shared" ca="1" si="0"/>
        <v>0</v>
      </c>
      <c r="AA8" s="37">
        <f t="shared" si="1"/>
        <v>0</v>
      </c>
      <c r="AB8" s="53">
        <f t="shared" ca="1" si="2"/>
        <v>0</v>
      </c>
      <c r="AC8" s="62">
        <f ca="1">SUMIF(INDIRECT("'Output 1'!$H$5:$H$"&amp;$C$4),Analysis!$Q8,INDIRECT("'Output 1'!$F$5:$F$"&amp;$C$4))
+SUMIF(INDIRECT("'Output 2'!$H$5:$H$"&amp;$C$5),Analysis!$Q8,INDIRECT("'Output 2'!$F$5:$F$"&amp;$C$5))
+SUMIF(INDIRECT("'Output 3'!$H$5:$H$"&amp;$C$6),Analysis!$Q8,INDIRECT("'Output 3'!$F$5:$F$"&amp;$C$6))
+SUMIF(INDIRECT("'Output 4'!$H$5:$H$"&amp;$C$7),Analysis!$Q8,INDIRECT("'Output 4'!$F$5:$F$"&amp;$C$7))
+SUMIF(INDIRECT("'Output 5'!$H$5:$H$"&amp;$C$8),Analysis!$Q8,INDIRECT("'Output 5'!$F$5:$F$"&amp;$C$8))
+SUMIF(INDIRECT("'Output 6'!$H$5:$H$"&amp;$C$9),Analysis!$Q8,INDIRECT("'Output 6'!$F$5:$F$"&amp;$C$9))
+SUMIF(INDIRECT("'Output 7'!$H$5:$H$"&amp;$C$10),Analysis!$Q8,INDIRECT("'Output 7'!$F$5:$F$"&amp;$C$10))
+SUMIF(INDIRECT("'Output 8'!$H$5:$H$"&amp;$C$11),Analysis!$Q8,INDIRECT("'Output 8'!$F$5:$F$"&amp;$C$11))
+SUMIF(INDIRECT("'Output 9'!$H$5:$H$"&amp;$C$12),Analysis!$Q8,INDIRECT("'Output 9'!$F$5:$F$"&amp;$C$12))
+SUMIF(INDIRECT("'Output 10'!$H$5:$H$"&amp;$C$13),Analysis!$Q8,INDIRECT("'Output 10'!$F$5:$F$"&amp;$C$13))</f>
        <v>0</v>
      </c>
    </row>
    <row r="9" spans="1:29" x14ac:dyDescent="0.2">
      <c r="A9" s="68" t="s">
        <v>428</v>
      </c>
      <c r="B9" s="71">
        <f>'Output 6'!A3</f>
        <v>3</v>
      </c>
      <c r="C9" s="71">
        <f t="shared" si="3"/>
        <v>7</v>
      </c>
      <c r="E9" t="str">
        <f>'Output 2'!$B$4</f>
        <v>O.2</v>
      </c>
      <c r="F9" t="str">
        <f>'Output 2'!$D4</f>
        <v>O.2.1</v>
      </c>
      <c r="G9" s="4" t="e">
        <f>'Output 2'!$L$4/'Output 2'!$G$4</f>
        <v>#DIV/0!</v>
      </c>
      <c r="H9" s="4" t="e">
        <f>'Output 2'!N4/'Output 2'!$G4</f>
        <v>#DIV/0!</v>
      </c>
      <c r="I9" s="4" t="e">
        <f>('Output 2'!P$4)/'Output 2'!$G$4</f>
        <v>#DIV/0!</v>
      </c>
      <c r="J9" s="4" t="e">
        <f>('Output 2'!R4)/'Output 2'!$G4</f>
        <v>#DIV/0!</v>
      </c>
      <c r="K9" s="4" t="e">
        <f>('Output 1'!V$4)/'Output 1'!$G$4</f>
        <v>#VALUE!</v>
      </c>
      <c r="L9" s="34" t="e">
        <f>H9+J9</f>
        <v>#DIV/0!</v>
      </c>
      <c r="M9" s="4">
        <f>('Output 2'!T$5)/'Output 2'!$G$5</f>
        <v>0</v>
      </c>
      <c r="N9" s="4">
        <f>('Output 2'!V$5)/'Output 2'!$G$5</f>
        <v>2.3333333333333334E-2</v>
      </c>
      <c r="O9" s="34">
        <f>L10+N9</f>
        <v>2.3333333333333334E-2</v>
      </c>
      <c r="Q9" s="31" t="s">
        <v>520</v>
      </c>
      <c r="R9" s="5">
        <f ca="1">SUMIF(INDIRECT("'Output 1'!$H$4:$H$"&amp;$C$4),Analysis!Q9,INDIRECT("'Output 1'!$m$4:$m$"&amp;$C$4))
+SUMIF(INDIRECT("'Output 2'!$H$4:$H$"&amp;$C$5),Analysis!Q9,INDIRECT("'Output 2'!$m$4:$m$"&amp;$C$5))
+SUMIF(INDIRECT("'Output 3'!$H$4:$H$"&amp;$C$6),Analysis!Q9,INDIRECT("'Output 3'!$m$4:$m$"&amp;$C$6))
+SUMIF(INDIRECT("'Output 4'!$H$4:$H$"&amp;$C$7),Analysis!Q9,INDIRECT("'Output 4'!$m$4:$m$"&amp;$C$7))
+SUMIF(INDIRECT("'Output 5'!$H$4:$H$"&amp;$C$8),Analysis!Q9,INDIRECT("'Output 5'!$m$4:$m$"&amp;$C$8))
+SUMIF(INDIRECT("'Output 6'!$H$4:$H$"&amp;$C$9),Analysis!Q9,INDIRECT("'Output 6'!$m$4:$m$"&amp;$C$9))
+SUMIF(INDIRECT("'Output 7'!$H$4:$H$"&amp;$C$10),Analysis!Q9,INDIRECT("'Output 7'!$m$4:$m$"&amp;$C$10))
+SUMIF(INDIRECT("'Output 8'!$H$4:$H$"&amp;$C$11),Analysis!Q9,INDIRECT("'Output 8'!$m$4:$m$"&amp;$C$11))
+SUMIF(INDIRECT("'Output 9'!$H$4:$H$"&amp;$C$12),Analysis!Q9,INDIRECT("'Output 9'!$m$4:$m$"&amp;$C$12))
+SUMIF(INDIRECT("'Output 10'!$H$4:$H$"&amp;$C$13),Analysis!Q9,INDIRECT("'Output 10'!$m$4:$m$"&amp;$C$13))</f>
        <v>0</v>
      </c>
      <c r="S9" s="5">
        <f ca="1">SUMIF(INDIRECT("'Output 1'!$H$4:$H$"&amp;$C$4),Analysis!Q9,INDIRECT("'Output 1'!$Q$4:$Q$"&amp;$C$4))
+SUMIF(INDIRECT("'Output 2'!$H$4:$H$"&amp;$C$5),Analysis!Q9,INDIRECT("'Output 2'!$Q$4:$Q$"&amp;$C$5))
+SUMIF(INDIRECT("'Output 3'!$H$4:$H$"&amp;$C$6),Analysis!Q9,INDIRECT("'Output 3'!$Q$4:$Q$"&amp;$C$6))
+SUMIF(INDIRECT("'Output 4'!$H$4:$H$"&amp;$C$7),Analysis!Q9,INDIRECT("'Output 4'!$Q$4:$Q$"&amp;$C$7))
+SUMIF(INDIRECT("'Output 5'!$H$4:$H$"&amp;$C$8),Analysis!Q9,INDIRECT("'Output 5'!$Q$4:$Q$"&amp;$C$8))
+SUMIF(INDIRECT("'Output 6'!$H$4:$H$"&amp;$C$9),Analysis!Q9,INDIRECT("'Output 6'!$Q$4:$Q$"&amp;$C$9))
+SUMIF(INDIRECT("'Output 7'!$H$4:$H$"&amp;$C$10),Analysis!Q9,INDIRECT("'Output 7'!$Q$4:$Q$"&amp;$C$10))
+SUMIF(INDIRECT("'Output 8'!$H$4:$H$"&amp;$C$11),Analysis!Q9,INDIRECT("'Output 8'!$Q$4:$Q$"&amp;$C$11))
+SUMIF(INDIRECT("'Output 9'!$H$4:$H$"&amp;$C$12),Analysis!Q9,INDIRECT("'Output 9'!$Q$4:$Q$"&amp;$C$12))
+SUMIF(INDIRECT("'Output 10'!$H$4:$H$"&amp;$C$13),Analysis!Q9,INDIRECT("'Output 10'!$Q$4:$Q$"&amp;$C$13))</f>
        <v>0</v>
      </c>
      <c r="T9" s="5">
        <f ca="1">SUMIF(INDIRECT("'Output 1'!$H$4:$H$"&amp;$C$4),Analysis!Q9,INDIRECT("'Output 1'!$U$4:$U$"&amp;$C$4))
+SUMIF(INDIRECT("'Output 2'!$H$4:$H$"&amp;$C$5),Analysis!Q9,INDIRECT("'Output 2'!$U$4:$U$"&amp;$C$5))
+SUMIF(INDIRECT("'Output 3'!$H$4:$H$"&amp;$C$6),Analysis!Q9,INDIRECT("'Output 3'!$U$4:$U$"&amp;$C$6))
+SUMIF(INDIRECT("'Output 4'!$H$4:$H$"&amp;$C$7),Analysis!Q9,INDIRECT("'Output 4'!$U$4:$U$"&amp;$C$7))
+SUMIF(INDIRECT("'Output 5'!$H$4:$H$"&amp;$C$8),Analysis!Q9,INDIRECT("'Output 5'!$U$4:$U$"&amp;$C$8))
+SUMIF(INDIRECT("'Output 6'!$H$4:$H$"&amp;$C$9),Analysis!Q9,INDIRECT("'Output 6'!$U$4:$U$"&amp;$C$9))
+SUMIF(INDIRECT("'Output 7'!$H$4:$H$"&amp;$C$10),Analysis!Q9,INDIRECT("'Output 7'!$U$4:$U$"&amp;$C$10))
+SUMIF(INDIRECT("'Output 8'!$H$4:$H$"&amp;$C$11),Analysis!Q9,INDIRECT("'Output 8'!$U$4:$U$"&amp;$C$11))
+SUMIF(INDIRECT("'Output 9'!$H$4:$H$"&amp;$C$12),Analysis!Q9,INDIRECT("'Output 9'!$U$4:$U$"&amp;$C$12))
+SUMIF(INDIRECT("'Output 10'!$H$4:$H$"&amp;$C$13),Analysis!Q9,INDIRECT("'Output 10'!$U$4:$U$"&amp;$C$13))</f>
        <v>0</v>
      </c>
      <c r="U9" s="31"/>
      <c r="V9" s="5">
        <f>SUMIF('Unplanned Outputs'!$E$4:$E$500,Analysis!Q9,'Unplanned Outputs'!$J$4:$J$500)</f>
        <v>0</v>
      </c>
      <c r="W9" s="5">
        <f>SUMIF('Unplanned Outputs'!$E$4:$E$500,Analysis!$Q9,'Unplanned Outputs'!$N$4:$N$500)</f>
        <v>0</v>
      </c>
      <c r="X9" s="5">
        <f>SUMIF('Unplanned Outputs'!$E$4:$E$500,Analysis!$Q9,'Unplanned Outputs'!$R$4:$R$500)</f>
        <v>0</v>
      </c>
      <c r="Y9" s="15"/>
      <c r="Z9" s="37">
        <f t="shared" ca="1" si="0"/>
        <v>0</v>
      </c>
      <c r="AA9" s="37">
        <f t="shared" si="1"/>
        <v>0</v>
      </c>
      <c r="AB9" s="53">
        <f t="shared" ca="1" si="2"/>
        <v>0</v>
      </c>
      <c r="AC9" s="62">
        <f ca="1">SUMIF(INDIRECT("'Output 1'!$H$5:$H$"&amp;$C$4),Analysis!$Q9,INDIRECT("'Output 1'!$F$5:$F$"&amp;$C$4))
+SUMIF(INDIRECT("'Output 2'!$H$5:$H$"&amp;$C$5),Analysis!$Q9,INDIRECT("'Output 2'!$F$5:$F$"&amp;$C$5))
+SUMIF(INDIRECT("'Output 3'!$H$5:$H$"&amp;$C$6),Analysis!$Q9,INDIRECT("'Output 3'!$F$5:$F$"&amp;$C$6))
+SUMIF(INDIRECT("'Output 4'!$H$5:$H$"&amp;$C$7),Analysis!$Q9,INDIRECT("'Output 4'!$F$5:$F$"&amp;$C$7))
+SUMIF(INDIRECT("'Output 5'!$H$5:$H$"&amp;$C$8),Analysis!$Q9,INDIRECT("'Output 5'!$F$5:$F$"&amp;$C$8))
+SUMIF(INDIRECT("'Output 6'!$H$5:$H$"&amp;$C$9),Analysis!$Q9,INDIRECT("'Output 6'!$F$5:$F$"&amp;$C$9))
+SUMIF(INDIRECT("'Output 7'!$H$5:$H$"&amp;$C$10),Analysis!$Q9,INDIRECT("'Output 7'!$F$5:$F$"&amp;$C$10))
+SUMIF(INDIRECT("'Output 8'!$H$5:$H$"&amp;$C$11),Analysis!$Q9,INDIRECT("'Output 8'!$F$5:$F$"&amp;$C$11))
+SUMIF(INDIRECT("'Output 9'!$H$5:$H$"&amp;$C$12),Analysis!$Q9,INDIRECT("'Output 9'!$F$5:$F$"&amp;$C$12))
+SUMIF(INDIRECT("'Output 10'!$H$5:$H$"&amp;$C$13),Analysis!$Q9,INDIRECT("'Output 10'!$F$5:$F$"&amp;$C$13))</f>
        <v>0</v>
      </c>
    </row>
    <row r="10" spans="1:29" x14ac:dyDescent="0.2">
      <c r="A10" s="68" t="s">
        <v>438</v>
      </c>
      <c r="B10" s="71">
        <f>'Output 7'!A3</f>
        <v>3</v>
      </c>
      <c r="C10" s="71">
        <f t="shared" si="3"/>
        <v>7</v>
      </c>
      <c r="F10" t="str">
        <f>'Output 2'!$D5</f>
        <v>O.2.2</v>
      </c>
      <c r="G10" s="4">
        <f>'Output 2'!L$5/'Output 2'!$G$5</f>
        <v>0</v>
      </c>
      <c r="H10" s="4">
        <f>'Output 2'!N5/'Output 2'!$G5</f>
        <v>0</v>
      </c>
      <c r="I10" s="4">
        <f>('Output 2'!P$5)/'Output 2'!$G$5</f>
        <v>0</v>
      </c>
      <c r="J10" s="4">
        <f>('Output 2'!R5)/'Output 2'!$G5</f>
        <v>0</v>
      </c>
      <c r="K10" s="4" t="e">
        <f>('Output 1'!V$4)/'Output 1'!$G$4</f>
        <v>#VALUE!</v>
      </c>
      <c r="L10" s="34">
        <f t="shared" ref="L10:L12" si="6">H10+J10</f>
        <v>0</v>
      </c>
      <c r="M10" s="4" t="e">
        <f>('Output 2'!T$6)/'Output 2'!$G$6</f>
        <v>#DIV/0!</v>
      </c>
      <c r="N10" s="4" t="e">
        <f>('Output 2'!V$6)/'Output 2'!$G$6</f>
        <v>#DIV/0!</v>
      </c>
      <c r="O10" s="34" t="e">
        <f>L11+N10</f>
        <v>#DIV/0!</v>
      </c>
      <c r="Q10" s="31" t="s">
        <v>521</v>
      </c>
      <c r="R10" s="5">
        <f ca="1">SUMIF(INDIRECT("'Output 1'!$H$4:$H$"&amp;$C$4),Analysis!Q10,INDIRECT("'Output 1'!$m$4:$m$"&amp;$C$4))
+SUMIF(INDIRECT("'Output 2'!$H$4:$H$"&amp;$C$5),Analysis!Q10,INDIRECT("'Output 2'!$m$4:$m$"&amp;$C$5))
+SUMIF(INDIRECT("'Output 3'!$H$4:$H$"&amp;$C$6),Analysis!Q10,INDIRECT("'Output 3'!$m$4:$m$"&amp;$C$6))
+SUMIF(INDIRECT("'Output 4'!$H$4:$H$"&amp;$C$7),Analysis!Q10,INDIRECT("'Output 4'!$m$4:$m$"&amp;$C$7))
+SUMIF(INDIRECT("'Output 5'!$H$4:$H$"&amp;$C$8),Analysis!Q10,INDIRECT("'Output 5'!$m$4:$m$"&amp;$C$8))
+SUMIF(INDIRECT("'Output 6'!$H$4:$H$"&amp;$C$9),Analysis!Q10,INDIRECT("'Output 6'!$m$4:$m$"&amp;$C$9))
+SUMIF(INDIRECT("'Output 7'!$H$4:$H$"&amp;$C$10),Analysis!Q10,INDIRECT("'Output 7'!$m$4:$m$"&amp;$C$10))
+SUMIF(INDIRECT("'Output 8'!$H$4:$H$"&amp;$C$11),Analysis!Q10,INDIRECT("'Output 8'!$m$4:$m$"&amp;$C$11))
+SUMIF(INDIRECT("'Output 9'!$H$4:$H$"&amp;$C$12),Analysis!Q10,INDIRECT("'Output 9'!$m$4:$m$"&amp;$C$12))
+SUMIF(INDIRECT("'Output 10'!$H$4:$H$"&amp;$C$13),Analysis!Q10,INDIRECT("'Output 10'!$m$4:$m$"&amp;$C$13))</f>
        <v>0</v>
      </c>
      <c r="S10" s="5">
        <f ca="1">SUMIF(INDIRECT("'Output 1'!$H$4:$H$"&amp;$C$4),Analysis!Q10,INDIRECT("'Output 1'!$Q$4:$Q$"&amp;$C$4))
+SUMIF(INDIRECT("'Output 2'!$H$4:$H$"&amp;$C$5),Analysis!Q10,INDIRECT("'Output 2'!$Q$4:$Q$"&amp;$C$5))
+SUMIF(INDIRECT("'Output 3'!$H$4:$H$"&amp;$C$6),Analysis!Q10,INDIRECT("'Output 3'!$Q$4:$Q$"&amp;$C$6))
+SUMIF(INDIRECT("'Output 4'!$H$4:$H$"&amp;$C$7),Analysis!Q10,INDIRECT("'Output 4'!$Q$4:$Q$"&amp;$C$7))
+SUMIF(INDIRECT("'Output 5'!$H$4:$H$"&amp;$C$8),Analysis!Q10,INDIRECT("'Output 5'!$Q$4:$Q$"&amp;$C$8))
+SUMIF(INDIRECT("'Output 6'!$H$4:$H$"&amp;$C$9),Analysis!Q10,INDIRECT("'Output 6'!$Q$4:$Q$"&amp;$C$9))
+SUMIF(INDIRECT("'Output 7'!$H$4:$H$"&amp;$C$10),Analysis!Q10,INDIRECT("'Output 7'!$Q$4:$Q$"&amp;$C$10))
+SUMIF(INDIRECT("'Output 8'!$H$4:$H$"&amp;$C$11),Analysis!Q10,INDIRECT("'Output 8'!$Q$4:$Q$"&amp;$C$11))
+SUMIF(INDIRECT("'Output 9'!$H$4:$H$"&amp;$C$12),Analysis!Q10,INDIRECT("'Output 9'!$Q$4:$Q$"&amp;$C$12))
+SUMIF(INDIRECT("'Output 10'!$H$4:$H$"&amp;$C$13),Analysis!Q10,INDIRECT("'Output 10'!$Q$4:$Q$"&amp;$C$13))</f>
        <v>0</v>
      </c>
      <c r="T10" s="5">
        <f ca="1">SUMIF(INDIRECT("'Output 1'!$H$4:$H$"&amp;$C$4),Analysis!Q10,INDIRECT("'Output 1'!$U$4:$U$"&amp;$C$4))
+SUMIF(INDIRECT("'Output 2'!$H$4:$H$"&amp;$C$5),Analysis!Q10,INDIRECT("'Output 2'!$U$4:$U$"&amp;$C$5))
+SUMIF(INDIRECT("'Output 3'!$H$4:$H$"&amp;$C$6),Analysis!Q10,INDIRECT("'Output 3'!$U$4:$U$"&amp;$C$6))
+SUMIF(INDIRECT("'Output 4'!$H$4:$H$"&amp;$C$7),Analysis!Q10,INDIRECT("'Output 4'!$U$4:$U$"&amp;$C$7))
+SUMIF(INDIRECT("'Output 5'!$H$4:$H$"&amp;$C$8),Analysis!Q10,INDIRECT("'Output 5'!$U$4:$U$"&amp;$C$8))
+SUMIF(INDIRECT("'Output 6'!$H$4:$H$"&amp;$C$9),Analysis!Q10,INDIRECT("'Output 6'!$U$4:$U$"&amp;$C$9))
+SUMIF(INDIRECT("'Output 7'!$H$4:$H$"&amp;$C$10),Analysis!Q10,INDIRECT("'Output 7'!$U$4:$U$"&amp;$C$10))
+SUMIF(INDIRECT("'Output 8'!$H$4:$H$"&amp;$C$11),Analysis!Q10,INDIRECT("'Output 8'!$U$4:$U$"&amp;$C$11))
+SUMIF(INDIRECT("'Output 9'!$H$4:$H$"&amp;$C$12),Analysis!Q10,INDIRECT("'Output 9'!$U$4:$U$"&amp;$C$12))
+SUMIF(INDIRECT("'Output 10'!$H$4:$H$"&amp;$C$13),Analysis!Q10,INDIRECT("'Output 10'!$U$4:$U$"&amp;$C$13))</f>
        <v>0</v>
      </c>
      <c r="U10" s="31"/>
      <c r="V10" s="5">
        <f>SUMIF('Unplanned Outputs'!$E$4:$E$500,Analysis!Q10,'Unplanned Outputs'!$J$4:$J$500)</f>
        <v>0</v>
      </c>
      <c r="W10" s="5">
        <f>SUMIF('Unplanned Outputs'!$E$4:$E$500,Analysis!$Q10,'Unplanned Outputs'!$N$4:$N$500)</f>
        <v>0</v>
      </c>
      <c r="X10" s="5">
        <f>SUMIF('Unplanned Outputs'!$E$4:$E$500,Analysis!$Q10,'Unplanned Outputs'!$R$4:$R$500)</f>
        <v>0</v>
      </c>
      <c r="Y10" s="15"/>
      <c r="Z10" s="37">
        <f t="shared" ca="1" si="0"/>
        <v>0</v>
      </c>
      <c r="AA10" s="37">
        <f t="shared" si="1"/>
        <v>0</v>
      </c>
      <c r="AB10" s="53">
        <f t="shared" ca="1" si="2"/>
        <v>0</v>
      </c>
      <c r="AC10" s="62">
        <f ca="1">SUMIF(INDIRECT("'Output 1'!$H$5:$H$"&amp;$C$4),Analysis!$Q10,INDIRECT("'Output 1'!$F$5:$F$"&amp;$C$4))
+SUMIF(INDIRECT("'Output 2'!$H$5:$H$"&amp;$C$5),Analysis!$Q10,INDIRECT("'Output 2'!$F$5:$F$"&amp;$C$5))
+SUMIF(INDIRECT("'Output 3'!$H$5:$H$"&amp;$C$6),Analysis!$Q10,INDIRECT("'Output 3'!$F$5:$F$"&amp;$C$6))
+SUMIF(INDIRECT("'Output 4'!$H$5:$H$"&amp;$C$7),Analysis!$Q10,INDIRECT("'Output 4'!$F$5:$F$"&amp;$C$7))
+SUMIF(INDIRECT("'Output 5'!$H$5:$H$"&amp;$C$8),Analysis!$Q10,INDIRECT("'Output 5'!$F$5:$F$"&amp;$C$8))
+SUMIF(INDIRECT("'Output 6'!$H$5:$H$"&amp;$C$9),Analysis!$Q10,INDIRECT("'Output 6'!$F$5:$F$"&amp;$C$9))
+SUMIF(INDIRECT("'Output 7'!$H$5:$H$"&amp;$C$10),Analysis!$Q10,INDIRECT("'Output 7'!$F$5:$F$"&amp;$C$10))
+SUMIF(INDIRECT("'Output 8'!$H$5:$H$"&amp;$C$11),Analysis!$Q10,INDIRECT("'Output 8'!$F$5:$F$"&amp;$C$11))
+SUMIF(INDIRECT("'Output 9'!$H$5:$H$"&amp;$C$12),Analysis!$Q10,INDIRECT("'Output 9'!$F$5:$F$"&amp;$C$12))
+SUMIF(INDIRECT("'Output 10'!$H$5:$H$"&amp;$C$13),Analysis!$Q10,INDIRECT("'Output 10'!$F$5:$F$"&amp;$C$13))</f>
        <v>0</v>
      </c>
    </row>
    <row r="11" spans="1:29" x14ac:dyDescent="0.2">
      <c r="A11" s="68" t="s">
        <v>448</v>
      </c>
      <c r="B11" s="71">
        <f>'Output 8'!A3</f>
        <v>2</v>
      </c>
      <c r="C11" s="71">
        <f t="shared" si="3"/>
        <v>6</v>
      </c>
      <c r="F11" t="str">
        <f>'Output 2'!$D6</f>
        <v>O.2.3</v>
      </c>
      <c r="G11" s="4" t="e">
        <f>'Output 2'!L$6/'Output 2'!$G$6</f>
        <v>#DIV/0!</v>
      </c>
      <c r="H11" s="4" t="e">
        <f>'Output 2'!N6/'Output 2'!$G6</f>
        <v>#DIV/0!</v>
      </c>
      <c r="I11" s="4" t="e">
        <f>('Output 2'!P$6)/'Output 2'!$G$6</f>
        <v>#DIV/0!</v>
      </c>
      <c r="J11" s="4" t="e">
        <f>('Output 2'!R6)/'Output 2'!$G6</f>
        <v>#DIV/0!</v>
      </c>
      <c r="K11" s="4" t="e">
        <f>('Output 1'!V$4)/'Output 1'!$G$4</f>
        <v>#VALUE!</v>
      </c>
      <c r="L11" s="34" t="e">
        <f t="shared" si="6"/>
        <v>#DIV/0!</v>
      </c>
      <c r="M11" s="4">
        <f>('Output 3'!T$4)/'Output 3'!$G$4</f>
        <v>0</v>
      </c>
      <c r="N11" s="4">
        <f>('Output 3'!V$4)/'Output 3'!$G$4</f>
        <v>0</v>
      </c>
      <c r="O11" s="34">
        <f t="shared" ref="O11:O16" si="7">L13+N11</f>
        <v>0</v>
      </c>
      <c r="Q11" s="31" t="s">
        <v>522</v>
      </c>
      <c r="R11" s="5">
        <f ca="1">SUMIF(INDIRECT("'Output 1'!$H$4:$H$"&amp;$C$4),Analysis!Q11,INDIRECT("'Output 1'!$m$4:$m$"&amp;$C$4))
+SUMIF(INDIRECT("'Output 2'!$H$4:$H$"&amp;$C$5),Analysis!Q11,INDIRECT("'Output 2'!$m$4:$m$"&amp;$C$5))
+SUMIF(INDIRECT("'Output 3'!$H$4:$H$"&amp;$C$6),Analysis!Q11,INDIRECT("'Output 3'!$m$4:$m$"&amp;$C$6))
+SUMIF(INDIRECT("'Output 4'!$H$4:$H$"&amp;$C$7),Analysis!Q11,INDIRECT("'Output 4'!$m$4:$m$"&amp;$C$7))
+SUMIF(INDIRECT("'Output 5'!$H$4:$H$"&amp;$C$8),Analysis!Q11,INDIRECT("'Output 5'!$m$4:$m$"&amp;$C$8))
+SUMIF(INDIRECT("'Output 6'!$H$4:$H$"&amp;$C$9),Analysis!Q11,INDIRECT("'Output 6'!$m$4:$m$"&amp;$C$9))
+SUMIF(INDIRECT("'Output 7'!$H$4:$H$"&amp;$C$10),Analysis!Q11,INDIRECT("'Output 7'!$m$4:$m$"&amp;$C$10))
+SUMIF(INDIRECT("'Output 8'!$H$4:$H$"&amp;$C$11),Analysis!Q11,INDIRECT("'Output 8'!$m$4:$m$"&amp;$C$11))
+SUMIF(INDIRECT("'Output 9'!$H$4:$H$"&amp;$C$12),Analysis!Q11,INDIRECT("'Output 9'!$m$4:$m$"&amp;$C$12))
+SUMIF(INDIRECT("'Output 10'!$H$4:$H$"&amp;$C$13),Analysis!Q11,INDIRECT("'Output 10'!$m$4:$m$"&amp;$C$13))</f>
        <v>0</v>
      </c>
      <c r="S11" s="5">
        <f ca="1">SUMIF(INDIRECT("'Output 1'!$H$4:$H$"&amp;$C$4),Analysis!Q11,INDIRECT("'Output 1'!$Q$4:$Q$"&amp;$C$4))
+SUMIF(INDIRECT("'Output 2'!$H$4:$H$"&amp;$C$5),Analysis!Q11,INDIRECT("'Output 2'!$Q$4:$Q$"&amp;$C$5))
+SUMIF(INDIRECT("'Output 3'!$H$4:$H$"&amp;$C$6),Analysis!Q11,INDIRECT("'Output 3'!$Q$4:$Q$"&amp;$C$6))
+SUMIF(INDIRECT("'Output 4'!$H$4:$H$"&amp;$C$7),Analysis!Q11,INDIRECT("'Output 4'!$Q$4:$Q$"&amp;$C$7))
+SUMIF(INDIRECT("'Output 5'!$H$4:$H$"&amp;$C$8),Analysis!Q11,INDIRECT("'Output 5'!$Q$4:$Q$"&amp;$C$8))
+SUMIF(INDIRECT("'Output 6'!$H$4:$H$"&amp;$C$9),Analysis!Q11,INDIRECT("'Output 6'!$Q$4:$Q$"&amp;$C$9))
+SUMIF(INDIRECT("'Output 7'!$H$4:$H$"&amp;$C$10),Analysis!Q11,INDIRECT("'Output 7'!$Q$4:$Q$"&amp;$C$10))
+SUMIF(INDIRECT("'Output 8'!$H$4:$H$"&amp;$C$11),Analysis!Q11,INDIRECT("'Output 8'!$Q$4:$Q$"&amp;$C$11))
+SUMIF(INDIRECT("'Output 9'!$H$4:$H$"&amp;$C$12),Analysis!Q11,INDIRECT("'Output 9'!$Q$4:$Q$"&amp;$C$12))
+SUMIF(INDIRECT("'Output 10'!$H$4:$H$"&amp;$C$13),Analysis!Q11,INDIRECT("'Output 10'!$Q$4:$Q$"&amp;$C$13))</f>
        <v>0</v>
      </c>
      <c r="T11" s="5">
        <f ca="1">SUMIF(INDIRECT("'Output 1'!$H$4:$H$"&amp;$C$4),Analysis!Q11,INDIRECT("'Output 1'!$U$4:$U$"&amp;$C$4))
+SUMIF(INDIRECT("'Output 2'!$H$4:$H$"&amp;$C$5),Analysis!Q11,INDIRECT("'Output 2'!$U$4:$U$"&amp;$C$5))
+SUMIF(INDIRECT("'Output 3'!$H$4:$H$"&amp;$C$6),Analysis!Q11,INDIRECT("'Output 3'!$U$4:$U$"&amp;$C$6))
+SUMIF(INDIRECT("'Output 4'!$H$4:$H$"&amp;$C$7),Analysis!Q11,INDIRECT("'Output 4'!$U$4:$U$"&amp;$C$7))
+SUMIF(INDIRECT("'Output 5'!$H$4:$H$"&amp;$C$8),Analysis!Q11,INDIRECT("'Output 5'!$U$4:$U$"&amp;$C$8))
+SUMIF(INDIRECT("'Output 6'!$H$4:$H$"&amp;$C$9),Analysis!Q11,INDIRECT("'Output 6'!$U$4:$U$"&amp;$C$9))
+SUMIF(INDIRECT("'Output 7'!$H$4:$H$"&amp;$C$10),Analysis!Q11,INDIRECT("'Output 7'!$U$4:$U$"&amp;$C$10))
+SUMIF(INDIRECT("'Output 8'!$H$4:$H$"&amp;$C$11),Analysis!Q11,INDIRECT("'Output 8'!$U$4:$U$"&amp;$C$11))
+SUMIF(INDIRECT("'Output 9'!$H$4:$H$"&amp;$C$12),Analysis!Q11,INDIRECT("'Output 9'!$U$4:$U$"&amp;$C$12))
+SUMIF(INDIRECT("'Output 10'!$H$4:$H$"&amp;$C$13),Analysis!Q11,INDIRECT("'Output 10'!$U$4:$U$"&amp;$C$13))</f>
        <v>0</v>
      </c>
      <c r="U11" s="31"/>
      <c r="V11" s="5">
        <f>SUMIF('Unplanned Outputs'!$E$4:$E$500,Analysis!Q11,'Unplanned Outputs'!$J$4:$J$500)</f>
        <v>0</v>
      </c>
      <c r="W11" s="5">
        <f>SUMIF('Unplanned Outputs'!$E$4:$E$500,Analysis!$Q11,'Unplanned Outputs'!$N$4:$N$500)</f>
        <v>0</v>
      </c>
      <c r="X11" s="5">
        <f>SUMIF('Unplanned Outputs'!$E$4:$E$500,Analysis!$Q11,'Unplanned Outputs'!$R$4:$R$500)</f>
        <v>0</v>
      </c>
      <c r="Y11" s="15"/>
      <c r="Z11" s="37">
        <f t="shared" ca="1" si="0"/>
        <v>0</v>
      </c>
      <c r="AA11" s="37">
        <f t="shared" si="1"/>
        <v>0</v>
      </c>
      <c r="AB11" s="53">
        <f t="shared" ca="1" si="2"/>
        <v>0</v>
      </c>
      <c r="AC11" s="62">
        <f ca="1">SUMIF(INDIRECT("'Output 1'!$H$5:$H$"&amp;$C$4),Analysis!$Q11,INDIRECT("'Output 1'!$F$5:$F$"&amp;$C$4))
+SUMIF(INDIRECT("'Output 2'!$H$5:$H$"&amp;$C$5),Analysis!$Q11,INDIRECT("'Output 2'!$F$5:$F$"&amp;$C$5))
+SUMIF(INDIRECT("'Output 3'!$H$5:$H$"&amp;$C$6),Analysis!$Q11,INDIRECT("'Output 3'!$F$5:$F$"&amp;$C$6))
+SUMIF(INDIRECT("'Output 4'!$H$5:$H$"&amp;$C$7),Analysis!$Q11,INDIRECT("'Output 4'!$F$5:$F$"&amp;$C$7))
+SUMIF(INDIRECT("'Output 5'!$H$5:$H$"&amp;$C$8),Analysis!$Q11,INDIRECT("'Output 5'!$F$5:$F$"&amp;$C$8))
+SUMIF(INDIRECT("'Output 6'!$H$5:$H$"&amp;$C$9),Analysis!$Q11,INDIRECT("'Output 6'!$F$5:$F$"&amp;$C$9))
+SUMIF(INDIRECT("'Output 7'!$H$5:$H$"&amp;$C$10),Analysis!$Q11,INDIRECT("'Output 7'!$F$5:$F$"&amp;$C$10))
+SUMIF(INDIRECT("'Output 8'!$H$5:$H$"&amp;$C$11),Analysis!$Q11,INDIRECT("'Output 8'!$F$5:$F$"&amp;$C$11))
+SUMIF(INDIRECT("'Output 9'!$H$5:$H$"&amp;$C$12),Analysis!$Q11,INDIRECT("'Output 9'!$F$5:$F$"&amp;$C$12))
+SUMIF(INDIRECT("'Output 10'!$H$5:$H$"&amp;$C$13),Analysis!$Q11,INDIRECT("'Output 10'!$F$5:$F$"&amp;$C$13))</f>
        <v>0</v>
      </c>
    </row>
    <row r="12" spans="1:29" x14ac:dyDescent="0.2">
      <c r="A12" s="68" t="s">
        <v>456</v>
      </c>
      <c r="B12" s="71">
        <f>'Output 9'!A3</f>
        <v>3</v>
      </c>
      <c r="C12" s="71">
        <f t="shared" si="3"/>
        <v>7</v>
      </c>
      <c r="F12" t="str">
        <f>'Output 2'!$D7</f>
        <v>O.2.4</v>
      </c>
      <c r="H12" s="4" t="e">
        <f>'Output 2'!N7/'Output 2'!$G7</f>
        <v>#DIV/0!</v>
      </c>
      <c r="J12" s="4" t="e">
        <f>('Output 2'!R7)/'Output 2'!$G7</f>
        <v>#DIV/0!</v>
      </c>
      <c r="L12" s="34" t="e">
        <f t="shared" si="6"/>
        <v>#DIV/0!</v>
      </c>
      <c r="M12" s="4" t="e">
        <f>('Output 3'!T$5)/'Output 3'!$G$5</f>
        <v>#DIV/0!</v>
      </c>
      <c r="N12" s="4" t="e">
        <f>('Output 3'!V$5)/'Output 3'!$G$5</f>
        <v>#DIV/0!</v>
      </c>
      <c r="O12" s="34" t="e">
        <f t="shared" si="7"/>
        <v>#DIV/0!</v>
      </c>
      <c r="Q12" s="31">
        <v>1.3</v>
      </c>
      <c r="R12" s="5">
        <f ca="1">SUMIF(INDIRECT("'Output 1'!$H$4:$H$"&amp;$C$4),Analysis!Q12,INDIRECT("'Output 1'!$m$4:$m$"&amp;$C$4))
+SUMIF(INDIRECT("'Output 2'!$H$4:$H$"&amp;$C$5),Analysis!Q12,INDIRECT("'Output 2'!$m$4:$m$"&amp;$C$5))
+SUMIF(INDIRECT("'Output 3'!$H$4:$H$"&amp;$C$6),Analysis!Q12,INDIRECT("'Output 3'!$m$4:$m$"&amp;$C$6))
+SUMIF(INDIRECT("'Output 4'!$H$4:$H$"&amp;$C$7),Analysis!Q12,INDIRECT("'Output 4'!$m$4:$m$"&amp;$C$7))
+SUMIF(INDIRECT("'Output 5'!$H$4:$H$"&amp;$C$8),Analysis!Q12,INDIRECT("'Output 5'!$m$4:$m$"&amp;$C$8))
+SUMIF(INDIRECT("'Output 6'!$H$4:$H$"&amp;$C$9),Analysis!Q12,INDIRECT("'Output 6'!$m$4:$m$"&amp;$C$9))
+SUMIF(INDIRECT("'Output 7'!$H$4:$H$"&amp;$C$10),Analysis!Q12,INDIRECT("'Output 7'!$m$4:$m$"&amp;$C$10))
+SUMIF(INDIRECT("'Output 8'!$H$4:$H$"&amp;$C$11),Analysis!Q12,INDIRECT("'Output 8'!$m$4:$m$"&amp;$C$11))
+SUMIF(INDIRECT("'Output 9'!$H$4:$H$"&amp;$C$12),Analysis!Q12,INDIRECT("'Output 9'!$m$4:$m$"&amp;$C$12))
+SUMIF(INDIRECT("'Output 10'!$H$4:$H$"&amp;$C$13),Analysis!Q12,INDIRECT("'Output 10'!$m$4:$m$"&amp;$C$13))</f>
        <v>0</v>
      </c>
      <c r="S12" s="5">
        <f ca="1">SUMIF(INDIRECT("'Output 1'!$H$4:$H$"&amp;$C$4),Analysis!Q12,INDIRECT("'Output 1'!$Q$4:$Q$"&amp;$C$4))
+SUMIF(INDIRECT("'Output 2'!$H$4:$H$"&amp;$C$5),Analysis!Q12,INDIRECT("'Output 2'!$Q$4:$Q$"&amp;$C$5))
+SUMIF(INDIRECT("'Output 3'!$H$4:$H$"&amp;$C$6),Analysis!Q12,INDIRECT("'Output 3'!$Q$4:$Q$"&amp;$C$6))
+SUMIF(INDIRECT("'Output 4'!$H$4:$H$"&amp;$C$7),Analysis!Q12,INDIRECT("'Output 4'!$Q$4:$Q$"&amp;$C$7))
+SUMIF(INDIRECT("'Output 5'!$H$4:$H$"&amp;$C$8),Analysis!Q12,INDIRECT("'Output 5'!$Q$4:$Q$"&amp;$C$8))
+SUMIF(INDIRECT("'Output 6'!$H$4:$H$"&amp;$C$9),Analysis!Q12,INDIRECT("'Output 6'!$Q$4:$Q$"&amp;$C$9))
+SUMIF(INDIRECT("'Output 7'!$H$4:$H$"&amp;$C$10),Analysis!Q12,INDIRECT("'Output 7'!$Q$4:$Q$"&amp;$C$10))
+SUMIF(INDIRECT("'Output 8'!$H$4:$H$"&amp;$C$11),Analysis!Q12,INDIRECT("'Output 8'!$Q$4:$Q$"&amp;$C$11))
+SUMIF(INDIRECT("'Output 9'!$H$4:$H$"&amp;$C$12),Analysis!Q12,INDIRECT("'Output 9'!$Q$4:$Q$"&amp;$C$12))
+SUMIF(INDIRECT("'Output 10'!$H$4:$H$"&amp;$C$13),Analysis!Q12,INDIRECT("'Output 10'!$Q$4:$Q$"&amp;$C$13))</f>
        <v>0</v>
      </c>
      <c r="T12" s="5">
        <f ca="1">SUMIF(INDIRECT("'Output 1'!$H$4:$H$"&amp;$C$4),Analysis!Q12,INDIRECT("'Output 1'!$U$4:$U$"&amp;$C$4))
+SUMIF(INDIRECT("'Output 2'!$H$4:$H$"&amp;$C$5),Analysis!Q12,INDIRECT("'Output 2'!$U$4:$U$"&amp;$C$5))
+SUMIF(INDIRECT("'Output 3'!$H$4:$H$"&amp;$C$6),Analysis!Q12,INDIRECT("'Output 3'!$U$4:$U$"&amp;$C$6))
+SUMIF(INDIRECT("'Output 4'!$H$4:$H$"&amp;$C$7),Analysis!Q12,INDIRECT("'Output 4'!$U$4:$U$"&amp;$C$7))
+SUMIF(INDIRECT("'Output 5'!$H$4:$H$"&amp;$C$8),Analysis!Q12,INDIRECT("'Output 5'!$U$4:$U$"&amp;$C$8))
+SUMIF(INDIRECT("'Output 6'!$H$4:$H$"&amp;$C$9),Analysis!Q12,INDIRECT("'Output 6'!$U$4:$U$"&amp;$C$9))
+SUMIF(INDIRECT("'Output 7'!$H$4:$H$"&amp;$C$10),Analysis!Q12,INDIRECT("'Output 7'!$U$4:$U$"&amp;$C$10))
+SUMIF(INDIRECT("'Output 8'!$H$4:$H$"&amp;$C$11),Analysis!Q12,INDIRECT("'Output 8'!$U$4:$U$"&amp;$C$11))
+SUMIF(INDIRECT("'Output 9'!$H$4:$H$"&amp;$C$12),Analysis!Q12,INDIRECT("'Output 9'!$U$4:$U$"&amp;$C$12))
+SUMIF(INDIRECT("'Output 10'!$H$4:$H$"&amp;$C$13),Analysis!Q12,INDIRECT("'Output 10'!$U$4:$U$"&amp;$C$13))</f>
        <v>0</v>
      </c>
      <c r="U12" s="31"/>
      <c r="V12" s="5">
        <f>SUMIF('Unplanned Outputs'!$E$4:$E$500,Analysis!Q12,'Unplanned Outputs'!$J$4:$J$500)</f>
        <v>0</v>
      </c>
      <c r="W12" s="5">
        <f>SUMIF('Unplanned Outputs'!$E$4:$E$500,Analysis!$Q12,'Unplanned Outputs'!$N$4:$N$500)</f>
        <v>0</v>
      </c>
      <c r="X12" s="5">
        <f>SUMIF('Unplanned Outputs'!$E$4:$E$500,Analysis!$Q12,'Unplanned Outputs'!$R$4:$R$500)</f>
        <v>0</v>
      </c>
      <c r="Y12" s="15"/>
      <c r="Z12" s="37">
        <f t="shared" ca="1" si="0"/>
        <v>0</v>
      </c>
      <c r="AA12" s="37">
        <f t="shared" si="1"/>
        <v>0</v>
      </c>
      <c r="AB12" s="53">
        <f t="shared" ca="1" si="2"/>
        <v>0</v>
      </c>
      <c r="AC12" s="62">
        <f ca="1">SUMIF(INDIRECT("'Output 1'!$H$5:$H$"&amp;$C$4),Analysis!$Q12,INDIRECT("'Output 1'!$F$5:$F$"&amp;$C$4))
+SUMIF(INDIRECT("'Output 2'!$H$5:$H$"&amp;$C$5),Analysis!$Q12,INDIRECT("'Output 2'!$F$5:$F$"&amp;$C$5))
+SUMIF(INDIRECT("'Output 3'!$H$5:$H$"&amp;$C$6),Analysis!$Q12,INDIRECT("'Output 3'!$F$5:$F$"&amp;$C$6))
+SUMIF(INDIRECT("'Output 4'!$H$5:$H$"&amp;$C$7),Analysis!$Q12,INDIRECT("'Output 4'!$F$5:$F$"&amp;$C$7))
+SUMIF(INDIRECT("'Output 5'!$H$5:$H$"&amp;$C$8),Analysis!$Q12,INDIRECT("'Output 5'!$F$5:$F$"&amp;$C$8))
+SUMIF(INDIRECT("'Output 6'!$H$5:$H$"&amp;$C$9),Analysis!$Q12,INDIRECT("'Output 6'!$F$5:$F$"&amp;$C$9))
+SUMIF(INDIRECT("'Output 7'!$H$5:$H$"&amp;$C$10),Analysis!$Q12,INDIRECT("'Output 7'!$F$5:$F$"&amp;$C$10))
+SUMIF(INDIRECT("'Output 8'!$H$5:$H$"&amp;$C$11),Analysis!$Q12,INDIRECT("'Output 8'!$F$5:$F$"&amp;$C$11))
+SUMIF(INDIRECT("'Output 9'!$H$5:$H$"&amp;$C$12),Analysis!$Q12,INDIRECT("'Output 9'!$F$5:$F$"&amp;$C$12))
+SUMIF(INDIRECT("'Output 10'!$H$5:$H$"&amp;$C$13),Analysis!$Q12,INDIRECT("'Output 10'!$F$5:$F$"&amp;$C$13))</f>
        <v>0</v>
      </c>
    </row>
    <row r="13" spans="1:29" x14ac:dyDescent="0.2">
      <c r="A13" s="68" t="s">
        <v>468</v>
      </c>
      <c r="B13" s="71">
        <f>'Output 10'!A3</f>
        <v>1</v>
      </c>
      <c r="C13" s="71">
        <f t="shared" si="3"/>
        <v>5</v>
      </c>
      <c r="E13" t="str">
        <f>'Output 3'!$B$4</f>
        <v>O.3</v>
      </c>
      <c r="F13" t="str">
        <f>'Output 3'!$D4</f>
        <v>O.3.1</v>
      </c>
      <c r="G13" s="4">
        <f>'Output 3'!$L$4/'Output 3'!$G$4</f>
        <v>0</v>
      </c>
      <c r="H13" s="4">
        <f>'Output 3'!N$4/'Output 3'!$G$4</f>
        <v>0</v>
      </c>
      <c r="I13" s="4">
        <f>('Output 3'!P$4)/'Output 3'!$G$4</f>
        <v>0</v>
      </c>
      <c r="J13" s="4">
        <f>('Output 3'!R$4)/'Output 3'!$G$4</f>
        <v>0</v>
      </c>
      <c r="K13" s="4" t="e">
        <f>('Output 1'!V$4)/'Output 1'!$G$4</f>
        <v>#VALUE!</v>
      </c>
      <c r="L13" s="34">
        <f t="shared" ref="L13:L20" si="8">H13+J13</f>
        <v>0</v>
      </c>
      <c r="M13" s="4" t="e">
        <f>('Output 3'!T$7)/'Output 3'!$G$7</f>
        <v>#DIV/0!</v>
      </c>
      <c r="N13" s="4" t="e">
        <f>('Output 3'!V$7)/'Output 3'!$G$7</f>
        <v>#DIV/0!</v>
      </c>
      <c r="O13" s="34" t="e">
        <f t="shared" si="7"/>
        <v>#DIV/0!</v>
      </c>
      <c r="Q13" s="31" t="s">
        <v>523</v>
      </c>
      <c r="R13" s="5">
        <f ca="1">SUMIF(INDIRECT("'Output 1'!$H$4:$H$"&amp;$C$4),Analysis!Q13,INDIRECT("'Output 1'!$m$4:$m$"&amp;$C$4))
+SUMIF(INDIRECT("'Output 2'!$H$4:$H$"&amp;$C$5),Analysis!Q13,INDIRECT("'Output 2'!$m$4:$m$"&amp;$C$5))
+SUMIF(INDIRECT("'Output 3'!$H$4:$H$"&amp;$C$6),Analysis!Q13,INDIRECT("'Output 3'!$m$4:$m$"&amp;$C$6))
+SUMIF(INDIRECT("'Output 4'!$H$4:$H$"&amp;$C$7),Analysis!Q13,INDIRECT("'Output 4'!$m$4:$m$"&amp;$C$7))
+SUMIF(INDIRECT("'Output 5'!$H$4:$H$"&amp;$C$8),Analysis!Q13,INDIRECT("'Output 5'!$m$4:$m$"&amp;$C$8))
+SUMIF(INDIRECT("'Output 6'!$H$4:$H$"&amp;$C$9),Analysis!Q13,INDIRECT("'Output 6'!$m$4:$m$"&amp;$C$9))
+SUMIF(INDIRECT("'Output 7'!$H$4:$H$"&amp;$C$10),Analysis!Q13,INDIRECT("'Output 7'!$m$4:$m$"&amp;$C$10))
+SUMIF(INDIRECT("'Output 8'!$H$4:$H$"&amp;$C$11),Analysis!Q13,INDIRECT("'Output 8'!$m$4:$m$"&amp;$C$11))
+SUMIF(INDIRECT("'Output 9'!$H$4:$H$"&amp;$C$12),Analysis!Q13,INDIRECT("'Output 9'!$m$4:$m$"&amp;$C$12))
+SUMIF(INDIRECT("'Output 10'!$H$4:$H$"&amp;$C$13),Analysis!Q13,INDIRECT("'Output 10'!$m$4:$m$"&amp;$C$13))</f>
        <v>0</v>
      </c>
      <c r="S13" s="5">
        <f ca="1">SUMIF(INDIRECT("'Output 1'!$H$4:$H$"&amp;$C$4),Analysis!Q13,INDIRECT("'Output 1'!$Q$4:$Q$"&amp;$C$4))
+SUMIF(INDIRECT("'Output 2'!$H$4:$H$"&amp;$C$5),Analysis!Q13,INDIRECT("'Output 2'!$Q$4:$Q$"&amp;$C$5))
+SUMIF(INDIRECT("'Output 3'!$H$4:$H$"&amp;$C$6),Analysis!Q13,INDIRECT("'Output 3'!$Q$4:$Q$"&amp;$C$6))
+SUMIF(INDIRECT("'Output 4'!$H$4:$H$"&amp;$C$7),Analysis!Q13,INDIRECT("'Output 4'!$Q$4:$Q$"&amp;$C$7))
+SUMIF(INDIRECT("'Output 5'!$H$4:$H$"&amp;$C$8),Analysis!Q13,INDIRECT("'Output 5'!$Q$4:$Q$"&amp;$C$8))
+SUMIF(INDIRECT("'Output 6'!$H$4:$H$"&amp;$C$9),Analysis!Q13,INDIRECT("'Output 6'!$Q$4:$Q$"&amp;$C$9))
+SUMIF(INDIRECT("'Output 7'!$H$4:$H$"&amp;$C$10),Analysis!Q13,INDIRECT("'Output 7'!$Q$4:$Q$"&amp;$C$10))
+SUMIF(INDIRECT("'Output 8'!$H$4:$H$"&amp;$C$11),Analysis!Q13,INDIRECT("'Output 8'!$Q$4:$Q$"&amp;$C$11))
+SUMIF(INDIRECT("'Output 9'!$H$4:$H$"&amp;$C$12),Analysis!Q13,INDIRECT("'Output 9'!$Q$4:$Q$"&amp;$C$12))
+SUMIF(INDIRECT("'Output 10'!$H$4:$H$"&amp;$C$13),Analysis!Q13,INDIRECT("'Output 10'!$Q$4:$Q$"&amp;$C$13))</f>
        <v>0</v>
      </c>
      <c r="T13" s="5">
        <f ca="1">SUMIF(INDIRECT("'Output 1'!$H$4:$H$"&amp;$C$4),Analysis!Q13,INDIRECT("'Output 1'!$U$4:$U$"&amp;$C$4))
+SUMIF(INDIRECT("'Output 2'!$H$4:$H$"&amp;$C$5),Analysis!Q13,INDIRECT("'Output 2'!$U$4:$U$"&amp;$C$5))
+SUMIF(INDIRECT("'Output 3'!$H$4:$H$"&amp;$C$6),Analysis!Q13,INDIRECT("'Output 3'!$U$4:$U$"&amp;$C$6))
+SUMIF(INDIRECT("'Output 4'!$H$4:$H$"&amp;$C$7),Analysis!Q13,INDIRECT("'Output 4'!$U$4:$U$"&amp;$C$7))
+SUMIF(INDIRECT("'Output 5'!$H$4:$H$"&amp;$C$8),Analysis!Q13,INDIRECT("'Output 5'!$U$4:$U$"&amp;$C$8))
+SUMIF(INDIRECT("'Output 6'!$H$4:$H$"&amp;$C$9),Analysis!Q13,INDIRECT("'Output 6'!$U$4:$U$"&amp;$C$9))
+SUMIF(INDIRECT("'Output 7'!$H$4:$H$"&amp;$C$10),Analysis!Q13,INDIRECT("'Output 7'!$U$4:$U$"&amp;$C$10))
+SUMIF(INDIRECT("'Output 8'!$H$4:$H$"&amp;$C$11),Analysis!Q13,INDIRECT("'Output 8'!$U$4:$U$"&amp;$C$11))
+SUMIF(INDIRECT("'Output 9'!$H$4:$H$"&amp;$C$12),Analysis!Q13,INDIRECT("'Output 9'!$U$4:$U$"&amp;$C$12))
+SUMIF(INDIRECT("'Output 10'!$H$4:$H$"&amp;$C$13),Analysis!Q13,INDIRECT("'Output 10'!$U$4:$U$"&amp;$C$13))</f>
        <v>0</v>
      </c>
      <c r="U13" s="31"/>
      <c r="V13" s="5">
        <f>SUMIF('Unplanned Outputs'!$E$4:$E$500,Analysis!Q13,'Unplanned Outputs'!$J$4:$J$500)</f>
        <v>0</v>
      </c>
      <c r="W13" s="5">
        <f>SUMIF('Unplanned Outputs'!$E$4:$E$500,Analysis!$Q13,'Unplanned Outputs'!$N$4:$N$500)</f>
        <v>0</v>
      </c>
      <c r="X13" s="5">
        <f>SUMIF('Unplanned Outputs'!$E$4:$E$500,Analysis!$Q13,'Unplanned Outputs'!$R$4:$R$500)</f>
        <v>0</v>
      </c>
      <c r="Y13" s="15"/>
      <c r="Z13" s="37">
        <f t="shared" ca="1" si="0"/>
        <v>0</v>
      </c>
      <c r="AA13" s="37">
        <f t="shared" si="1"/>
        <v>0</v>
      </c>
      <c r="AB13" s="53">
        <f t="shared" ca="1" si="2"/>
        <v>0</v>
      </c>
      <c r="AC13" s="62">
        <f ca="1">SUMIF(INDIRECT("'Output 1'!$H$5:$H$"&amp;$C$4),Analysis!$Q13,INDIRECT("'Output 1'!$F$5:$F$"&amp;$C$4))
+SUMIF(INDIRECT("'Output 2'!$H$5:$H$"&amp;$C$5),Analysis!$Q13,INDIRECT("'Output 2'!$F$5:$F$"&amp;$C$5))
+SUMIF(INDIRECT("'Output 3'!$H$5:$H$"&amp;$C$6),Analysis!$Q13,INDIRECT("'Output 3'!$F$5:$F$"&amp;$C$6))
+SUMIF(INDIRECT("'Output 4'!$H$5:$H$"&amp;$C$7),Analysis!$Q13,INDIRECT("'Output 4'!$F$5:$F$"&amp;$C$7))
+SUMIF(INDIRECT("'Output 5'!$H$5:$H$"&amp;$C$8),Analysis!$Q13,INDIRECT("'Output 5'!$F$5:$F$"&amp;$C$8))
+SUMIF(INDIRECT("'Output 6'!$H$5:$H$"&amp;$C$9),Analysis!$Q13,INDIRECT("'Output 6'!$F$5:$F$"&amp;$C$9))
+SUMIF(INDIRECT("'Output 7'!$H$5:$H$"&amp;$C$10),Analysis!$Q13,INDIRECT("'Output 7'!$F$5:$F$"&amp;$C$10))
+SUMIF(INDIRECT("'Output 8'!$H$5:$H$"&amp;$C$11),Analysis!$Q13,INDIRECT("'Output 8'!$F$5:$F$"&amp;$C$11))
+SUMIF(INDIRECT("'Output 9'!$H$5:$H$"&amp;$C$12),Analysis!$Q13,INDIRECT("'Output 9'!$F$5:$F$"&amp;$C$12))
+SUMIF(INDIRECT("'Output 10'!$H$5:$H$"&amp;$C$13),Analysis!$Q13,INDIRECT("'Output 10'!$F$5:$F$"&amp;$C$13))</f>
        <v>0</v>
      </c>
    </row>
    <row r="14" spans="1:29" x14ac:dyDescent="0.2">
      <c r="F14" t="str">
        <f>'Output 3'!$D$5</f>
        <v>O.3.2a</v>
      </c>
      <c r="G14" s="4" t="e">
        <f>'Output 3'!L$5/'Output 3'!$G$5</f>
        <v>#DIV/0!</v>
      </c>
      <c r="H14" s="4" t="e">
        <f>'Output 3'!N$5/'Output 3'!$G$5</f>
        <v>#DIV/0!</v>
      </c>
      <c r="I14" s="4" t="e">
        <f>('Output 3'!R$5)/'Output 3'!$G$5</f>
        <v>#DIV/0!</v>
      </c>
      <c r="J14" s="4" t="e">
        <f>('Output 3'!$R$5)/'Output 3'!$G$5</f>
        <v>#DIV/0!</v>
      </c>
      <c r="K14" s="4" t="e">
        <f>('Output 1'!V$4)/'Output 1'!$G$4</f>
        <v>#VALUE!</v>
      </c>
      <c r="L14" s="34" t="e">
        <f t="shared" si="8"/>
        <v>#DIV/0!</v>
      </c>
      <c r="M14" s="4" t="e">
        <f>('Output 4'!T$4)/'Output 4'!$G$4</f>
        <v>#DIV/0!</v>
      </c>
      <c r="N14" s="4" t="e">
        <f>('Output 4'!V$4)/'Output 4'!$G$4</f>
        <v>#DIV/0!</v>
      </c>
      <c r="O14" s="34" t="e">
        <f t="shared" si="7"/>
        <v>#DIV/0!</v>
      </c>
      <c r="Q14" s="31" t="s">
        <v>524</v>
      </c>
      <c r="R14" s="5">
        <f ca="1">SUMIF(INDIRECT("'Output 1'!$H$4:$H$"&amp;$C$4),Analysis!Q14,INDIRECT("'Output 1'!$m$4:$m$"&amp;$C$4))
+SUMIF(INDIRECT("'Output 2'!$H$4:$H$"&amp;$C$5),Analysis!Q14,INDIRECT("'Output 2'!$m$4:$m$"&amp;$C$5))
+SUMIF(INDIRECT("'Output 3'!$H$4:$H$"&amp;$C$6),Analysis!Q14,INDIRECT("'Output 3'!$m$4:$m$"&amp;$C$6))
+SUMIF(INDIRECT("'Output 4'!$H$4:$H$"&amp;$C$7),Analysis!Q14,INDIRECT("'Output 4'!$m$4:$m$"&amp;$C$7))
+SUMIF(INDIRECT("'Output 5'!$H$4:$H$"&amp;$C$8),Analysis!Q14,INDIRECT("'Output 5'!$m$4:$m$"&amp;$C$8))
+SUMIF(INDIRECT("'Output 6'!$H$4:$H$"&amp;$C$9),Analysis!Q14,INDIRECT("'Output 6'!$m$4:$m$"&amp;$C$9))
+SUMIF(INDIRECT("'Output 7'!$H$4:$H$"&amp;$C$10),Analysis!Q14,INDIRECT("'Output 7'!$m$4:$m$"&amp;$C$10))
+SUMIF(INDIRECT("'Output 8'!$H$4:$H$"&amp;$C$11),Analysis!Q14,INDIRECT("'Output 8'!$m$4:$m$"&amp;$C$11))
+SUMIF(INDIRECT("'Output 9'!$H$4:$H$"&amp;$C$12),Analysis!Q14,INDIRECT("'Output 9'!$m$4:$m$"&amp;$C$12))
+SUMIF(INDIRECT("'Output 10'!$H$4:$H$"&amp;$C$13),Analysis!Q14,INDIRECT("'Output 10'!$m$4:$m$"&amp;$C$13))</f>
        <v>0</v>
      </c>
      <c r="S14" s="5">
        <f ca="1">SUMIF(INDIRECT("'Output 1'!$H$4:$H$"&amp;$C$4),Analysis!Q14,INDIRECT("'Output 1'!$Q$4:$Q$"&amp;$C$4))
+SUMIF(INDIRECT("'Output 2'!$H$4:$H$"&amp;$C$5),Analysis!Q14,INDIRECT("'Output 2'!$Q$4:$Q$"&amp;$C$5))
+SUMIF(INDIRECT("'Output 3'!$H$4:$H$"&amp;$C$6),Analysis!Q14,INDIRECT("'Output 3'!$Q$4:$Q$"&amp;$C$6))
+SUMIF(INDIRECT("'Output 4'!$H$4:$H$"&amp;$C$7),Analysis!Q14,INDIRECT("'Output 4'!$Q$4:$Q$"&amp;$C$7))
+SUMIF(INDIRECT("'Output 5'!$H$4:$H$"&amp;$C$8),Analysis!Q14,INDIRECT("'Output 5'!$Q$4:$Q$"&amp;$C$8))
+SUMIF(INDIRECT("'Output 6'!$H$4:$H$"&amp;$C$9),Analysis!Q14,INDIRECT("'Output 6'!$Q$4:$Q$"&amp;$C$9))
+SUMIF(INDIRECT("'Output 7'!$H$4:$H$"&amp;$C$10),Analysis!Q14,INDIRECT("'Output 7'!$Q$4:$Q$"&amp;$C$10))
+SUMIF(INDIRECT("'Output 8'!$H$4:$H$"&amp;$C$11),Analysis!Q14,INDIRECT("'Output 8'!$Q$4:$Q$"&amp;$C$11))
+SUMIF(INDIRECT("'Output 9'!$H$4:$H$"&amp;$C$12),Analysis!Q14,INDIRECT("'Output 9'!$Q$4:$Q$"&amp;$C$12))
+SUMIF(INDIRECT("'Output 10'!$H$4:$H$"&amp;$C$13),Analysis!Q14,INDIRECT("'Output 10'!$Q$4:$Q$"&amp;$C$13))</f>
        <v>0</v>
      </c>
      <c r="T14" s="5">
        <f ca="1">SUMIF(INDIRECT("'Output 1'!$H$4:$H$"&amp;$C$4),Analysis!Q14,INDIRECT("'Output 1'!$U$4:$U$"&amp;$C$4))
+SUMIF(INDIRECT("'Output 2'!$H$4:$H$"&amp;$C$5),Analysis!Q14,INDIRECT("'Output 2'!$U$4:$U$"&amp;$C$5))
+SUMIF(INDIRECT("'Output 3'!$H$4:$H$"&amp;$C$6),Analysis!Q14,INDIRECT("'Output 3'!$U$4:$U$"&amp;$C$6))
+SUMIF(INDIRECT("'Output 4'!$H$4:$H$"&amp;$C$7),Analysis!Q14,INDIRECT("'Output 4'!$U$4:$U$"&amp;$C$7))
+SUMIF(INDIRECT("'Output 5'!$H$4:$H$"&amp;$C$8),Analysis!Q14,INDIRECT("'Output 5'!$U$4:$U$"&amp;$C$8))
+SUMIF(INDIRECT("'Output 6'!$H$4:$H$"&amp;$C$9),Analysis!Q14,INDIRECT("'Output 6'!$U$4:$U$"&amp;$C$9))
+SUMIF(INDIRECT("'Output 7'!$H$4:$H$"&amp;$C$10),Analysis!Q14,INDIRECT("'Output 7'!$U$4:$U$"&amp;$C$10))
+SUMIF(INDIRECT("'Output 8'!$H$4:$H$"&amp;$C$11),Analysis!Q14,INDIRECT("'Output 8'!$U$4:$U$"&amp;$C$11))
+SUMIF(INDIRECT("'Output 9'!$H$4:$H$"&amp;$C$12),Analysis!Q14,INDIRECT("'Output 9'!$U$4:$U$"&amp;$C$12))
+SUMIF(INDIRECT("'Output 10'!$H$4:$H$"&amp;$C$13),Analysis!Q14,INDIRECT("'Output 10'!$U$4:$U$"&amp;$C$13))</f>
        <v>0</v>
      </c>
      <c r="U14" s="31"/>
      <c r="V14" s="5">
        <f>SUMIF('Unplanned Outputs'!$E$4:$E$500,Analysis!Q14,'Unplanned Outputs'!$J$4:$J$500)</f>
        <v>0</v>
      </c>
      <c r="W14" s="5">
        <f>SUMIF('Unplanned Outputs'!$E$4:$E$500,Analysis!$Q14,'Unplanned Outputs'!$N$4:$N$500)</f>
        <v>0</v>
      </c>
      <c r="X14" s="5">
        <f>SUMIF('Unplanned Outputs'!$E$4:$E$500,Analysis!$Q14,'Unplanned Outputs'!$R$4:$R$500)</f>
        <v>0</v>
      </c>
      <c r="Y14" s="15"/>
      <c r="Z14" s="37">
        <f t="shared" ca="1" si="0"/>
        <v>0</v>
      </c>
      <c r="AA14" s="37">
        <f t="shared" si="1"/>
        <v>0</v>
      </c>
      <c r="AB14" s="53">
        <f t="shared" ca="1" si="2"/>
        <v>0</v>
      </c>
      <c r="AC14" s="62">
        <f ca="1">SUMIF(INDIRECT("'Output 1'!$H$5:$H$"&amp;$C$4),Analysis!$Q14,INDIRECT("'Output 1'!$F$5:$F$"&amp;$C$4))
+SUMIF(INDIRECT("'Output 2'!$H$5:$H$"&amp;$C$5),Analysis!$Q14,INDIRECT("'Output 2'!$F$5:$F$"&amp;$C$5))
+SUMIF(INDIRECT("'Output 3'!$H$5:$H$"&amp;$C$6),Analysis!$Q14,INDIRECT("'Output 3'!$F$5:$F$"&amp;$C$6))
+SUMIF(INDIRECT("'Output 4'!$H$5:$H$"&amp;$C$7),Analysis!$Q14,INDIRECT("'Output 4'!$F$5:$F$"&amp;$C$7))
+SUMIF(INDIRECT("'Output 5'!$H$5:$H$"&amp;$C$8),Analysis!$Q14,INDIRECT("'Output 5'!$F$5:$F$"&amp;$C$8))
+SUMIF(INDIRECT("'Output 6'!$H$5:$H$"&amp;$C$9),Analysis!$Q14,INDIRECT("'Output 6'!$F$5:$F$"&amp;$C$9))
+SUMIF(INDIRECT("'Output 7'!$H$5:$H$"&amp;$C$10),Analysis!$Q14,INDIRECT("'Output 7'!$F$5:$F$"&amp;$C$10))
+SUMIF(INDIRECT("'Output 8'!$H$5:$H$"&amp;$C$11),Analysis!$Q14,INDIRECT("'Output 8'!$F$5:$F$"&amp;$C$11))
+SUMIF(INDIRECT("'Output 9'!$H$5:$H$"&amp;$C$12),Analysis!$Q14,INDIRECT("'Output 9'!$F$5:$F$"&amp;$C$12))
+SUMIF(INDIRECT("'Output 10'!$H$5:$H$"&amp;$C$13),Analysis!$Q14,INDIRECT("'Output 10'!$F$5:$F$"&amp;$C$13))</f>
        <v>0</v>
      </c>
    </row>
    <row r="15" spans="1:29" x14ac:dyDescent="0.2">
      <c r="F15" t="str">
        <f>'Output 3'!$D$7</f>
        <v>O.3.3</v>
      </c>
      <c r="G15" s="4" t="e">
        <f>'Output 3'!L$7/'Output 3'!$G$7</f>
        <v>#DIV/0!</v>
      </c>
      <c r="H15" s="4" t="e">
        <f>'Output 3'!N$7/'Output 3'!$G$7</f>
        <v>#DIV/0!</v>
      </c>
      <c r="I15" s="4" t="e">
        <f>('Output 3'!P$7)/'Output 3'!$G$7</f>
        <v>#DIV/0!</v>
      </c>
      <c r="J15" s="4" t="e">
        <f>('Output 3'!R$7)/'Output 3'!$G$7</f>
        <v>#DIV/0!</v>
      </c>
      <c r="K15" s="4" t="e">
        <f>('Output 1'!V$4)/'Output 1'!$G$4</f>
        <v>#VALUE!</v>
      </c>
      <c r="L15" s="34" t="e">
        <f t="shared" si="8"/>
        <v>#DIV/0!</v>
      </c>
      <c r="M15" s="4" t="e">
        <f>('Output 4'!#REF!)/'Output 4'!$G$5</f>
        <v>#REF!</v>
      </c>
      <c r="N15" s="4" t="e">
        <f>('Output 4'!V$5)/'Output 4'!$G$5</f>
        <v>#DIV/0!</v>
      </c>
      <c r="O15" s="34" t="e">
        <f t="shared" si="7"/>
        <v>#DIV/0!</v>
      </c>
      <c r="Q15" s="31" t="s">
        <v>525</v>
      </c>
      <c r="R15" s="5">
        <f ca="1">SUMIF(INDIRECT("'Output 1'!$H$4:$H$"&amp;$C$4),Analysis!Q15,INDIRECT("'Output 1'!$m$4:$m$"&amp;$C$4))
+SUMIF(INDIRECT("'Output 2'!$H$4:$H$"&amp;$C$5),Analysis!Q15,INDIRECT("'Output 2'!$m$4:$m$"&amp;$C$5))
+SUMIF(INDIRECT("'Output 3'!$H$4:$H$"&amp;$C$6),Analysis!Q15,INDIRECT("'Output 3'!$m$4:$m$"&amp;$C$6))
+SUMIF(INDIRECT("'Output 4'!$H$4:$H$"&amp;$C$7),Analysis!Q15,INDIRECT("'Output 4'!$m$4:$m$"&amp;$C$7))
+SUMIF(INDIRECT("'Output 5'!$H$4:$H$"&amp;$C$8),Analysis!Q15,INDIRECT("'Output 5'!$m$4:$m$"&amp;$C$8))
+SUMIF(INDIRECT("'Output 6'!$H$4:$H$"&amp;$C$9),Analysis!Q15,INDIRECT("'Output 6'!$m$4:$m$"&amp;$C$9))
+SUMIF(INDIRECT("'Output 7'!$H$4:$H$"&amp;$C$10),Analysis!Q15,INDIRECT("'Output 7'!$m$4:$m$"&amp;$C$10))
+SUMIF(INDIRECT("'Output 8'!$H$4:$H$"&amp;$C$11),Analysis!Q15,INDIRECT("'Output 8'!$m$4:$m$"&amp;$C$11))
+SUMIF(INDIRECT("'Output 9'!$H$4:$H$"&amp;$C$12),Analysis!Q15,INDIRECT("'Output 9'!$m$4:$m$"&amp;$C$12))
+SUMIF(INDIRECT("'Output 10'!$H$4:$H$"&amp;$C$13),Analysis!Q15,INDIRECT("'Output 10'!$m$4:$m$"&amp;$C$13))</f>
        <v>0</v>
      </c>
      <c r="S15" s="5">
        <f ca="1">SUMIF(INDIRECT("'Output 1'!$H$4:$H$"&amp;$C$4),Analysis!Q15,INDIRECT("'Output 1'!$Q$4:$Q$"&amp;$C$4))
+SUMIF(INDIRECT("'Output 2'!$H$4:$H$"&amp;$C$5),Analysis!Q15,INDIRECT("'Output 2'!$Q$4:$Q$"&amp;$C$5))
+SUMIF(INDIRECT("'Output 3'!$H$4:$H$"&amp;$C$6),Analysis!Q15,INDIRECT("'Output 3'!$Q$4:$Q$"&amp;$C$6))
+SUMIF(INDIRECT("'Output 4'!$H$4:$H$"&amp;$C$7),Analysis!Q15,INDIRECT("'Output 4'!$Q$4:$Q$"&amp;$C$7))
+SUMIF(INDIRECT("'Output 5'!$H$4:$H$"&amp;$C$8),Analysis!Q15,INDIRECT("'Output 5'!$Q$4:$Q$"&amp;$C$8))
+SUMIF(INDIRECT("'Output 6'!$H$4:$H$"&amp;$C$9),Analysis!Q15,INDIRECT("'Output 6'!$Q$4:$Q$"&amp;$C$9))
+SUMIF(INDIRECT("'Output 7'!$H$4:$H$"&amp;$C$10),Analysis!Q15,INDIRECT("'Output 7'!$Q$4:$Q$"&amp;$C$10))
+SUMIF(INDIRECT("'Output 8'!$H$4:$H$"&amp;$C$11),Analysis!Q15,INDIRECT("'Output 8'!$Q$4:$Q$"&amp;$C$11))
+SUMIF(INDIRECT("'Output 9'!$H$4:$H$"&amp;$C$12),Analysis!Q15,INDIRECT("'Output 9'!$Q$4:$Q$"&amp;$C$12))
+SUMIF(INDIRECT("'Output 10'!$H$4:$H$"&amp;$C$13),Analysis!Q15,INDIRECT("'Output 10'!$Q$4:$Q$"&amp;$C$13))</f>
        <v>0</v>
      </c>
      <c r="T15" s="5">
        <f ca="1">SUMIF(INDIRECT("'Output 1'!$H$4:$H$"&amp;$C$4),Analysis!Q15,INDIRECT("'Output 1'!$U$4:$U$"&amp;$C$4))
+SUMIF(INDIRECT("'Output 2'!$H$4:$H$"&amp;$C$5),Analysis!Q15,INDIRECT("'Output 2'!$U$4:$U$"&amp;$C$5))
+SUMIF(INDIRECT("'Output 3'!$H$4:$H$"&amp;$C$6),Analysis!Q15,INDIRECT("'Output 3'!$U$4:$U$"&amp;$C$6))
+SUMIF(INDIRECT("'Output 4'!$H$4:$H$"&amp;$C$7),Analysis!Q15,INDIRECT("'Output 4'!$U$4:$U$"&amp;$C$7))
+SUMIF(INDIRECT("'Output 5'!$H$4:$H$"&amp;$C$8),Analysis!Q15,INDIRECT("'Output 5'!$U$4:$U$"&amp;$C$8))
+SUMIF(INDIRECT("'Output 6'!$H$4:$H$"&amp;$C$9),Analysis!Q15,INDIRECT("'Output 6'!$U$4:$U$"&amp;$C$9))
+SUMIF(INDIRECT("'Output 7'!$H$4:$H$"&amp;$C$10),Analysis!Q15,INDIRECT("'Output 7'!$U$4:$U$"&amp;$C$10))
+SUMIF(INDIRECT("'Output 8'!$H$4:$H$"&amp;$C$11),Analysis!Q15,INDIRECT("'Output 8'!$U$4:$U$"&amp;$C$11))
+SUMIF(INDIRECT("'Output 9'!$H$4:$H$"&amp;$C$12),Analysis!Q15,INDIRECT("'Output 9'!$U$4:$U$"&amp;$C$12))
+SUMIF(INDIRECT("'Output 10'!$H$4:$H$"&amp;$C$13),Analysis!Q15,INDIRECT("'Output 10'!$U$4:$U$"&amp;$C$13))</f>
        <v>0</v>
      </c>
      <c r="U15" s="31"/>
      <c r="V15" s="5">
        <f>SUMIF('Unplanned Outputs'!$E$4:$E$500,Analysis!Q15,'Unplanned Outputs'!$J$4:$J$500)</f>
        <v>0</v>
      </c>
      <c r="W15" s="5">
        <f>SUMIF('Unplanned Outputs'!$E$4:$E$500,Analysis!$Q15,'Unplanned Outputs'!$N$4:$N$500)</f>
        <v>0</v>
      </c>
      <c r="X15" s="5">
        <f>SUMIF('Unplanned Outputs'!$E$4:$E$500,Analysis!$Q15,'Unplanned Outputs'!$R$4:$R$500)</f>
        <v>0</v>
      </c>
      <c r="Y15" s="15"/>
      <c r="Z15" s="37">
        <f t="shared" ca="1" si="0"/>
        <v>0</v>
      </c>
      <c r="AA15" s="37">
        <f t="shared" si="1"/>
        <v>0</v>
      </c>
      <c r="AB15" s="53">
        <f t="shared" ca="1" si="2"/>
        <v>0</v>
      </c>
      <c r="AC15" s="62">
        <f ca="1">SUMIF(INDIRECT("'Output 1'!$H$5:$H$"&amp;$C$4),Analysis!$Q15,INDIRECT("'Output 1'!$F$5:$F$"&amp;$C$4))
+SUMIF(INDIRECT("'Output 2'!$H$5:$H$"&amp;$C$5),Analysis!$Q15,INDIRECT("'Output 2'!$F$5:$F$"&amp;$C$5))
+SUMIF(INDIRECT("'Output 3'!$H$5:$H$"&amp;$C$6),Analysis!$Q15,INDIRECT("'Output 3'!$F$5:$F$"&amp;$C$6))
+SUMIF(INDIRECT("'Output 4'!$H$5:$H$"&amp;$C$7),Analysis!$Q15,INDIRECT("'Output 4'!$F$5:$F$"&amp;$C$7))
+SUMIF(INDIRECT("'Output 5'!$H$5:$H$"&amp;$C$8),Analysis!$Q15,INDIRECT("'Output 5'!$F$5:$F$"&amp;$C$8))
+SUMIF(INDIRECT("'Output 6'!$H$5:$H$"&amp;$C$9),Analysis!$Q15,INDIRECT("'Output 6'!$F$5:$F$"&amp;$C$9))
+SUMIF(INDIRECT("'Output 7'!$H$5:$H$"&amp;$C$10),Analysis!$Q15,INDIRECT("'Output 7'!$F$5:$F$"&amp;$C$10))
+SUMIF(INDIRECT("'Output 8'!$H$5:$H$"&amp;$C$11),Analysis!$Q15,INDIRECT("'Output 8'!$F$5:$F$"&amp;$C$11))
+SUMIF(INDIRECT("'Output 9'!$H$5:$H$"&amp;$C$12),Analysis!$Q15,INDIRECT("'Output 9'!$F$5:$F$"&amp;$C$12))
+SUMIF(INDIRECT("'Output 10'!$H$5:$H$"&amp;$C$13),Analysis!$Q15,INDIRECT("'Output 10'!$F$5:$F$"&amp;$C$13))</f>
        <v>0</v>
      </c>
    </row>
    <row r="16" spans="1:29" x14ac:dyDescent="0.2">
      <c r="E16" t="str">
        <f>'Output 4'!$B$4</f>
        <v>O.4</v>
      </c>
      <c r="F16" t="str">
        <f>'Output 4'!$D4</f>
        <v>O.4.1</v>
      </c>
      <c r="G16" s="4" t="e">
        <f>'Output 4'!$L$4/'Output 4'!$G$4</f>
        <v>#DIV/0!</v>
      </c>
      <c r="H16" s="4" t="e">
        <f>'Output 4'!N4/'Output 4'!$G4</f>
        <v>#DIV/0!</v>
      </c>
      <c r="I16" s="4" t="e">
        <f>('Output 4'!P$4)/'Output 4'!$G$4</f>
        <v>#DIV/0!</v>
      </c>
      <c r="J16" s="4" t="e">
        <f>('Output 4'!R4)/'Output 4'!$G4</f>
        <v>#DIV/0!</v>
      </c>
      <c r="K16" s="4" t="e">
        <f>('Output 1'!V$4)/'Output 1'!$G$4</f>
        <v>#VALUE!</v>
      </c>
      <c r="L16" s="34" t="e">
        <f t="shared" si="8"/>
        <v>#DIV/0!</v>
      </c>
      <c r="M16" s="4" t="e">
        <f>('Output 4'!T$6)/'Output 4'!$G$6</f>
        <v>#DIV/0!</v>
      </c>
      <c r="N16" s="4" t="e">
        <f>('Output 4'!V$6)/'Output 4'!$G$6</f>
        <v>#DIV/0!</v>
      </c>
      <c r="O16" s="34" t="e">
        <f t="shared" si="7"/>
        <v>#DIV/0!</v>
      </c>
      <c r="Q16" s="31">
        <v>1.4</v>
      </c>
      <c r="R16" s="5">
        <f ca="1">SUMIF(INDIRECT("'Output 1'!$H$4:$H$"&amp;$C$4),Analysis!Q16,INDIRECT("'Output 1'!$m$4:$m$"&amp;$C$4))
+SUMIF(INDIRECT("'Output 2'!$H$4:$H$"&amp;$C$5),Analysis!Q16,INDIRECT("'Output 2'!$m$4:$m$"&amp;$C$5))
+SUMIF(INDIRECT("'Output 3'!$H$4:$H$"&amp;$C$6),Analysis!Q16,INDIRECT("'Output 3'!$m$4:$m$"&amp;$C$6))
+SUMIF(INDIRECT("'Output 4'!$H$4:$H$"&amp;$C$7),Analysis!Q16,INDIRECT("'Output 4'!$m$4:$m$"&amp;$C$7))
+SUMIF(INDIRECT("'Output 5'!$H$4:$H$"&amp;$C$8),Analysis!Q16,INDIRECT("'Output 5'!$m$4:$m$"&amp;$C$8))
+SUMIF(INDIRECT("'Output 6'!$H$4:$H$"&amp;$C$9),Analysis!Q16,INDIRECT("'Output 6'!$m$4:$m$"&amp;$C$9))
+SUMIF(INDIRECT("'Output 7'!$H$4:$H$"&amp;$C$10),Analysis!Q16,INDIRECT("'Output 7'!$m$4:$m$"&amp;$C$10))
+SUMIF(INDIRECT("'Output 8'!$H$4:$H$"&amp;$C$11),Analysis!Q16,INDIRECT("'Output 8'!$m$4:$m$"&amp;$C$11))
+SUMIF(INDIRECT("'Output 9'!$H$4:$H$"&amp;$C$12),Analysis!Q16,INDIRECT("'Output 9'!$m$4:$m$"&amp;$C$12))
+SUMIF(INDIRECT("'Output 10'!$H$4:$H$"&amp;$C$13),Analysis!Q16,INDIRECT("'Output 10'!$m$4:$m$"&amp;$C$13))</f>
        <v>0</v>
      </c>
      <c r="S16" s="5">
        <f ca="1">SUMIF(INDIRECT("'Output 1'!$H$4:$H$"&amp;$C$4),Analysis!Q16,INDIRECT("'Output 1'!$Q$4:$Q$"&amp;$C$4))
+SUMIF(INDIRECT("'Output 2'!$H$4:$H$"&amp;$C$5),Analysis!Q16,INDIRECT("'Output 2'!$Q$4:$Q$"&amp;$C$5))
+SUMIF(INDIRECT("'Output 3'!$H$4:$H$"&amp;$C$6),Analysis!Q16,INDIRECT("'Output 3'!$Q$4:$Q$"&amp;$C$6))
+SUMIF(INDIRECT("'Output 4'!$H$4:$H$"&amp;$C$7),Analysis!Q16,INDIRECT("'Output 4'!$Q$4:$Q$"&amp;$C$7))
+SUMIF(INDIRECT("'Output 5'!$H$4:$H$"&amp;$C$8),Analysis!Q16,INDIRECT("'Output 5'!$Q$4:$Q$"&amp;$C$8))
+SUMIF(INDIRECT("'Output 6'!$H$4:$H$"&amp;$C$9),Analysis!Q16,INDIRECT("'Output 6'!$Q$4:$Q$"&amp;$C$9))
+SUMIF(INDIRECT("'Output 7'!$H$4:$H$"&amp;$C$10),Analysis!Q16,INDIRECT("'Output 7'!$Q$4:$Q$"&amp;$C$10))
+SUMIF(INDIRECT("'Output 8'!$H$4:$H$"&amp;$C$11),Analysis!Q16,INDIRECT("'Output 8'!$Q$4:$Q$"&amp;$C$11))
+SUMIF(INDIRECT("'Output 9'!$H$4:$H$"&amp;$C$12),Analysis!Q16,INDIRECT("'Output 9'!$Q$4:$Q$"&amp;$C$12))
+SUMIF(INDIRECT("'Output 10'!$H$4:$H$"&amp;$C$13),Analysis!Q16,INDIRECT("'Output 10'!$Q$4:$Q$"&amp;$C$13))</f>
        <v>0</v>
      </c>
      <c r="T16" s="5">
        <f ca="1">SUMIF(INDIRECT("'Output 1'!$H$4:$H$"&amp;$C$4),Analysis!Q16,INDIRECT("'Output 1'!$U$4:$U$"&amp;$C$4))
+SUMIF(INDIRECT("'Output 2'!$H$4:$H$"&amp;$C$5),Analysis!Q16,INDIRECT("'Output 2'!$U$4:$U$"&amp;$C$5))
+SUMIF(INDIRECT("'Output 3'!$H$4:$H$"&amp;$C$6),Analysis!Q16,INDIRECT("'Output 3'!$U$4:$U$"&amp;$C$6))
+SUMIF(INDIRECT("'Output 4'!$H$4:$H$"&amp;$C$7),Analysis!Q16,INDIRECT("'Output 4'!$U$4:$U$"&amp;$C$7))
+SUMIF(INDIRECT("'Output 5'!$H$4:$H$"&amp;$C$8),Analysis!Q16,INDIRECT("'Output 5'!$U$4:$U$"&amp;$C$8))
+SUMIF(INDIRECT("'Output 6'!$H$4:$H$"&amp;$C$9),Analysis!Q16,INDIRECT("'Output 6'!$U$4:$U$"&amp;$C$9))
+SUMIF(INDIRECT("'Output 7'!$H$4:$H$"&amp;$C$10),Analysis!Q16,INDIRECT("'Output 7'!$U$4:$U$"&amp;$C$10))
+SUMIF(INDIRECT("'Output 8'!$H$4:$H$"&amp;$C$11),Analysis!Q16,INDIRECT("'Output 8'!$U$4:$U$"&amp;$C$11))
+SUMIF(INDIRECT("'Output 9'!$H$4:$H$"&amp;$C$12),Analysis!Q16,INDIRECT("'Output 9'!$U$4:$U$"&amp;$C$12))
+SUMIF(INDIRECT("'Output 10'!$H$4:$H$"&amp;$C$13),Analysis!Q16,INDIRECT("'Output 10'!$U$4:$U$"&amp;$C$13))</f>
        <v>0</v>
      </c>
      <c r="U16" s="31"/>
      <c r="V16" s="5">
        <f>SUMIF('Unplanned Outputs'!$E$4:$E$500,Analysis!Q16,'Unplanned Outputs'!$J$4:$J$500)</f>
        <v>0</v>
      </c>
      <c r="W16" s="5">
        <f>SUMIF('Unplanned Outputs'!$E$4:$E$500,Analysis!$Q16,'Unplanned Outputs'!$N$4:$N$500)</f>
        <v>0</v>
      </c>
      <c r="X16" s="5">
        <f>SUMIF('Unplanned Outputs'!$E$4:$E$500,Analysis!$Q16,'Unplanned Outputs'!$R$4:$R$500)</f>
        <v>0</v>
      </c>
      <c r="Y16" s="15"/>
      <c r="Z16" s="37">
        <f t="shared" ca="1" si="0"/>
        <v>0</v>
      </c>
      <c r="AA16" s="37">
        <f t="shared" si="1"/>
        <v>0</v>
      </c>
      <c r="AB16" s="53">
        <f t="shared" ca="1" si="2"/>
        <v>0</v>
      </c>
      <c r="AC16" s="62">
        <f ca="1">SUMIF(INDIRECT("'Output 1'!$H$5:$H$"&amp;$C$4),Analysis!$Q16,INDIRECT("'Output 1'!$F$5:$F$"&amp;$C$4))
+SUMIF(INDIRECT("'Output 2'!$H$5:$H$"&amp;$C$5),Analysis!$Q16,INDIRECT("'Output 2'!$F$5:$F$"&amp;$C$5))
+SUMIF(INDIRECT("'Output 3'!$H$5:$H$"&amp;$C$6),Analysis!$Q16,INDIRECT("'Output 3'!$F$5:$F$"&amp;$C$6))
+SUMIF(INDIRECT("'Output 4'!$H$5:$H$"&amp;$C$7),Analysis!$Q16,INDIRECT("'Output 4'!$F$5:$F$"&amp;$C$7))
+SUMIF(INDIRECT("'Output 5'!$H$5:$H$"&amp;$C$8),Analysis!$Q16,INDIRECT("'Output 5'!$F$5:$F$"&amp;$C$8))
+SUMIF(INDIRECT("'Output 6'!$H$5:$H$"&amp;$C$9),Analysis!$Q16,INDIRECT("'Output 6'!$F$5:$F$"&amp;$C$9))
+SUMIF(INDIRECT("'Output 7'!$H$5:$H$"&amp;$C$10),Analysis!$Q16,INDIRECT("'Output 7'!$F$5:$F$"&amp;$C$10))
+SUMIF(INDIRECT("'Output 8'!$H$5:$H$"&amp;$C$11),Analysis!$Q16,INDIRECT("'Output 8'!$F$5:$F$"&amp;$C$11))
+SUMIF(INDIRECT("'Output 9'!$H$5:$H$"&amp;$C$12),Analysis!$Q16,INDIRECT("'Output 9'!$F$5:$F$"&amp;$C$12))
+SUMIF(INDIRECT("'Output 10'!$H$5:$H$"&amp;$C$13),Analysis!$Q16,INDIRECT("'Output 10'!$F$5:$F$"&amp;$C$13))</f>
        <v>0</v>
      </c>
    </row>
    <row r="17" spans="1:29" x14ac:dyDescent="0.2">
      <c r="F17" t="str">
        <f>'Output 4'!$D5</f>
        <v>O.4.2</v>
      </c>
      <c r="G17" s="4" t="e">
        <f>'Output 4'!L$5/'Output 4'!$G$5</f>
        <v>#DIV/0!</v>
      </c>
      <c r="H17" s="4" t="e">
        <f>'Output 4'!N5/'Output 4'!$G5</f>
        <v>#DIV/0!</v>
      </c>
      <c r="I17" s="4" t="e">
        <f>('Output 4'!R$5)/'Output 4'!$G$5</f>
        <v>#DIV/0!</v>
      </c>
      <c r="J17" s="4" t="e">
        <f>('Output 4'!R5)/'Output 4'!$G5</f>
        <v>#DIV/0!</v>
      </c>
      <c r="K17" s="4" t="e">
        <f>('Output 1'!V$4)/'Output 1'!$G$4</f>
        <v>#VALUE!</v>
      </c>
      <c r="L17" s="34" t="e">
        <f t="shared" si="8"/>
        <v>#DIV/0!</v>
      </c>
      <c r="M17" s="4" t="e">
        <f>('Output 5'!T$4)/'Output 5'!$G$4</f>
        <v>#DIV/0!</v>
      </c>
      <c r="N17" s="4" t="e">
        <f>('Output 5'!V$4)/'Output 5'!$G$4</f>
        <v>#DIV/0!</v>
      </c>
      <c r="O17" s="34" t="e">
        <f>L21+N17</f>
        <v>#DIV/0!</v>
      </c>
      <c r="Q17" s="31" t="s">
        <v>526</v>
      </c>
      <c r="R17" s="5">
        <f ca="1">SUMIF(INDIRECT("'Output 1'!$H$4:$H$"&amp;$C$4),Analysis!Q17,INDIRECT("'Output 1'!$m$4:$m$"&amp;$C$4))
+SUMIF(INDIRECT("'Output 2'!$H$4:$H$"&amp;$C$5),Analysis!Q17,INDIRECT("'Output 2'!$m$4:$m$"&amp;$C$5))
+SUMIF(INDIRECT("'Output 3'!$H$4:$H$"&amp;$C$6),Analysis!Q17,INDIRECT("'Output 3'!$m$4:$m$"&amp;$C$6))
+SUMIF(INDIRECT("'Output 4'!$H$4:$H$"&amp;$C$7),Analysis!Q17,INDIRECT("'Output 4'!$m$4:$m$"&amp;$C$7))
+SUMIF(INDIRECT("'Output 5'!$H$4:$H$"&amp;$C$8),Analysis!Q17,INDIRECT("'Output 5'!$m$4:$m$"&amp;$C$8))
+SUMIF(INDIRECT("'Output 6'!$H$4:$H$"&amp;$C$9),Analysis!Q17,INDIRECT("'Output 6'!$m$4:$m$"&amp;$C$9))
+SUMIF(INDIRECT("'Output 7'!$H$4:$H$"&amp;$C$10),Analysis!Q17,INDIRECT("'Output 7'!$m$4:$m$"&amp;$C$10))
+SUMIF(INDIRECT("'Output 8'!$H$4:$H$"&amp;$C$11),Analysis!Q17,INDIRECT("'Output 8'!$m$4:$m$"&amp;$C$11))
+SUMIF(INDIRECT("'Output 9'!$H$4:$H$"&amp;$C$12),Analysis!Q17,INDIRECT("'Output 9'!$m$4:$m$"&amp;$C$12))
+SUMIF(INDIRECT("'Output 10'!$H$4:$H$"&amp;$C$13),Analysis!Q17,INDIRECT("'Output 10'!$m$4:$m$"&amp;$C$13))</f>
        <v>0</v>
      </c>
      <c r="S17" s="5">
        <f ca="1">SUMIF(INDIRECT("'Output 1'!$H$4:$H$"&amp;$C$4),Analysis!Q17,INDIRECT("'Output 1'!$Q$4:$Q$"&amp;$C$4))
+SUMIF(INDIRECT("'Output 2'!$H$4:$H$"&amp;$C$5),Analysis!Q17,INDIRECT("'Output 2'!$Q$4:$Q$"&amp;$C$5))
+SUMIF(INDIRECT("'Output 3'!$H$4:$H$"&amp;$C$6),Analysis!Q17,INDIRECT("'Output 3'!$Q$4:$Q$"&amp;$C$6))
+SUMIF(INDIRECT("'Output 4'!$H$4:$H$"&amp;$C$7),Analysis!Q17,INDIRECT("'Output 4'!$Q$4:$Q$"&amp;$C$7))
+SUMIF(INDIRECT("'Output 5'!$H$4:$H$"&amp;$C$8),Analysis!Q17,INDIRECT("'Output 5'!$Q$4:$Q$"&amp;$C$8))
+SUMIF(INDIRECT("'Output 6'!$H$4:$H$"&amp;$C$9),Analysis!Q17,INDIRECT("'Output 6'!$Q$4:$Q$"&amp;$C$9))
+SUMIF(INDIRECT("'Output 7'!$H$4:$H$"&amp;$C$10),Analysis!Q17,INDIRECT("'Output 7'!$Q$4:$Q$"&amp;$C$10))
+SUMIF(INDIRECT("'Output 8'!$H$4:$H$"&amp;$C$11),Analysis!Q17,INDIRECT("'Output 8'!$Q$4:$Q$"&amp;$C$11))
+SUMIF(INDIRECT("'Output 9'!$H$4:$H$"&amp;$C$12),Analysis!Q17,INDIRECT("'Output 9'!$Q$4:$Q$"&amp;$C$12))
+SUMIF(INDIRECT("'Output 10'!$H$4:$H$"&amp;$C$13),Analysis!Q17,INDIRECT("'Output 10'!$Q$4:$Q$"&amp;$C$13))</f>
        <v>0</v>
      </c>
      <c r="T17" s="5">
        <f ca="1">SUMIF(INDIRECT("'Output 1'!$H$4:$H$"&amp;$C$4),Analysis!Q17,INDIRECT("'Output 1'!$U$4:$U$"&amp;$C$4))
+SUMIF(INDIRECT("'Output 2'!$H$4:$H$"&amp;$C$5),Analysis!Q17,INDIRECT("'Output 2'!$U$4:$U$"&amp;$C$5))
+SUMIF(INDIRECT("'Output 3'!$H$4:$H$"&amp;$C$6),Analysis!Q17,INDIRECT("'Output 3'!$U$4:$U$"&amp;$C$6))
+SUMIF(INDIRECT("'Output 4'!$H$4:$H$"&amp;$C$7),Analysis!Q17,INDIRECT("'Output 4'!$U$4:$U$"&amp;$C$7))
+SUMIF(INDIRECT("'Output 5'!$H$4:$H$"&amp;$C$8),Analysis!Q17,INDIRECT("'Output 5'!$U$4:$U$"&amp;$C$8))
+SUMIF(INDIRECT("'Output 6'!$H$4:$H$"&amp;$C$9),Analysis!Q17,INDIRECT("'Output 6'!$U$4:$U$"&amp;$C$9))
+SUMIF(INDIRECT("'Output 7'!$H$4:$H$"&amp;$C$10),Analysis!Q17,INDIRECT("'Output 7'!$U$4:$U$"&amp;$C$10))
+SUMIF(INDIRECT("'Output 8'!$H$4:$H$"&amp;$C$11),Analysis!Q17,INDIRECT("'Output 8'!$U$4:$U$"&amp;$C$11))
+SUMIF(INDIRECT("'Output 9'!$H$4:$H$"&amp;$C$12),Analysis!Q17,INDIRECT("'Output 9'!$U$4:$U$"&amp;$C$12))
+SUMIF(INDIRECT("'Output 10'!$H$4:$H$"&amp;$C$13),Analysis!Q17,INDIRECT("'Output 10'!$U$4:$U$"&amp;$C$13))</f>
        <v>0</v>
      </c>
      <c r="U17" s="31"/>
      <c r="V17" s="5">
        <f>SUMIF('Unplanned Outputs'!$E$4:$E$500,Analysis!Q17,'Unplanned Outputs'!$J$4:$J$500)</f>
        <v>0</v>
      </c>
      <c r="W17" s="5">
        <f>SUMIF('Unplanned Outputs'!$E$4:$E$500,Analysis!$Q17,'Unplanned Outputs'!$N$4:$N$500)</f>
        <v>0</v>
      </c>
      <c r="X17" s="5">
        <f>SUMIF('Unplanned Outputs'!$E$4:$E$500,Analysis!$Q17,'Unplanned Outputs'!$R$4:$R$500)</f>
        <v>0</v>
      </c>
      <c r="Y17" s="15"/>
      <c r="Z17" s="37">
        <f t="shared" ca="1" si="0"/>
        <v>0</v>
      </c>
      <c r="AA17" s="37">
        <f t="shared" si="1"/>
        <v>0</v>
      </c>
      <c r="AB17" s="53">
        <f t="shared" ca="1" si="2"/>
        <v>0</v>
      </c>
      <c r="AC17" s="62">
        <f ca="1">SUMIF(INDIRECT("'Output 1'!$H$5:$H$"&amp;$C$4),Analysis!$Q17,INDIRECT("'Output 1'!$F$5:$F$"&amp;$C$4))
+SUMIF(INDIRECT("'Output 2'!$H$5:$H$"&amp;$C$5),Analysis!$Q17,INDIRECT("'Output 2'!$F$5:$F$"&amp;$C$5))
+SUMIF(INDIRECT("'Output 3'!$H$5:$H$"&amp;$C$6),Analysis!$Q17,INDIRECT("'Output 3'!$F$5:$F$"&amp;$C$6))
+SUMIF(INDIRECT("'Output 4'!$H$5:$H$"&amp;$C$7),Analysis!$Q17,INDIRECT("'Output 4'!$F$5:$F$"&amp;$C$7))
+SUMIF(INDIRECT("'Output 5'!$H$5:$H$"&amp;$C$8),Analysis!$Q17,INDIRECT("'Output 5'!$F$5:$F$"&amp;$C$8))
+SUMIF(INDIRECT("'Output 6'!$H$5:$H$"&amp;$C$9),Analysis!$Q17,INDIRECT("'Output 6'!$F$5:$F$"&amp;$C$9))
+SUMIF(INDIRECT("'Output 7'!$H$5:$H$"&amp;$C$10),Analysis!$Q17,INDIRECT("'Output 7'!$F$5:$F$"&amp;$C$10))
+SUMIF(INDIRECT("'Output 8'!$H$5:$H$"&amp;$C$11),Analysis!$Q17,INDIRECT("'Output 8'!$F$5:$F$"&amp;$C$11))
+SUMIF(INDIRECT("'Output 9'!$H$5:$H$"&amp;$C$12),Analysis!$Q17,INDIRECT("'Output 9'!$F$5:$F$"&amp;$C$12))
+SUMIF(INDIRECT("'Output 10'!$H$5:$H$"&amp;$C$13),Analysis!$Q17,INDIRECT("'Output 10'!$F$5:$F$"&amp;$C$13))</f>
        <v>0</v>
      </c>
    </row>
    <row r="18" spans="1:29" x14ac:dyDescent="0.2">
      <c r="F18" t="str">
        <f>'Output 4'!$D6</f>
        <v>O.4.3</v>
      </c>
      <c r="G18" s="4" t="e">
        <f>'Output 4'!L$6/'Output 4'!$G$6</f>
        <v>#DIV/0!</v>
      </c>
      <c r="H18" s="4" t="e">
        <f>'Output 4'!N6/'Output 4'!$G6</f>
        <v>#DIV/0!</v>
      </c>
      <c r="I18" s="4" t="e">
        <f>('Output 4'!P$6)/'Output 4'!$G$6</f>
        <v>#DIV/0!</v>
      </c>
      <c r="J18" s="4" t="e">
        <f>('Output 4'!R6)/'Output 4'!$G6</f>
        <v>#DIV/0!</v>
      </c>
      <c r="K18" s="4" t="e">
        <f>('Output 1'!V$4)/'Output 1'!$G$4</f>
        <v>#VALUE!</v>
      </c>
      <c r="L18" s="34" t="e">
        <f t="shared" si="8"/>
        <v>#DIV/0!</v>
      </c>
      <c r="M18" s="4" t="e">
        <f>('Output 5'!T$5)/'Output 5'!$G$5</f>
        <v>#DIV/0!</v>
      </c>
      <c r="N18" s="4" t="e">
        <f>('Output 5'!V$5)/'Output 5'!$G$5</f>
        <v>#DIV/0!</v>
      </c>
      <c r="O18" s="34" t="e">
        <f>L22+N18</f>
        <v>#DIV/0!</v>
      </c>
      <c r="Q18" s="31" t="s">
        <v>527</v>
      </c>
      <c r="R18" s="5">
        <f ca="1">SUMIF(INDIRECT("'Output 1'!$H$4:$H$"&amp;$C$4),Analysis!Q18,INDIRECT("'Output 1'!$m$4:$m$"&amp;$C$4))
+SUMIF(INDIRECT("'Output 2'!$H$4:$H$"&amp;$C$5),Analysis!Q18,INDIRECT("'Output 2'!$m$4:$m$"&amp;$C$5))
+SUMIF(INDIRECT("'Output 3'!$H$4:$H$"&amp;$C$6),Analysis!Q18,INDIRECT("'Output 3'!$m$4:$m$"&amp;$C$6))
+SUMIF(INDIRECT("'Output 4'!$H$4:$H$"&amp;$C$7),Analysis!Q18,INDIRECT("'Output 4'!$m$4:$m$"&amp;$C$7))
+SUMIF(INDIRECT("'Output 5'!$H$4:$H$"&amp;$C$8),Analysis!Q18,INDIRECT("'Output 5'!$m$4:$m$"&amp;$C$8))
+SUMIF(INDIRECT("'Output 6'!$H$4:$H$"&amp;$C$9),Analysis!Q18,INDIRECT("'Output 6'!$m$4:$m$"&amp;$C$9))
+SUMIF(INDIRECT("'Output 7'!$H$4:$H$"&amp;$C$10),Analysis!Q18,INDIRECT("'Output 7'!$m$4:$m$"&amp;$C$10))
+SUMIF(INDIRECT("'Output 8'!$H$4:$H$"&amp;$C$11),Analysis!Q18,INDIRECT("'Output 8'!$m$4:$m$"&amp;$C$11))
+SUMIF(INDIRECT("'Output 9'!$H$4:$H$"&amp;$C$12),Analysis!Q18,INDIRECT("'Output 9'!$m$4:$m$"&amp;$C$12))
+SUMIF(INDIRECT("'Output 10'!$H$4:$H$"&amp;$C$13),Analysis!Q18,INDIRECT("'Output 10'!$m$4:$m$"&amp;$C$13))</f>
        <v>0</v>
      </c>
      <c r="S18" s="5">
        <f ca="1">SUMIF(INDIRECT("'Output 1'!$H$4:$H$"&amp;$C$4),Analysis!Q18,INDIRECT("'Output 1'!$Q$4:$Q$"&amp;$C$4))
+SUMIF(INDIRECT("'Output 2'!$H$4:$H$"&amp;$C$5),Analysis!Q18,INDIRECT("'Output 2'!$Q$4:$Q$"&amp;$C$5))
+SUMIF(INDIRECT("'Output 3'!$H$4:$H$"&amp;$C$6),Analysis!Q18,INDIRECT("'Output 3'!$Q$4:$Q$"&amp;$C$6))
+SUMIF(INDIRECT("'Output 4'!$H$4:$H$"&amp;$C$7),Analysis!Q18,INDIRECT("'Output 4'!$Q$4:$Q$"&amp;$C$7))
+SUMIF(INDIRECT("'Output 5'!$H$4:$H$"&amp;$C$8),Analysis!Q18,INDIRECT("'Output 5'!$Q$4:$Q$"&amp;$C$8))
+SUMIF(INDIRECT("'Output 6'!$H$4:$H$"&amp;$C$9),Analysis!Q18,INDIRECT("'Output 6'!$Q$4:$Q$"&amp;$C$9))
+SUMIF(INDIRECT("'Output 7'!$H$4:$H$"&amp;$C$10),Analysis!Q18,INDIRECT("'Output 7'!$Q$4:$Q$"&amp;$C$10))
+SUMIF(INDIRECT("'Output 8'!$H$4:$H$"&amp;$C$11),Analysis!Q18,INDIRECT("'Output 8'!$Q$4:$Q$"&amp;$C$11))
+SUMIF(INDIRECT("'Output 9'!$H$4:$H$"&amp;$C$12),Analysis!Q18,INDIRECT("'Output 9'!$Q$4:$Q$"&amp;$C$12))
+SUMIF(INDIRECT("'Output 10'!$H$4:$H$"&amp;$C$13),Analysis!Q18,INDIRECT("'Output 10'!$Q$4:$Q$"&amp;$C$13))</f>
        <v>0</v>
      </c>
      <c r="T18" s="5">
        <f ca="1">SUMIF(INDIRECT("'Output 1'!$H$4:$H$"&amp;$C$4),Analysis!Q18,INDIRECT("'Output 1'!$U$4:$U$"&amp;$C$4))
+SUMIF(INDIRECT("'Output 2'!$H$4:$H$"&amp;$C$5),Analysis!Q18,INDIRECT("'Output 2'!$U$4:$U$"&amp;$C$5))
+SUMIF(INDIRECT("'Output 3'!$H$4:$H$"&amp;$C$6),Analysis!Q18,INDIRECT("'Output 3'!$U$4:$U$"&amp;$C$6))
+SUMIF(INDIRECT("'Output 4'!$H$4:$H$"&amp;$C$7),Analysis!Q18,INDIRECT("'Output 4'!$U$4:$U$"&amp;$C$7))
+SUMIF(INDIRECT("'Output 5'!$H$4:$H$"&amp;$C$8),Analysis!Q18,INDIRECT("'Output 5'!$U$4:$U$"&amp;$C$8))
+SUMIF(INDIRECT("'Output 6'!$H$4:$H$"&amp;$C$9),Analysis!Q18,INDIRECT("'Output 6'!$U$4:$U$"&amp;$C$9))
+SUMIF(INDIRECT("'Output 7'!$H$4:$H$"&amp;$C$10),Analysis!Q18,INDIRECT("'Output 7'!$U$4:$U$"&amp;$C$10))
+SUMIF(INDIRECT("'Output 8'!$H$4:$H$"&amp;$C$11),Analysis!Q18,INDIRECT("'Output 8'!$U$4:$U$"&amp;$C$11))
+SUMIF(INDIRECT("'Output 9'!$H$4:$H$"&amp;$C$12),Analysis!Q18,INDIRECT("'Output 9'!$U$4:$U$"&amp;$C$12))
+SUMIF(INDIRECT("'Output 10'!$H$4:$H$"&amp;$C$13),Analysis!Q18,INDIRECT("'Output 10'!$U$4:$U$"&amp;$C$13))</f>
        <v>0</v>
      </c>
      <c r="U18" s="31"/>
      <c r="V18" s="5">
        <f>SUMIF('Unplanned Outputs'!$E$4:$E$500,Analysis!Q18,'Unplanned Outputs'!$J$4:$J$500)</f>
        <v>0</v>
      </c>
      <c r="W18" s="5">
        <f>SUMIF('Unplanned Outputs'!$E$4:$E$500,Analysis!$Q18,'Unplanned Outputs'!$N$4:$N$500)</f>
        <v>0</v>
      </c>
      <c r="X18" s="5">
        <f>SUMIF('Unplanned Outputs'!$E$4:$E$500,Analysis!$Q18,'Unplanned Outputs'!$R$4:$R$500)</f>
        <v>0</v>
      </c>
      <c r="Y18" s="15"/>
      <c r="Z18" s="37">
        <f t="shared" ca="1" si="0"/>
        <v>0</v>
      </c>
      <c r="AA18" s="37">
        <f t="shared" si="1"/>
        <v>0</v>
      </c>
      <c r="AB18" s="53">
        <f t="shared" ca="1" si="2"/>
        <v>0</v>
      </c>
      <c r="AC18" s="62">
        <f ca="1">SUMIF(INDIRECT("'Output 1'!$H$5:$H$"&amp;$C$4),Analysis!$Q18,INDIRECT("'Output 1'!$F$5:$F$"&amp;$C$4))
+SUMIF(INDIRECT("'Output 2'!$H$5:$H$"&amp;$C$5),Analysis!$Q18,INDIRECT("'Output 2'!$F$5:$F$"&amp;$C$5))
+SUMIF(INDIRECT("'Output 3'!$H$5:$H$"&amp;$C$6),Analysis!$Q18,INDIRECT("'Output 3'!$F$5:$F$"&amp;$C$6))
+SUMIF(INDIRECT("'Output 4'!$H$5:$H$"&amp;$C$7),Analysis!$Q18,INDIRECT("'Output 4'!$F$5:$F$"&amp;$C$7))
+SUMIF(INDIRECT("'Output 5'!$H$5:$H$"&amp;$C$8),Analysis!$Q18,INDIRECT("'Output 5'!$F$5:$F$"&amp;$C$8))
+SUMIF(INDIRECT("'Output 6'!$H$5:$H$"&amp;$C$9),Analysis!$Q18,INDIRECT("'Output 6'!$F$5:$F$"&amp;$C$9))
+SUMIF(INDIRECT("'Output 7'!$H$5:$H$"&amp;$C$10),Analysis!$Q18,INDIRECT("'Output 7'!$F$5:$F$"&amp;$C$10))
+SUMIF(INDIRECT("'Output 8'!$H$5:$H$"&amp;$C$11),Analysis!$Q18,INDIRECT("'Output 8'!$F$5:$F$"&amp;$C$11))
+SUMIF(INDIRECT("'Output 9'!$H$5:$H$"&amp;$C$12),Analysis!$Q18,INDIRECT("'Output 9'!$F$5:$F$"&amp;$C$12))
+SUMIF(INDIRECT("'Output 10'!$H$5:$H$"&amp;$C$13),Analysis!$Q18,INDIRECT("'Output 10'!$F$5:$F$"&amp;$C$13))</f>
        <v>0</v>
      </c>
    </row>
    <row r="19" spans="1:29" x14ac:dyDescent="0.2">
      <c r="F19" t="str">
        <f>'Output 4'!$D7</f>
        <v>O.4.4</v>
      </c>
      <c r="H19" s="4">
        <f>'Output 4'!N7/'Output 4'!$G7</f>
        <v>0</v>
      </c>
      <c r="J19" s="4">
        <f>('Output 4'!R7)/'Output 4'!$G7</f>
        <v>0</v>
      </c>
      <c r="L19" s="34">
        <f t="shared" si="8"/>
        <v>0</v>
      </c>
      <c r="M19" s="4" t="e">
        <f>('Output 5'!T$6)/'Output 5'!$G$6</f>
        <v>#DIV/0!</v>
      </c>
      <c r="N19" s="4" t="e">
        <f>('Output 5'!V$6)/'Output 5'!$G$6</f>
        <v>#DIV/0!</v>
      </c>
      <c r="O19" s="34" t="e">
        <f t="shared" ref="O19:O25" si="9">L24+N19</f>
        <v>#DIV/0!</v>
      </c>
      <c r="Q19" s="31" t="s">
        <v>528</v>
      </c>
      <c r="R19" s="5">
        <f ca="1">SUMIF(INDIRECT("'Output 1'!$H$4:$H$"&amp;$C$4),Analysis!Q19,INDIRECT("'Output 1'!$m$4:$m$"&amp;$C$4))
+SUMIF(INDIRECT("'Output 2'!$H$4:$H$"&amp;$C$5),Analysis!Q19,INDIRECT("'Output 2'!$m$4:$m$"&amp;$C$5))
+SUMIF(INDIRECT("'Output 3'!$H$4:$H$"&amp;$C$6),Analysis!Q19,INDIRECT("'Output 3'!$m$4:$m$"&amp;$C$6))
+SUMIF(INDIRECT("'Output 4'!$H$4:$H$"&amp;$C$7),Analysis!Q19,INDIRECT("'Output 4'!$m$4:$m$"&amp;$C$7))
+SUMIF(INDIRECT("'Output 5'!$H$4:$H$"&amp;$C$8),Analysis!Q19,INDIRECT("'Output 5'!$m$4:$m$"&amp;$C$8))
+SUMIF(INDIRECT("'Output 6'!$H$4:$H$"&amp;$C$9),Analysis!Q19,INDIRECT("'Output 6'!$m$4:$m$"&amp;$C$9))
+SUMIF(INDIRECT("'Output 7'!$H$4:$H$"&amp;$C$10),Analysis!Q19,INDIRECT("'Output 7'!$m$4:$m$"&amp;$C$10))
+SUMIF(INDIRECT("'Output 8'!$H$4:$H$"&amp;$C$11),Analysis!Q19,INDIRECT("'Output 8'!$m$4:$m$"&amp;$C$11))
+SUMIF(INDIRECT("'Output 9'!$H$4:$H$"&amp;$C$12),Analysis!Q19,INDIRECT("'Output 9'!$m$4:$m$"&amp;$C$12))
+SUMIF(INDIRECT("'Output 10'!$H$4:$H$"&amp;$C$13),Analysis!Q19,INDIRECT("'Output 10'!$m$4:$m$"&amp;$C$13))</f>
        <v>0</v>
      </c>
      <c r="S19" s="5">
        <f ca="1">SUMIF(INDIRECT("'Output 1'!$H$4:$H$"&amp;$C$4),Analysis!Q19,INDIRECT("'Output 1'!$Q$4:$Q$"&amp;$C$4))
+SUMIF(INDIRECT("'Output 2'!$H$4:$H$"&amp;$C$5),Analysis!Q19,INDIRECT("'Output 2'!$Q$4:$Q$"&amp;$C$5))
+SUMIF(INDIRECT("'Output 3'!$H$4:$H$"&amp;$C$6),Analysis!Q19,INDIRECT("'Output 3'!$Q$4:$Q$"&amp;$C$6))
+SUMIF(INDIRECT("'Output 4'!$H$4:$H$"&amp;$C$7),Analysis!Q19,INDIRECT("'Output 4'!$Q$4:$Q$"&amp;$C$7))
+SUMIF(INDIRECT("'Output 5'!$H$4:$H$"&amp;$C$8),Analysis!Q19,INDIRECT("'Output 5'!$Q$4:$Q$"&amp;$C$8))
+SUMIF(INDIRECT("'Output 6'!$H$4:$H$"&amp;$C$9),Analysis!Q19,INDIRECT("'Output 6'!$Q$4:$Q$"&amp;$C$9))
+SUMIF(INDIRECT("'Output 7'!$H$4:$H$"&amp;$C$10),Analysis!Q19,INDIRECT("'Output 7'!$Q$4:$Q$"&amp;$C$10))
+SUMIF(INDIRECT("'Output 8'!$H$4:$H$"&amp;$C$11),Analysis!Q19,INDIRECT("'Output 8'!$Q$4:$Q$"&amp;$C$11))
+SUMIF(INDIRECT("'Output 9'!$H$4:$H$"&amp;$C$12),Analysis!Q19,INDIRECT("'Output 9'!$Q$4:$Q$"&amp;$C$12))
+SUMIF(INDIRECT("'Output 10'!$H$4:$H$"&amp;$C$13),Analysis!Q19,INDIRECT("'Output 10'!$Q$4:$Q$"&amp;$C$13))</f>
        <v>0</v>
      </c>
      <c r="T19" s="5">
        <f ca="1">SUMIF(INDIRECT("'Output 1'!$H$4:$H$"&amp;$C$4),Analysis!Q19,INDIRECT("'Output 1'!$U$4:$U$"&amp;$C$4))
+SUMIF(INDIRECT("'Output 2'!$H$4:$H$"&amp;$C$5),Analysis!Q19,INDIRECT("'Output 2'!$U$4:$U$"&amp;$C$5))
+SUMIF(INDIRECT("'Output 3'!$H$4:$H$"&amp;$C$6),Analysis!Q19,INDIRECT("'Output 3'!$U$4:$U$"&amp;$C$6))
+SUMIF(INDIRECT("'Output 4'!$H$4:$H$"&amp;$C$7),Analysis!Q19,INDIRECT("'Output 4'!$U$4:$U$"&amp;$C$7))
+SUMIF(INDIRECT("'Output 5'!$H$4:$H$"&amp;$C$8),Analysis!Q19,INDIRECT("'Output 5'!$U$4:$U$"&amp;$C$8))
+SUMIF(INDIRECT("'Output 6'!$H$4:$H$"&amp;$C$9),Analysis!Q19,INDIRECT("'Output 6'!$U$4:$U$"&amp;$C$9))
+SUMIF(INDIRECT("'Output 7'!$H$4:$H$"&amp;$C$10),Analysis!Q19,INDIRECT("'Output 7'!$U$4:$U$"&amp;$C$10))
+SUMIF(INDIRECT("'Output 8'!$H$4:$H$"&amp;$C$11),Analysis!Q19,INDIRECT("'Output 8'!$U$4:$U$"&amp;$C$11))
+SUMIF(INDIRECT("'Output 9'!$H$4:$H$"&amp;$C$12),Analysis!Q19,INDIRECT("'Output 9'!$U$4:$U$"&amp;$C$12))
+SUMIF(INDIRECT("'Output 10'!$H$4:$H$"&amp;$C$13),Analysis!Q19,INDIRECT("'Output 10'!$U$4:$U$"&amp;$C$13))</f>
        <v>0</v>
      </c>
      <c r="U19" s="31"/>
      <c r="V19" s="5">
        <f>SUMIF('Unplanned Outputs'!$E$4:$E$500,Analysis!Q19,'Unplanned Outputs'!$J$4:$J$500)</f>
        <v>0</v>
      </c>
      <c r="W19" s="5">
        <f>SUMIF('Unplanned Outputs'!$E$4:$E$500,Analysis!$Q19,'Unplanned Outputs'!$N$4:$N$500)</f>
        <v>0</v>
      </c>
      <c r="X19" s="5">
        <f>SUMIF('Unplanned Outputs'!$E$4:$E$500,Analysis!$Q19,'Unplanned Outputs'!$R$4:$R$500)</f>
        <v>0</v>
      </c>
      <c r="Y19" s="15"/>
      <c r="Z19" s="37">
        <f t="shared" ca="1" si="0"/>
        <v>0</v>
      </c>
      <c r="AA19" s="37">
        <f t="shared" si="1"/>
        <v>0</v>
      </c>
      <c r="AB19" s="53">
        <f t="shared" ca="1" si="2"/>
        <v>0</v>
      </c>
      <c r="AC19" s="62">
        <f ca="1">SUMIF(INDIRECT("'Output 1'!$H$5:$H$"&amp;$C$4),Analysis!$Q19,INDIRECT("'Output 1'!$F$5:$F$"&amp;$C$4))
+SUMIF(INDIRECT("'Output 2'!$H$5:$H$"&amp;$C$5),Analysis!$Q19,INDIRECT("'Output 2'!$F$5:$F$"&amp;$C$5))
+SUMIF(INDIRECT("'Output 3'!$H$5:$H$"&amp;$C$6),Analysis!$Q19,INDIRECT("'Output 3'!$F$5:$F$"&amp;$C$6))
+SUMIF(INDIRECT("'Output 4'!$H$5:$H$"&amp;$C$7),Analysis!$Q19,INDIRECT("'Output 4'!$F$5:$F$"&amp;$C$7))
+SUMIF(INDIRECT("'Output 5'!$H$5:$H$"&amp;$C$8),Analysis!$Q19,INDIRECT("'Output 5'!$F$5:$F$"&amp;$C$8))
+SUMIF(INDIRECT("'Output 6'!$H$5:$H$"&amp;$C$9),Analysis!$Q19,INDIRECT("'Output 6'!$F$5:$F$"&amp;$C$9))
+SUMIF(INDIRECT("'Output 7'!$H$5:$H$"&amp;$C$10),Analysis!$Q19,INDIRECT("'Output 7'!$F$5:$F$"&amp;$C$10))
+SUMIF(INDIRECT("'Output 8'!$H$5:$H$"&amp;$C$11),Analysis!$Q19,INDIRECT("'Output 8'!$F$5:$F$"&amp;$C$11))
+SUMIF(INDIRECT("'Output 9'!$H$5:$H$"&amp;$C$12),Analysis!$Q19,INDIRECT("'Output 9'!$F$5:$F$"&amp;$C$12))
+SUMIF(INDIRECT("'Output 10'!$H$5:$H$"&amp;$C$13),Analysis!$Q19,INDIRECT("'Output 10'!$F$5:$F$"&amp;$C$13))</f>
        <v>0</v>
      </c>
    </row>
    <row r="20" spans="1:29" x14ac:dyDescent="0.2">
      <c r="A20" t="s">
        <v>529</v>
      </c>
      <c r="B20" s="7">
        <f>COUNTIF(B4:B18,"&lt;&gt;")</f>
        <v>10</v>
      </c>
      <c r="F20" t="str">
        <f>'Output 4'!$D8</f>
        <v>O.4.5</v>
      </c>
      <c r="H20" s="4">
        <f>'Output 4'!N8/'Output 4'!$G8</f>
        <v>0</v>
      </c>
      <c r="J20" s="4">
        <f>('Output 4'!R8)/'Output 4'!$G8</f>
        <v>0</v>
      </c>
      <c r="L20" s="34">
        <f t="shared" si="8"/>
        <v>0</v>
      </c>
      <c r="M20" s="4" t="e">
        <f>('Output 6'!S$4)/'Output 6'!$F$4</f>
        <v>#DIV/0!</v>
      </c>
      <c r="N20" s="4" t="e">
        <f>('Output 6'!U$4)/'Output 6'!$F$4</f>
        <v>#DIV/0!</v>
      </c>
      <c r="O20" s="34" t="e">
        <f t="shared" si="9"/>
        <v>#DIV/0!</v>
      </c>
      <c r="Q20" s="31">
        <v>2.1</v>
      </c>
      <c r="R20" s="5">
        <f ca="1">SUMIF(INDIRECT("'Output 1'!$H$4:$H$"&amp;$C$4),Analysis!Q20,INDIRECT("'Output 1'!$m$4:$m$"&amp;$C$4))
+SUMIF(INDIRECT("'Output 2'!$H$4:$H$"&amp;$C$5),Analysis!Q20,INDIRECT("'Output 2'!$m$4:$m$"&amp;$C$5))
+SUMIF(INDIRECT("'Output 3'!$H$4:$H$"&amp;$C$6),Analysis!Q20,INDIRECT("'Output 3'!$m$4:$m$"&amp;$C$6))
+SUMIF(INDIRECT("'Output 4'!$H$4:$H$"&amp;$C$7),Analysis!Q20,INDIRECT("'Output 4'!$m$4:$m$"&amp;$C$7))
+SUMIF(INDIRECT("'Output 5'!$H$4:$H$"&amp;$C$8),Analysis!Q20,INDIRECT("'Output 5'!$m$4:$m$"&amp;$C$8))
+SUMIF(INDIRECT("'Output 6'!$H$4:$H$"&amp;$C$9),Analysis!Q20,INDIRECT("'Output 6'!$m$4:$m$"&amp;$C$9))
+SUMIF(INDIRECT("'Output 7'!$H$4:$H$"&amp;$C$10),Analysis!Q20,INDIRECT("'Output 7'!$m$4:$m$"&amp;$C$10))
+SUMIF(INDIRECT("'Output 8'!$H$4:$H$"&amp;$C$11),Analysis!Q20,INDIRECT("'Output 8'!$m$4:$m$"&amp;$C$11))
+SUMIF(INDIRECT("'Output 9'!$H$4:$H$"&amp;$C$12),Analysis!Q20,INDIRECT("'Output 9'!$m$4:$m$"&amp;$C$12))
+SUMIF(INDIRECT("'Output 10'!$H$4:$H$"&amp;$C$13),Analysis!Q20,INDIRECT("'Output 10'!$m$4:$m$"&amp;$C$13))</f>
        <v>0</v>
      </c>
      <c r="S20" s="5">
        <f ca="1">SUMIF(INDIRECT("'Output 1'!$H$4:$H$"&amp;$C$4),Analysis!Q20,INDIRECT("'Output 1'!$Q$4:$Q$"&amp;$C$4))
+SUMIF(INDIRECT("'Output 2'!$H$4:$H$"&amp;$C$5),Analysis!Q20,INDIRECT("'Output 2'!$Q$4:$Q$"&amp;$C$5))
+SUMIF(INDIRECT("'Output 3'!$H$4:$H$"&amp;$C$6),Analysis!Q20,INDIRECT("'Output 3'!$Q$4:$Q$"&amp;$C$6))
+SUMIF(INDIRECT("'Output 4'!$H$4:$H$"&amp;$C$7),Analysis!Q20,INDIRECT("'Output 4'!$Q$4:$Q$"&amp;$C$7))
+SUMIF(INDIRECT("'Output 5'!$H$4:$H$"&amp;$C$8),Analysis!Q20,INDIRECT("'Output 5'!$Q$4:$Q$"&amp;$C$8))
+SUMIF(INDIRECT("'Output 6'!$H$4:$H$"&amp;$C$9),Analysis!Q20,INDIRECT("'Output 6'!$Q$4:$Q$"&amp;$C$9))
+SUMIF(INDIRECT("'Output 7'!$H$4:$H$"&amp;$C$10),Analysis!Q20,INDIRECT("'Output 7'!$Q$4:$Q$"&amp;$C$10))
+SUMIF(INDIRECT("'Output 8'!$H$4:$H$"&amp;$C$11),Analysis!Q20,INDIRECT("'Output 8'!$Q$4:$Q$"&amp;$C$11))
+SUMIF(INDIRECT("'Output 9'!$H$4:$H$"&amp;$C$12),Analysis!Q20,INDIRECT("'Output 9'!$Q$4:$Q$"&amp;$C$12))
+SUMIF(INDIRECT("'Output 10'!$H$4:$H$"&amp;$C$13),Analysis!Q20,INDIRECT("'Output 10'!$Q$4:$Q$"&amp;$C$13))</f>
        <v>0</v>
      </c>
      <c r="T20" s="5">
        <f ca="1">SUMIF(INDIRECT("'Output 1'!$H$4:$H$"&amp;$C$4),Analysis!Q20,INDIRECT("'Output 1'!$U$4:$U$"&amp;$C$4))
+SUMIF(INDIRECT("'Output 2'!$H$4:$H$"&amp;$C$5),Analysis!Q20,INDIRECT("'Output 2'!$U$4:$U$"&amp;$C$5))
+SUMIF(INDIRECT("'Output 3'!$H$4:$H$"&amp;$C$6),Analysis!Q20,INDIRECT("'Output 3'!$U$4:$U$"&amp;$C$6))
+SUMIF(INDIRECT("'Output 4'!$H$4:$H$"&amp;$C$7),Analysis!Q20,INDIRECT("'Output 4'!$U$4:$U$"&amp;$C$7))
+SUMIF(INDIRECT("'Output 5'!$H$4:$H$"&amp;$C$8),Analysis!Q20,INDIRECT("'Output 5'!$U$4:$U$"&amp;$C$8))
+SUMIF(INDIRECT("'Output 6'!$H$4:$H$"&amp;$C$9),Analysis!Q20,INDIRECT("'Output 6'!$U$4:$U$"&amp;$C$9))
+SUMIF(INDIRECT("'Output 7'!$H$4:$H$"&amp;$C$10),Analysis!Q20,INDIRECT("'Output 7'!$U$4:$U$"&amp;$C$10))
+SUMIF(INDIRECT("'Output 8'!$H$4:$H$"&amp;$C$11),Analysis!Q20,INDIRECT("'Output 8'!$U$4:$U$"&amp;$C$11))
+SUMIF(INDIRECT("'Output 9'!$H$4:$H$"&amp;$C$12),Analysis!Q20,INDIRECT("'Output 9'!$U$4:$U$"&amp;$C$12))
+SUMIF(INDIRECT("'Output 10'!$H$4:$H$"&amp;$C$13),Analysis!Q20,INDIRECT("'Output 10'!$U$4:$U$"&amp;$C$13))</f>
        <v>0</v>
      </c>
      <c r="U20" s="31"/>
      <c r="V20" s="5">
        <f>SUMIF('Unplanned Outputs'!$E$4:$E$500,Analysis!Q20,'Unplanned Outputs'!$J$4:$J$500)</f>
        <v>0</v>
      </c>
      <c r="W20" s="5">
        <f>SUMIF('Unplanned Outputs'!$E$4:$E$500,Analysis!$Q20,'Unplanned Outputs'!$N$4:$N$500)</f>
        <v>0</v>
      </c>
      <c r="X20" s="5">
        <f>SUMIF('Unplanned Outputs'!$E$4:$E$500,Analysis!$Q20,'Unplanned Outputs'!$R$4:$R$500)</f>
        <v>0</v>
      </c>
      <c r="Y20" s="15"/>
      <c r="Z20" s="37">
        <f t="shared" ca="1" si="0"/>
        <v>0</v>
      </c>
      <c r="AA20" s="37">
        <f t="shared" si="1"/>
        <v>0</v>
      </c>
      <c r="AB20" s="53">
        <f t="shared" ca="1" si="2"/>
        <v>0</v>
      </c>
      <c r="AC20" s="62">
        <f ca="1">SUMIF(INDIRECT("'Output 1'!$H$5:$H$"&amp;$C$4),Analysis!$Q20,INDIRECT("'Output 1'!$F$5:$F$"&amp;$C$4))
+SUMIF(INDIRECT("'Output 2'!$H$5:$H$"&amp;$C$5),Analysis!$Q20,INDIRECT("'Output 2'!$F$5:$F$"&amp;$C$5))
+SUMIF(INDIRECT("'Output 3'!$H$5:$H$"&amp;$C$6),Analysis!$Q20,INDIRECT("'Output 3'!$F$5:$F$"&amp;$C$6))
+SUMIF(INDIRECT("'Output 4'!$H$5:$H$"&amp;$C$7),Analysis!$Q20,INDIRECT("'Output 4'!$F$5:$F$"&amp;$C$7))
+SUMIF(INDIRECT("'Output 5'!$H$5:$H$"&amp;$C$8),Analysis!$Q20,INDIRECT("'Output 5'!$F$5:$F$"&amp;$C$8))
+SUMIF(INDIRECT("'Output 6'!$H$5:$H$"&amp;$C$9),Analysis!$Q20,INDIRECT("'Output 6'!$F$5:$F$"&amp;$C$9))
+SUMIF(INDIRECT("'Output 7'!$H$5:$H$"&amp;$C$10),Analysis!$Q20,INDIRECT("'Output 7'!$F$5:$F$"&amp;$C$10))
+SUMIF(INDIRECT("'Output 8'!$H$5:$H$"&amp;$C$11),Analysis!$Q20,INDIRECT("'Output 8'!$F$5:$F$"&amp;$C$11))
+SUMIF(INDIRECT("'Output 9'!$H$5:$H$"&amp;$C$12),Analysis!$Q20,INDIRECT("'Output 9'!$F$5:$F$"&amp;$C$12))
+SUMIF(INDIRECT("'Output 10'!$H$5:$H$"&amp;$C$13),Analysis!$Q20,INDIRECT("'Output 10'!$F$5:$F$"&amp;$C$13))</f>
        <v>0</v>
      </c>
    </row>
    <row r="21" spans="1:29" x14ac:dyDescent="0.2">
      <c r="E21" t="str">
        <f>'Output 5'!$B$4</f>
        <v>O.5</v>
      </c>
      <c r="F21" t="str">
        <f>'Output 5'!$D4</f>
        <v>O.5.1</v>
      </c>
      <c r="G21" s="4" t="e">
        <f>'Output 5'!$L$4/'Output 5'!$G$4</f>
        <v>#DIV/0!</v>
      </c>
      <c r="H21" s="4" t="e">
        <f>'Output 5'!N4/'Output 5'!$G4</f>
        <v>#DIV/0!</v>
      </c>
      <c r="I21" s="4" t="e">
        <f>('Output 5'!P$4)/'Output 5'!$G$4</f>
        <v>#DIV/0!</v>
      </c>
      <c r="J21" s="4" t="e">
        <f>('Output 5'!R4)/'Output 5'!$G4</f>
        <v>#DIV/0!</v>
      </c>
      <c r="K21" s="4" t="e">
        <f>('Output 1'!V$4)/'Output 1'!$G$4</f>
        <v>#VALUE!</v>
      </c>
      <c r="L21" s="34" t="e">
        <f>H21+J21</f>
        <v>#DIV/0!</v>
      </c>
      <c r="M21" s="4" t="e">
        <f>('Output 6'!S$5)/'Output 6'!$F$5</f>
        <v>#DIV/0!</v>
      </c>
      <c r="N21" s="4" t="e">
        <f>('Output 6'!U$5)/'Output 6'!$F$5</f>
        <v>#DIV/0!</v>
      </c>
      <c r="O21" s="34" t="e">
        <f t="shared" si="9"/>
        <v>#DIV/0!</v>
      </c>
      <c r="Q21" s="31" t="s">
        <v>204</v>
      </c>
      <c r="R21" s="5">
        <f ca="1">SUMIF(INDIRECT("'Output 1'!$H$4:$H$"&amp;$C$4),Analysis!Q21,INDIRECT("'Output 1'!$m$4:$m$"&amp;$C$4))
+SUMIF(INDIRECT("'Output 2'!$H$4:$H$"&amp;$C$5),Analysis!Q21,INDIRECT("'Output 2'!$m$4:$m$"&amp;$C$5))
+SUMIF(INDIRECT("'Output 3'!$H$4:$H$"&amp;$C$6),Analysis!Q21,INDIRECT("'Output 3'!$m$4:$m$"&amp;$C$6))
+SUMIF(INDIRECT("'Output 4'!$H$4:$H$"&amp;$C$7),Analysis!Q21,INDIRECT("'Output 4'!$m$4:$m$"&amp;$C$7))
+SUMIF(INDIRECT("'Output 5'!$H$4:$H$"&amp;$C$8),Analysis!Q21,INDIRECT("'Output 5'!$m$4:$m$"&amp;$C$8))
+SUMIF(INDIRECT("'Output 6'!$H$4:$H$"&amp;$C$9),Analysis!Q21,INDIRECT("'Output 6'!$m$4:$m$"&amp;$C$9))
+SUMIF(INDIRECT("'Output 7'!$H$4:$H$"&amp;$C$10),Analysis!Q21,INDIRECT("'Output 7'!$m$4:$m$"&amp;$C$10))
+SUMIF(INDIRECT("'Output 8'!$H$4:$H$"&amp;$C$11),Analysis!Q21,INDIRECT("'Output 8'!$m$4:$m$"&amp;$C$11))
+SUMIF(INDIRECT("'Output 9'!$H$4:$H$"&amp;$C$12),Analysis!Q21,INDIRECT("'Output 9'!$m$4:$m$"&amp;$C$12))
+SUMIF(INDIRECT("'Output 10'!$H$4:$H$"&amp;$C$13),Analysis!Q21,INDIRECT("'Output 10'!$m$4:$m$"&amp;$C$13))</f>
        <v>0</v>
      </c>
      <c r="S21" s="5">
        <f ca="1">SUMIF(INDIRECT("'Output 1'!$H$4:$H$"&amp;$C$4),Analysis!Q21,INDIRECT("'Output 1'!$Q$4:$Q$"&amp;$C$4))
+SUMIF(INDIRECT("'Output 2'!$H$4:$H$"&amp;$C$5),Analysis!Q21,INDIRECT("'Output 2'!$Q$4:$Q$"&amp;$C$5))
+SUMIF(INDIRECT("'Output 3'!$H$4:$H$"&amp;$C$6),Analysis!Q21,INDIRECT("'Output 3'!$Q$4:$Q$"&amp;$C$6))
+SUMIF(INDIRECT("'Output 4'!$H$4:$H$"&amp;$C$7),Analysis!Q21,INDIRECT("'Output 4'!$Q$4:$Q$"&amp;$C$7))
+SUMIF(INDIRECT("'Output 5'!$H$4:$H$"&amp;$C$8),Analysis!Q21,INDIRECT("'Output 5'!$Q$4:$Q$"&amp;$C$8))
+SUMIF(INDIRECT("'Output 6'!$H$4:$H$"&amp;$C$9),Analysis!Q21,INDIRECT("'Output 6'!$Q$4:$Q$"&amp;$C$9))
+SUMIF(INDIRECT("'Output 7'!$H$4:$H$"&amp;$C$10),Analysis!Q21,INDIRECT("'Output 7'!$Q$4:$Q$"&amp;$C$10))
+SUMIF(INDIRECT("'Output 8'!$H$4:$H$"&amp;$C$11),Analysis!Q21,INDIRECT("'Output 8'!$Q$4:$Q$"&amp;$C$11))
+SUMIF(INDIRECT("'Output 9'!$H$4:$H$"&amp;$C$12),Analysis!Q21,INDIRECT("'Output 9'!$Q$4:$Q$"&amp;$C$12))
+SUMIF(INDIRECT("'Output 10'!$H$4:$H$"&amp;$C$13),Analysis!Q21,INDIRECT("'Output 10'!$Q$4:$Q$"&amp;$C$13))</f>
        <v>0</v>
      </c>
      <c r="T21" s="5">
        <f ca="1">SUMIF(INDIRECT("'Output 1'!$H$4:$H$"&amp;$C$4),Analysis!Q21,INDIRECT("'Output 1'!$U$4:$U$"&amp;$C$4))
+SUMIF(INDIRECT("'Output 2'!$H$4:$H$"&amp;$C$5),Analysis!Q21,INDIRECT("'Output 2'!$U$4:$U$"&amp;$C$5))
+SUMIF(INDIRECT("'Output 3'!$H$4:$H$"&amp;$C$6),Analysis!Q21,INDIRECT("'Output 3'!$U$4:$U$"&amp;$C$6))
+SUMIF(INDIRECT("'Output 4'!$H$4:$H$"&amp;$C$7),Analysis!Q21,INDIRECT("'Output 4'!$U$4:$U$"&amp;$C$7))
+SUMIF(INDIRECT("'Output 5'!$H$4:$H$"&amp;$C$8),Analysis!Q21,INDIRECT("'Output 5'!$U$4:$U$"&amp;$C$8))
+SUMIF(INDIRECT("'Output 6'!$H$4:$H$"&amp;$C$9),Analysis!Q21,INDIRECT("'Output 6'!$U$4:$U$"&amp;$C$9))
+SUMIF(INDIRECT("'Output 7'!$H$4:$H$"&amp;$C$10),Analysis!Q21,INDIRECT("'Output 7'!$U$4:$U$"&amp;$C$10))
+SUMIF(INDIRECT("'Output 8'!$H$4:$H$"&amp;$C$11),Analysis!Q21,INDIRECT("'Output 8'!$U$4:$U$"&amp;$C$11))
+SUMIF(INDIRECT("'Output 9'!$H$4:$H$"&amp;$C$12),Analysis!Q21,INDIRECT("'Output 9'!$U$4:$U$"&amp;$C$12))
+SUMIF(INDIRECT("'Output 10'!$H$4:$H$"&amp;$C$13),Analysis!Q21,INDIRECT("'Output 10'!$U$4:$U$"&amp;$C$13))</f>
        <v>0</v>
      </c>
      <c r="U21" s="31"/>
      <c r="V21" s="5">
        <f>SUMIF('Unplanned Outputs'!$E$4:$E$500,Analysis!Q21,'Unplanned Outputs'!$J$4:$J$500)</f>
        <v>0</v>
      </c>
      <c r="W21" s="5">
        <f>SUMIF('Unplanned Outputs'!$E$4:$E$500,Analysis!$Q21,'Unplanned Outputs'!$N$4:$N$500)</f>
        <v>0</v>
      </c>
      <c r="X21" s="5">
        <f>SUMIF('Unplanned Outputs'!$E$4:$E$500,Analysis!$Q21,'Unplanned Outputs'!$R$4:$R$500)</f>
        <v>0</v>
      </c>
      <c r="Y21" s="15"/>
      <c r="Z21" s="37">
        <f t="shared" ca="1" si="0"/>
        <v>0</v>
      </c>
      <c r="AA21" s="37">
        <f t="shared" si="1"/>
        <v>0</v>
      </c>
      <c r="AB21" s="53">
        <f t="shared" ca="1" si="2"/>
        <v>0</v>
      </c>
      <c r="AC21" s="62">
        <f ca="1">SUMIF(INDIRECT("'Output 1'!$H$5:$H$"&amp;$C$4),Analysis!$Q21,INDIRECT("'Output 1'!$F$5:$F$"&amp;$C$4))
+SUMIF(INDIRECT("'Output 2'!$H$5:$H$"&amp;$C$5),Analysis!$Q21,INDIRECT("'Output 2'!$F$5:$F$"&amp;$C$5))
+SUMIF(INDIRECT("'Output 3'!$H$5:$H$"&amp;$C$6),Analysis!$Q21,INDIRECT("'Output 3'!$F$5:$F$"&amp;$C$6))
+SUMIF(INDIRECT("'Output 4'!$H$5:$H$"&amp;$C$7),Analysis!$Q21,INDIRECT("'Output 4'!$F$5:$F$"&amp;$C$7))
+SUMIF(INDIRECT("'Output 5'!$H$5:$H$"&amp;$C$8),Analysis!$Q21,INDIRECT("'Output 5'!$F$5:$F$"&amp;$C$8))
+SUMIF(INDIRECT("'Output 6'!$H$5:$H$"&amp;$C$9),Analysis!$Q21,INDIRECT("'Output 6'!$F$5:$F$"&amp;$C$9))
+SUMIF(INDIRECT("'Output 7'!$H$5:$H$"&amp;$C$10),Analysis!$Q21,INDIRECT("'Output 7'!$F$5:$F$"&amp;$C$10))
+SUMIF(INDIRECT("'Output 8'!$H$5:$H$"&amp;$C$11),Analysis!$Q21,INDIRECT("'Output 8'!$F$5:$F$"&amp;$C$11))
+SUMIF(INDIRECT("'Output 9'!$H$5:$H$"&amp;$C$12),Analysis!$Q21,INDIRECT("'Output 9'!$F$5:$F$"&amp;$C$12))
+SUMIF(INDIRECT("'Output 10'!$H$5:$H$"&amp;$C$13),Analysis!$Q21,INDIRECT("'Output 10'!$F$5:$F$"&amp;$C$13))</f>
        <v>0</v>
      </c>
    </row>
    <row r="22" spans="1:29" x14ac:dyDescent="0.2">
      <c r="F22" t="str">
        <f>'Output 5'!$D5</f>
        <v>O.5.2</v>
      </c>
      <c r="G22" s="4" t="e">
        <f>'Output 5'!L$5/'Output 5'!$G$5</f>
        <v>#DIV/0!</v>
      </c>
      <c r="H22" s="4" t="e">
        <f>'Output 5'!N5/'Output 5'!$G5</f>
        <v>#DIV/0!</v>
      </c>
      <c r="I22" s="4" t="e">
        <f>('Output 5'!P$5)/'Output 5'!$G$5</f>
        <v>#DIV/0!</v>
      </c>
      <c r="J22" s="4" t="e">
        <f>('Output 5'!R5)/'Output 5'!$G5</f>
        <v>#DIV/0!</v>
      </c>
      <c r="K22" s="4" t="e">
        <f>('Output 1'!V$4)/'Output 1'!$G$4</f>
        <v>#VALUE!</v>
      </c>
      <c r="L22" s="34" t="e">
        <f t="shared" ref="L22:L23" si="10">H22+J22</f>
        <v>#DIV/0!</v>
      </c>
      <c r="M22" s="4" t="e">
        <f>('Output 6'!S$6)/'Output 6'!$F$6</f>
        <v>#DIV/0!</v>
      </c>
      <c r="N22" s="4" t="e">
        <f>('Output 6'!U$6)/'Output 6'!$F$6</f>
        <v>#DIV/0!</v>
      </c>
      <c r="O22" s="34" t="e">
        <f t="shared" si="9"/>
        <v>#DIV/0!</v>
      </c>
      <c r="Q22" s="31" t="s">
        <v>530</v>
      </c>
      <c r="R22" s="5">
        <f ca="1">SUMIF(INDIRECT("'Output 1'!$H$4:$H$"&amp;$C$4),Analysis!Q22,INDIRECT("'Output 1'!$m$4:$m$"&amp;$C$4))
+SUMIF(INDIRECT("'Output 2'!$H$4:$H$"&amp;$C$5),Analysis!Q22,INDIRECT("'Output 2'!$m$4:$m$"&amp;$C$5))
+SUMIF(INDIRECT("'Output 3'!$H$4:$H$"&amp;$C$6),Analysis!Q22,INDIRECT("'Output 3'!$m$4:$m$"&amp;$C$6))
+SUMIF(INDIRECT("'Output 4'!$H$4:$H$"&amp;$C$7),Analysis!Q22,INDIRECT("'Output 4'!$m$4:$m$"&amp;$C$7))
+SUMIF(INDIRECT("'Output 5'!$H$4:$H$"&amp;$C$8),Analysis!Q22,INDIRECT("'Output 5'!$m$4:$m$"&amp;$C$8))
+SUMIF(INDIRECT("'Output 6'!$H$4:$H$"&amp;$C$9),Analysis!Q22,INDIRECT("'Output 6'!$m$4:$m$"&amp;$C$9))
+SUMIF(INDIRECT("'Output 7'!$H$4:$H$"&amp;$C$10),Analysis!Q22,INDIRECT("'Output 7'!$m$4:$m$"&amp;$C$10))
+SUMIF(INDIRECT("'Output 8'!$H$4:$H$"&amp;$C$11),Analysis!Q22,INDIRECT("'Output 8'!$m$4:$m$"&amp;$C$11))
+SUMIF(INDIRECT("'Output 9'!$H$4:$H$"&amp;$C$12),Analysis!Q22,INDIRECT("'Output 9'!$m$4:$m$"&amp;$C$12))
+SUMIF(INDIRECT("'Output 10'!$H$4:$H$"&amp;$C$13),Analysis!Q22,INDIRECT("'Output 10'!$m$4:$m$"&amp;$C$13))</f>
        <v>0</v>
      </c>
      <c r="S22" s="5">
        <f ca="1">SUMIF(INDIRECT("'Output 1'!$H$4:$H$"&amp;$C$4),Analysis!Q22,INDIRECT("'Output 1'!$Q$4:$Q$"&amp;$C$4))
+SUMIF(INDIRECT("'Output 2'!$H$4:$H$"&amp;$C$5),Analysis!Q22,INDIRECT("'Output 2'!$Q$4:$Q$"&amp;$C$5))
+SUMIF(INDIRECT("'Output 3'!$H$4:$H$"&amp;$C$6),Analysis!Q22,INDIRECT("'Output 3'!$Q$4:$Q$"&amp;$C$6))
+SUMIF(INDIRECT("'Output 4'!$H$4:$H$"&amp;$C$7),Analysis!Q22,INDIRECT("'Output 4'!$Q$4:$Q$"&amp;$C$7))
+SUMIF(INDIRECT("'Output 5'!$H$4:$H$"&amp;$C$8),Analysis!Q22,INDIRECT("'Output 5'!$Q$4:$Q$"&amp;$C$8))
+SUMIF(INDIRECT("'Output 6'!$H$4:$H$"&amp;$C$9),Analysis!Q22,INDIRECT("'Output 6'!$Q$4:$Q$"&amp;$C$9))
+SUMIF(INDIRECT("'Output 7'!$H$4:$H$"&amp;$C$10),Analysis!Q22,INDIRECT("'Output 7'!$Q$4:$Q$"&amp;$C$10))
+SUMIF(INDIRECT("'Output 8'!$H$4:$H$"&amp;$C$11),Analysis!Q22,INDIRECT("'Output 8'!$Q$4:$Q$"&amp;$C$11))
+SUMIF(INDIRECT("'Output 9'!$H$4:$H$"&amp;$C$12),Analysis!Q22,INDIRECT("'Output 9'!$Q$4:$Q$"&amp;$C$12))
+SUMIF(INDIRECT("'Output 10'!$H$4:$H$"&amp;$C$13),Analysis!Q22,INDIRECT("'Output 10'!$Q$4:$Q$"&amp;$C$13))</f>
        <v>0</v>
      </c>
      <c r="T22" s="5">
        <f ca="1">SUMIF(INDIRECT("'Output 1'!$H$4:$H$"&amp;$C$4),Analysis!Q22,INDIRECT("'Output 1'!$U$4:$U$"&amp;$C$4))
+SUMIF(INDIRECT("'Output 2'!$H$4:$H$"&amp;$C$5),Analysis!Q22,INDIRECT("'Output 2'!$U$4:$U$"&amp;$C$5))
+SUMIF(INDIRECT("'Output 3'!$H$4:$H$"&amp;$C$6),Analysis!Q22,INDIRECT("'Output 3'!$U$4:$U$"&amp;$C$6))
+SUMIF(INDIRECT("'Output 4'!$H$4:$H$"&amp;$C$7),Analysis!Q22,INDIRECT("'Output 4'!$U$4:$U$"&amp;$C$7))
+SUMIF(INDIRECT("'Output 5'!$H$4:$H$"&amp;$C$8),Analysis!Q22,INDIRECT("'Output 5'!$U$4:$U$"&amp;$C$8))
+SUMIF(INDIRECT("'Output 6'!$H$4:$H$"&amp;$C$9),Analysis!Q22,INDIRECT("'Output 6'!$U$4:$U$"&amp;$C$9))
+SUMIF(INDIRECT("'Output 7'!$H$4:$H$"&amp;$C$10),Analysis!Q22,INDIRECT("'Output 7'!$U$4:$U$"&amp;$C$10))
+SUMIF(INDIRECT("'Output 8'!$H$4:$H$"&amp;$C$11),Analysis!Q22,INDIRECT("'Output 8'!$U$4:$U$"&amp;$C$11))
+SUMIF(INDIRECT("'Output 9'!$H$4:$H$"&amp;$C$12),Analysis!Q22,INDIRECT("'Output 9'!$U$4:$U$"&amp;$C$12))
+SUMIF(INDIRECT("'Output 10'!$H$4:$H$"&amp;$C$13),Analysis!Q22,INDIRECT("'Output 10'!$U$4:$U$"&amp;$C$13))</f>
        <v>0</v>
      </c>
      <c r="U22" s="31"/>
      <c r="V22" s="5">
        <f>SUMIF('Unplanned Outputs'!$E$4:$E$500,Analysis!Q22,'Unplanned Outputs'!$J$4:$J$500)</f>
        <v>0</v>
      </c>
      <c r="W22" s="5">
        <f>SUMIF('Unplanned Outputs'!$E$4:$E$500,Analysis!$Q22,'Unplanned Outputs'!$N$4:$N$500)</f>
        <v>0</v>
      </c>
      <c r="X22" s="5">
        <f>SUMIF('Unplanned Outputs'!$E$4:$E$500,Analysis!$Q22,'Unplanned Outputs'!$R$4:$R$500)</f>
        <v>0</v>
      </c>
      <c r="Y22" s="15"/>
      <c r="Z22" s="37">
        <f t="shared" ca="1" si="0"/>
        <v>0</v>
      </c>
      <c r="AA22" s="37">
        <f t="shared" si="1"/>
        <v>0</v>
      </c>
      <c r="AB22" s="53">
        <f t="shared" ca="1" si="2"/>
        <v>0</v>
      </c>
      <c r="AC22" s="62">
        <f ca="1">SUMIF(INDIRECT("'Output 1'!$H$5:$H$"&amp;$C$4),Analysis!$Q22,INDIRECT("'Output 1'!$F$5:$F$"&amp;$C$4))
+SUMIF(INDIRECT("'Output 2'!$H$5:$H$"&amp;$C$5),Analysis!$Q22,INDIRECT("'Output 2'!$F$5:$F$"&amp;$C$5))
+SUMIF(INDIRECT("'Output 3'!$H$5:$H$"&amp;$C$6),Analysis!$Q22,INDIRECT("'Output 3'!$F$5:$F$"&amp;$C$6))
+SUMIF(INDIRECT("'Output 4'!$H$5:$H$"&amp;$C$7),Analysis!$Q22,INDIRECT("'Output 4'!$F$5:$F$"&amp;$C$7))
+SUMIF(INDIRECT("'Output 5'!$H$5:$H$"&amp;$C$8),Analysis!$Q22,INDIRECT("'Output 5'!$F$5:$F$"&amp;$C$8))
+SUMIF(INDIRECT("'Output 6'!$H$5:$H$"&amp;$C$9),Analysis!$Q22,INDIRECT("'Output 6'!$F$5:$F$"&amp;$C$9))
+SUMIF(INDIRECT("'Output 7'!$H$5:$H$"&amp;$C$10),Analysis!$Q22,INDIRECT("'Output 7'!$F$5:$F$"&amp;$C$10))
+SUMIF(INDIRECT("'Output 8'!$H$5:$H$"&amp;$C$11),Analysis!$Q22,INDIRECT("'Output 8'!$F$5:$F$"&amp;$C$11))
+SUMIF(INDIRECT("'Output 9'!$H$5:$H$"&amp;$C$12),Analysis!$Q22,INDIRECT("'Output 9'!$F$5:$F$"&amp;$C$12))
+SUMIF(INDIRECT("'Output 10'!$H$5:$H$"&amp;$C$13),Analysis!$Q22,INDIRECT("'Output 10'!$F$5:$F$"&amp;$C$13))</f>
        <v>0</v>
      </c>
    </row>
    <row r="23" spans="1:29" x14ac:dyDescent="0.2">
      <c r="F23" t="str">
        <f>'Output 5'!$D6</f>
        <v>O.5.3a</v>
      </c>
      <c r="H23" s="4" t="e">
        <f>'Output 5'!N6/'Output 5'!$G6</f>
        <v>#DIV/0!</v>
      </c>
      <c r="J23" s="4" t="e">
        <f>('Output 5'!R6)/'Output 5'!$G6</f>
        <v>#DIV/0!</v>
      </c>
      <c r="L23" s="34" t="e">
        <f t="shared" si="10"/>
        <v>#DIV/0!</v>
      </c>
      <c r="M23" s="4" t="e">
        <f>('Output 7'!S$5)/'Output 7'!$F$4</f>
        <v>#DIV/0!</v>
      </c>
      <c r="N23" s="4" t="e">
        <f>('Output 7'!U$4)/'Output 7'!$F$4</f>
        <v>#DIV/0!</v>
      </c>
      <c r="O23" s="34" t="e">
        <f t="shared" si="9"/>
        <v>#DIV/0!</v>
      </c>
      <c r="Q23" s="31">
        <v>2.2000000000000002</v>
      </c>
      <c r="R23" s="5">
        <f ca="1">SUMIF(INDIRECT("'Output 1'!$H$4:$H$"&amp;$C$4),Analysis!Q23,INDIRECT("'Output 1'!$m$4:$m$"&amp;$C$4))
+SUMIF(INDIRECT("'Output 2'!$H$4:$H$"&amp;$C$5),Analysis!Q23,INDIRECT("'Output 2'!$m$4:$m$"&amp;$C$5))
+SUMIF(INDIRECT("'Output 3'!$H$4:$H$"&amp;$C$6),Analysis!Q23,INDIRECT("'Output 3'!$m$4:$m$"&amp;$C$6))
+SUMIF(INDIRECT("'Output 4'!$H$4:$H$"&amp;$C$7),Analysis!Q23,INDIRECT("'Output 4'!$m$4:$m$"&amp;$C$7))
+SUMIF(INDIRECT("'Output 5'!$H$4:$H$"&amp;$C$8),Analysis!Q23,INDIRECT("'Output 5'!$m$4:$m$"&amp;$C$8))
+SUMIF(INDIRECT("'Output 6'!$H$4:$H$"&amp;$C$9),Analysis!Q23,INDIRECT("'Output 6'!$m$4:$m$"&amp;$C$9))
+SUMIF(INDIRECT("'Output 7'!$H$4:$H$"&amp;$C$10),Analysis!Q23,INDIRECT("'Output 7'!$m$4:$m$"&amp;$C$10))
+SUMIF(INDIRECT("'Output 8'!$H$4:$H$"&amp;$C$11),Analysis!Q23,INDIRECT("'Output 8'!$m$4:$m$"&amp;$C$11))
+SUMIF(INDIRECT("'Output 9'!$H$4:$H$"&amp;$C$12),Analysis!Q23,INDIRECT("'Output 9'!$m$4:$m$"&amp;$C$12))
+SUMIF(INDIRECT("'Output 10'!$H$4:$H$"&amp;$C$13),Analysis!Q23,INDIRECT("'Output 10'!$m$4:$m$"&amp;$C$13))</f>
        <v>0</v>
      </c>
      <c r="S23" s="5">
        <f ca="1">SUMIF(INDIRECT("'Output 1'!$H$4:$H$"&amp;$C$4),Analysis!Q23,INDIRECT("'Output 1'!$Q$4:$Q$"&amp;$C$4))
+SUMIF(INDIRECT("'Output 2'!$H$4:$H$"&amp;$C$5),Analysis!Q23,INDIRECT("'Output 2'!$Q$4:$Q$"&amp;$C$5))
+SUMIF(INDIRECT("'Output 3'!$H$4:$H$"&amp;$C$6),Analysis!Q23,INDIRECT("'Output 3'!$Q$4:$Q$"&amp;$C$6))
+SUMIF(INDIRECT("'Output 4'!$H$4:$H$"&amp;$C$7),Analysis!Q23,INDIRECT("'Output 4'!$Q$4:$Q$"&amp;$C$7))
+SUMIF(INDIRECT("'Output 5'!$H$4:$H$"&amp;$C$8),Analysis!Q23,INDIRECT("'Output 5'!$Q$4:$Q$"&amp;$C$8))
+SUMIF(INDIRECT("'Output 6'!$H$4:$H$"&amp;$C$9),Analysis!Q23,INDIRECT("'Output 6'!$Q$4:$Q$"&amp;$C$9))
+SUMIF(INDIRECT("'Output 7'!$H$4:$H$"&amp;$C$10),Analysis!Q23,INDIRECT("'Output 7'!$Q$4:$Q$"&amp;$C$10))
+SUMIF(INDIRECT("'Output 8'!$H$4:$H$"&amp;$C$11),Analysis!Q23,INDIRECT("'Output 8'!$Q$4:$Q$"&amp;$C$11))
+SUMIF(INDIRECT("'Output 9'!$H$4:$H$"&amp;$C$12),Analysis!Q23,INDIRECT("'Output 9'!$Q$4:$Q$"&amp;$C$12))
+SUMIF(INDIRECT("'Output 10'!$H$4:$H$"&amp;$C$13),Analysis!Q23,INDIRECT("'Output 10'!$Q$4:$Q$"&amp;$C$13))</f>
        <v>0</v>
      </c>
      <c r="T23" s="5">
        <f ca="1">SUMIF(INDIRECT("'Output 1'!$H$4:$H$"&amp;$C$4),Analysis!Q23,INDIRECT("'Output 1'!$U$4:$U$"&amp;$C$4))
+SUMIF(INDIRECT("'Output 2'!$H$4:$H$"&amp;$C$5),Analysis!Q23,INDIRECT("'Output 2'!$U$4:$U$"&amp;$C$5))
+SUMIF(INDIRECT("'Output 3'!$H$4:$H$"&amp;$C$6),Analysis!Q23,INDIRECT("'Output 3'!$U$4:$U$"&amp;$C$6))
+SUMIF(INDIRECT("'Output 4'!$H$4:$H$"&amp;$C$7),Analysis!Q23,INDIRECT("'Output 4'!$U$4:$U$"&amp;$C$7))
+SUMIF(INDIRECT("'Output 5'!$H$4:$H$"&amp;$C$8),Analysis!Q23,INDIRECT("'Output 5'!$U$4:$U$"&amp;$C$8))
+SUMIF(INDIRECT("'Output 6'!$H$4:$H$"&amp;$C$9),Analysis!Q23,INDIRECT("'Output 6'!$U$4:$U$"&amp;$C$9))
+SUMIF(INDIRECT("'Output 7'!$H$4:$H$"&amp;$C$10),Analysis!Q23,INDIRECT("'Output 7'!$U$4:$U$"&amp;$C$10))
+SUMIF(INDIRECT("'Output 8'!$H$4:$H$"&amp;$C$11),Analysis!Q23,INDIRECT("'Output 8'!$U$4:$U$"&amp;$C$11))
+SUMIF(INDIRECT("'Output 9'!$H$4:$H$"&amp;$C$12),Analysis!Q23,INDIRECT("'Output 9'!$U$4:$U$"&amp;$C$12))
+SUMIF(INDIRECT("'Output 10'!$H$4:$H$"&amp;$C$13),Analysis!Q23,INDIRECT("'Output 10'!$U$4:$U$"&amp;$C$13))</f>
        <v>0</v>
      </c>
      <c r="U23" s="31"/>
      <c r="V23" s="5">
        <f>SUMIF('Unplanned Outputs'!$E$4:$E$500,Analysis!Q23,'Unplanned Outputs'!$J$4:$J$500)</f>
        <v>0</v>
      </c>
      <c r="W23" s="5">
        <f>SUMIF('Unplanned Outputs'!$E$4:$E$500,Analysis!$Q23,'Unplanned Outputs'!$N$4:$N$500)</f>
        <v>0</v>
      </c>
      <c r="X23" s="5">
        <f>SUMIF('Unplanned Outputs'!$E$4:$E$500,Analysis!$Q23,'Unplanned Outputs'!$R$4:$R$500)</f>
        <v>0</v>
      </c>
      <c r="Y23" s="15"/>
      <c r="Z23" s="37">
        <f t="shared" ca="1" si="0"/>
        <v>0</v>
      </c>
      <c r="AA23" s="37">
        <f t="shared" si="1"/>
        <v>0</v>
      </c>
      <c r="AB23" s="53">
        <f t="shared" ca="1" si="2"/>
        <v>0</v>
      </c>
      <c r="AC23" s="62">
        <f ca="1">SUMIF(INDIRECT("'Output 1'!$H$5:$H$"&amp;$C$4),Analysis!$Q23,INDIRECT("'Output 1'!$F$5:$F$"&amp;$C$4))
+SUMIF(INDIRECT("'Output 2'!$H$5:$H$"&amp;$C$5),Analysis!$Q23,INDIRECT("'Output 2'!$F$5:$F$"&amp;$C$5))
+SUMIF(INDIRECT("'Output 3'!$H$5:$H$"&amp;$C$6),Analysis!$Q23,INDIRECT("'Output 3'!$F$5:$F$"&amp;$C$6))
+SUMIF(INDIRECT("'Output 4'!$H$5:$H$"&amp;$C$7),Analysis!$Q23,INDIRECT("'Output 4'!$F$5:$F$"&amp;$C$7))
+SUMIF(INDIRECT("'Output 5'!$H$5:$H$"&amp;$C$8),Analysis!$Q23,INDIRECT("'Output 5'!$F$5:$F$"&amp;$C$8))
+SUMIF(INDIRECT("'Output 6'!$H$5:$H$"&amp;$C$9),Analysis!$Q23,INDIRECT("'Output 6'!$F$5:$F$"&amp;$C$9))
+SUMIF(INDIRECT("'Output 7'!$H$5:$H$"&amp;$C$10),Analysis!$Q23,INDIRECT("'Output 7'!$F$5:$F$"&amp;$C$10))
+SUMIF(INDIRECT("'Output 8'!$H$5:$H$"&amp;$C$11),Analysis!$Q23,INDIRECT("'Output 8'!$F$5:$F$"&amp;$C$11))
+SUMIF(INDIRECT("'Output 9'!$H$5:$H$"&amp;$C$12),Analysis!$Q23,INDIRECT("'Output 9'!$F$5:$F$"&amp;$C$12))
+SUMIF(INDIRECT("'Output 10'!$H$5:$H$"&amp;$C$13),Analysis!$Q23,INDIRECT("'Output 10'!$F$5:$F$"&amp;$C$13))</f>
        <v>0</v>
      </c>
    </row>
    <row r="24" spans="1:29" x14ac:dyDescent="0.2">
      <c r="G24" s="4" t="e">
        <f>'Output 5'!L$6/'Output 5'!$G$6</f>
        <v>#DIV/0!</v>
      </c>
      <c r="H24" s="4" t="e">
        <f>'Output 5'!N$6/'Output 5'!$G$6</f>
        <v>#DIV/0!</v>
      </c>
      <c r="I24" s="4" t="e">
        <f>('Output 5'!P$6)/'Output 5'!$G$6</f>
        <v>#DIV/0!</v>
      </c>
      <c r="J24" s="4" t="e">
        <f>('Output 5'!R$6)/'Output 5'!$G$6</f>
        <v>#DIV/0!</v>
      </c>
      <c r="K24" s="4" t="e">
        <f>('Output 1'!V$4)/'Output 1'!$G$4</f>
        <v>#VALUE!</v>
      </c>
      <c r="L24" s="34" t="e">
        <f t="shared" ref="L24:L39" si="11">H24+J24</f>
        <v>#DIV/0!</v>
      </c>
      <c r="M24" s="4" t="e">
        <f>('Output 7'!#REF!)/'Output 7'!$F$5</f>
        <v>#REF!</v>
      </c>
      <c r="N24" s="4" t="e">
        <f>('Output 7'!U$5)/'Output 7'!$F$5</f>
        <v>#DIV/0!</v>
      </c>
      <c r="O24" s="34" t="e">
        <f t="shared" si="9"/>
        <v>#DIV/0!</v>
      </c>
      <c r="Q24" s="31" t="s">
        <v>267</v>
      </c>
      <c r="R24" s="5">
        <f ca="1">SUMIF(INDIRECT("'Output 1'!$H$4:$H$"&amp;$C$4),Analysis!Q24,INDIRECT("'Output 1'!$m$4:$m$"&amp;$C$4))
+SUMIF(INDIRECT("'Output 2'!$H$4:$H$"&amp;$C$5),Analysis!Q24,INDIRECT("'Output 2'!$m$4:$m$"&amp;$C$5))
+SUMIF(INDIRECT("'Output 3'!$H$4:$H$"&amp;$C$6),Analysis!Q24,INDIRECT("'Output 3'!$m$4:$m$"&amp;$C$6))
+SUMIF(INDIRECT("'Output 4'!$H$4:$H$"&amp;$C$7),Analysis!Q24,INDIRECT("'Output 4'!$m$4:$m$"&amp;$C$7))
+SUMIF(INDIRECT("'Output 5'!$H$4:$H$"&amp;$C$8),Analysis!Q24,INDIRECT("'Output 5'!$m$4:$m$"&amp;$C$8))
+SUMIF(INDIRECT("'Output 6'!$H$4:$H$"&amp;$C$9),Analysis!Q24,INDIRECT("'Output 6'!$m$4:$m$"&amp;$C$9))
+SUMIF(INDIRECT("'Output 7'!$H$4:$H$"&amp;$C$10),Analysis!Q24,INDIRECT("'Output 7'!$m$4:$m$"&amp;$C$10))
+SUMIF(INDIRECT("'Output 8'!$H$4:$H$"&amp;$C$11),Analysis!Q24,INDIRECT("'Output 8'!$m$4:$m$"&amp;$C$11))
+SUMIF(INDIRECT("'Output 9'!$H$4:$H$"&amp;$C$12),Analysis!Q24,INDIRECT("'Output 9'!$m$4:$m$"&amp;$C$12))
+SUMIF(INDIRECT("'Output 10'!$H$4:$H$"&amp;$C$13),Analysis!Q24,INDIRECT("'Output 10'!$m$4:$m$"&amp;$C$13))</f>
        <v>0</v>
      </c>
      <c r="S24" s="5">
        <f ca="1">SUMIF(INDIRECT("'Output 1'!$H$4:$H$"&amp;$C$4),Analysis!Q24,INDIRECT("'Output 1'!$Q$4:$Q$"&amp;$C$4))
+SUMIF(INDIRECT("'Output 2'!$H$4:$H$"&amp;$C$5),Analysis!Q24,INDIRECT("'Output 2'!$Q$4:$Q$"&amp;$C$5))
+SUMIF(INDIRECT("'Output 3'!$H$4:$H$"&amp;$C$6),Analysis!Q24,INDIRECT("'Output 3'!$Q$4:$Q$"&amp;$C$6))
+SUMIF(INDIRECT("'Output 4'!$H$4:$H$"&amp;$C$7),Analysis!Q24,INDIRECT("'Output 4'!$Q$4:$Q$"&amp;$C$7))
+SUMIF(INDIRECT("'Output 5'!$H$4:$H$"&amp;$C$8),Analysis!Q24,INDIRECT("'Output 5'!$Q$4:$Q$"&amp;$C$8))
+SUMIF(INDIRECT("'Output 6'!$H$4:$H$"&amp;$C$9),Analysis!Q24,INDIRECT("'Output 6'!$Q$4:$Q$"&amp;$C$9))
+SUMIF(INDIRECT("'Output 7'!$H$4:$H$"&amp;$C$10),Analysis!Q24,INDIRECT("'Output 7'!$Q$4:$Q$"&amp;$C$10))
+SUMIF(INDIRECT("'Output 8'!$H$4:$H$"&amp;$C$11),Analysis!Q24,INDIRECT("'Output 8'!$Q$4:$Q$"&amp;$C$11))
+SUMIF(INDIRECT("'Output 9'!$H$4:$H$"&amp;$C$12),Analysis!Q24,INDIRECT("'Output 9'!$Q$4:$Q$"&amp;$C$12))
+SUMIF(INDIRECT("'Output 10'!$H$4:$H$"&amp;$C$13),Analysis!Q24,INDIRECT("'Output 10'!$Q$4:$Q$"&amp;$C$13))</f>
        <v>0</v>
      </c>
      <c r="T24" s="5">
        <f ca="1">SUMIF(INDIRECT("'Output 1'!$H$4:$H$"&amp;$C$4),Analysis!Q24,INDIRECT("'Output 1'!$U$4:$U$"&amp;$C$4))
+SUMIF(INDIRECT("'Output 2'!$H$4:$H$"&amp;$C$5),Analysis!Q24,INDIRECT("'Output 2'!$U$4:$U$"&amp;$C$5))
+SUMIF(INDIRECT("'Output 3'!$H$4:$H$"&amp;$C$6),Analysis!Q24,INDIRECT("'Output 3'!$U$4:$U$"&amp;$C$6))
+SUMIF(INDIRECT("'Output 4'!$H$4:$H$"&amp;$C$7),Analysis!Q24,INDIRECT("'Output 4'!$U$4:$U$"&amp;$C$7))
+SUMIF(INDIRECT("'Output 5'!$H$4:$H$"&amp;$C$8),Analysis!Q24,INDIRECT("'Output 5'!$U$4:$U$"&amp;$C$8))
+SUMIF(INDIRECT("'Output 6'!$H$4:$H$"&amp;$C$9),Analysis!Q24,INDIRECT("'Output 6'!$U$4:$U$"&amp;$C$9))
+SUMIF(INDIRECT("'Output 7'!$H$4:$H$"&amp;$C$10),Analysis!Q24,INDIRECT("'Output 7'!$U$4:$U$"&amp;$C$10))
+SUMIF(INDIRECT("'Output 8'!$H$4:$H$"&amp;$C$11),Analysis!Q24,INDIRECT("'Output 8'!$U$4:$U$"&amp;$C$11))
+SUMIF(INDIRECT("'Output 9'!$H$4:$H$"&amp;$C$12),Analysis!Q24,INDIRECT("'Output 9'!$U$4:$U$"&amp;$C$12))
+SUMIF(INDIRECT("'Output 10'!$H$4:$H$"&amp;$C$13),Analysis!Q24,INDIRECT("'Output 10'!$U$4:$U$"&amp;$C$13))</f>
        <v>0</v>
      </c>
      <c r="U24" s="31"/>
      <c r="V24" s="5">
        <f>SUMIF('Unplanned Outputs'!$E$4:$E$500,Analysis!Q24,'Unplanned Outputs'!$J$4:$J$500)</f>
        <v>0</v>
      </c>
      <c r="W24" s="5">
        <f>SUMIF('Unplanned Outputs'!$E$4:$E$500,Analysis!$Q24,'Unplanned Outputs'!$N$4:$N$500)</f>
        <v>0</v>
      </c>
      <c r="X24" s="5">
        <f>SUMIF('Unplanned Outputs'!$E$4:$E$500,Analysis!$Q24,'Unplanned Outputs'!$R$4:$R$500)</f>
        <v>0</v>
      </c>
      <c r="Y24" s="15"/>
      <c r="Z24" s="37">
        <f t="shared" ca="1" si="0"/>
        <v>0</v>
      </c>
      <c r="AA24" s="37">
        <f t="shared" si="1"/>
        <v>0</v>
      </c>
      <c r="AB24" s="53">
        <f t="shared" ca="1" si="2"/>
        <v>0</v>
      </c>
      <c r="AC24" s="62">
        <f ca="1">SUMIF(INDIRECT("'Output 1'!$H$5:$H$"&amp;$C$4),Analysis!$Q24,INDIRECT("'Output 1'!$F$5:$F$"&amp;$C$4))
+SUMIF(INDIRECT("'Output 2'!$H$5:$H$"&amp;$C$5),Analysis!$Q24,INDIRECT("'Output 2'!$F$5:$F$"&amp;$C$5))
+SUMIF(INDIRECT("'Output 3'!$H$5:$H$"&amp;$C$6),Analysis!$Q24,INDIRECT("'Output 3'!$F$5:$F$"&amp;$C$6))
+SUMIF(INDIRECT("'Output 4'!$H$5:$H$"&amp;$C$7),Analysis!$Q24,INDIRECT("'Output 4'!$F$5:$F$"&amp;$C$7))
+SUMIF(INDIRECT("'Output 5'!$H$5:$H$"&amp;$C$8),Analysis!$Q24,INDIRECT("'Output 5'!$F$5:$F$"&amp;$C$8))
+SUMIF(INDIRECT("'Output 6'!$H$5:$H$"&amp;$C$9),Analysis!$Q24,INDIRECT("'Output 6'!$F$5:$F$"&amp;$C$9))
+SUMIF(INDIRECT("'Output 7'!$H$5:$H$"&amp;$C$10),Analysis!$Q24,INDIRECT("'Output 7'!$F$5:$F$"&amp;$C$10))
+SUMIF(INDIRECT("'Output 8'!$H$5:$H$"&amp;$C$11),Analysis!$Q24,INDIRECT("'Output 8'!$F$5:$F$"&amp;$C$11))
+SUMIF(INDIRECT("'Output 9'!$H$5:$H$"&amp;$C$12),Analysis!$Q24,INDIRECT("'Output 9'!$F$5:$F$"&amp;$C$12))
+SUMIF(INDIRECT("'Output 10'!$H$5:$H$"&amp;$C$13),Analysis!$Q24,INDIRECT("'Output 10'!$F$5:$F$"&amp;$C$13))</f>
        <v>0</v>
      </c>
    </row>
    <row r="25" spans="1:29" x14ac:dyDescent="0.2">
      <c r="E25" s="68" t="str">
        <f>'Output 6'!$B$4</f>
        <v>O.6</v>
      </c>
      <c r="F25" s="68" t="str">
        <f>'Output 6'!$D$4</f>
        <v>O.6.1</v>
      </c>
      <c r="G25" s="69" t="e">
        <f>'Output 6'!$K$4/'Output 6'!$F$4</f>
        <v>#DIV/0!</v>
      </c>
      <c r="H25" s="69" t="e">
        <f>'Output 6'!M$4/'Output 6'!$F$4</f>
        <v>#DIV/0!</v>
      </c>
      <c r="I25" s="69" t="e">
        <f>('Output 6'!O$4)/'Output 6'!$F$4</f>
        <v>#DIV/0!</v>
      </c>
      <c r="J25" s="69" t="e">
        <f>('Output 6'!Q$4)/'Output 6'!$F$4</f>
        <v>#DIV/0!</v>
      </c>
      <c r="K25" s="69" t="e">
        <f>('Output 1'!V$4)/'Output 1'!$G$4</f>
        <v>#VALUE!</v>
      </c>
      <c r="L25" s="70" t="e">
        <f t="shared" si="11"/>
        <v>#DIV/0!</v>
      </c>
      <c r="M25" s="4" t="e">
        <f>('Output 7'!S$6)/'Output 7'!$F$6</f>
        <v>#DIV/0!</v>
      </c>
      <c r="N25" s="4" t="e">
        <f>('Output 7'!U$6)/'Output 7'!$F$6</f>
        <v>#DIV/0!</v>
      </c>
      <c r="O25" s="34" t="e">
        <f t="shared" si="9"/>
        <v>#DIV/0!</v>
      </c>
      <c r="Q25" s="31" t="s">
        <v>531</v>
      </c>
      <c r="R25" s="5">
        <f ca="1">SUMIF(INDIRECT("'Output 1'!$H$4:$H$"&amp;$C$4),Analysis!Q25,INDIRECT("'Output 1'!$m$4:$m$"&amp;$C$4))
+SUMIF(INDIRECT("'Output 2'!$H$4:$H$"&amp;$C$5),Analysis!Q25,INDIRECT("'Output 2'!$m$4:$m$"&amp;$C$5))
+SUMIF(INDIRECT("'Output 3'!$H$4:$H$"&amp;$C$6),Analysis!Q25,INDIRECT("'Output 3'!$m$4:$m$"&amp;$C$6))
+SUMIF(INDIRECT("'Output 4'!$H$4:$H$"&amp;$C$7),Analysis!Q25,INDIRECT("'Output 4'!$m$4:$m$"&amp;$C$7))
+SUMIF(INDIRECT("'Output 5'!$H$4:$H$"&amp;$C$8),Analysis!Q25,INDIRECT("'Output 5'!$m$4:$m$"&amp;$C$8))
+SUMIF(INDIRECT("'Output 6'!$H$4:$H$"&amp;$C$9),Analysis!Q25,INDIRECT("'Output 6'!$m$4:$m$"&amp;$C$9))
+SUMIF(INDIRECT("'Output 7'!$H$4:$H$"&amp;$C$10),Analysis!Q25,INDIRECT("'Output 7'!$m$4:$m$"&amp;$C$10))
+SUMIF(INDIRECT("'Output 8'!$H$4:$H$"&amp;$C$11),Analysis!Q25,INDIRECT("'Output 8'!$m$4:$m$"&amp;$C$11))
+SUMIF(INDIRECT("'Output 9'!$H$4:$H$"&amp;$C$12),Analysis!Q25,INDIRECT("'Output 9'!$m$4:$m$"&amp;$C$12))
+SUMIF(INDIRECT("'Output 10'!$H$4:$H$"&amp;$C$13),Analysis!Q25,INDIRECT("'Output 10'!$m$4:$m$"&amp;$C$13))</f>
        <v>0</v>
      </c>
      <c r="S25" s="5">
        <f ca="1">SUMIF(INDIRECT("'Output 1'!$H$4:$H$"&amp;$C$4),Analysis!Q25,INDIRECT("'Output 1'!$Q$4:$Q$"&amp;$C$4))
+SUMIF(INDIRECT("'Output 2'!$H$4:$H$"&amp;$C$5),Analysis!Q25,INDIRECT("'Output 2'!$Q$4:$Q$"&amp;$C$5))
+SUMIF(INDIRECT("'Output 3'!$H$4:$H$"&amp;$C$6),Analysis!Q25,INDIRECT("'Output 3'!$Q$4:$Q$"&amp;$C$6))
+SUMIF(INDIRECT("'Output 4'!$H$4:$H$"&amp;$C$7),Analysis!Q25,INDIRECT("'Output 4'!$Q$4:$Q$"&amp;$C$7))
+SUMIF(INDIRECT("'Output 5'!$H$4:$H$"&amp;$C$8),Analysis!Q25,INDIRECT("'Output 5'!$Q$4:$Q$"&amp;$C$8))
+SUMIF(INDIRECT("'Output 6'!$H$4:$H$"&amp;$C$9),Analysis!Q25,INDIRECT("'Output 6'!$Q$4:$Q$"&amp;$C$9))
+SUMIF(INDIRECT("'Output 7'!$H$4:$H$"&amp;$C$10),Analysis!Q25,INDIRECT("'Output 7'!$Q$4:$Q$"&amp;$C$10))
+SUMIF(INDIRECT("'Output 8'!$H$4:$H$"&amp;$C$11),Analysis!Q25,INDIRECT("'Output 8'!$Q$4:$Q$"&amp;$C$11))
+SUMIF(INDIRECT("'Output 9'!$H$4:$H$"&amp;$C$12),Analysis!Q25,INDIRECT("'Output 9'!$Q$4:$Q$"&amp;$C$12))
+SUMIF(INDIRECT("'Output 10'!$H$4:$H$"&amp;$C$13),Analysis!Q25,INDIRECT("'Output 10'!$Q$4:$Q$"&amp;$C$13))</f>
        <v>0</v>
      </c>
      <c r="T25" s="5">
        <f ca="1">SUMIF(INDIRECT("'Output 1'!$H$4:$H$"&amp;$C$4),Analysis!Q25,INDIRECT("'Output 1'!$U$4:$U$"&amp;$C$4))
+SUMIF(INDIRECT("'Output 2'!$H$4:$H$"&amp;$C$5),Analysis!Q25,INDIRECT("'Output 2'!$U$4:$U$"&amp;$C$5))
+SUMIF(INDIRECT("'Output 3'!$H$4:$H$"&amp;$C$6),Analysis!Q25,INDIRECT("'Output 3'!$U$4:$U$"&amp;$C$6))
+SUMIF(INDIRECT("'Output 4'!$H$4:$H$"&amp;$C$7),Analysis!Q25,INDIRECT("'Output 4'!$U$4:$U$"&amp;$C$7))
+SUMIF(INDIRECT("'Output 5'!$H$4:$H$"&amp;$C$8),Analysis!Q25,INDIRECT("'Output 5'!$U$4:$U$"&amp;$C$8))
+SUMIF(INDIRECT("'Output 6'!$H$4:$H$"&amp;$C$9),Analysis!Q25,INDIRECT("'Output 6'!$U$4:$U$"&amp;$C$9))
+SUMIF(INDIRECT("'Output 7'!$H$4:$H$"&amp;$C$10),Analysis!Q25,INDIRECT("'Output 7'!$U$4:$U$"&amp;$C$10))
+SUMIF(INDIRECT("'Output 8'!$H$4:$H$"&amp;$C$11),Analysis!Q25,INDIRECT("'Output 8'!$U$4:$U$"&amp;$C$11))
+SUMIF(INDIRECT("'Output 9'!$H$4:$H$"&amp;$C$12),Analysis!Q25,INDIRECT("'Output 9'!$U$4:$U$"&amp;$C$12))
+SUMIF(INDIRECT("'Output 10'!$H$4:$H$"&amp;$C$13),Analysis!Q25,INDIRECT("'Output 10'!$U$4:$U$"&amp;$C$13))</f>
        <v>0</v>
      </c>
      <c r="U25" s="31"/>
      <c r="V25" s="5">
        <f>SUMIF('Unplanned Outputs'!$E$4:$E$500,Analysis!Q25,'Unplanned Outputs'!$J$4:$J$500)</f>
        <v>0</v>
      </c>
      <c r="W25" s="5">
        <f>SUMIF('Unplanned Outputs'!$E$4:$E$500,Analysis!$Q25,'Unplanned Outputs'!$N$4:$N$500)</f>
        <v>0</v>
      </c>
      <c r="X25" s="5">
        <f>SUMIF('Unplanned Outputs'!$E$4:$E$500,Analysis!$Q25,'Unplanned Outputs'!$R$4:$R$500)</f>
        <v>0</v>
      </c>
      <c r="Y25" s="15"/>
      <c r="Z25" s="37">
        <f t="shared" ca="1" si="0"/>
        <v>0</v>
      </c>
      <c r="AA25" s="37">
        <f t="shared" si="1"/>
        <v>0</v>
      </c>
      <c r="AB25" s="53">
        <f t="shared" ca="1" si="2"/>
        <v>0</v>
      </c>
      <c r="AC25" s="62">
        <f ca="1">SUMIF(INDIRECT("'Output 1'!$H$5:$H$"&amp;$C$4),Analysis!$Q25,INDIRECT("'Output 1'!$F$5:$F$"&amp;$C$4))
+SUMIF(INDIRECT("'Output 2'!$H$5:$H$"&amp;$C$5),Analysis!$Q25,INDIRECT("'Output 2'!$F$5:$F$"&amp;$C$5))
+SUMIF(INDIRECT("'Output 3'!$H$5:$H$"&amp;$C$6),Analysis!$Q25,INDIRECT("'Output 3'!$F$5:$F$"&amp;$C$6))
+SUMIF(INDIRECT("'Output 4'!$H$5:$H$"&amp;$C$7),Analysis!$Q25,INDIRECT("'Output 4'!$F$5:$F$"&amp;$C$7))
+SUMIF(INDIRECT("'Output 5'!$H$5:$H$"&amp;$C$8),Analysis!$Q25,INDIRECT("'Output 5'!$F$5:$F$"&amp;$C$8))
+SUMIF(INDIRECT("'Output 6'!$H$5:$H$"&amp;$C$9),Analysis!$Q25,INDIRECT("'Output 6'!$F$5:$F$"&amp;$C$9))
+SUMIF(INDIRECT("'Output 7'!$H$5:$H$"&amp;$C$10),Analysis!$Q25,INDIRECT("'Output 7'!$F$5:$F$"&amp;$C$10))
+SUMIF(INDIRECT("'Output 8'!$H$5:$H$"&amp;$C$11),Analysis!$Q25,INDIRECT("'Output 8'!$F$5:$F$"&amp;$C$11))
+SUMIF(INDIRECT("'Output 9'!$H$5:$H$"&amp;$C$12),Analysis!$Q25,INDIRECT("'Output 9'!$F$5:$F$"&amp;$C$12))
+SUMIF(INDIRECT("'Output 10'!$H$5:$H$"&amp;$C$13),Analysis!$Q25,INDIRECT("'Output 10'!$F$5:$F$"&amp;$C$13))</f>
        <v>0</v>
      </c>
    </row>
    <row r="26" spans="1:29" x14ac:dyDescent="0.2">
      <c r="E26" s="68"/>
      <c r="F26" s="68" t="str">
        <f>'Output 6'!$D$5</f>
        <v>O.6.2</v>
      </c>
      <c r="G26" s="69" t="e">
        <f>'Output 6'!K$5/'Output 6'!$F$5</f>
        <v>#DIV/0!</v>
      </c>
      <c r="H26" s="69" t="e">
        <f>'Output 6'!M$5/'Output 6'!$F$5</f>
        <v>#DIV/0!</v>
      </c>
      <c r="I26" s="69" t="e">
        <f>('Output 6'!O$5)/'Output 6'!$F$5</f>
        <v>#DIV/0!</v>
      </c>
      <c r="J26" s="69" t="e">
        <f>('Output 6'!Q$5)/'Output 6'!$F$5</f>
        <v>#DIV/0!</v>
      </c>
      <c r="K26" s="69" t="e">
        <f>('Output 1'!V$4)/'Output 1'!$G$4</f>
        <v>#VALUE!</v>
      </c>
      <c r="L26" s="70" t="e">
        <f t="shared" si="11"/>
        <v>#DIV/0!</v>
      </c>
      <c r="M26" s="4" t="e">
        <f>(#REF!)/#REF!</f>
        <v>#REF!</v>
      </c>
      <c r="N26" s="4" t="e">
        <f>(#REF!)/#REF!</f>
        <v>#REF!</v>
      </c>
      <c r="O26" s="34" t="e">
        <f>#REF!+N26</f>
        <v>#REF!</v>
      </c>
      <c r="Q26" s="31" t="s">
        <v>532</v>
      </c>
      <c r="R26" s="5">
        <f ca="1">SUMIF(INDIRECT("'Output 1'!$H$4:$H$"&amp;$C$4),Analysis!Q26,INDIRECT("'Output 1'!$m$4:$m$"&amp;$C$4))
+SUMIF(INDIRECT("'Output 2'!$H$4:$H$"&amp;$C$5),Analysis!Q26,INDIRECT("'Output 2'!$m$4:$m$"&amp;$C$5))
+SUMIF(INDIRECT("'Output 3'!$H$4:$H$"&amp;$C$6),Analysis!Q26,INDIRECT("'Output 3'!$m$4:$m$"&amp;$C$6))
+SUMIF(INDIRECT("'Output 4'!$H$4:$H$"&amp;$C$7),Analysis!Q26,INDIRECT("'Output 4'!$m$4:$m$"&amp;$C$7))
+SUMIF(INDIRECT("'Output 5'!$H$4:$H$"&amp;$C$8),Analysis!Q26,INDIRECT("'Output 5'!$m$4:$m$"&amp;$C$8))
+SUMIF(INDIRECT("'Output 6'!$H$4:$H$"&amp;$C$9),Analysis!Q26,INDIRECT("'Output 6'!$m$4:$m$"&amp;$C$9))
+SUMIF(INDIRECT("'Output 7'!$H$4:$H$"&amp;$C$10),Analysis!Q26,INDIRECT("'Output 7'!$m$4:$m$"&amp;$C$10))
+SUMIF(INDIRECT("'Output 8'!$H$4:$H$"&amp;$C$11),Analysis!Q26,INDIRECT("'Output 8'!$m$4:$m$"&amp;$C$11))
+SUMIF(INDIRECT("'Output 9'!$H$4:$H$"&amp;$C$12),Analysis!Q26,INDIRECT("'Output 9'!$m$4:$m$"&amp;$C$12))
+SUMIF(INDIRECT("'Output 10'!$H$4:$H$"&amp;$C$13),Analysis!Q26,INDIRECT("'Output 10'!$m$4:$m$"&amp;$C$13))</f>
        <v>0</v>
      </c>
      <c r="S26" s="5">
        <f ca="1">SUMIF(INDIRECT("'Output 1'!$H$4:$H$"&amp;$C$4),Analysis!Q26,INDIRECT("'Output 1'!$Q$4:$Q$"&amp;$C$4))
+SUMIF(INDIRECT("'Output 2'!$H$4:$H$"&amp;$C$5),Analysis!Q26,INDIRECT("'Output 2'!$Q$4:$Q$"&amp;$C$5))
+SUMIF(INDIRECT("'Output 3'!$H$4:$H$"&amp;$C$6),Analysis!Q26,INDIRECT("'Output 3'!$Q$4:$Q$"&amp;$C$6))
+SUMIF(INDIRECT("'Output 4'!$H$4:$H$"&amp;$C$7),Analysis!Q26,INDIRECT("'Output 4'!$Q$4:$Q$"&amp;$C$7))
+SUMIF(INDIRECT("'Output 5'!$H$4:$H$"&amp;$C$8),Analysis!Q26,INDIRECT("'Output 5'!$Q$4:$Q$"&amp;$C$8))
+SUMIF(INDIRECT("'Output 6'!$H$4:$H$"&amp;$C$9),Analysis!Q26,INDIRECT("'Output 6'!$Q$4:$Q$"&amp;$C$9))
+SUMIF(INDIRECT("'Output 7'!$H$4:$H$"&amp;$C$10),Analysis!Q26,INDIRECT("'Output 7'!$Q$4:$Q$"&amp;$C$10))
+SUMIF(INDIRECT("'Output 8'!$H$4:$H$"&amp;$C$11),Analysis!Q26,INDIRECT("'Output 8'!$Q$4:$Q$"&amp;$C$11))
+SUMIF(INDIRECT("'Output 9'!$H$4:$H$"&amp;$C$12),Analysis!Q26,INDIRECT("'Output 9'!$Q$4:$Q$"&amp;$C$12))
+SUMIF(INDIRECT("'Output 10'!$H$4:$H$"&amp;$C$13),Analysis!Q26,INDIRECT("'Output 10'!$Q$4:$Q$"&amp;$C$13))</f>
        <v>0</v>
      </c>
      <c r="T26" s="5">
        <f ca="1">SUMIF(INDIRECT("'Output 1'!$H$4:$H$"&amp;$C$4),Analysis!Q26,INDIRECT("'Output 1'!$U$4:$U$"&amp;$C$4))
+SUMIF(INDIRECT("'Output 2'!$H$4:$H$"&amp;$C$5),Analysis!Q26,INDIRECT("'Output 2'!$U$4:$U$"&amp;$C$5))
+SUMIF(INDIRECT("'Output 3'!$H$4:$H$"&amp;$C$6),Analysis!Q26,INDIRECT("'Output 3'!$U$4:$U$"&amp;$C$6))
+SUMIF(INDIRECT("'Output 4'!$H$4:$H$"&amp;$C$7),Analysis!Q26,INDIRECT("'Output 4'!$U$4:$U$"&amp;$C$7))
+SUMIF(INDIRECT("'Output 5'!$H$4:$H$"&amp;$C$8),Analysis!Q26,INDIRECT("'Output 5'!$U$4:$U$"&amp;$C$8))
+SUMIF(INDIRECT("'Output 6'!$H$4:$H$"&amp;$C$9),Analysis!Q26,INDIRECT("'Output 6'!$U$4:$U$"&amp;$C$9))
+SUMIF(INDIRECT("'Output 7'!$H$4:$H$"&amp;$C$10),Analysis!Q26,INDIRECT("'Output 7'!$U$4:$U$"&amp;$C$10))
+SUMIF(INDIRECT("'Output 8'!$H$4:$H$"&amp;$C$11),Analysis!Q26,INDIRECT("'Output 8'!$U$4:$U$"&amp;$C$11))
+SUMIF(INDIRECT("'Output 9'!$H$4:$H$"&amp;$C$12),Analysis!Q26,INDIRECT("'Output 9'!$U$4:$U$"&amp;$C$12))
+SUMIF(INDIRECT("'Output 10'!$H$4:$H$"&amp;$C$13),Analysis!Q26,INDIRECT("'Output 10'!$U$4:$U$"&amp;$C$13))</f>
        <v>0</v>
      </c>
      <c r="U26" s="31"/>
      <c r="V26" s="5">
        <f>SUMIF('Unplanned Outputs'!$E$4:$E$500,Analysis!Q26,'Unplanned Outputs'!$J$4:$J$500)</f>
        <v>0</v>
      </c>
      <c r="W26" s="5">
        <f>SUMIF('Unplanned Outputs'!$E$4:$E$500,Analysis!$Q26,'Unplanned Outputs'!$N$4:$N$500)</f>
        <v>0</v>
      </c>
      <c r="X26" s="5">
        <f>SUMIF('Unplanned Outputs'!$E$4:$E$500,Analysis!$Q26,'Unplanned Outputs'!$R$4:$R$500)</f>
        <v>0</v>
      </c>
      <c r="Y26" s="15"/>
      <c r="Z26" s="37">
        <f t="shared" ca="1" si="0"/>
        <v>0</v>
      </c>
      <c r="AA26" s="37">
        <f t="shared" si="1"/>
        <v>0</v>
      </c>
      <c r="AB26" s="53">
        <f t="shared" ca="1" si="2"/>
        <v>0</v>
      </c>
      <c r="AC26" s="62">
        <f ca="1">SUMIF(INDIRECT("'Output 1'!$H$5:$H$"&amp;$C$4),Analysis!$Q26,INDIRECT("'Output 1'!$F$5:$F$"&amp;$C$4))
+SUMIF(INDIRECT("'Output 2'!$H$5:$H$"&amp;$C$5),Analysis!$Q26,INDIRECT("'Output 2'!$F$5:$F$"&amp;$C$5))
+SUMIF(INDIRECT("'Output 3'!$H$5:$H$"&amp;$C$6),Analysis!$Q26,INDIRECT("'Output 3'!$F$5:$F$"&amp;$C$6))
+SUMIF(INDIRECT("'Output 4'!$H$5:$H$"&amp;$C$7),Analysis!$Q26,INDIRECT("'Output 4'!$F$5:$F$"&amp;$C$7))
+SUMIF(INDIRECT("'Output 5'!$H$5:$H$"&amp;$C$8),Analysis!$Q26,INDIRECT("'Output 5'!$F$5:$F$"&amp;$C$8))
+SUMIF(INDIRECT("'Output 6'!$H$5:$H$"&amp;$C$9),Analysis!$Q26,INDIRECT("'Output 6'!$F$5:$F$"&amp;$C$9))
+SUMIF(INDIRECT("'Output 7'!$H$5:$H$"&amp;$C$10),Analysis!$Q26,INDIRECT("'Output 7'!$F$5:$F$"&amp;$C$10))
+SUMIF(INDIRECT("'Output 8'!$H$5:$H$"&amp;$C$11),Analysis!$Q26,INDIRECT("'Output 8'!$F$5:$F$"&amp;$C$11))
+SUMIF(INDIRECT("'Output 9'!$H$5:$H$"&amp;$C$12),Analysis!$Q26,INDIRECT("'Output 9'!$F$5:$F$"&amp;$C$12))
+SUMIF(INDIRECT("'Output 10'!$H$5:$H$"&amp;$C$13),Analysis!$Q26,INDIRECT("'Output 10'!$F$5:$F$"&amp;$C$13))</f>
        <v>0</v>
      </c>
    </row>
    <row r="27" spans="1:29" x14ac:dyDescent="0.2">
      <c r="E27" s="68"/>
      <c r="F27" s="68" t="str">
        <f>'Output 6'!$D$6</f>
        <v>O.6.3</v>
      </c>
      <c r="G27" s="69" t="e">
        <f>'Output 6'!K$6/'Output 6'!$F$6</f>
        <v>#DIV/0!</v>
      </c>
      <c r="H27" s="69" t="e">
        <f>'Output 6'!M$6/'Output 6'!$F$6</f>
        <v>#DIV/0!</v>
      </c>
      <c r="I27" s="69" t="e">
        <f>('Output 6'!O$6)/'Output 6'!$F$6</f>
        <v>#DIV/0!</v>
      </c>
      <c r="J27" s="69" t="e">
        <f>('Output 6'!Q$6)/'Output 6'!$F$6</f>
        <v>#DIV/0!</v>
      </c>
      <c r="K27" s="69" t="e">
        <f>('Output 1'!V$4)/'Output 1'!$G$4</f>
        <v>#VALUE!</v>
      </c>
      <c r="L27" s="70" t="e">
        <f t="shared" si="11"/>
        <v>#DIV/0!</v>
      </c>
      <c r="M27" s="4" t="e">
        <f>(#REF!)/#REF!</f>
        <v>#REF!</v>
      </c>
      <c r="N27" s="4" t="e">
        <f>(#REF!)/#REF!</f>
        <v>#REF!</v>
      </c>
      <c r="O27" s="34" t="e">
        <f>#REF!+N27</f>
        <v>#REF!</v>
      </c>
      <c r="Q27" s="31">
        <v>2.2999999999999998</v>
      </c>
      <c r="R27" s="5">
        <f ca="1">SUMIF(INDIRECT("'Output 1'!$H$4:$H$"&amp;$C$4),Analysis!Q27,INDIRECT("'Output 1'!$m$4:$m$"&amp;$C$4))
+SUMIF(INDIRECT("'Output 2'!$H$4:$H$"&amp;$C$5),Analysis!Q27,INDIRECT("'Output 2'!$m$4:$m$"&amp;$C$5))
+SUMIF(INDIRECT("'Output 3'!$H$4:$H$"&amp;$C$6),Analysis!Q27,INDIRECT("'Output 3'!$m$4:$m$"&amp;$C$6))
+SUMIF(INDIRECT("'Output 4'!$H$4:$H$"&amp;$C$7),Analysis!Q27,INDIRECT("'Output 4'!$m$4:$m$"&amp;$C$7))
+SUMIF(INDIRECT("'Output 5'!$H$4:$H$"&amp;$C$8),Analysis!Q27,INDIRECT("'Output 5'!$m$4:$m$"&amp;$C$8))
+SUMIF(INDIRECT("'Output 6'!$H$4:$H$"&amp;$C$9),Analysis!Q27,INDIRECT("'Output 6'!$m$4:$m$"&amp;$C$9))
+SUMIF(INDIRECT("'Output 7'!$H$4:$H$"&amp;$C$10),Analysis!Q27,INDIRECT("'Output 7'!$m$4:$m$"&amp;$C$10))
+SUMIF(INDIRECT("'Output 8'!$H$4:$H$"&amp;$C$11),Analysis!Q27,INDIRECT("'Output 8'!$m$4:$m$"&amp;$C$11))
+SUMIF(INDIRECT("'Output 9'!$H$4:$H$"&amp;$C$12),Analysis!Q27,INDIRECT("'Output 9'!$m$4:$m$"&amp;$C$12))
+SUMIF(INDIRECT("'Output 10'!$H$4:$H$"&amp;$C$13),Analysis!Q27,INDIRECT("'Output 10'!$m$4:$m$"&amp;$C$13))</f>
        <v>0</v>
      </c>
      <c r="S27" s="5">
        <f ca="1">SUMIF(INDIRECT("'Output 1'!$H$4:$H$"&amp;$C$4),Analysis!Q27,INDIRECT("'Output 1'!$Q$4:$Q$"&amp;$C$4))
+SUMIF(INDIRECT("'Output 2'!$H$4:$H$"&amp;$C$5),Analysis!Q27,INDIRECT("'Output 2'!$Q$4:$Q$"&amp;$C$5))
+SUMIF(INDIRECT("'Output 3'!$H$4:$H$"&amp;$C$6),Analysis!Q27,INDIRECT("'Output 3'!$Q$4:$Q$"&amp;$C$6))
+SUMIF(INDIRECT("'Output 4'!$H$4:$H$"&amp;$C$7),Analysis!Q27,INDIRECT("'Output 4'!$Q$4:$Q$"&amp;$C$7))
+SUMIF(INDIRECT("'Output 5'!$H$4:$H$"&amp;$C$8),Analysis!Q27,INDIRECT("'Output 5'!$Q$4:$Q$"&amp;$C$8))
+SUMIF(INDIRECT("'Output 6'!$H$4:$H$"&amp;$C$9),Analysis!Q27,INDIRECT("'Output 6'!$Q$4:$Q$"&amp;$C$9))
+SUMIF(INDIRECT("'Output 7'!$H$4:$H$"&amp;$C$10),Analysis!Q27,INDIRECT("'Output 7'!$Q$4:$Q$"&amp;$C$10))
+SUMIF(INDIRECT("'Output 8'!$H$4:$H$"&amp;$C$11),Analysis!Q27,INDIRECT("'Output 8'!$Q$4:$Q$"&amp;$C$11))
+SUMIF(INDIRECT("'Output 9'!$H$4:$H$"&amp;$C$12),Analysis!Q27,INDIRECT("'Output 9'!$Q$4:$Q$"&amp;$C$12))
+SUMIF(INDIRECT("'Output 10'!$H$4:$H$"&amp;$C$13),Analysis!Q27,INDIRECT("'Output 10'!$Q$4:$Q$"&amp;$C$13))</f>
        <v>0</v>
      </c>
      <c r="T27" s="5">
        <f ca="1">SUMIF(INDIRECT("'Output 1'!$H$4:$H$"&amp;$C$4),Analysis!Q27,INDIRECT("'Output 1'!$U$4:$U$"&amp;$C$4))
+SUMIF(INDIRECT("'Output 2'!$H$4:$H$"&amp;$C$5),Analysis!Q27,INDIRECT("'Output 2'!$U$4:$U$"&amp;$C$5))
+SUMIF(INDIRECT("'Output 3'!$H$4:$H$"&amp;$C$6),Analysis!Q27,INDIRECT("'Output 3'!$U$4:$U$"&amp;$C$6))
+SUMIF(INDIRECT("'Output 4'!$H$4:$H$"&amp;$C$7),Analysis!Q27,INDIRECT("'Output 4'!$U$4:$U$"&amp;$C$7))
+SUMIF(INDIRECT("'Output 5'!$H$4:$H$"&amp;$C$8),Analysis!Q27,INDIRECT("'Output 5'!$U$4:$U$"&amp;$C$8))
+SUMIF(INDIRECT("'Output 6'!$H$4:$H$"&amp;$C$9),Analysis!Q27,INDIRECT("'Output 6'!$U$4:$U$"&amp;$C$9))
+SUMIF(INDIRECT("'Output 7'!$H$4:$H$"&amp;$C$10),Analysis!Q27,INDIRECT("'Output 7'!$U$4:$U$"&amp;$C$10))
+SUMIF(INDIRECT("'Output 8'!$H$4:$H$"&amp;$C$11),Analysis!Q27,INDIRECT("'Output 8'!$U$4:$U$"&amp;$C$11))
+SUMIF(INDIRECT("'Output 9'!$H$4:$H$"&amp;$C$12),Analysis!Q27,INDIRECT("'Output 9'!$U$4:$U$"&amp;$C$12))
+SUMIF(INDIRECT("'Output 10'!$H$4:$H$"&amp;$C$13),Analysis!Q27,INDIRECT("'Output 10'!$U$4:$U$"&amp;$C$13))</f>
        <v>0</v>
      </c>
      <c r="U27" s="31"/>
      <c r="V27" s="5">
        <f>SUMIF('Unplanned Outputs'!$E$4:$E$500,Analysis!Q27,'Unplanned Outputs'!$J$4:$J$500)</f>
        <v>0</v>
      </c>
      <c r="W27" s="5">
        <f>SUMIF('Unplanned Outputs'!$E$4:$E$500,Analysis!$Q27,'Unplanned Outputs'!$N$4:$N$500)</f>
        <v>0</v>
      </c>
      <c r="X27" s="5">
        <f>SUMIF('Unplanned Outputs'!$E$4:$E$500,Analysis!$Q27,'Unplanned Outputs'!$R$4:$R$500)</f>
        <v>0</v>
      </c>
      <c r="Y27" s="15"/>
      <c r="Z27" s="37">
        <f t="shared" ca="1" si="0"/>
        <v>0</v>
      </c>
      <c r="AA27" s="37">
        <f t="shared" si="1"/>
        <v>0</v>
      </c>
      <c r="AB27" s="53">
        <f t="shared" ca="1" si="2"/>
        <v>0</v>
      </c>
      <c r="AC27" s="62">
        <f ca="1">SUMIF(INDIRECT("'Output 1'!$H$5:$H$"&amp;$C$4),Analysis!$Q27,INDIRECT("'Output 1'!$F$5:$F$"&amp;$C$4))
+SUMIF(INDIRECT("'Output 2'!$H$5:$H$"&amp;$C$5),Analysis!$Q27,INDIRECT("'Output 2'!$F$5:$F$"&amp;$C$5))
+SUMIF(INDIRECT("'Output 3'!$H$5:$H$"&amp;$C$6),Analysis!$Q27,INDIRECT("'Output 3'!$F$5:$F$"&amp;$C$6))
+SUMIF(INDIRECT("'Output 4'!$H$5:$H$"&amp;$C$7),Analysis!$Q27,INDIRECT("'Output 4'!$F$5:$F$"&amp;$C$7))
+SUMIF(INDIRECT("'Output 5'!$H$5:$H$"&amp;$C$8),Analysis!$Q27,INDIRECT("'Output 5'!$F$5:$F$"&amp;$C$8))
+SUMIF(INDIRECT("'Output 6'!$H$5:$H$"&amp;$C$9),Analysis!$Q27,INDIRECT("'Output 6'!$F$5:$F$"&amp;$C$9))
+SUMIF(INDIRECT("'Output 7'!$H$5:$H$"&amp;$C$10),Analysis!$Q27,INDIRECT("'Output 7'!$F$5:$F$"&amp;$C$10))
+SUMIF(INDIRECT("'Output 8'!$H$5:$H$"&amp;$C$11),Analysis!$Q27,INDIRECT("'Output 8'!$F$5:$F$"&amp;$C$11))
+SUMIF(INDIRECT("'Output 9'!$H$5:$H$"&amp;$C$12),Analysis!$Q27,INDIRECT("'Output 9'!$F$5:$F$"&amp;$C$12))
+SUMIF(INDIRECT("'Output 10'!$H$5:$H$"&amp;$C$13),Analysis!$Q27,INDIRECT("'Output 10'!$F$5:$F$"&amp;$C$13))</f>
        <v>0</v>
      </c>
    </row>
    <row r="28" spans="1:29" x14ac:dyDescent="0.2">
      <c r="E28" s="68" t="str">
        <f>'Output 7'!$B$4</f>
        <v>O.7</v>
      </c>
      <c r="F28" s="68" t="str">
        <f>'Output 7'!$D$4</f>
        <v>O.7.1</v>
      </c>
      <c r="G28" s="69" t="e">
        <f>'Output 7'!$K$4/'Output 7'!$F$4</f>
        <v>#DIV/0!</v>
      </c>
      <c r="H28" s="69" t="e">
        <f>'Output 7'!M$4/'Output 7'!$F$4</f>
        <v>#DIV/0!</v>
      </c>
      <c r="I28" s="69" t="e">
        <f>('Output 7'!O$4)/'Output 7'!$F$4</f>
        <v>#DIV/0!</v>
      </c>
      <c r="J28" s="69" t="e">
        <f>('Output 7'!Q$4)/'Output 7'!$F$4</f>
        <v>#DIV/0!</v>
      </c>
      <c r="K28" s="69" t="e">
        <f>('Output 1'!V$4)/'Output 1'!$G$4</f>
        <v>#VALUE!</v>
      </c>
      <c r="L28" s="70" t="e">
        <f t="shared" si="11"/>
        <v>#DIV/0!</v>
      </c>
      <c r="M28" s="4" t="e">
        <f>(#REF!)/#REF!</f>
        <v>#REF!</v>
      </c>
      <c r="N28" s="4" t="e">
        <f>(#REF!)/#REF!</f>
        <v>#REF!</v>
      </c>
      <c r="O28" s="34" t="e">
        <f>#REF!+N28</f>
        <v>#REF!</v>
      </c>
      <c r="Q28" s="31" t="s">
        <v>533</v>
      </c>
      <c r="R28" s="5">
        <f ca="1">SUMIF(INDIRECT("'Output 1'!$H$4:$H$"&amp;$C$4),Analysis!Q28,INDIRECT("'Output 1'!$m$4:$m$"&amp;$C$4))
+SUMIF(INDIRECT("'Output 2'!$H$4:$H$"&amp;$C$5),Analysis!Q28,INDIRECT("'Output 2'!$m$4:$m$"&amp;$C$5))
+SUMIF(INDIRECT("'Output 3'!$H$4:$H$"&amp;$C$6),Analysis!Q28,INDIRECT("'Output 3'!$m$4:$m$"&amp;$C$6))
+SUMIF(INDIRECT("'Output 4'!$H$4:$H$"&amp;$C$7),Analysis!Q28,INDIRECT("'Output 4'!$m$4:$m$"&amp;$C$7))
+SUMIF(INDIRECT("'Output 5'!$H$4:$H$"&amp;$C$8),Analysis!Q28,INDIRECT("'Output 5'!$m$4:$m$"&amp;$C$8))
+SUMIF(INDIRECT("'Output 6'!$H$4:$H$"&amp;$C$9),Analysis!Q28,INDIRECT("'Output 6'!$m$4:$m$"&amp;$C$9))
+SUMIF(INDIRECT("'Output 7'!$H$4:$H$"&amp;$C$10),Analysis!Q28,INDIRECT("'Output 7'!$m$4:$m$"&amp;$C$10))
+SUMIF(INDIRECT("'Output 8'!$H$4:$H$"&amp;$C$11),Analysis!Q28,INDIRECT("'Output 8'!$m$4:$m$"&amp;$C$11))
+SUMIF(INDIRECT("'Output 9'!$H$4:$H$"&amp;$C$12),Analysis!Q28,INDIRECT("'Output 9'!$m$4:$m$"&amp;$C$12))
+SUMIF(INDIRECT("'Output 10'!$H$4:$H$"&amp;$C$13),Analysis!Q28,INDIRECT("'Output 10'!$m$4:$m$"&amp;$C$13))</f>
        <v>0</v>
      </c>
      <c r="S28" s="5">
        <f ca="1">SUMIF(INDIRECT("'Output 1'!$H$4:$H$"&amp;$C$4),Analysis!Q28,INDIRECT("'Output 1'!$Q$4:$Q$"&amp;$C$4))
+SUMIF(INDIRECT("'Output 2'!$H$4:$H$"&amp;$C$5),Analysis!Q28,INDIRECT("'Output 2'!$Q$4:$Q$"&amp;$C$5))
+SUMIF(INDIRECT("'Output 3'!$H$4:$H$"&amp;$C$6),Analysis!Q28,INDIRECT("'Output 3'!$Q$4:$Q$"&amp;$C$6))
+SUMIF(INDIRECT("'Output 4'!$H$4:$H$"&amp;$C$7),Analysis!Q28,INDIRECT("'Output 4'!$Q$4:$Q$"&amp;$C$7))
+SUMIF(INDIRECT("'Output 5'!$H$4:$H$"&amp;$C$8),Analysis!Q28,INDIRECT("'Output 5'!$Q$4:$Q$"&amp;$C$8))
+SUMIF(INDIRECT("'Output 6'!$H$4:$H$"&amp;$C$9),Analysis!Q28,INDIRECT("'Output 6'!$Q$4:$Q$"&amp;$C$9))
+SUMIF(INDIRECT("'Output 7'!$H$4:$H$"&amp;$C$10),Analysis!Q28,INDIRECT("'Output 7'!$Q$4:$Q$"&amp;$C$10))
+SUMIF(INDIRECT("'Output 8'!$H$4:$H$"&amp;$C$11),Analysis!Q28,INDIRECT("'Output 8'!$Q$4:$Q$"&amp;$C$11))
+SUMIF(INDIRECT("'Output 9'!$H$4:$H$"&amp;$C$12),Analysis!Q28,INDIRECT("'Output 9'!$Q$4:$Q$"&amp;$C$12))
+SUMIF(INDIRECT("'Output 10'!$H$4:$H$"&amp;$C$13),Analysis!Q28,INDIRECT("'Output 10'!$Q$4:$Q$"&amp;$C$13))</f>
        <v>0</v>
      </c>
      <c r="T28" s="5">
        <f ca="1">SUMIF(INDIRECT("'Output 1'!$H$4:$H$"&amp;$C$4),Analysis!Q28,INDIRECT("'Output 1'!$U$4:$U$"&amp;$C$4))
+SUMIF(INDIRECT("'Output 2'!$H$4:$H$"&amp;$C$5),Analysis!Q28,INDIRECT("'Output 2'!$U$4:$U$"&amp;$C$5))
+SUMIF(INDIRECT("'Output 3'!$H$4:$H$"&amp;$C$6),Analysis!Q28,INDIRECT("'Output 3'!$U$4:$U$"&amp;$C$6))
+SUMIF(INDIRECT("'Output 4'!$H$4:$H$"&amp;$C$7),Analysis!Q28,INDIRECT("'Output 4'!$U$4:$U$"&amp;$C$7))
+SUMIF(INDIRECT("'Output 5'!$H$4:$H$"&amp;$C$8),Analysis!Q28,INDIRECT("'Output 5'!$U$4:$U$"&amp;$C$8))
+SUMIF(INDIRECT("'Output 6'!$H$4:$H$"&amp;$C$9),Analysis!Q28,INDIRECT("'Output 6'!$U$4:$U$"&amp;$C$9))
+SUMIF(INDIRECT("'Output 7'!$H$4:$H$"&amp;$C$10),Analysis!Q28,INDIRECT("'Output 7'!$U$4:$U$"&amp;$C$10))
+SUMIF(INDIRECT("'Output 8'!$H$4:$H$"&amp;$C$11),Analysis!Q28,INDIRECT("'Output 8'!$U$4:$U$"&amp;$C$11))
+SUMIF(INDIRECT("'Output 9'!$H$4:$H$"&amp;$C$12),Analysis!Q28,INDIRECT("'Output 9'!$U$4:$U$"&amp;$C$12))
+SUMIF(INDIRECT("'Output 10'!$H$4:$H$"&amp;$C$13),Analysis!Q28,INDIRECT("'Output 10'!$U$4:$U$"&amp;$C$13))</f>
        <v>0</v>
      </c>
      <c r="U28" s="31"/>
      <c r="V28" s="5">
        <f>SUMIF('Unplanned Outputs'!$E$4:$E$500,Analysis!Q28,'Unplanned Outputs'!$J$4:$J$500)</f>
        <v>0</v>
      </c>
      <c r="W28" s="5">
        <f>SUMIF('Unplanned Outputs'!$E$4:$E$500,Analysis!$Q28,'Unplanned Outputs'!$N$4:$N$500)</f>
        <v>0</v>
      </c>
      <c r="X28" s="5">
        <f>SUMIF('Unplanned Outputs'!$E$4:$E$500,Analysis!$Q28,'Unplanned Outputs'!$R$4:$R$500)</f>
        <v>0</v>
      </c>
      <c r="Y28" s="15"/>
      <c r="Z28" s="37">
        <f t="shared" ca="1" si="0"/>
        <v>0</v>
      </c>
      <c r="AA28" s="37">
        <f t="shared" si="1"/>
        <v>0</v>
      </c>
      <c r="AB28" s="53">
        <f t="shared" ca="1" si="2"/>
        <v>0</v>
      </c>
      <c r="AC28" s="62">
        <f ca="1">SUMIF(INDIRECT("'Output 1'!$H$5:$H$"&amp;$C$4),Analysis!$Q28,INDIRECT("'Output 1'!$F$5:$F$"&amp;$C$4))
+SUMIF(INDIRECT("'Output 2'!$H$5:$H$"&amp;$C$5),Analysis!$Q28,INDIRECT("'Output 2'!$F$5:$F$"&amp;$C$5))
+SUMIF(INDIRECT("'Output 3'!$H$5:$H$"&amp;$C$6),Analysis!$Q28,INDIRECT("'Output 3'!$F$5:$F$"&amp;$C$6))
+SUMIF(INDIRECT("'Output 4'!$H$5:$H$"&amp;$C$7),Analysis!$Q28,INDIRECT("'Output 4'!$F$5:$F$"&amp;$C$7))
+SUMIF(INDIRECT("'Output 5'!$H$5:$H$"&amp;$C$8),Analysis!$Q28,INDIRECT("'Output 5'!$F$5:$F$"&amp;$C$8))
+SUMIF(INDIRECT("'Output 6'!$H$5:$H$"&amp;$C$9),Analysis!$Q28,INDIRECT("'Output 6'!$F$5:$F$"&amp;$C$9))
+SUMIF(INDIRECT("'Output 7'!$H$5:$H$"&amp;$C$10),Analysis!$Q28,INDIRECT("'Output 7'!$F$5:$F$"&amp;$C$10))
+SUMIF(INDIRECT("'Output 8'!$H$5:$H$"&amp;$C$11),Analysis!$Q28,INDIRECT("'Output 8'!$F$5:$F$"&amp;$C$11))
+SUMIF(INDIRECT("'Output 9'!$H$5:$H$"&amp;$C$12),Analysis!$Q28,INDIRECT("'Output 9'!$F$5:$F$"&amp;$C$12))
+SUMIF(INDIRECT("'Output 10'!$H$5:$H$"&amp;$C$13),Analysis!$Q28,INDIRECT("'Output 10'!$F$5:$F$"&amp;$C$13))</f>
        <v>0</v>
      </c>
    </row>
    <row r="29" spans="1:29" x14ac:dyDescent="0.2">
      <c r="E29" s="68"/>
      <c r="F29" s="68" t="str">
        <f>'Output 7'!$D$5</f>
        <v>O.7.2</v>
      </c>
      <c r="G29" s="69" t="e">
        <f>'Output 7'!K$5/'Output 7'!$F$5</f>
        <v>#DIV/0!</v>
      </c>
      <c r="H29" s="69" t="e">
        <f>'Output 7'!M$5/'Output 7'!$F$5</f>
        <v>#DIV/0!</v>
      </c>
      <c r="I29" s="69" t="e">
        <f>('Output 7'!O$5)/'Output 7'!$F$5</f>
        <v>#DIV/0!</v>
      </c>
      <c r="J29" s="69" t="e">
        <f>('Output 7'!Q$5)/'Output 7'!$F$5</f>
        <v>#DIV/0!</v>
      </c>
      <c r="K29" s="69" t="e">
        <f>('Output 1'!V$4)/'Output 1'!$G$4</f>
        <v>#VALUE!</v>
      </c>
      <c r="L29" s="70" t="e">
        <f t="shared" si="11"/>
        <v>#DIV/0!</v>
      </c>
      <c r="M29" s="4" t="e">
        <f>('Output 8'!S$4)/'Output 8'!$F$4</f>
        <v>#DIV/0!</v>
      </c>
      <c r="N29" s="4" t="e">
        <f>('Output 8'!U$4)/'Output 8'!$F$4</f>
        <v>#DIV/0!</v>
      </c>
      <c r="O29" s="34" t="e">
        <f t="shared" ref="O29:O34" si="12">L31+N29</f>
        <v>#DIV/0!</v>
      </c>
      <c r="Q29" s="31" t="s">
        <v>534</v>
      </c>
      <c r="R29" s="5">
        <f ca="1">SUMIF(INDIRECT("'Output 1'!$H$4:$H$"&amp;$C$4),Analysis!Q29,INDIRECT("'Output 1'!$m$4:$m$"&amp;$C$4))
+SUMIF(INDIRECT("'Output 2'!$H$4:$H$"&amp;$C$5),Analysis!Q29,INDIRECT("'Output 2'!$m$4:$m$"&amp;$C$5))
+SUMIF(INDIRECT("'Output 3'!$H$4:$H$"&amp;$C$6),Analysis!Q29,INDIRECT("'Output 3'!$m$4:$m$"&amp;$C$6))
+SUMIF(INDIRECT("'Output 4'!$H$4:$H$"&amp;$C$7),Analysis!Q29,INDIRECT("'Output 4'!$m$4:$m$"&amp;$C$7))
+SUMIF(INDIRECT("'Output 5'!$H$4:$H$"&amp;$C$8),Analysis!Q29,INDIRECT("'Output 5'!$m$4:$m$"&amp;$C$8))
+SUMIF(INDIRECT("'Output 6'!$H$4:$H$"&amp;$C$9),Analysis!Q29,INDIRECT("'Output 6'!$m$4:$m$"&amp;$C$9))
+SUMIF(INDIRECT("'Output 7'!$H$4:$H$"&amp;$C$10),Analysis!Q29,INDIRECT("'Output 7'!$m$4:$m$"&amp;$C$10))
+SUMIF(INDIRECT("'Output 8'!$H$4:$H$"&amp;$C$11),Analysis!Q29,INDIRECT("'Output 8'!$m$4:$m$"&amp;$C$11))
+SUMIF(INDIRECT("'Output 9'!$H$4:$H$"&amp;$C$12),Analysis!Q29,INDIRECT("'Output 9'!$m$4:$m$"&amp;$C$12))
+SUMIF(INDIRECT("'Output 10'!$H$4:$H$"&amp;$C$13),Analysis!Q29,INDIRECT("'Output 10'!$m$4:$m$"&amp;$C$13))</f>
        <v>0</v>
      </c>
      <c r="S29" s="5">
        <f ca="1">SUMIF(INDIRECT("'Output 1'!$H$4:$H$"&amp;$C$4),Analysis!Q29,INDIRECT("'Output 1'!$Q$4:$Q$"&amp;$C$4))
+SUMIF(INDIRECT("'Output 2'!$H$4:$H$"&amp;$C$5),Analysis!Q29,INDIRECT("'Output 2'!$Q$4:$Q$"&amp;$C$5))
+SUMIF(INDIRECT("'Output 3'!$H$4:$H$"&amp;$C$6),Analysis!Q29,INDIRECT("'Output 3'!$Q$4:$Q$"&amp;$C$6))
+SUMIF(INDIRECT("'Output 4'!$H$4:$H$"&amp;$C$7),Analysis!Q29,INDIRECT("'Output 4'!$Q$4:$Q$"&amp;$C$7))
+SUMIF(INDIRECT("'Output 5'!$H$4:$H$"&amp;$C$8),Analysis!Q29,INDIRECT("'Output 5'!$Q$4:$Q$"&amp;$C$8))
+SUMIF(INDIRECT("'Output 6'!$H$4:$H$"&amp;$C$9),Analysis!Q29,INDIRECT("'Output 6'!$Q$4:$Q$"&amp;$C$9))
+SUMIF(INDIRECT("'Output 7'!$H$4:$H$"&amp;$C$10),Analysis!Q29,INDIRECT("'Output 7'!$Q$4:$Q$"&amp;$C$10))
+SUMIF(INDIRECT("'Output 8'!$H$4:$H$"&amp;$C$11),Analysis!Q29,INDIRECT("'Output 8'!$Q$4:$Q$"&amp;$C$11))
+SUMIF(INDIRECT("'Output 9'!$H$4:$H$"&amp;$C$12),Analysis!Q29,INDIRECT("'Output 9'!$Q$4:$Q$"&amp;$C$12))
+SUMIF(INDIRECT("'Output 10'!$H$4:$H$"&amp;$C$13),Analysis!Q29,INDIRECT("'Output 10'!$Q$4:$Q$"&amp;$C$13))</f>
        <v>0</v>
      </c>
      <c r="T29" s="5">
        <f ca="1">SUMIF(INDIRECT("'Output 1'!$H$4:$H$"&amp;$C$4),Analysis!Q29,INDIRECT("'Output 1'!$U$4:$U$"&amp;$C$4))
+SUMIF(INDIRECT("'Output 2'!$H$4:$H$"&amp;$C$5),Analysis!Q29,INDIRECT("'Output 2'!$U$4:$U$"&amp;$C$5))
+SUMIF(INDIRECT("'Output 3'!$H$4:$H$"&amp;$C$6),Analysis!Q29,INDIRECT("'Output 3'!$U$4:$U$"&amp;$C$6))
+SUMIF(INDIRECT("'Output 4'!$H$4:$H$"&amp;$C$7),Analysis!Q29,INDIRECT("'Output 4'!$U$4:$U$"&amp;$C$7))
+SUMIF(INDIRECT("'Output 5'!$H$4:$H$"&amp;$C$8),Analysis!Q29,INDIRECT("'Output 5'!$U$4:$U$"&amp;$C$8))
+SUMIF(INDIRECT("'Output 6'!$H$4:$H$"&amp;$C$9),Analysis!Q29,INDIRECT("'Output 6'!$U$4:$U$"&amp;$C$9))
+SUMIF(INDIRECT("'Output 7'!$H$4:$H$"&amp;$C$10),Analysis!Q29,INDIRECT("'Output 7'!$U$4:$U$"&amp;$C$10))
+SUMIF(INDIRECT("'Output 8'!$H$4:$H$"&amp;$C$11),Analysis!Q29,INDIRECT("'Output 8'!$U$4:$U$"&amp;$C$11))
+SUMIF(INDIRECT("'Output 9'!$H$4:$H$"&amp;$C$12),Analysis!Q29,INDIRECT("'Output 9'!$U$4:$U$"&amp;$C$12))
+SUMIF(INDIRECT("'Output 10'!$H$4:$H$"&amp;$C$13),Analysis!Q29,INDIRECT("'Output 10'!$U$4:$U$"&amp;$C$13))</f>
        <v>0</v>
      </c>
      <c r="U29" s="31"/>
      <c r="V29" s="5">
        <f>SUMIF('Unplanned Outputs'!$E$4:$E$500,Analysis!Q29,'Unplanned Outputs'!$J$4:$J$500)</f>
        <v>0</v>
      </c>
      <c r="W29" s="5">
        <f>SUMIF('Unplanned Outputs'!$E$4:$E$500,Analysis!$Q29,'Unplanned Outputs'!$N$4:$N$500)</f>
        <v>0</v>
      </c>
      <c r="X29" s="5">
        <f>SUMIF('Unplanned Outputs'!$E$4:$E$500,Analysis!$Q29,'Unplanned Outputs'!$R$4:$R$500)</f>
        <v>0</v>
      </c>
      <c r="Y29" s="15"/>
      <c r="Z29" s="37">
        <f t="shared" ca="1" si="0"/>
        <v>0</v>
      </c>
      <c r="AA29" s="37">
        <f t="shared" si="1"/>
        <v>0</v>
      </c>
      <c r="AB29" s="53">
        <f t="shared" ca="1" si="2"/>
        <v>0</v>
      </c>
      <c r="AC29" s="62">
        <f ca="1">SUMIF(INDIRECT("'Output 1'!$H$5:$H$"&amp;$C$4),Analysis!$Q29,INDIRECT("'Output 1'!$F$5:$F$"&amp;$C$4))
+SUMIF(INDIRECT("'Output 2'!$H$5:$H$"&amp;$C$5),Analysis!$Q29,INDIRECT("'Output 2'!$F$5:$F$"&amp;$C$5))
+SUMIF(INDIRECT("'Output 3'!$H$5:$H$"&amp;$C$6),Analysis!$Q29,INDIRECT("'Output 3'!$F$5:$F$"&amp;$C$6))
+SUMIF(INDIRECT("'Output 4'!$H$5:$H$"&amp;$C$7),Analysis!$Q29,INDIRECT("'Output 4'!$F$5:$F$"&amp;$C$7))
+SUMIF(INDIRECT("'Output 5'!$H$5:$H$"&amp;$C$8),Analysis!$Q29,INDIRECT("'Output 5'!$F$5:$F$"&amp;$C$8))
+SUMIF(INDIRECT("'Output 6'!$H$5:$H$"&amp;$C$9),Analysis!$Q29,INDIRECT("'Output 6'!$F$5:$F$"&amp;$C$9))
+SUMIF(INDIRECT("'Output 7'!$H$5:$H$"&amp;$C$10),Analysis!$Q29,INDIRECT("'Output 7'!$F$5:$F$"&amp;$C$10))
+SUMIF(INDIRECT("'Output 8'!$H$5:$H$"&amp;$C$11),Analysis!$Q29,INDIRECT("'Output 8'!$F$5:$F$"&amp;$C$11))
+SUMIF(INDIRECT("'Output 9'!$H$5:$H$"&amp;$C$12),Analysis!$Q29,INDIRECT("'Output 9'!$F$5:$F$"&amp;$C$12))
+SUMIF(INDIRECT("'Output 10'!$H$5:$H$"&amp;$C$13),Analysis!$Q29,INDIRECT("'Output 10'!$F$5:$F$"&amp;$C$13))</f>
        <v>0</v>
      </c>
    </row>
    <row r="30" spans="1:29" x14ac:dyDescent="0.2">
      <c r="E30" s="68"/>
      <c r="F30" s="68" t="str">
        <f>'Output 7'!$D$6</f>
        <v>O.7.3</v>
      </c>
      <c r="G30" s="69" t="e">
        <f>'Output 7'!K$6/'Output 7'!$F$6</f>
        <v>#DIV/0!</v>
      </c>
      <c r="H30" s="69" t="e">
        <f>'Output 7'!M$6/'Output 7'!$F$6</f>
        <v>#DIV/0!</v>
      </c>
      <c r="I30" s="69" t="e">
        <f>('Output 7'!O$6)/'Output 7'!$F$6</f>
        <v>#DIV/0!</v>
      </c>
      <c r="J30" s="69" t="e">
        <f>('Output 7'!Q$6)/'Output 7'!$F$6</f>
        <v>#DIV/0!</v>
      </c>
      <c r="K30" s="69" t="e">
        <f>('Output 1'!V$4)/'Output 1'!$G$4</f>
        <v>#VALUE!</v>
      </c>
      <c r="L30" s="70" t="e">
        <f t="shared" si="11"/>
        <v>#DIV/0!</v>
      </c>
      <c r="M30" s="4" t="e">
        <f>('Output 8'!S$5)/'Output 8'!$F$5</f>
        <v>#DIV/0!</v>
      </c>
      <c r="N30" s="4" t="e">
        <f>('Output 8'!U$5)/'Output 8'!$F$5</f>
        <v>#DIV/0!</v>
      </c>
      <c r="O30" s="34" t="e">
        <f t="shared" si="12"/>
        <v>#DIV/0!</v>
      </c>
      <c r="Q30" s="31" t="s">
        <v>535</v>
      </c>
      <c r="R30" s="5">
        <f ca="1">SUMIF(INDIRECT("'Output 1'!$H$4:$H$"&amp;$C$4),Analysis!Q30,INDIRECT("'Output 1'!$m$4:$m$"&amp;$C$4))
+SUMIF(INDIRECT("'Output 2'!$H$4:$H$"&amp;$C$5),Analysis!Q30,INDIRECT("'Output 2'!$m$4:$m$"&amp;$C$5))
+SUMIF(INDIRECT("'Output 3'!$H$4:$H$"&amp;$C$6),Analysis!Q30,INDIRECT("'Output 3'!$m$4:$m$"&amp;$C$6))
+SUMIF(INDIRECT("'Output 4'!$H$4:$H$"&amp;$C$7),Analysis!Q30,INDIRECT("'Output 4'!$m$4:$m$"&amp;$C$7))
+SUMIF(INDIRECT("'Output 5'!$H$4:$H$"&amp;$C$8),Analysis!Q30,INDIRECT("'Output 5'!$m$4:$m$"&amp;$C$8))
+SUMIF(INDIRECT("'Output 6'!$H$4:$H$"&amp;$C$9),Analysis!Q30,INDIRECT("'Output 6'!$m$4:$m$"&amp;$C$9))
+SUMIF(INDIRECT("'Output 7'!$H$4:$H$"&amp;$C$10),Analysis!Q30,INDIRECT("'Output 7'!$m$4:$m$"&amp;$C$10))
+SUMIF(INDIRECT("'Output 8'!$H$4:$H$"&amp;$C$11),Analysis!Q30,INDIRECT("'Output 8'!$m$4:$m$"&amp;$C$11))
+SUMIF(INDIRECT("'Output 9'!$H$4:$H$"&amp;$C$12),Analysis!Q30,INDIRECT("'Output 9'!$m$4:$m$"&amp;$C$12))
+SUMIF(INDIRECT("'Output 10'!$H$4:$H$"&amp;$C$13),Analysis!Q30,INDIRECT("'Output 10'!$m$4:$m$"&amp;$C$13))</f>
        <v>0</v>
      </c>
      <c r="S30" s="5">
        <f ca="1">SUMIF(INDIRECT("'Output 1'!$H$4:$H$"&amp;$C$4),Analysis!Q30,INDIRECT("'Output 1'!$Q$4:$Q$"&amp;$C$4))
+SUMIF(INDIRECT("'Output 2'!$H$4:$H$"&amp;$C$5),Analysis!Q30,INDIRECT("'Output 2'!$Q$4:$Q$"&amp;$C$5))
+SUMIF(INDIRECT("'Output 3'!$H$4:$H$"&amp;$C$6),Analysis!Q30,INDIRECT("'Output 3'!$Q$4:$Q$"&amp;$C$6))
+SUMIF(INDIRECT("'Output 4'!$H$4:$H$"&amp;$C$7),Analysis!Q30,INDIRECT("'Output 4'!$Q$4:$Q$"&amp;$C$7))
+SUMIF(INDIRECT("'Output 5'!$H$4:$H$"&amp;$C$8),Analysis!Q30,INDIRECT("'Output 5'!$Q$4:$Q$"&amp;$C$8))
+SUMIF(INDIRECT("'Output 6'!$H$4:$H$"&amp;$C$9),Analysis!Q30,INDIRECT("'Output 6'!$Q$4:$Q$"&amp;$C$9))
+SUMIF(INDIRECT("'Output 7'!$H$4:$H$"&amp;$C$10),Analysis!Q30,INDIRECT("'Output 7'!$Q$4:$Q$"&amp;$C$10))
+SUMIF(INDIRECT("'Output 8'!$H$4:$H$"&amp;$C$11),Analysis!Q30,INDIRECT("'Output 8'!$Q$4:$Q$"&amp;$C$11))
+SUMIF(INDIRECT("'Output 9'!$H$4:$H$"&amp;$C$12),Analysis!Q30,INDIRECT("'Output 9'!$Q$4:$Q$"&amp;$C$12))
+SUMIF(INDIRECT("'Output 10'!$H$4:$H$"&amp;$C$13),Analysis!Q30,INDIRECT("'Output 10'!$Q$4:$Q$"&amp;$C$13))</f>
        <v>0</v>
      </c>
      <c r="T30" s="5">
        <f ca="1">SUMIF(INDIRECT("'Output 1'!$H$4:$H$"&amp;$C$4),Analysis!Q30,INDIRECT("'Output 1'!$U$4:$U$"&amp;$C$4))
+SUMIF(INDIRECT("'Output 2'!$H$4:$H$"&amp;$C$5),Analysis!Q30,INDIRECT("'Output 2'!$U$4:$U$"&amp;$C$5))
+SUMIF(INDIRECT("'Output 3'!$H$4:$H$"&amp;$C$6),Analysis!Q30,INDIRECT("'Output 3'!$U$4:$U$"&amp;$C$6))
+SUMIF(INDIRECT("'Output 4'!$H$4:$H$"&amp;$C$7),Analysis!Q30,INDIRECT("'Output 4'!$U$4:$U$"&amp;$C$7))
+SUMIF(INDIRECT("'Output 5'!$H$4:$H$"&amp;$C$8),Analysis!Q30,INDIRECT("'Output 5'!$U$4:$U$"&amp;$C$8))
+SUMIF(INDIRECT("'Output 6'!$H$4:$H$"&amp;$C$9),Analysis!Q30,INDIRECT("'Output 6'!$U$4:$U$"&amp;$C$9))
+SUMIF(INDIRECT("'Output 7'!$H$4:$H$"&amp;$C$10),Analysis!Q30,INDIRECT("'Output 7'!$U$4:$U$"&amp;$C$10))
+SUMIF(INDIRECT("'Output 8'!$H$4:$H$"&amp;$C$11),Analysis!Q30,INDIRECT("'Output 8'!$U$4:$U$"&amp;$C$11))
+SUMIF(INDIRECT("'Output 9'!$H$4:$H$"&amp;$C$12),Analysis!Q30,INDIRECT("'Output 9'!$U$4:$U$"&amp;$C$12))
+SUMIF(INDIRECT("'Output 10'!$H$4:$H$"&amp;$C$13),Analysis!Q30,INDIRECT("'Output 10'!$U$4:$U$"&amp;$C$13))</f>
        <v>0</v>
      </c>
      <c r="U30" s="31"/>
      <c r="V30" s="5">
        <f>SUMIF('Unplanned Outputs'!$E$4:$E$500,Analysis!Q30,'Unplanned Outputs'!$J$4:$J$500)</f>
        <v>0</v>
      </c>
      <c r="W30" s="5">
        <f>SUMIF('Unplanned Outputs'!$E$4:$E$500,Analysis!$Q30,'Unplanned Outputs'!$N$4:$N$500)</f>
        <v>0</v>
      </c>
      <c r="X30" s="5">
        <f>SUMIF('Unplanned Outputs'!$E$4:$E$500,Analysis!$Q30,'Unplanned Outputs'!$R$4:$R$500)</f>
        <v>0</v>
      </c>
      <c r="Y30" s="15"/>
      <c r="Z30" s="37">
        <f t="shared" ca="1" si="0"/>
        <v>0</v>
      </c>
      <c r="AA30" s="37">
        <f t="shared" si="1"/>
        <v>0</v>
      </c>
      <c r="AB30" s="53">
        <f t="shared" ca="1" si="2"/>
        <v>0</v>
      </c>
      <c r="AC30" s="62">
        <f ca="1">SUMIF(INDIRECT("'Output 1'!$H$5:$H$"&amp;$C$4),Analysis!$Q30,INDIRECT("'Output 1'!$F$5:$F$"&amp;$C$4))
+SUMIF(INDIRECT("'Output 2'!$H$5:$H$"&amp;$C$5),Analysis!$Q30,INDIRECT("'Output 2'!$F$5:$F$"&amp;$C$5))
+SUMIF(INDIRECT("'Output 3'!$H$5:$H$"&amp;$C$6),Analysis!$Q30,INDIRECT("'Output 3'!$F$5:$F$"&amp;$C$6))
+SUMIF(INDIRECT("'Output 4'!$H$5:$H$"&amp;$C$7),Analysis!$Q30,INDIRECT("'Output 4'!$F$5:$F$"&amp;$C$7))
+SUMIF(INDIRECT("'Output 5'!$H$5:$H$"&amp;$C$8),Analysis!$Q30,INDIRECT("'Output 5'!$F$5:$F$"&amp;$C$8))
+SUMIF(INDIRECT("'Output 6'!$H$5:$H$"&amp;$C$9),Analysis!$Q30,INDIRECT("'Output 6'!$F$5:$F$"&amp;$C$9))
+SUMIF(INDIRECT("'Output 7'!$H$5:$H$"&amp;$C$10),Analysis!$Q30,INDIRECT("'Output 7'!$F$5:$F$"&amp;$C$10))
+SUMIF(INDIRECT("'Output 8'!$H$5:$H$"&amp;$C$11),Analysis!$Q30,INDIRECT("'Output 8'!$F$5:$F$"&amp;$C$11))
+SUMIF(INDIRECT("'Output 9'!$H$5:$H$"&amp;$C$12),Analysis!$Q30,INDIRECT("'Output 9'!$F$5:$F$"&amp;$C$12))
+SUMIF(INDIRECT("'Output 10'!$H$5:$H$"&amp;$C$13),Analysis!$Q30,INDIRECT("'Output 10'!$F$5:$F$"&amp;$C$13))</f>
        <v>0</v>
      </c>
    </row>
    <row r="31" spans="1:29" x14ac:dyDescent="0.2">
      <c r="E31" s="68" t="str">
        <f>'Output 8'!$B$4</f>
        <v>O.8</v>
      </c>
      <c r="F31" s="68" t="str">
        <f>'Output 2'!$D$4</f>
        <v>O.2.1</v>
      </c>
      <c r="G31" s="69" t="e">
        <f>'Output 8'!$K$4/'Output 8'!$F$4</f>
        <v>#DIV/0!</v>
      </c>
      <c r="H31" s="69" t="e">
        <f>'Output 8'!M$4/'Output 8'!$F$4</f>
        <v>#DIV/0!</v>
      </c>
      <c r="I31" s="69" t="e">
        <f>('Output 8'!O$4)/'Output 8'!$F$4</f>
        <v>#DIV/0!</v>
      </c>
      <c r="J31" s="69" t="e">
        <f>('Output 8'!Q$4)/'Output 8'!$F$4</f>
        <v>#DIV/0!</v>
      </c>
      <c r="K31" s="69" t="e">
        <f>('Output 1'!V$4)/'Output 1'!$G$4</f>
        <v>#VALUE!</v>
      </c>
      <c r="L31" s="70" t="e">
        <f t="shared" si="11"/>
        <v>#DIV/0!</v>
      </c>
      <c r="M31" s="4" t="e">
        <f>('Output 8'!S$6)/'Output 8'!$F$6</f>
        <v>#DIV/0!</v>
      </c>
      <c r="N31" s="4" t="e">
        <f>('Output 8'!U$6)/'Output 8'!$F$6</f>
        <v>#DIV/0!</v>
      </c>
      <c r="O31" s="34" t="e">
        <f t="shared" si="12"/>
        <v>#DIV/0!</v>
      </c>
      <c r="Q31" s="31">
        <v>2.4</v>
      </c>
      <c r="R31" s="5">
        <f ca="1">SUMIF(INDIRECT("'Output 1'!$H$4:$H$"&amp;$C$4),Analysis!Q31,INDIRECT("'Output 1'!$m$4:$m$"&amp;$C$4))
+SUMIF(INDIRECT("'Output 2'!$H$4:$H$"&amp;$C$5),Analysis!Q31,INDIRECT("'Output 2'!$m$4:$m$"&amp;$C$5))
+SUMIF(INDIRECT("'Output 3'!$H$4:$H$"&amp;$C$6),Analysis!Q31,INDIRECT("'Output 3'!$m$4:$m$"&amp;$C$6))
+SUMIF(INDIRECT("'Output 4'!$H$4:$H$"&amp;$C$7),Analysis!Q31,INDIRECT("'Output 4'!$m$4:$m$"&amp;$C$7))
+SUMIF(INDIRECT("'Output 5'!$H$4:$H$"&amp;$C$8),Analysis!Q31,INDIRECT("'Output 5'!$m$4:$m$"&amp;$C$8))
+SUMIF(INDIRECT("'Output 6'!$H$4:$H$"&amp;$C$9),Analysis!Q31,INDIRECT("'Output 6'!$m$4:$m$"&amp;$C$9))
+SUMIF(INDIRECT("'Output 7'!$H$4:$H$"&amp;$C$10),Analysis!Q31,INDIRECT("'Output 7'!$m$4:$m$"&amp;$C$10))
+SUMIF(INDIRECT("'Output 8'!$H$4:$H$"&amp;$C$11),Analysis!Q31,INDIRECT("'Output 8'!$m$4:$m$"&amp;$C$11))
+SUMIF(INDIRECT("'Output 9'!$H$4:$H$"&amp;$C$12),Analysis!Q31,INDIRECT("'Output 9'!$m$4:$m$"&amp;$C$12))
+SUMIF(INDIRECT("'Output 10'!$H$4:$H$"&amp;$C$13),Analysis!Q31,INDIRECT("'Output 10'!$m$4:$m$"&amp;$C$13))</f>
        <v>0</v>
      </c>
      <c r="S31" s="5">
        <f ca="1">SUMIF(INDIRECT("'Output 1'!$H$4:$H$"&amp;$C$4),Analysis!Q31,INDIRECT("'Output 1'!$Q$4:$Q$"&amp;$C$4))
+SUMIF(INDIRECT("'Output 2'!$H$4:$H$"&amp;$C$5),Analysis!Q31,INDIRECT("'Output 2'!$Q$4:$Q$"&amp;$C$5))
+SUMIF(INDIRECT("'Output 3'!$H$4:$H$"&amp;$C$6),Analysis!Q31,INDIRECT("'Output 3'!$Q$4:$Q$"&amp;$C$6))
+SUMIF(INDIRECT("'Output 4'!$H$4:$H$"&amp;$C$7),Analysis!Q31,INDIRECT("'Output 4'!$Q$4:$Q$"&amp;$C$7))
+SUMIF(INDIRECT("'Output 5'!$H$4:$H$"&amp;$C$8),Analysis!Q31,INDIRECT("'Output 5'!$Q$4:$Q$"&amp;$C$8))
+SUMIF(INDIRECT("'Output 6'!$H$4:$H$"&amp;$C$9),Analysis!Q31,INDIRECT("'Output 6'!$Q$4:$Q$"&amp;$C$9))
+SUMIF(INDIRECT("'Output 7'!$H$4:$H$"&amp;$C$10),Analysis!Q31,INDIRECT("'Output 7'!$Q$4:$Q$"&amp;$C$10))
+SUMIF(INDIRECT("'Output 8'!$H$4:$H$"&amp;$C$11),Analysis!Q31,INDIRECT("'Output 8'!$Q$4:$Q$"&amp;$C$11))
+SUMIF(INDIRECT("'Output 9'!$H$4:$H$"&amp;$C$12),Analysis!Q31,INDIRECT("'Output 9'!$Q$4:$Q$"&amp;$C$12))
+SUMIF(INDIRECT("'Output 10'!$H$4:$H$"&amp;$C$13),Analysis!Q31,INDIRECT("'Output 10'!$Q$4:$Q$"&amp;$C$13))</f>
        <v>0</v>
      </c>
      <c r="T31" s="5">
        <f ca="1">SUMIF(INDIRECT("'Output 1'!$H$4:$H$"&amp;$C$4),Analysis!Q31,INDIRECT("'Output 1'!$U$4:$U$"&amp;$C$4))
+SUMIF(INDIRECT("'Output 2'!$H$4:$H$"&amp;$C$5),Analysis!Q31,INDIRECT("'Output 2'!$U$4:$U$"&amp;$C$5))
+SUMIF(INDIRECT("'Output 3'!$H$4:$H$"&amp;$C$6),Analysis!Q31,INDIRECT("'Output 3'!$U$4:$U$"&amp;$C$6))
+SUMIF(INDIRECT("'Output 4'!$H$4:$H$"&amp;$C$7),Analysis!Q31,INDIRECT("'Output 4'!$U$4:$U$"&amp;$C$7))
+SUMIF(INDIRECT("'Output 5'!$H$4:$H$"&amp;$C$8),Analysis!Q31,INDIRECT("'Output 5'!$U$4:$U$"&amp;$C$8))
+SUMIF(INDIRECT("'Output 6'!$H$4:$H$"&amp;$C$9),Analysis!Q31,INDIRECT("'Output 6'!$U$4:$U$"&amp;$C$9))
+SUMIF(INDIRECT("'Output 7'!$H$4:$H$"&amp;$C$10),Analysis!Q31,INDIRECT("'Output 7'!$U$4:$U$"&amp;$C$10))
+SUMIF(INDIRECT("'Output 8'!$H$4:$H$"&amp;$C$11),Analysis!Q31,INDIRECT("'Output 8'!$U$4:$U$"&amp;$C$11))
+SUMIF(INDIRECT("'Output 9'!$H$4:$H$"&amp;$C$12),Analysis!Q31,INDIRECT("'Output 9'!$U$4:$U$"&amp;$C$12))
+SUMIF(INDIRECT("'Output 10'!$H$4:$H$"&amp;$C$13),Analysis!Q31,INDIRECT("'Output 10'!$U$4:$U$"&amp;$C$13))</f>
        <v>0</v>
      </c>
      <c r="U31" s="31"/>
      <c r="V31" s="5">
        <f>SUMIF('Unplanned Outputs'!$E$4:$E$500,Analysis!Q31,'Unplanned Outputs'!$J$4:$J$500)</f>
        <v>0</v>
      </c>
      <c r="W31" s="5">
        <f>SUMIF('Unplanned Outputs'!$E$4:$E$500,Analysis!$Q31,'Unplanned Outputs'!$N$4:$N$500)</f>
        <v>0</v>
      </c>
      <c r="X31" s="5">
        <f>SUMIF('Unplanned Outputs'!$E$4:$E$500,Analysis!$Q31,'Unplanned Outputs'!$R$4:$R$500)</f>
        <v>0</v>
      </c>
      <c r="Y31" s="15"/>
      <c r="Z31" s="37">
        <f t="shared" ca="1" si="0"/>
        <v>0</v>
      </c>
      <c r="AA31" s="37">
        <f t="shared" si="1"/>
        <v>0</v>
      </c>
      <c r="AB31" s="53">
        <f t="shared" ca="1" si="2"/>
        <v>0</v>
      </c>
      <c r="AC31" s="62">
        <f ca="1">SUMIF(INDIRECT("'Output 1'!$H$5:$H$"&amp;$C$4),Analysis!$Q31,INDIRECT("'Output 1'!$F$5:$F$"&amp;$C$4))
+SUMIF(INDIRECT("'Output 2'!$H$5:$H$"&amp;$C$5),Analysis!$Q31,INDIRECT("'Output 2'!$F$5:$F$"&amp;$C$5))
+SUMIF(INDIRECT("'Output 3'!$H$5:$H$"&amp;$C$6),Analysis!$Q31,INDIRECT("'Output 3'!$F$5:$F$"&amp;$C$6))
+SUMIF(INDIRECT("'Output 4'!$H$5:$H$"&amp;$C$7),Analysis!$Q31,INDIRECT("'Output 4'!$F$5:$F$"&amp;$C$7))
+SUMIF(INDIRECT("'Output 5'!$H$5:$H$"&amp;$C$8),Analysis!$Q31,INDIRECT("'Output 5'!$F$5:$F$"&amp;$C$8))
+SUMIF(INDIRECT("'Output 6'!$H$5:$H$"&amp;$C$9),Analysis!$Q31,INDIRECT("'Output 6'!$F$5:$F$"&amp;$C$9))
+SUMIF(INDIRECT("'Output 7'!$H$5:$H$"&amp;$C$10),Analysis!$Q31,INDIRECT("'Output 7'!$F$5:$F$"&amp;$C$10))
+SUMIF(INDIRECT("'Output 8'!$H$5:$H$"&amp;$C$11),Analysis!$Q31,INDIRECT("'Output 8'!$F$5:$F$"&amp;$C$11))
+SUMIF(INDIRECT("'Output 9'!$H$5:$H$"&amp;$C$12),Analysis!$Q31,INDIRECT("'Output 9'!$F$5:$F$"&amp;$C$12))
+SUMIF(INDIRECT("'Output 10'!$H$5:$H$"&amp;$C$13),Analysis!$Q31,INDIRECT("'Output 10'!$F$5:$F$"&amp;$C$13))</f>
        <v>0</v>
      </c>
    </row>
    <row r="32" spans="1:29" x14ac:dyDescent="0.2">
      <c r="E32" s="68"/>
      <c r="F32" s="68" t="str">
        <f>'Output 2'!$D$5</f>
        <v>O.2.2</v>
      </c>
      <c r="G32" s="69" t="e">
        <f>'Output 8'!K$5/'Output 8'!$F$5</f>
        <v>#DIV/0!</v>
      </c>
      <c r="H32" s="69" t="e">
        <f>'Output 8'!M$5/'Output 8'!$F$5</f>
        <v>#DIV/0!</v>
      </c>
      <c r="I32" s="69" t="e">
        <f>('Output 8'!O$5)/'Output 8'!$F$5</f>
        <v>#DIV/0!</v>
      </c>
      <c r="J32" s="69" t="e">
        <f>('Output 8'!Q$5)/'Output 8'!$F$5</f>
        <v>#DIV/0!</v>
      </c>
      <c r="K32" s="69" t="e">
        <f>('Output 1'!V$4)/'Output 1'!$G$4</f>
        <v>#VALUE!</v>
      </c>
      <c r="L32" s="70" t="e">
        <f t="shared" si="11"/>
        <v>#DIV/0!</v>
      </c>
      <c r="M32" s="4" t="e">
        <f>('Output 9'!S$4)/'Output 9'!$F$4</f>
        <v>#DIV/0!</v>
      </c>
      <c r="N32" s="4" t="e">
        <f>('Output 9'!U$4)/'Output 9'!$F$4</f>
        <v>#DIV/0!</v>
      </c>
      <c r="O32" s="34" t="e">
        <f t="shared" si="12"/>
        <v>#DIV/0!</v>
      </c>
      <c r="Q32" s="31" t="s">
        <v>536</v>
      </c>
      <c r="R32" s="5">
        <f ca="1">SUMIF(INDIRECT("'Output 1'!$H$4:$H$"&amp;$C$4),Analysis!Q32,INDIRECT("'Output 1'!$m$4:$m$"&amp;$C$4))
+SUMIF(INDIRECT("'Output 2'!$H$4:$H$"&amp;$C$5),Analysis!Q32,INDIRECT("'Output 2'!$m$4:$m$"&amp;$C$5))
+SUMIF(INDIRECT("'Output 3'!$H$4:$H$"&amp;$C$6),Analysis!Q32,INDIRECT("'Output 3'!$m$4:$m$"&amp;$C$6))
+SUMIF(INDIRECT("'Output 4'!$H$4:$H$"&amp;$C$7),Analysis!Q32,INDIRECT("'Output 4'!$m$4:$m$"&amp;$C$7))
+SUMIF(INDIRECT("'Output 5'!$H$4:$H$"&amp;$C$8),Analysis!Q32,INDIRECT("'Output 5'!$m$4:$m$"&amp;$C$8))
+SUMIF(INDIRECT("'Output 6'!$H$4:$H$"&amp;$C$9),Analysis!Q32,INDIRECT("'Output 6'!$m$4:$m$"&amp;$C$9))
+SUMIF(INDIRECT("'Output 7'!$H$4:$H$"&amp;$C$10),Analysis!Q32,INDIRECT("'Output 7'!$m$4:$m$"&amp;$C$10))
+SUMIF(INDIRECT("'Output 8'!$H$4:$H$"&amp;$C$11),Analysis!Q32,INDIRECT("'Output 8'!$m$4:$m$"&amp;$C$11))
+SUMIF(INDIRECT("'Output 9'!$H$4:$H$"&amp;$C$12),Analysis!Q32,INDIRECT("'Output 9'!$m$4:$m$"&amp;$C$12))
+SUMIF(INDIRECT("'Output 10'!$H$4:$H$"&amp;$C$13),Analysis!Q32,INDIRECT("'Output 10'!$m$4:$m$"&amp;$C$13))</f>
        <v>0</v>
      </c>
      <c r="S32" s="5">
        <f ca="1">SUMIF(INDIRECT("'Output 1'!$H$4:$H$"&amp;$C$4),Analysis!Q32,INDIRECT("'Output 1'!$Q$4:$Q$"&amp;$C$4))
+SUMIF(INDIRECT("'Output 2'!$H$4:$H$"&amp;$C$5),Analysis!Q32,INDIRECT("'Output 2'!$Q$4:$Q$"&amp;$C$5))
+SUMIF(INDIRECT("'Output 3'!$H$4:$H$"&amp;$C$6),Analysis!Q32,INDIRECT("'Output 3'!$Q$4:$Q$"&amp;$C$6))
+SUMIF(INDIRECT("'Output 4'!$H$4:$H$"&amp;$C$7),Analysis!Q32,INDIRECT("'Output 4'!$Q$4:$Q$"&amp;$C$7))
+SUMIF(INDIRECT("'Output 5'!$H$4:$H$"&amp;$C$8),Analysis!Q32,INDIRECT("'Output 5'!$Q$4:$Q$"&amp;$C$8))
+SUMIF(INDIRECT("'Output 6'!$H$4:$H$"&amp;$C$9),Analysis!Q32,INDIRECT("'Output 6'!$Q$4:$Q$"&amp;$C$9))
+SUMIF(INDIRECT("'Output 7'!$H$4:$H$"&amp;$C$10),Analysis!Q32,INDIRECT("'Output 7'!$Q$4:$Q$"&amp;$C$10))
+SUMIF(INDIRECT("'Output 8'!$H$4:$H$"&amp;$C$11),Analysis!Q32,INDIRECT("'Output 8'!$Q$4:$Q$"&amp;$C$11))
+SUMIF(INDIRECT("'Output 9'!$H$4:$H$"&amp;$C$12),Analysis!Q32,INDIRECT("'Output 9'!$Q$4:$Q$"&amp;$C$12))
+SUMIF(INDIRECT("'Output 10'!$H$4:$H$"&amp;$C$13),Analysis!Q32,INDIRECT("'Output 10'!$Q$4:$Q$"&amp;$C$13))</f>
        <v>0</v>
      </c>
      <c r="T32" s="5">
        <f ca="1">SUMIF(INDIRECT("'Output 1'!$H$4:$H$"&amp;$C$4),Analysis!Q32,INDIRECT("'Output 1'!$U$4:$U$"&amp;$C$4))
+SUMIF(INDIRECT("'Output 2'!$H$4:$H$"&amp;$C$5),Analysis!Q32,INDIRECT("'Output 2'!$U$4:$U$"&amp;$C$5))
+SUMIF(INDIRECT("'Output 3'!$H$4:$H$"&amp;$C$6),Analysis!Q32,INDIRECT("'Output 3'!$U$4:$U$"&amp;$C$6))
+SUMIF(INDIRECT("'Output 4'!$H$4:$H$"&amp;$C$7),Analysis!Q32,INDIRECT("'Output 4'!$U$4:$U$"&amp;$C$7))
+SUMIF(INDIRECT("'Output 5'!$H$4:$H$"&amp;$C$8),Analysis!Q32,INDIRECT("'Output 5'!$U$4:$U$"&amp;$C$8))
+SUMIF(INDIRECT("'Output 6'!$H$4:$H$"&amp;$C$9),Analysis!Q32,INDIRECT("'Output 6'!$U$4:$U$"&amp;$C$9))
+SUMIF(INDIRECT("'Output 7'!$H$4:$H$"&amp;$C$10),Analysis!Q32,INDIRECT("'Output 7'!$U$4:$U$"&amp;$C$10))
+SUMIF(INDIRECT("'Output 8'!$H$4:$H$"&amp;$C$11),Analysis!Q32,INDIRECT("'Output 8'!$U$4:$U$"&amp;$C$11))
+SUMIF(INDIRECT("'Output 9'!$H$4:$H$"&amp;$C$12),Analysis!Q32,INDIRECT("'Output 9'!$U$4:$U$"&amp;$C$12))
+SUMIF(INDIRECT("'Output 10'!$H$4:$H$"&amp;$C$13),Analysis!Q32,INDIRECT("'Output 10'!$U$4:$U$"&amp;$C$13))</f>
        <v>0</v>
      </c>
      <c r="U32" s="31"/>
      <c r="V32" s="5">
        <f>SUMIF('Unplanned Outputs'!$E$4:$E$500,Analysis!Q32,'Unplanned Outputs'!$J$4:$J$500)</f>
        <v>0</v>
      </c>
      <c r="W32" s="5">
        <f>SUMIF('Unplanned Outputs'!$E$4:$E$500,Analysis!$Q32,'Unplanned Outputs'!$N$4:$N$500)</f>
        <v>0</v>
      </c>
      <c r="X32" s="5">
        <f>SUMIF('Unplanned Outputs'!$E$4:$E$500,Analysis!$Q32,'Unplanned Outputs'!$R$4:$R$500)</f>
        <v>0</v>
      </c>
      <c r="Y32" s="15"/>
      <c r="Z32" s="37">
        <f t="shared" ca="1" si="0"/>
        <v>0</v>
      </c>
      <c r="AA32" s="37">
        <f t="shared" si="1"/>
        <v>0</v>
      </c>
      <c r="AB32" s="53">
        <f t="shared" ca="1" si="2"/>
        <v>0</v>
      </c>
      <c r="AC32" s="62">
        <f ca="1">SUMIF(INDIRECT("'Output 1'!$H$5:$H$"&amp;$C$4),Analysis!$Q32,INDIRECT("'Output 1'!$F$5:$F$"&amp;$C$4))
+SUMIF(INDIRECT("'Output 2'!$H$5:$H$"&amp;$C$5),Analysis!$Q32,INDIRECT("'Output 2'!$F$5:$F$"&amp;$C$5))
+SUMIF(INDIRECT("'Output 3'!$H$5:$H$"&amp;$C$6),Analysis!$Q32,INDIRECT("'Output 3'!$F$5:$F$"&amp;$C$6))
+SUMIF(INDIRECT("'Output 4'!$H$5:$H$"&amp;$C$7),Analysis!$Q32,INDIRECT("'Output 4'!$F$5:$F$"&amp;$C$7))
+SUMIF(INDIRECT("'Output 5'!$H$5:$H$"&amp;$C$8),Analysis!$Q32,INDIRECT("'Output 5'!$F$5:$F$"&amp;$C$8))
+SUMIF(INDIRECT("'Output 6'!$H$5:$H$"&amp;$C$9),Analysis!$Q32,INDIRECT("'Output 6'!$F$5:$F$"&amp;$C$9))
+SUMIF(INDIRECT("'Output 7'!$H$5:$H$"&amp;$C$10),Analysis!$Q32,INDIRECT("'Output 7'!$F$5:$F$"&amp;$C$10))
+SUMIF(INDIRECT("'Output 8'!$H$5:$H$"&amp;$C$11),Analysis!$Q32,INDIRECT("'Output 8'!$F$5:$F$"&amp;$C$11))
+SUMIF(INDIRECT("'Output 9'!$H$5:$H$"&amp;$C$12),Analysis!$Q32,INDIRECT("'Output 9'!$F$5:$F$"&amp;$C$12))
+SUMIF(INDIRECT("'Output 10'!$H$5:$H$"&amp;$C$13),Analysis!$Q32,INDIRECT("'Output 10'!$F$5:$F$"&amp;$C$13))</f>
        <v>0</v>
      </c>
    </row>
    <row r="33" spans="5:29" x14ac:dyDescent="0.2">
      <c r="E33" s="68"/>
      <c r="F33" s="68" t="str">
        <f>'Output 2'!$D$6</f>
        <v>O.2.3</v>
      </c>
      <c r="G33" s="69" t="e">
        <f>'Output 8'!K$6/'Output 8'!$F$6</f>
        <v>#DIV/0!</v>
      </c>
      <c r="H33" s="69" t="e">
        <f>'Output 8'!M$6/'Output 8'!$F$6</f>
        <v>#DIV/0!</v>
      </c>
      <c r="I33" s="69" t="e">
        <f>('Output 8'!O$6)/'Output 8'!$F$6</f>
        <v>#DIV/0!</v>
      </c>
      <c r="J33" s="69" t="e">
        <f>('Output 8'!Q$6)/'Output 8'!$F$6</f>
        <v>#DIV/0!</v>
      </c>
      <c r="K33" s="69" t="e">
        <f>('Output 1'!V$4)/'Output 1'!$G$4</f>
        <v>#VALUE!</v>
      </c>
      <c r="L33" s="70" t="e">
        <f t="shared" si="11"/>
        <v>#DIV/0!</v>
      </c>
      <c r="M33" s="4" t="e">
        <f>('Output 9'!S$5)/'Output 9'!$F$5</f>
        <v>#DIV/0!</v>
      </c>
      <c r="N33" s="4" t="e">
        <f>('Output 9'!U$5)/'Output 9'!$F$5</f>
        <v>#DIV/0!</v>
      </c>
      <c r="O33" s="34" t="e">
        <f t="shared" si="12"/>
        <v>#DIV/0!</v>
      </c>
      <c r="Q33" s="31" t="s">
        <v>537</v>
      </c>
      <c r="R33" s="5">
        <f ca="1">SUMIF(INDIRECT("'Output 1'!$H$4:$H$"&amp;$C$4),Analysis!Q33,INDIRECT("'Output 1'!$m$4:$m$"&amp;$C$4))
+SUMIF(INDIRECT("'Output 2'!$H$4:$H$"&amp;$C$5),Analysis!Q33,INDIRECT("'Output 2'!$m$4:$m$"&amp;$C$5))
+SUMIF(INDIRECT("'Output 3'!$H$4:$H$"&amp;$C$6),Analysis!Q33,INDIRECT("'Output 3'!$m$4:$m$"&amp;$C$6))
+SUMIF(INDIRECT("'Output 4'!$H$4:$H$"&amp;$C$7),Analysis!Q33,INDIRECT("'Output 4'!$m$4:$m$"&amp;$C$7))
+SUMIF(INDIRECT("'Output 5'!$H$4:$H$"&amp;$C$8),Analysis!Q33,INDIRECT("'Output 5'!$m$4:$m$"&amp;$C$8))
+SUMIF(INDIRECT("'Output 6'!$H$4:$H$"&amp;$C$9),Analysis!Q33,INDIRECT("'Output 6'!$m$4:$m$"&amp;$C$9))
+SUMIF(INDIRECT("'Output 7'!$H$4:$H$"&amp;$C$10),Analysis!Q33,INDIRECT("'Output 7'!$m$4:$m$"&amp;$C$10))
+SUMIF(INDIRECT("'Output 8'!$H$4:$H$"&amp;$C$11),Analysis!Q33,INDIRECT("'Output 8'!$m$4:$m$"&amp;$C$11))
+SUMIF(INDIRECT("'Output 9'!$H$4:$H$"&amp;$C$12),Analysis!Q33,INDIRECT("'Output 9'!$m$4:$m$"&amp;$C$12))
+SUMIF(INDIRECT("'Output 10'!$H$4:$H$"&amp;$C$13),Analysis!Q33,INDIRECT("'Output 10'!$m$4:$m$"&amp;$C$13))</f>
        <v>0</v>
      </c>
      <c r="S33" s="5">
        <f ca="1">SUMIF(INDIRECT("'Output 1'!$H$4:$H$"&amp;$C$4),Analysis!Q33,INDIRECT("'Output 1'!$Q$4:$Q$"&amp;$C$4))
+SUMIF(INDIRECT("'Output 2'!$H$4:$H$"&amp;$C$5),Analysis!Q33,INDIRECT("'Output 2'!$Q$4:$Q$"&amp;$C$5))
+SUMIF(INDIRECT("'Output 3'!$H$4:$H$"&amp;$C$6),Analysis!Q33,INDIRECT("'Output 3'!$Q$4:$Q$"&amp;$C$6))
+SUMIF(INDIRECT("'Output 4'!$H$4:$H$"&amp;$C$7),Analysis!Q33,INDIRECT("'Output 4'!$Q$4:$Q$"&amp;$C$7))
+SUMIF(INDIRECT("'Output 5'!$H$4:$H$"&amp;$C$8),Analysis!Q33,INDIRECT("'Output 5'!$Q$4:$Q$"&amp;$C$8))
+SUMIF(INDIRECT("'Output 6'!$H$4:$H$"&amp;$C$9),Analysis!Q33,INDIRECT("'Output 6'!$Q$4:$Q$"&amp;$C$9))
+SUMIF(INDIRECT("'Output 7'!$H$4:$H$"&amp;$C$10),Analysis!Q33,INDIRECT("'Output 7'!$Q$4:$Q$"&amp;$C$10))
+SUMIF(INDIRECT("'Output 8'!$H$4:$H$"&amp;$C$11),Analysis!Q33,INDIRECT("'Output 8'!$Q$4:$Q$"&amp;$C$11))
+SUMIF(INDIRECT("'Output 9'!$H$4:$H$"&amp;$C$12),Analysis!Q33,INDIRECT("'Output 9'!$Q$4:$Q$"&amp;$C$12))
+SUMIF(INDIRECT("'Output 10'!$H$4:$H$"&amp;$C$13),Analysis!Q33,INDIRECT("'Output 10'!$Q$4:$Q$"&amp;$C$13))</f>
        <v>0</v>
      </c>
      <c r="T33" s="5">
        <f ca="1">SUMIF(INDIRECT("'Output 1'!$H$4:$H$"&amp;$C$4),Analysis!Q33,INDIRECT("'Output 1'!$U$4:$U$"&amp;$C$4))
+SUMIF(INDIRECT("'Output 2'!$H$4:$H$"&amp;$C$5),Analysis!Q33,INDIRECT("'Output 2'!$U$4:$U$"&amp;$C$5))
+SUMIF(INDIRECT("'Output 3'!$H$4:$H$"&amp;$C$6),Analysis!Q33,INDIRECT("'Output 3'!$U$4:$U$"&amp;$C$6))
+SUMIF(INDIRECT("'Output 4'!$H$4:$H$"&amp;$C$7),Analysis!Q33,INDIRECT("'Output 4'!$U$4:$U$"&amp;$C$7))
+SUMIF(INDIRECT("'Output 5'!$H$4:$H$"&amp;$C$8),Analysis!Q33,INDIRECT("'Output 5'!$U$4:$U$"&amp;$C$8))
+SUMIF(INDIRECT("'Output 6'!$H$4:$H$"&amp;$C$9),Analysis!Q33,INDIRECT("'Output 6'!$U$4:$U$"&amp;$C$9))
+SUMIF(INDIRECT("'Output 7'!$H$4:$H$"&amp;$C$10),Analysis!Q33,INDIRECT("'Output 7'!$U$4:$U$"&amp;$C$10))
+SUMIF(INDIRECT("'Output 8'!$H$4:$H$"&amp;$C$11),Analysis!Q33,INDIRECT("'Output 8'!$U$4:$U$"&amp;$C$11))
+SUMIF(INDIRECT("'Output 9'!$H$4:$H$"&amp;$C$12),Analysis!Q33,INDIRECT("'Output 9'!$U$4:$U$"&amp;$C$12))
+SUMIF(INDIRECT("'Output 10'!$H$4:$H$"&amp;$C$13),Analysis!Q33,INDIRECT("'Output 10'!$U$4:$U$"&amp;$C$13))</f>
        <v>0</v>
      </c>
      <c r="U33" s="31"/>
      <c r="V33" s="5">
        <f>SUMIF('Unplanned Outputs'!$E$4:$E$500,Analysis!Q33,'Unplanned Outputs'!$J$4:$J$500)</f>
        <v>0</v>
      </c>
      <c r="W33" s="5">
        <f>SUMIF('Unplanned Outputs'!$E$4:$E$500,Analysis!$Q33,'Unplanned Outputs'!$N$4:$N$500)</f>
        <v>0</v>
      </c>
      <c r="X33" s="5">
        <f>SUMIF('Unplanned Outputs'!$E$4:$E$500,Analysis!$Q33,'Unplanned Outputs'!$R$4:$R$500)</f>
        <v>0</v>
      </c>
      <c r="Y33" s="15"/>
      <c r="Z33" s="37">
        <f t="shared" ca="1" si="0"/>
        <v>0</v>
      </c>
      <c r="AA33" s="37">
        <f t="shared" si="1"/>
        <v>0</v>
      </c>
      <c r="AB33" s="53">
        <f t="shared" ca="1" si="2"/>
        <v>0</v>
      </c>
      <c r="AC33" s="62">
        <f ca="1">SUMIF(INDIRECT("'Output 1'!$H$5:$H$"&amp;$C$4),Analysis!$Q33,INDIRECT("'Output 1'!$F$5:$F$"&amp;$C$4))
+SUMIF(INDIRECT("'Output 2'!$H$5:$H$"&amp;$C$5),Analysis!$Q33,INDIRECT("'Output 2'!$F$5:$F$"&amp;$C$5))
+SUMIF(INDIRECT("'Output 3'!$H$5:$H$"&amp;$C$6),Analysis!$Q33,INDIRECT("'Output 3'!$F$5:$F$"&amp;$C$6))
+SUMIF(INDIRECT("'Output 4'!$H$5:$H$"&amp;$C$7),Analysis!$Q33,INDIRECT("'Output 4'!$F$5:$F$"&amp;$C$7))
+SUMIF(INDIRECT("'Output 5'!$H$5:$H$"&amp;$C$8),Analysis!$Q33,INDIRECT("'Output 5'!$F$5:$F$"&amp;$C$8))
+SUMIF(INDIRECT("'Output 6'!$H$5:$H$"&amp;$C$9),Analysis!$Q33,INDIRECT("'Output 6'!$F$5:$F$"&amp;$C$9))
+SUMIF(INDIRECT("'Output 7'!$H$5:$H$"&amp;$C$10),Analysis!$Q33,INDIRECT("'Output 7'!$F$5:$F$"&amp;$C$10))
+SUMIF(INDIRECT("'Output 8'!$H$5:$H$"&amp;$C$11),Analysis!$Q33,INDIRECT("'Output 8'!$F$5:$F$"&amp;$C$11))
+SUMIF(INDIRECT("'Output 9'!$H$5:$H$"&amp;$C$12),Analysis!$Q33,INDIRECT("'Output 9'!$F$5:$F$"&amp;$C$12))
+SUMIF(INDIRECT("'Output 10'!$H$5:$H$"&amp;$C$13),Analysis!$Q33,INDIRECT("'Output 10'!$F$5:$F$"&amp;$C$13))</f>
        <v>0</v>
      </c>
    </row>
    <row r="34" spans="5:29" x14ac:dyDescent="0.2">
      <c r="E34" s="68" t="str">
        <f>'Output 9'!$B$4</f>
        <v>O.9</v>
      </c>
      <c r="F34" s="68" t="str">
        <f>'Output 9'!$D$4</f>
        <v>O.9.1</v>
      </c>
      <c r="G34" s="69" t="e">
        <f>'Output 9'!$K$4/'Output 9'!$F$4</f>
        <v>#DIV/0!</v>
      </c>
      <c r="H34" s="69" t="e">
        <f>'Output 9'!M$4/'Output 9'!$F$4</f>
        <v>#DIV/0!</v>
      </c>
      <c r="I34" s="69" t="e">
        <f>('Output 9'!O$4)/'Output 9'!$F$4</f>
        <v>#DIV/0!</v>
      </c>
      <c r="J34" s="69" t="e">
        <f>('Output 9'!Q$4)/'Output 9'!$F$4</f>
        <v>#DIV/0!</v>
      </c>
      <c r="K34" s="69" t="e">
        <f>('Output 1'!V$4)/'Output 1'!$G$4</f>
        <v>#VALUE!</v>
      </c>
      <c r="L34" s="70" t="e">
        <f t="shared" si="11"/>
        <v>#DIV/0!</v>
      </c>
      <c r="M34" s="4" t="e">
        <f>('Output 9'!S$6)/'Output 9'!$F$6</f>
        <v>#DIV/0!</v>
      </c>
      <c r="N34" s="4" t="e">
        <f>('Output 9'!U$6)/'Output 9'!$F$6</f>
        <v>#DIV/0!</v>
      </c>
      <c r="O34" s="34" t="e">
        <f t="shared" si="12"/>
        <v>#DIV/0!</v>
      </c>
      <c r="Q34" s="31" t="s">
        <v>538</v>
      </c>
      <c r="R34" s="5">
        <f ca="1">SUMIF(INDIRECT("'Output 1'!$H$4:$H$"&amp;$C$4),Analysis!Q34,INDIRECT("'Output 1'!$m$4:$m$"&amp;$C$4))
+SUMIF(INDIRECT("'Output 2'!$H$4:$H$"&amp;$C$5),Analysis!Q34,INDIRECT("'Output 2'!$m$4:$m$"&amp;$C$5))
+SUMIF(INDIRECT("'Output 3'!$H$4:$H$"&amp;$C$6),Analysis!Q34,INDIRECT("'Output 3'!$m$4:$m$"&amp;$C$6))
+SUMIF(INDIRECT("'Output 4'!$H$4:$H$"&amp;$C$7),Analysis!Q34,INDIRECT("'Output 4'!$m$4:$m$"&amp;$C$7))
+SUMIF(INDIRECT("'Output 5'!$H$4:$H$"&amp;$C$8),Analysis!Q34,INDIRECT("'Output 5'!$m$4:$m$"&amp;$C$8))
+SUMIF(INDIRECT("'Output 6'!$H$4:$H$"&amp;$C$9),Analysis!Q34,INDIRECT("'Output 6'!$m$4:$m$"&amp;$C$9))
+SUMIF(INDIRECT("'Output 7'!$H$4:$H$"&amp;$C$10),Analysis!Q34,INDIRECT("'Output 7'!$m$4:$m$"&amp;$C$10))
+SUMIF(INDIRECT("'Output 8'!$H$4:$H$"&amp;$C$11),Analysis!Q34,INDIRECT("'Output 8'!$m$4:$m$"&amp;$C$11))
+SUMIF(INDIRECT("'Output 9'!$H$4:$H$"&amp;$C$12),Analysis!Q34,INDIRECT("'Output 9'!$m$4:$m$"&amp;$C$12))
+SUMIF(INDIRECT("'Output 10'!$H$4:$H$"&amp;$C$13),Analysis!Q34,INDIRECT("'Output 10'!$m$4:$m$"&amp;$C$13))</f>
        <v>0</v>
      </c>
      <c r="S34" s="5">
        <f ca="1">SUMIF(INDIRECT("'Output 1'!$H$4:$H$"&amp;$C$4),Analysis!Q34,INDIRECT("'Output 1'!$Q$4:$Q$"&amp;$C$4))
+SUMIF(INDIRECT("'Output 2'!$H$4:$H$"&amp;$C$5),Analysis!Q34,INDIRECT("'Output 2'!$Q$4:$Q$"&amp;$C$5))
+SUMIF(INDIRECT("'Output 3'!$H$4:$H$"&amp;$C$6),Analysis!Q34,INDIRECT("'Output 3'!$Q$4:$Q$"&amp;$C$6))
+SUMIF(INDIRECT("'Output 4'!$H$4:$H$"&amp;$C$7),Analysis!Q34,INDIRECT("'Output 4'!$Q$4:$Q$"&amp;$C$7))
+SUMIF(INDIRECT("'Output 5'!$H$4:$H$"&amp;$C$8),Analysis!Q34,INDIRECT("'Output 5'!$Q$4:$Q$"&amp;$C$8))
+SUMIF(INDIRECT("'Output 6'!$H$4:$H$"&amp;$C$9),Analysis!Q34,INDIRECT("'Output 6'!$Q$4:$Q$"&amp;$C$9))
+SUMIF(INDIRECT("'Output 7'!$H$4:$H$"&amp;$C$10),Analysis!Q34,INDIRECT("'Output 7'!$Q$4:$Q$"&amp;$C$10))
+SUMIF(INDIRECT("'Output 8'!$H$4:$H$"&amp;$C$11),Analysis!Q34,INDIRECT("'Output 8'!$Q$4:$Q$"&amp;$C$11))
+SUMIF(INDIRECT("'Output 9'!$H$4:$H$"&amp;$C$12),Analysis!Q34,INDIRECT("'Output 9'!$Q$4:$Q$"&amp;$C$12))
+SUMIF(INDIRECT("'Output 10'!$H$4:$H$"&amp;$C$13),Analysis!Q34,INDIRECT("'Output 10'!$Q$4:$Q$"&amp;$C$13))</f>
        <v>0</v>
      </c>
      <c r="T34" s="5">
        <f ca="1">SUMIF(INDIRECT("'Output 1'!$H$4:$H$"&amp;$C$4),Analysis!Q34,INDIRECT("'Output 1'!$U$4:$U$"&amp;$C$4))
+SUMIF(INDIRECT("'Output 2'!$H$4:$H$"&amp;$C$5),Analysis!Q34,INDIRECT("'Output 2'!$U$4:$U$"&amp;$C$5))
+SUMIF(INDIRECT("'Output 3'!$H$4:$H$"&amp;$C$6),Analysis!Q34,INDIRECT("'Output 3'!$U$4:$U$"&amp;$C$6))
+SUMIF(INDIRECT("'Output 4'!$H$4:$H$"&amp;$C$7),Analysis!Q34,INDIRECT("'Output 4'!$U$4:$U$"&amp;$C$7))
+SUMIF(INDIRECT("'Output 5'!$H$4:$H$"&amp;$C$8),Analysis!Q34,INDIRECT("'Output 5'!$U$4:$U$"&amp;$C$8))
+SUMIF(INDIRECT("'Output 6'!$H$4:$H$"&amp;$C$9),Analysis!Q34,INDIRECT("'Output 6'!$U$4:$U$"&amp;$C$9))
+SUMIF(INDIRECT("'Output 7'!$H$4:$H$"&amp;$C$10),Analysis!Q34,INDIRECT("'Output 7'!$U$4:$U$"&amp;$C$10))
+SUMIF(INDIRECT("'Output 8'!$H$4:$H$"&amp;$C$11),Analysis!Q34,INDIRECT("'Output 8'!$U$4:$U$"&amp;$C$11))
+SUMIF(INDIRECT("'Output 9'!$H$4:$H$"&amp;$C$12),Analysis!Q34,INDIRECT("'Output 9'!$U$4:$U$"&amp;$C$12))
+SUMIF(INDIRECT("'Output 10'!$H$4:$H$"&amp;$C$13),Analysis!Q34,INDIRECT("'Output 10'!$U$4:$U$"&amp;$C$13))</f>
        <v>0</v>
      </c>
      <c r="U34" s="31"/>
      <c r="V34" s="5">
        <f>SUMIF('Unplanned Outputs'!$E$4:$E$500,Analysis!Q34,'Unplanned Outputs'!$J$4:$J$500)</f>
        <v>0</v>
      </c>
      <c r="W34" s="5">
        <f>SUMIF('Unplanned Outputs'!$E$4:$E$500,Analysis!$Q34,'Unplanned Outputs'!$N$4:$N$500)</f>
        <v>0</v>
      </c>
      <c r="X34" s="5">
        <f>SUMIF('Unplanned Outputs'!$E$4:$E$500,Analysis!$Q34,'Unplanned Outputs'!$R$4:$R$500)</f>
        <v>0</v>
      </c>
      <c r="Y34" s="15"/>
      <c r="Z34" s="37">
        <f t="shared" ca="1" si="0"/>
        <v>0</v>
      </c>
      <c r="AA34" s="37">
        <f t="shared" si="1"/>
        <v>0</v>
      </c>
      <c r="AB34" s="53">
        <f t="shared" ca="1" si="2"/>
        <v>0</v>
      </c>
      <c r="AC34" s="62">
        <f ca="1">SUMIF(INDIRECT("'Output 1'!$H$5:$H$"&amp;$C$4),Analysis!$Q34,INDIRECT("'Output 1'!$F$5:$F$"&amp;$C$4))
+SUMIF(INDIRECT("'Output 2'!$H$5:$H$"&amp;$C$5),Analysis!$Q34,INDIRECT("'Output 2'!$F$5:$F$"&amp;$C$5))
+SUMIF(INDIRECT("'Output 3'!$H$5:$H$"&amp;$C$6),Analysis!$Q34,INDIRECT("'Output 3'!$F$5:$F$"&amp;$C$6))
+SUMIF(INDIRECT("'Output 4'!$H$5:$H$"&amp;$C$7),Analysis!$Q34,INDIRECT("'Output 4'!$F$5:$F$"&amp;$C$7))
+SUMIF(INDIRECT("'Output 5'!$H$5:$H$"&amp;$C$8),Analysis!$Q34,INDIRECT("'Output 5'!$F$5:$F$"&amp;$C$8))
+SUMIF(INDIRECT("'Output 6'!$H$5:$H$"&amp;$C$9),Analysis!$Q34,INDIRECT("'Output 6'!$F$5:$F$"&amp;$C$9))
+SUMIF(INDIRECT("'Output 7'!$H$5:$H$"&amp;$C$10),Analysis!$Q34,INDIRECT("'Output 7'!$F$5:$F$"&amp;$C$10))
+SUMIF(INDIRECT("'Output 8'!$H$5:$H$"&amp;$C$11),Analysis!$Q34,INDIRECT("'Output 8'!$F$5:$F$"&amp;$C$11))
+SUMIF(INDIRECT("'Output 9'!$H$5:$H$"&amp;$C$12),Analysis!$Q34,INDIRECT("'Output 9'!$F$5:$F$"&amp;$C$12))
+SUMIF(INDIRECT("'Output 10'!$H$5:$H$"&amp;$C$13),Analysis!$Q34,INDIRECT("'Output 10'!$F$5:$F$"&amp;$C$13))</f>
        <v>0</v>
      </c>
    </row>
    <row r="35" spans="5:29" x14ac:dyDescent="0.2">
      <c r="E35" s="68"/>
      <c r="F35" s="68" t="str">
        <f>'Output 9'!$D$5</f>
        <v>O.9.2</v>
      </c>
      <c r="G35" s="69" t="e">
        <f>'Output 9'!K$5/'Output 9'!$F$5</f>
        <v>#DIV/0!</v>
      </c>
      <c r="H35" s="69" t="e">
        <f>'Output 9'!M$5/'Output 9'!$F$5</f>
        <v>#DIV/0!</v>
      </c>
      <c r="I35" s="69" t="e">
        <f>('Output 9'!O$5)/'Output 9'!$F$5</f>
        <v>#DIV/0!</v>
      </c>
      <c r="J35" s="69" t="e">
        <f>('Output 9'!Q$5)/'Output 9'!$F$5</f>
        <v>#DIV/0!</v>
      </c>
      <c r="K35" s="69" t="e">
        <f>('Output 1'!V$4)/'Output 1'!$G$4</f>
        <v>#VALUE!</v>
      </c>
      <c r="L35" s="70" t="e">
        <f t="shared" si="11"/>
        <v>#DIV/0!</v>
      </c>
      <c r="M35" s="4" t="e">
        <f>(#REF!)/#REF!</f>
        <v>#REF!</v>
      </c>
      <c r="N35" s="4" t="e">
        <f>(#REF!)/#REF!</f>
        <v>#REF!</v>
      </c>
      <c r="O35" s="34" t="e">
        <f>#REF!+N35</f>
        <v>#REF!</v>
      </c>
      <c r="Q35" s="31">
        <v>3.1</v>
      </c>
      <c r="R35" s="5">
        <f ca="1">SUMIF(INDIRECT("'Output 1'!$H$4:$H$"&amp;$C$4),Analysis!Q35,INDIRECT("'Output 1'!$m$4:$m$"&amp;$C$4))
+SUMIF(INDIRECT("'Output 2'!$H$4:$H$"&amp;$C$5),Analysis!Q35,INDIRECT("'Output 2'!$m$4:$m$"&amp;$C$5))
+SUMIF(INDIRECT("'Output 3'!$H$4:$H$"&amp;$C$6),Analysis!Q35,INDIRECT("'Output 3'!$m$4:$m$"&amp;$C$6))
+SUMIF(INDIRECT("'Output 4'!$H$4:$H$"&amp;$C$7),Analysis!Q35,INDIRECT("'Output 4'!$m$4:$m$"&amp;$C$7))
+SUMIF(INDIRECT("'Output 5'!$H$4:$H$"&amp;$C$8),Analysis!Q35,INDIRECT("'Output 5'!$m$4:$m$"&amp;$C$8))
+SUMIF(INDIRECT("'Output 6'!$H$4:$H$"&amp;$C$9),Analysis!Q35,INDIRECT("'Output 6'!$m$4:$m$"&amp;$C$9))
+SUMIF(INDIRECT("'Output 7'!$H$4:$H$"&amp;$C$10),Analysis!Q35,INDIRECT("'Output 7'!$m$4:$m$"&amp;$C$10))
+SUMIF(INDIRECT("'Output 8'!$H$4:$H$"&amp;$C$11),Analysis!Q35,INDIRECT("'Output 8'!$m$4:$m$"&amp;$C$11))
+SUMIF(INDIRECT("'Output 9'!$H$4:$H$"&amp;$C$12),Analysis!Q35,INDIRECT("'Output 9'!$m$4:$m$"&amp;$C$12))
+SUMIF(INDIRECT("'Output 10'!$H$4:$H$"&amp;$C$13),Analysis!Q35,INDIRECT("'Output 10'!$m$4:$m$"&amp;$C$13))</f>
        <v>0</v>
      </c>
      <c r="S35" s="5">
        <f ca="1">SUMIF(INDIRECT("'Output 1'!$H$4:$H$"&amp;$C$4),Analysis!Q35,INDIRECT("'Output 1'!$Q$4:$Q$"&amp;$C$4))
+SUMIF(INDIRECT("'Output 2'!$H$4:$H$"&amp;$C$5),Analysis!Q35,INDIRECT("'Output 2'!$Q$4:$Q$"&amp;$C$5))
+SUMIF(INDIRECT("'Output 3'!$H$4:$H$"&amp;$C$6),Analysis!Q35,INDIRECT("'Output 3'!$Q$4:$Q$"&amp;$C$6))
+SUMIF(INDIRECT("'Output 4'!$H$4:$H$"&amp;$C$7),Analysis!Q35,INDIRECT("'Output 4'!$Q$4:$Q$"&amp;$C$7))
+SUMIF(INDIRECT("'Output 5'!$H$4:$H$"&amp;$C$8),Analysis!Q35,INDIRECT("'Output 5'!$Q$4:$Q$"&amp;$C$8))
+SUMIF(INDIRECT("'Output 6'!$H$4:$H$"&amp;$C$9),Analysis!Q35,INDIRECT("'Output 6'!$Q$4:$Q$"&amp;$C$9))
+SUMIF(INDIRECT("'Output 7'!$H$4:$H$"&amp;$C$10),Analysis!Q35,INDIRECT("'Output 7'!$Q$4:$Q$"&amp;$C$10))
+SUMIF(INDIRECT("'Output 8'!$H$4:$H$"&amp;$C$11),Analysis!Q35,INDIRECT("'Output 8'!$Q$4:$Q$"&amp;$C$11))
+SUMIF(INDIRECT("'Output 9'!$H$4:$H$"&amp;$C$12),Analysis!Q35,INDIRECT("'Output 9'!$Q$4:$Q$"&amp;$C$12))
+SUMIF(INDIRECT("'Output 10'!$H$4:$H$"&amp;$C$13),Analysis!Q35,INDIRECT("'Output 10'!$Q$4:$Q$"&amp;$C$13))</f>
        <v>0</v>
      </c>
      <c r="T35" s="5">
        <f ca="1">SUMIF(INDIRECT("'Output 1'!$H$4:$H$"&amp;$C$4),Analysis!Q35,INDIRECT("'Output 1'!$U$4:$U$"&amp;$C$4))
+SUMIF(INDIRECT("'Output 2'!$H$4:$H$"&amp;$C$5),Analysis!Q35,INDIRECT("'Output 2'!$U$4:$U$"&amp;$C$5))
+SUMIF(INDIRECT("'Output 3'!$H$4:$H$"&amp;$C$6),Analysis!Q35,INDIRECT("'Output 3'!$U$4:$U$"&amp;$C$6))
+SUMIF(INDIRECT("'Output 4'!$H$4:$H$"&amp;$C$7),Analysis!Q35,INDIRECT("'Output 4'!$U$4:$U$"&amp;$C$7))
+SUMIF(INDIRECT("'Output 5'!$H$4:$H$"&amp;$C$8),Analysis!Q35,INDIRECT("'Output 5'!$U$4:$U$"&amp;$C$8))
+SUMIF(INDIRECT("'Output 6'!$H$4:$H$"&amp;$C$9),Analysis!Q35,INDIRECT("'Output 6'!$U$4:$U$"&amp;$C$9))
+SUMIF(INDIRECT("'Output 7'!$H$4:$H$"&amp;$C$10),Analysis!Q35,INDIRECT("'Output 7'!$U$4:$U$"&amp;$C$10))
+SUMIF(INDIRECT("'Output 8'!$H$4:$H$"&amp;$C$11),Analysis!Q35,INDIRECT("'Output 8'!$U$4:$U$"&amp;$C$11))
+SUMIF(INDIRECT("'Output 9'!$H$4:$H$"&amp;$C$12),Analysis!Q35,INDIRECT("'Output 9'!$U$4:$U$"&amp;$C$12))
+SUMIF(INDIRECT("'Output 10'!$H$4:$H$"&amp;$C$13),Analysis!Q35,INDIRECT("'Output 10'!$U$4:$U$"&amp;$C$13))</f>
        <v>0</v>
      </c>
      <c r="U35" s="31"/>
      <c r="V35" s="5">
        <f>SUMIF('Unplanned Outputs'!$E$4:$E$500,Analysis!Q35,'Unplanned Outputs'!$J$4:$J$500)</f>
        <v>0</v>
      </c>
      <c r="W35" s="5">
        <f>SUMIF('Unplanned Outputs'!$E$4:$E$500,Analysis!$Q35,'Unplanned Outputs'!$N$4:$N$500)</f>
        <v>0</v>
      </c>
      <c r="X35" s="5">
        <f>SUMIF('Unplanned Outputs'!$E$4:$E$500,Analysis!$Q35,'Unplanned Outputs'!$R$4:$R$500)</f>
        <v>0</v>
      </c>
      <c r="Y35" s="15"/>
      <c r="Z35" s="37">
        <f t="shared" ca="1" si="0"/>
        <v>0</v>
      </c>
      <c r="AA35" s="37">
        <f t="shared" si="1"/>
        <v>0</v>
      </c>
      <c r="AB35" s="53">
        <f t="shared" ca="1" si="2"/>
        <v>0</v>
      </c>
      <c r="AC35" s="62">
        <f ca="1">SUMIF(INDIRECT("'Output 1'!$H$5:$H$"&amp;$C$4),Analysis!$Q35,INDIRECT("'Output 1'!$F$5:$F$"&amp;$C$4))
+SUMIF(INDIRECT("'Output 2'!$H$5:$H$"&amp;$C$5),Analysis!$Q35,INDIRECT("'Output 2'!$F$5:$F$"&amp;$C$5))
+SUMIF(INDIRECT("'Output 3'!$H$5:$H$"&amp;$C$6),Analysis!$Q35,INDIRECT("'Output 3'!$F$5:$F$"&amp;$C$6))
+SUMIF(INDIRECT("'Output 4'!$H$5:$H$"&amp;$C$7),Analysis!$Q35,INDIRECT("'Output 4'!$F$5:$F$"&amp;$C$7))
+SUMIF(INDIRECT("'Output 5'!$H$5:$H$"&amp;$C$8),Analysis!$Q35,INDIRECT("'Output 5'!$F$5:$F$"&amp;$C$8))
+SUMIF(INDIRECT("'Output 6'!$H$5:$H$"&amp;$C$9),Analysis!$Q35,INDIRECT("'Output 6'!$F$5:$F$"&amp;$C$9))
+SUMIF(INDIRECT("'Output 7'!$H$5:$H$"&amp;$C$10),Analysis!$Q35,INDIRECT("'Output 7'!$F$5:$F$"&amp;$C$10))
+SUMIF(INDIRECT("'Output 8'!$H$5:$H$"&amp;$C$11),Analysis!$Q35,INDIRECT("'Output 8'!$F$5:$F$"&amp;$C$11))
+SUMIF(INDIRECT("'Output 9'!$H$5:$H$"&amp;$C$12),Analysis!$Q35,INDIRECT("'Output 9'!$F$5:$F$"&amp;$C$12))
+SUMIF(INDIRECT("'Output 10'!$H$5:$H$"&amp;$C$13),Analysis!$Q35,INDIRECT("'Output 10'!$F$5:$F$"&amp;$C$13))</f>
        <v>0</v>
      </c>
    </row>
    <row r="36" spans="5:29" x14ac:dyDescent="0.2">
      <c r="E36" s="68"/>
      <c r="F36" s="68" t="str">
        <f>'Output 9'!$D$6</f>
        <v>O.9.3</v>
      </c>
      <c r="G36" s="69" t="e">
        <f>'Output 9'!K$6/'Output 9'!$F$6</f>
        <v>#DIV/0!</v>
      </c>
      <c r="H36" s="69" t="e">
        <f>'Output 9'!M$6/'Output 9'!$F$6</f>
        <v>#DIV/0!</v>
      </c>
      <c r="I36" s="69" t="e">
        <f>('Output 9'!O$6)/'Output 9'!$F$6</f>
        <v>#DIV/0!</v>
      </c>
      <c r="J36" s="69" t="e">
        <f>('Output 9'!Q$6)/'Output 9'!$F$6</f>
        <v>#DIV/0!</v>
      </c>
      <c r="K36" s="69" t="e">
        <f>('Output 1'!V$4)/'Output 1'!$G$4</f>
        <v>#VALUE!</v>
      </c>
      <c r="L36" s="70" t="e">
        <f t="shared" si="11"/>
        <v>#DIV/0!</v>
      </c>
      <c r="M36" s="4" t="e">
        <f>(#REF!)/#REF!</f>
        <v>#REF!</v>
      </c>
      <c r="N36" s="4" t="e">
        <f>(#REF!)/#REF!</f>
        <v>#REF!</v>
      </c>
      <c r="O36" s="34" t="e">
        <f>#REF!+N36</f>
        <v>#REF!</v>
      </c>
      <c r="Q36" s="31" t="s">
        <v>539</v>
      </c>
      <c r="R36" s="5">
        <f ca="1">SUMIF(INDIRECT("'Output 1'!$H$4:$H$"&amp;$C$4),Analysis!Q36,INDIRECT("'Output 1'!$m$4:$m$"&amp;$C$4))
+SUMIF(INDIRECT("'Output 2'!$H$4:$H$"&amp;$C$5),Analysis!Q36,INDIRECT("'Output 2'!$m$4:$m$"&amp;$C$5))
+SUMIF(INDIRECT("'Output 3'!$H$4:$H$"&amp;$C$6),Analysis!Q36,INDIRECT("'Output 3'!$m$4:$m$"&amp;$C$6))
+SUMIF(INDIRECT("'Output 4'!$H$4:$H$"&amp;$C$7),Analysis!Q36,INDIRECT("'Output 4'!$m$4:$m$"&amp;$C$7))
+SUMIF(INDIRECT("'Output 5'!$H$4:$H$"&amp;$C$8),Analysis!Q36,INDIRECT("'Output 5'!$m$4:$m$"&amp;$C$8))
+SUMIF(INDIRECT("'Output 6'!$H$4:$H$"&amp;$C$9),Analysis!Q36,INDIRECT("'Output 6'!$m$4:$m$"&amp;$C$9))
+SUMIF(INDIRECT("'Output 7'!$H$4:$H$"&amp;$C$10),Analysis!Q36,INDIRECT("'Output 7'!$m$4:$m$"&amp;$C$10))
+SUMIF(INDIRECT("'Output 8'!$H$4:$H$"&amp;$C$11),Analysis!Q36,INDIRECT("'Output 8'!$m$4:$m$"&amp;$C$11))
+SUMIF(INDIRECT("'Output 9'!$H$4:$H$"&amp;$C$12),Analysis!Q36,INDIRECT("'Output 9'!$m$4:$m$"&amp;$C$12))
+SUMIF(INDIRECT("'Output 10'!$H$4:$H$"&amp;$C$13),Analysis!Q36,INDIRECT("'Output 10'!$m$4:$m$"&amp;$C$13))</f>
        <v>0</v>
      </c>
      <c r="S36" s="5">
        <f ca="1">SUMIF(INDIRECT("'Output 1'!$H$4:$H$"&amp;$C$4),Analysis!Q36,INDIRECT("'Output 1'!$Q$4:$Q$"&amp;$C$4))
+SUMIF(INDIRECT("'Output 2'!$H$4:$H$"&amp;$C$5),Analysis!Q36,INDIRECT("'Output 2'!$Q$4:$Q$"&amp;$C$5))
+SUMIF(INDIRECT("'Output 3'!$H$4:$H$"&amp;$C$6),Analysis!Q36,INDIRECT("'Output 3'!$Q$4:$Q$"&amp;$C$6))
+SUMIF(INDIRECT("'Output 4'!$H$4:$H$"&amp;$C$7),Analysis!Q36,INDIRECT("'Output 4'!$Q$4:$Q$"&amp;$C$7))
+SUMIF(INDIRECT("'Output 5'!$H$4:$H$"&amp;$C$8),Analysis!Q36,INDIRECT("'Output 5'!$Q$4:$Q$"&amp;$C$8))
+SUMIF(INDIRECT("'Output 6'!$H$4:$H$"&amp;$C$9),Analysis!Q36,INDIRECT("'Output 6'!$Q$4:$Q$"&amp;$C$9))
+SUMIF(INDIRECT("'Output 7'!$H$4:$H$"&amp;$C$10),Analysis!Q36,INDIRECT("'Output 7'!$Q$4:$Q$"&amp;$C$10))
+SUMIF(INDIRECT("'Output 8'!$H$4:$H$"&amp;$C$11),Analysis!Q36,INDIRECT("'Output 8'!$Q$4:$Q$"&amp;$C$11))
+SUMIF(INDIRECT("'Output 9'!$H$4:$H$"&amp;$C$12),Analysis!Q36,INDIRECT("'Output 9'!$Q$4:$Q$"&amp;$C$12))
+SUMIF(INDIRECT("'Output 10'!$H$4:$H$"&amp;$C$13),Analysis!Q36,INDIRECT("'Output 10'!$Q$4:$Q$"&amp;$C$13))</f>
        <v>0</v>
      </c>
      <c r="T36" s="5">
        <f ca="1">SUMIF(INDIRECT("'Output 1'!$H$4:$H$"&amp;$C$4),Analysis!Q36,INDIRECT("'Output 1'!$U$4:$U$"&amp;$C$4))
+SUMIF(INDIRECT("'Output 2'!$H$4:$H$"&amp;$C$5),Analysis!Q36,INDIRECT("'Output 2'!$U$4:$U$"&amp;$C$5))
+SUMIF(INDIRECT("'Output 3'!$H$4:$H$"&amp;$C$6),Analysis!Q36,INDIRECT("'Output 3'!$U$4:$U$"&amp;$C$6))
+SUMIF(INDIRECT("'Output 4'!$H$4:$H$"&amp;$C$7),Analysis!Q36,INDIRECT("'Output 4'!$U$4:$U$"&amp;$C$7))
+SUMIF(INDIRECT("'Output 5'!$H$4:$H$"&amp;$C$8),Analysis!Q36,INDIRECT("'Output 5'!$U$4:$U$"&amp;$C$8))
+SUMIF(INDIRECT("'Output 6'!$H$4:$H$"&amp;$C$9),Analysis!Q36,INDIRECT("'Output 6'!$U$4:$U$"&amp;$C$9))
+SUMIF(INDIRECT("'Output 7'!$H$4:$H$"&amp;$C$10),Analysis!Q36,INDIRECT("'Output 7'!$U$4:$U$"&amp;$C$10))
+SUMIF(INDIRECT("'Output 8'!$H$4:$H$"&amp;$C$11),Analysis!Q36,INDIRECT("'Output 8'!$U$4:$U$"&amp;$C$11))
+SUMIF(INDIRECT("'Output 9'!$H$4:$H$"&amp;$C$12),Analysis!Q36,INDIRECT("'Output 9'!$U$4:$U$"&amp;$C$12))
+SUMIF(INDIRECT("'Output 10'!$H$4:$H$"&amp;$C$13),Analysis!Q36,INDIRECT("'Output 10'!$U$4:$U$"&amp;$C$13))</f>
        <v>0</v>
      </c>
      <c r="U36" s="31"/>
      <c r="V36" s="5">
        <f>SUMIF('Unplanned Outputs'!$E$4:$E$500,Analysis!Q36,'Unplanned Outputs'!$J$4:$J$500)</f>
        <v>0</v>
      </c>
      <c r="W36" s="5">
        <f>SUMIF('Unplanned Outputs'!$E$4:$E$500,Analysis!$Q36,'Unplanned Outputs'!$N$4:$N$500)</f>
        <v>0</v>
      </c>
      <c r="X36" s="5">
        <f>SUMIF('Unplanned Outputs'!$E$4:$E$500,Analysis!$Q36,'Unplanned Outputs'!$R$4:$R$500)</f>
        <v>0</v>
      </c>
      <c r="Y36" s="15"/>
      <c r="Z36" s="37">
        <f t="shared" ref="Z36:Z67" ca="1" si="13">SUM(R36:T36)</f>
        <v>0</v>
      </c>
      <c r="AA36" s="37">
        <f t="shared" ref="AA36:AA67" si="14">SUM(V36:X36)</f>
        <v>0</v>
      </c>
      <c r="AB36" s="53">
        <f t="shared" ref="AB36:AB67" ca="1" si="15">AA36+Z36</f>
        <v>0</v>
      </c>
      <c r="AC36" s="62">
        <f ca="1">SUMIF(INDIRECT("'Output 1'!$H$5:$H$"&amp;$C$4),Analysis!$Q36,INDIRECT("'Output 1'!$F$5:$F$"&amp;$C$4))
+SUMIF(INDIRECT("'Output 2'!$H$5:$H$"&amp;$C$5),Analysis!$Q36,INDIRECT("'Output 2'!$F$5:$F$"&amp;$C$5))
+SUMIF(INDIRECT("'Output 3'!$H$5:$H$"&amp;$C$6),Analysis!$Q36,INDIRECT("'Output 3'!$F$5:$F$"&amp;$C$6))
+SUMIF(INDIRECT("'Output 4'!$H$5:$H$"&amp;$C$7),Analysis!$Q36,INDIRECT("'Output 4'!$F$5:$F$"&amp;$C$7))
+SUMIF(INDIRECT("'Output 5'!$H$5:$H$"&amp;$C$8),Analysis!$Q36,INDIRECT("'Output 5'!$F$5:$F$"&amp;$C$8))
+SUMIF(INDIRECT("'Output 6'!$H$5:$H$"&amp;$C$9),Analysis!$Q36,INDIRECT("'Output 6'!$F$5:$F$"&amp;$C$9))
+SUMIF(INDIRECT("'Output 7'!$H$5:$H$"&amp;$C$10),Analysis!$Q36,INDIRECT("'Output 7'!$F$5:$F$"&amp;$C$10))
+SUMIF(INDIRECT("'Output 8'!$H$5:$H$"&amp;$C$11),Analysis!$Q36,INDIRECT("'Output 8'!$F$5:$F$"&amp;$C$11))
+SUMIF(INDIRECT("'Output 9'!$H$5:$H$"&amp;$C$12),Analysis!$Q36,INDIRECT("'Output 9'!$F$5:$F$"&amp;$C$12))
+SUMIF(INDIRECT("'Output 10'!$H$5:$H$"&amp;$C$13),Analysis!$Q36,INDIRECT("'Output 10'!$F$5:$F$"&amp;$C$13))</f>
        <v>0</v>
      </c>
    </row>
    <row r="37" spans="5:29" x14ac:dyDescent="0.2">
      <c r="E37" s="68" t="str">
        <f>'Output 10'!$B$4</f>
        <v>O.10</v>
      </c>
      <c r="F37" s="68" t="str">
        <f>'Output 10'!$D$4</f>
        <v>O.10.1</v>
      </c>
      <c r="G37" s="69" t="e">
        <f>'Output 10'!$K$4/'Output 10'!$F$4</f>
        <v>#DIV/0!</v>
      </c>
      <c r="H37" s="69" t="e">
        <f>'Output 10'!M$4/'Output 10'!$F$4</f>
        <v>#DIV/0!</v>
      </c>
      <c r="I37" s="69" t="e">
        <f>('Output 10'!O$4)/'Output 10'!$F$4</f>
        <v>#DIV/0!</v>
      </c>
      <c r="J37" s="69" t="e">
        <f>('Output 10'!Q$4)/'Output 10'!$F$4</f>
        <v>#DIV/0!</v>
      </c>
      <c r="K37" s="69" t="e">
        <f>('Output 1'!V$4)/'Output 1'!$G$4</f>
        <v>#VALUE!</v>
      </c>
      <c r="L37" s="70" t="e">
        <f t="shared" si="11"/>
        <v>#DIV/0!</v>
      </c>
      <c r="M37" s="4" t="e">
        <f>(#REF!)/#REF!</f>
        <v>#REF!</v>
      </c>
      <c r="N37" s="4" t="e">
        <f>(#REF!)/#REF!</f>
        <v>#REF!</v>
      </c>
      <c r="O37" s="34" t="e">
        <f>#REF!+N37</f>
        <v>#REF!</v>
      </c>
      <c r="Q37" s="31" t="s">
        <v>540</v>
      </c>
      <c r="R37" s="5">
        <f ca="1">SUMIF(INDIRECT("'Output 1'!$H$4:$H$"&amp;$C$4),Analysis!Q37,INDIRECT("'Output 1'!$m$4:$m$"&amp;$C$4))
+SUMIF(INDIRECT("'Output 2'!$H$4:$H$"&amp;$C$5),Analysis!Q37,INDIRECT("'Output 2'!$m$4:$m$"&amp;$C$5))
+SUMIF(INDIRECT("'Output 3'!$H$4:$H$"&amp;$C$6),Analysis!Q37,INDIRECT("'Output 3'!$m$4:$m$"&amp;$C$6))
+SUMIF(INDIRECT("'Output 4'!$H$4:$H$"&amp;$C$7),Analysis!Q37,INDIRECT("'Output 4'!$m$4:$m$"&amp;$C$7))
+SUMIF(INDIRECT("'Output 5'!$H$4:$H$"&amp;$C$8),Analysis!Q37,INDIRECT("'Output 5'!$m$4:$m$"&amp;$C$8))
+SUMIF(INDIRECT("'Output 6'!$H$4:$H$"&amp;$C$9),Analysis!Q37,INDIRECT("'Output 6'!$m$4:$m$"&amp;$C$9))
+SUMIF(INDIRECT("'Output 7'!$H$4:$H$"&amp;$C$10),Analysis!Q37,INDIRECT("'Output 7'!$m$4:$m$"&amp;$C$10))
+SUMIF(INDIRECT("'Output 8'!$H$4:$H$"&amp;$C$11),Analysis!Q37,INDIRECT("'Output 8'!$m$4:$m$"&amp;$C$11))
+SUMIF(INDIRECT("'Output 9'!$H$4:$H$"&amp;$C$12),Analysis!Q37,INDIRECT("'Output 9'!$m$4:$m$"&amp;$C$12))
+SUMIF(INDIRECT("'Output 10'!$H$4:$H$"&amp;$C$13),Analysis!Q37,INDIRECT("'Output 10'!$m$4:$m$"&amp;$C$13))</f>
        <v>0</v>
      </c>
      <c r="S37" s="5">
        <f ca="1">SUMIF(INDIRECT("'Output 1'!$H$4:$H$"&amp;$C$4),Analysis!Q37,INDIRECT("'Output 1'!$Q$4:$Q$"&amp;$C$4))
+SUMIF(INDIRECT("'Output 2'!$H$4:$H$"&amp;$C$5),Analysis!Q37,INDIRECT("'Output 2'!$Q$4:$Q$"&amp;$C$5))
+SUMIF(INDIRECT("'Output 3'!$H$4:$H$"&amp;$C$6),Analysis!Q37,INDIRECT("'Output 3'!$Q$4:$Q$"&amp;$C$6))
+SUMIF(INDIRECT("'Output 4'!$H$4:$H$"&amp;$C$7),Analysis!Q37,INDIRECT("'Output 4'!$Q$4:$Q$"&amp;$C$7))
+SUMIF(INDIRECT("'Output 5'!$H$4:$H$"&amp;$C$8),Analysis!Q37,INDIRECT("'Output 5'!$Q$4:$Q$"&amp;$C$8))
+SUMIF(INDIRECT("'Output 6'!$H$4:$H$"&amp;$C$9),Analysis!Q37,INDIRECT("'Output 6'!$Q$4:$Q$"&amp;$C$9))
+SUMIF(INDIRECT("'Output 7'!$H$4:$H$"&amp;$C$10),Analysis!Q37,INDIRECT("'Output 7'!$Q$4:$Q$"&amp;$C$10))
+SUMIF(INDIRECT("'Output 8'!$H$4:$H$"&amp;$C$11),Analysis!Q37,INDIRECT("'Output 8'!$Q$4:$Q$"&amp;$C$11))
+SUMIF(INDIRECT("'Output 9'!$H$4:$H$"&amp;$C$12),Analysis!Q37,INDIRECT("'Output 9'!$Q$4:$Q$"&amp;$C$12))
+SUMIF(INDIRECT("'Output 10'!$H$4:$H$"&amp;$C$13),Analysis!Q37,INDIRECT("'Output 10'!$Q$4:$Q$"&amp;$C$13))</f>
        <v>0</v>
      </c>
      <c r="T37" s="5">
        <f ca="1">SUMIF(INDIRECT("'Output 1'!$H$4:$H$"&amp;$C$4),Analysis!Q37,INDIRECT("'Output 1'!$U$4:$U$"&amp;$C$4))
+SUMIF(INDIRECT("'Output 2'!$H$4:$H$"&amp;$C$5),Analysis!Q37,INDIRECT("'Output 2'!$U$4:$U$"&amp;$C$5))
+SUMIF(INDIRECT("'Output 3'!$H$4:$H$"&amp;$C$6),Analysis!Q37,INDIRECT("'Output 3'!$U$4:$U$"&amp;$C$6))
+SUMIF(INDIRECT("'Output 4'!$H$4:$H$"&amp;$C$7),Analysis!Q37,INDIRECT("'Output 4'!$U$4:$U$"&amp;$C$7))
+SUMIF(INDIRECT("'Output 5'!$H$4:$H$"&amp;$C$8),Analysis!Q37,INDIRECT("'Output 5'!$U$4:$U$"&amp;$C$8))
+SUMIF(INDIRECT("'Output 6'!$H$4:$H$"&amp;$C$9),Analysis!Q37,INDIRECT("'Output 6'!$U$4:$U$"&amp;$C$9))
+SUMIF(INDIRECT("'Output 7'!$H$4:$H$"&amp;$C$10),Analysis!Q37,INDIRECT("'Output 7'!$U$4:$U$"&amp;$C$10))
+SUMIF(INDIRECT("'Output 8'!$H$4:$H$"&amp;$C$11),Analysis!Q37,INDIRECT("'Output 8'!$U$4:$U$"&amp;$C$11))
+SUMIF(INDIRECT("'Output 9'!$H$4:$H$"&amp;$C$12),Analysis!Q37,INDIRECT("'Output 9'!$U$4:$U$"&amp;$C$12))
+SUMIF(INDIRECT("'Output 10'!$H$4:$H$"&amp;$C$13),Analysis!Q37,INDIRECT("'Output 10'!$U$4:$U$"&amp;$C$13))</f>
        <v>0</v>
      </c>
      <c r="U37" s="31"/>
      <c r="V37" s="5">
        <f>SUMIF('Unplanned Outputs'!$E$4:$E$500,Analysis!Q37,'Unplanned Outputs'!$J$4:$J$500)</f>
        <v>0</v>
      </c>
      <c r="W37" s="5">
        <f>SUMIF('Unplanned Outputs'!$E$4:$E$500,Analysis!$Q37,'Unplanned Outputs'!$N$4:$N$500)</f>
        <v>0</v>
      </c>
      <c r="X37" s="5">
        <f>SUMIF('Unplanned Outputs'!$E$4:$E$500,Analysis!$Q37,'Unplanned Outputs'!$R$4:$R$500)</f>
        <v>0</v>
      </c>
      <c r="Y37" s="15"/>
      <c r="Z37" s="37">
        <f t="shared" ca="1" si="13"/>
        <v>0</v>
      </c>
      <c r="AA37" s="37">
        <f t="shared" si="14"/>
        <v>0</v>
      </c>
      <c r="AB37" s="53">
        <f t="shared" ca="1" si="15"/>
        <v>0</v>
      </c>
      <c r="AC37" s="62">
        <f ca="1">SUMIF(INDIRECT("'Output 1'!$H$5:$H$"&amp;$C$4),Analysis!$Q37,INDIRECT("'Output 1'!$F$5:$F$"&amp;$C$4))
+SUMIF(INDIRECT("'Output 2'!$H$5:$H$"&amp;$C$5),Analysis!$Q37,INDIRECT("'Output 2'!$F$5:$F$"&amp;$C$5))
+SUMIF(INDIRECT("'Output 3'!$H$5:$H$"&amp;$C$6),Analysis!$Q37,INDIRECT("'Output 3'!$F$5:$F$"&amp;$C$6))
+SUMIF(INDIRECT("'Output 4'!$H$5:$H$"&amp;$C$7),Analysis!$Q37,INDIRECT("'Output 4'!$F$5:$F$"&amp;$C$7))
+SUMIF(INDIRECT("'Output 5'!$H$5:$H$"&amp;$C$8),Analysis!$Q37,INDIRECT("'Output 5'!$F$5:$F$"&amp;$C$8))
+SUMIF(INDIRECT("'Output 6'!$H$5:$H$"&amp;$C$9),Analysis!$Q37,INDIRECT("'Output 6'!$F$5:$F$"&amp;$C$9))
+SUMIF(INDIRECT("'Output 7'!$H$5:$H$"&amp;$C$10),Analysis!$Q37,INDIRECT("'Output 7'!$F$5:$F$"&amp;$C$10))
+SUMIF(INDIRECT("'Output 8'!$H$5:$H$"&amp;$C$11),Analysis!$Q37,INDIRECT("'Output 8'!$F$5:$F$"&amp;$C$11))
+SUMIF(INDIRECT("'Output 9'!$H$5:$H$"&amp;$C$12),Analysis!$Q37,INDIRECT("'Output 9'!$F$5:$F$"&amp;$C$12))
+SUMIF(INDIRECT("'Output 10'!$H$5:$H$"&amp;$C$13),Analysis!$Q37,INDIRECT("'Output 10'!$F$5:$F$"&amp;$C$13))</f>
        <v>0</v>
      </c>
    </row>
    <row r="38" spans="5:29" x14ac:dyDescent="0.2">
      <c r="E38" s="68"/>
      <c r="F38" s="68">
        <f>'Output 10'!$D$5</f>
        <v>0</v>
      </c>
      <c r="G38" s="69" t="e">
        <f>'Output 10'!K$5/'Output 10'!$F$5</f>
        <v>#DIV/0!</v>
      </c>
      <c r="H38" s="69" t="e">
        <f>'Output 10'!M$5/'Output 10'!$F$5</f>
        <v>#DIV/0!</v>
      </c>
      <c r="I38" s="69" t="e">
        <f>('Output 10'!O$5)/'Output 10'!$F$5</f>
        <v>#DIV/0!</v>
      </c>
      <c r="J38" s="69" t="e">
        <f>('Output 10'!Q$5)/'Output 10'!$F$5</f>
        <v>#DIV/0!</v>
      </c>
      <c r="K38" s="69" t="e">
        <f>('Output 1'!V$4)/'Output 1'!$G$4</f>
        <v>#VALUE!</v>
      </c>
      <c r="L38" s="70" t="e">
        <f t="shared" si="11"/>
        <v>#DIV/0!</v>
      </c>
      <c r="M38" s="4" t="e">
        <f>('Output 10'!S$4)/'Output 10'!$F$4</f>
        <v>#DIV/0!</v>
      </c>
      <c r="N38" s="4" t="e">
        <f>('Output 10'!U$4)/'Output 10'!$F$4</f>
        <v>#DIV/0!</v>
      </c>
      <c r="O38" s="34" t="e">
        <f>L37+N38</f>
        <v>#DIV/0!</v>
      </c>
      <c r="Q38" s="31" t="s">
        <v>541</v>
      </c>
      <c r="R38" s="5">
        <f ca="1">SUMIF(INDIRECT("'Output 1'!$H$4:$H$"&amp;$C$4),Analysis!Q38,INDIRECT("'Output 1'!$m$4:$m$"&amp;$C$4))
+SUMIF(INDIRECT("'Output 2'!$H$4:$H$"&amp;$C$5),Analysis!Q38,INDIRECT("'Output 2'!$m$4:$m$"&amp;$C$5))
+SUMIF(INDIRECT("'Output 3'!$H$4:$H$"&amp;$C$6),Analysis!Q38,INDIRECT("'Output 3'!$m$4:$m$"&amp;$C$6))
+SUMIF(INDIRECT("'Output 4'!$H$4:$H$"&amp;$C$7),Analysis!Q38,INDIRECT("'Output 4'!$m$4:$m$"&amp;$C$7))
+SUMIF(INDIRECT("'Output 5'!$H$4:$H$"&amp;$C$8),Analysis!Q38,INDIRECT("'Output 5'!$m$4:$m$"&amp;$C$8))
+SUMIF(INDIRECT("'Output 6'!$H$4:$H$"&amp;$C$9),Analysis!Q38,INDIRECT("'Output 6'!$m$4:$m$"&amp;$C$9))
+SUMIF(INDIRECT("'Output 7'!$H$4:$H$"&amp;$C$10),Analysis!Q38,INDIRECT("'Output 7'!$m$4:$m$"&amp;$C$10))
+SUMIF(INDIRECT("'Output 8'!$H$4:$H$"&amp;$C$11),Analysis!Q38,INDIRECT("'Output 8'!$m$4:$m$"&amp;$C$11))
+SUMIF(INDIRECT("'Output 9'!$H$4:$H$"&amp;$C$12),Analysis!Q38,INDIRECT("'Output 9'!$m$4:$m$"&amp;$C$12))
+SUMIF(INDIRECT("'Output 10'!$H$4:$H$"&amp;$C$13),Analysis!Q38,INDIRECT("'Output 10'!$m$4:$m$"&amp;$C$13))</f>
        <v>0</v>
      </c>
      <c r="S38" s="5">
        <f ca="1">SUMIF(INDIRECT("'Output 1'!$H$4:$H$"&amp;$C$4),Analysis!Q38,INDIRECT("'Output 1'!$Q$4:$Q$"&amp;$C$4))
+SUMIF(INDIRECT("'Output 2'!$H$4:$H$"&amp;$C$5),Analysis!Q38,INDIRECT("'Output 2'!$Q$4:$Q$"&amp;$C$5))
+SUMIF(INDIRECT("'Output 3'!$H$4:$H$"&amp;$C$6),Analysis!Q38,INDIRECT("'Output 3'!$Q$4:$Q$"&amp;$C$6))
+SUMIF(INDIRECT("'Output 4'!$H$4:$H$"&amp;$C$7),Analysis!Q38,INDIRECT("'Output 4'!$Q$4:$Q$"&amp;$C$7))
+SUMIF(INDIRECT("'Output 5'!$H$4:$H$"&amp;$C$8),Analysis!Q38,INDIRECT("'Output 5'!$Q$4:$Q$"&amp;$C$8))
+SUMIF(INDIRECT("'Output 6'!$H$4:$H$"&amp;$C$9),Analysis!Q38,INDIRECT("'Output 6'!$Q$4:$Q$"&amp;$C$9))
+SUMIF(INDIRECT("'Output 7'!$H$4:$H$"&amp;$C$10),Analysis!Q38,INDIRECT("'Output 7'!$Q$4:$Q$"&amp;$C$10))
+SUMIF(INDIRECT("'Output 8'!$H$4:$H$"&amp;$C$11),Analysis!Q38,INDIRECT("'Output 8'!$Q$4:$Q$"&amp;$C$11))
+SUMIF(INDIRECT("'Output 9'!$H$4:$H$"&amp;$C$12),Analysis!Q38,INDIRECT("'Output 9'!$Q$4:$Q$"&amp;$C$12))
+SUMIF(INDIRECT("'Output 10'!$H$4:$H$"&amp;$C$13),Analysis!Q38,INDIRECT("'Output 10'!$Q$4:$Q$"&amp;$C$13))</f>
        <v>0</v>
      </c>
      <c r="T38" s="5">
        <f ca="1">SUMIF(INDIRECT("'Output 1'!$H$4:$H$"&amp;$C$4),Analysis!Q38,INDIRECT("'Output 1'!$U$4:$U$"&amp;$C$4))
+SUMIF(INDIRECT("'Output 2'!$H$4:$H$"&amp;$C$5),Analysis!Q38,INDIRECT("'Output 2'!$U$4:$U$"&amp;$C$5))
+SUMIF(INDIRECT("'Output 3'!$H$4:$H$"&amp;$C$6),Analysis!Q38,INDIRECT("'Output 3'!$U$4:$U$"&amp;$C$6))
+SUMIF(INDIRECT("'Output 4'!$H$4:$H$"&amp;$C$7),Analysis!Q38,INDIRECT("'Output 4'!$U$4:$U$"&amp;$C$7))
+SUMIF(INDIRECT("'Output 5'!$H$4:$H$"&amp;$C$8),Analysis!Q38,INDIRECT("'Output 5'!$U$4:$U$"&amp;$C$8))
+SUMIF(INDIRECT("'Output 6'!$H$4:$H$"&amp;$C$9),Analysis!Q38,INDIRECT("'Output 6'!$U$4:$U$"&amp;$C$9))
+SUMIF(INDIRECT("'Output 7'!$H$4:$H$"&amp;$C$10),Analysis!Q38,INDIRECT("'Output 7'!$U$4:$U$"&amp;$C$10))
+SUMIF(INDIRECT("'Output 8'!$H$4:$H$"&amp;$C$11),Analysis!Q38,INDIRECT("'Output 8'!$U$4:$U$"&amp;$C$11))
+SUMIF(INDIRECT("'Output 9'!$H$4:$H$"&amp;$C$12),Analysis!Q38,INDIRECT("'Output 9'!$U$4:$U$"&amp;$C$12))
+SUMIF(INDIRECT("'Output 10'!$H$4:$H$"&amp;$C$13),Analysis!Q38,INDIRECT("'Output 10'!$U$4:$U$"&amp;$C$13))</f>
        <v>0</v>
      </c>
      <c r="U38" s="31"/>
      <c r="V38" s="5">
        <f>SUMIF('Unplanned Outputs'!$E$4:$E$500,Analysis!Q38,'Unplanned Outputs'!$J$4:$J$500)</f>
        <v>0</v>
      </c>
      <c r="W38" s="5">
        <f>SUMIF('Unplanned Outputs'!$E$4:$E$500,Analysis!$Q38,'Unplanned Outputs'!$N$4:$N$500)</f>
        <v>0</v>
      </c>
      <c r="X38" s="5">
        <f>SUMIF('Unplanned Outputs'!$E$4:$E$500,Analysis!$Q38,'Unplanned Outputs'!$R$4:$R$500)</f>
        <v>0</v>
      </c>
      <c r="Y38" s="15"/>
      <c r="Z38" s="37">
        <f t="shared" ca="1" si="13"/>
        <v>0</v>
      </c>
      <c r="AA38" s="37">
        <f t="shared" si="14"/>
        <v>0</v>
      </c>
      <c r="AB38" s="53">
        <f t="shared" ca="1" si="15"/>
        <v>0</v>
      </c>
      <c r="AC38" s="62">
        <f ca="1">SUMIF(INDIRECT("'Output 1'!$H$5:$H$"&amp;$C$4),Analysis!$Q38,INDIRECT("'Output 1'!$F$5:$F$"&amp;$C$4))
+SUMIF(INDIRECT("'Output 2'!$H$5:$H$"&amp;$C$5),Analysis!$Q38,INDIRECT("'Output 2'!$F$5:$F$"&amp;$C$5))
+SUMIF(INDIRECT("'Output 3'!$H$5:$H$"&amp;$C$6),Analysis!$Q38,INDIRECT("'Output 3'!$F$5:$F$"&amp;$C$6))
+SUMIF(INDIRECT("'Output 4'!$H$5:$H$"&amp;$C$7),Analysis!$Q38,INDIRECT("'Output 4'!$F$5:$F$"&amp;$C$7))
+SUMIF(INDIRECT("'Output 5'!$H$5:$H$"&amp;$C$8),Analysis!$Q38,INDIRECT("'Output 5'!$F$5:$F$"&amp;$C$8))
+SUMIF(INDIRECT("'Output 6'!$H$5:$H$"&amp;$C$9),Analysis!$Q38,INDIRECT("'Output 6'!$F$5:$F$"&amp;$C$9))
+SUMIF(INDIRECT("'Output 7'!$H$5:$H$"&amp;$C$10),Analysis!$Q38,INDIRECT("'Output 7'!$F$5:$F$"&amp;$C$10))
+SUMIF(INDIRECT("'Output 8'!$H$5:$H$"&amp;$C$11),Analysis!$Q38,INDIRECT("'Output 8'!$F$5:$F$"&amp;$C$11))
+SUMIF(INDIRECT("'Output 9'!$H$5:$H$"&amp;$C$12),Analysis!$Q38,INDIRECT("'Output 9'!$F$5:$F$"&amp;$C$12))
+SUMIF(INDIRECT("'Output 10'!$H$5:$H$"&amp;$C$13),Analysis!$Q38,INDIRECT("'Output 10'!$F$5:$F$"&amp;$C$13))</f>
        <v>0</v>
      </c>
    </row>
    <row r="39" spans="5:29" x14ac:dyDescent="0.2">
      <c r="E39" s="68"/>
      <c r="F39" s="68">
        <f>'Output 10'!$D$6</f>
        <v>0</v>
      </c>
      <c r="G39" s="69" t="e">
        <f>'Output 10'!K$6/'Output 10'!$F$6</f>
        <v>#DIV/0!</v>
      </c>
      <c r="H39" s="69" t="e">
        <f>'Output 10'!M$6/'Output 10'!$F$6</f>
        <v>#DIV/0!</v>
      </c>
      <c r="I39" s="69" t="e">
        <f>('Output 10'!O$6)/'Output 10'!$F$6</f>
        <v>#DIV/0!</v>
      </c>
      <c r="J39" s="69" t="e">
        <f>('Output 10'!Q$6)/'Output 10'!$F$6</f>
        <v>#DIV/0!</v>
      </c>
      <c r="K39" s="69" t="e">
        <f>('Output 1'!V$4)/'Output 1'!$G$4</f>
        <v>#VALUE!</v>
      </c>
      <c r="L39" s="70" t="e">
        <f t="shared" si="11"/>
        <v>#DIV/0!</v>
      </c>
      <c r="M39" s="4" t="e">
        <f>('Output 10'!S$5)/'Output 10'!$F$5</f>
        <v>#DIV/0!</v>
      </c>
      <c r="N39" s="4" t="e">
        <f>('Output 10'!U$5)/'Output 10'!$F$5</f>
        <v>#DIV/0!</v>
      </c>
      <c r="O39" s="34" t="e">
        <f>L38+N39</f>
        <v>#DIV/0!</v>
      </c>
      <c r="Q39" s="31">
        <v>3.2</v>
      </c>
      <c r="R39" s="5">
        <f ca="1">SUMIF(INDIRECT("'Output 1'!$H$4:$H$"&amp;$C$4),Analysis!Q39,INDIRECT("'Output 1'!$m$4:$m$"&amp;$C$4))
+SUMIF(INDIRECT("'Output 2'!$H$4:$H$"&amp;$C$5),Analysis!Q39,INDIRECT("'Output 2'!$m$4:$m$"&amp;$C$5))
+SUMIF(INDIRECT("'Output 3'!$H$4:$H$"&amp;$C$6),Analysis!Q39,INDIRECT("'Output 3'!$m$4:$m$"&amp;$C$6))
+SUMIF(INDIRECT("'Output 4'!$H$4:$H$"&amp;$C$7),Analysis!Q39,INDIRECT("'Output 4'!$m$4:$m$"&amp;$C$7))
+SUMIF(INDIRECT("'Output 5'!$H$4:$H$"&amp;$C$8),Analysis!Q39,INDIRECT("'Output 5'!$m$4:$m$"&amp;$C$8))
+SUMIF(INDIRECT("'Output 6'!$H$4:$H$"&amp;$C$9),Analysis!Q39,INDIRECT("'Output 6'!$m$4:$m$"&amp;$C$9))
+SUMIF(INDIRECT("'Output 7'!$H$4:$H$"&amp;$C$10),Analysis!Q39,INDIRECT("'Output 7'!$m$4:$m$"&amp;$C$10))
+SUMIF(INDIRECT("'Output 8'!$H$4:$H$"&amp;$C$11),Analysis!Q39,INDIRECT("'Output 8'!$m$4:$m$"&amp;$C$11))
+SUMIF(INDIRECT("'Output 9'!$H$4:$H$"&amp;$C$12),Analysis!Q39,INDIRECT("'Output 9'!$m$4:$m$"&amp;$C$12))
+SUMIF(INDIRECT("'Output 10'!$H$4:$H$"&amp;$C$13),Analysis!Q39,INDIRECT("'Output 10'!$m$4:$m$"&amp;$C$13))</f>
        <v>0</v>
      </c>
      <c r="S39" s="5">
        <f ca="1">SUMIF(INDIRECT("'Output 1'!$H$4:$H$"&amp;$C$4),Analysis!Q39,INDIRECT("'Output 1'!$Q$4:$Q$"&amp;$C$4))
+SUMIF(INDIRECT("'Output 2'!$H$4:$H$"&amp;$C$5),Analysis!Q39,INDIRECT("'Output 2'!$Q$4:$Q$"&amp;$C$5))
+SUMIF(INDIRECT("'Output 3'!$H$4:$H$"&amp;$C$6),Analysis!Q39,INDIRECT("'Output 3'!$Q$4:$Q$"&amp;$C$6))
+SUMIF(INDIRECT("'Output 4'!$H$4:$H$"&amp;$C$7),Analysis!Q39,INDIRECT("'Output 4'!$Q$4:$Q$"&amp;$C$7))
+SUMIF(INDIRECT("'Output 5'!$H$4:$H$"&amp;$C$8),Analysis!Q39,INDIRECT("'Output 5'!$Q$4:$Q$"&amp;$C$8))
+SUMIF(INDIRECT("'Output 6'!$H$4:$H$"&amp;$C$9),Analysis!Q39,INDIRECT("'Output 6'!$Q$4:$Q$"&amp;$C$9))
+SUMIF(INDIRECT("'Output 7'!$H$4:$H$"&amp;$C$10),Analysis!Q39,INDIRECT("'Output 7'!$Q$4:$Q$"&amp;$C$10))
+SUMIF(INDIRECT("'Output 8'!$H$4:$H$"&amp;$C$11),Analysis!Q39,INDIRECT("'Output 8'!$Q$4:$Q$"&amp;$C$11))
+SUMIF(INDIRECT("'Output 9'!$H$4:$H$"&amp;$C$12),Analysis!Q39,INDIRECT("'Output 9'!$Q$4:$Q$"&amp;$C$12))
+SUMIF(INDIRECT("'Output 10'!$H$4:$H$"&amp;$C$13),Analysis!Q39,INDIRECT("'Output 10'!$Q$4:$Q$"&amp;$C$13))</f>
        <v>0</v>
      </c>
      <c r="T39" s="5">
        <f ca="1">SUMIF(INDIRECT("'Output 1'!$H$4:$H$"&amp;$C$4),Analysis!Q39,INDIRECT("'Output 1'!$U$4:$U$"&amp;$C$4))
+SUMIF(INDIRECT("'Output 2'!$H$4:$H$"&amp;$C$5),Analysis!Q39,INDIRECT("'Output 2'!$U$4:$U$"&amp;$C$5))
+SUMIF(INDIRECT("'Output 3'!$H$4:$H$"&amp;$C$6),Analysis!Q39,INDIRECT("'Output 3'!$U$4:$U$"&amp;$C$6))
+SUMIF(INDIRECT("'Output 4'!$H$4:$H$"&amp;$C$7),Analysis!Q39,INDIRECT("'Output 4'!$U$4:$U$"&amp;$C$7))
+SUMIF(INDIRECT("'Output 5'!$H$4:$H$"&amp;$C$8),Analysis!Q39,INDIRECT("'Output 5'!$U$4:$U$"&amp;$C$8))
+SUMIF(INDIRECT("'Output 6'!$H$4:$H$"&amp;$C$9),Analysis!Q39,INDIRECT("'Output 6'!$U$4:$U$"&amp;$C$9))
+SUMIF(INDIRECT("'Output 7'!$H$4:$H$"&amp;$C$10),Analysis!Q39,INDIRECT("'Output 7'!$U$4:$U$"&amp;$C$10))
+SUMIF(INDIRECT("'Output 8'!$H$4:$H$"&amp;$C$11),Analysis!Q39,INDIRECT("'Output 8'!$U$4:$U$"&amp;$C$11))
+SUMIF(INDIRECT("'Output 9'!$H$4:$H$"&amp;$C$12),Analysis!Q39,INDIRECT("'Output 9'!$U$4:$U$"&amp;$C$12))
+SUMIF(INDIRECT("'Output 10'!$H$4:$H$"&amp;$C$13),Analysis!Q39,INDIRECT("'Output 10'!$U$4:$U$"&amp;$C$13))</f>
        <v>0</v>
      </c>
      <c r="U39" s="31"/>
      <c r="V39" s="5">
        <f>SUMIF('Unplanned Outputs'!$E$4:$E$500,Analysis!Q39,'Unplanned Outputs'!$J$4:$J$500)</f>
        <v>0</v>
      </c>
      <c r="W39" s="5">
        <f>SUMIF('Unplanned Outputs'!$E$4:$E$500,Analysis!$Q39,'Unplanned Outputs'!$N$4:$N$500)</f>
        <v>0</v>
      </c>
      <c r="X39" s="5">
        <f>SUMIF('Unplanned Outputs'!$E$4:$E$500,Analysis!$Q39,'Unplanned Outputs'!$R$4:$R$500)</f>
        <v>0</v>
      </c>
      <c r="Y39" s="15"/>
      <c r="Z39" s="37">
        <f t="shared" ca="1" si="13"/>
        <v>0</v>
      </c>
      <c r="AA39" s="37">
        <f t="shared" si="14"/>
        <v>0</v>
      </c>
      <c r="AB39" s="53">
        <f t="shared" ca="1" si="15"/>
        <v>0</v>
      </c>
      <c r="AC39" s="62">
        <f ca="1">SUMIF(INDIRECT("'Output 1'!$H$5:$H$"&amp;$C$4),Analysis!$Q39,INDIRECT("'Output 1'!$F$5:$F$"&amp;$C$4))
+SUMIF(INDIRECT("'Output 2'!$H$5:$H$"&amp;$C$5),Analysis!$Q39,INDIRECT("'Output 2'!$F$5:$F$"&amp;$C$5))
+SUMIF(INDIRECT("'Output 3'!$H$5:$H$"&amp;$C$6),Analysis!$Q39,INDIRECT("'Output 3'!$F$5:$F$"&amp;$C$6))
+SUMIF(INDIRECT("'Output 4'!$H$5:$H$"&amp;$C$7),Analysis!$Q39,INDIRECT("'Output 4'!$F$5:$F$"&amp;$C$7))
+SUMIF(INDIRECT("'Output 5'!$H$5:$H$"&amp;$C$8),Analysis!$Q39,INDIRECT("'Output 5'!$F$5:$F$"&amp;$C$8))
+SUMIF(INDIRECT("'Output 6'!$H$5:$H$"&amp;$C$9),Analysis!$Q39,INDIRECT("'Output 6'!$F$5:$F$"&amp;$C$9))
+SUMIF(INDIRECT("'Output 7'!$H$5:$H$"&amp;$C$10),Analysis!$Q39,INDIRECT("'Output 7'!$F$5:$F$"&amp;$C$10))
+SUMIF(INDIRECT("'Output 8'!$H$5:$H$"&amp;$C$11),Analysis!$Q39,INDIRECT("'Output 8'!$F$5:$F$"&amp;$C$11))
+SUMIF(INDIRECT("'Output 9'!$H$5:$H$"&amp;$C$12),Analysis!$Q39,INDIRECT("'Output 9'!$F$5:$F$"&amp;$C$12))
+SUMIF(INDIRECT("'Output 10'!$H$5:$H$"&amp;$C$13),Analysis!$Q39,INDIRECT("'Output 10'!$F$5:$F$"&amp;$C$13))</f>
        <v>0</v>
      </c>
    </row>
    <row r="40" spans="5:29" x14ac:dyDescent="0.2">
      <c r="M40" s="4" t="e">
        <f>('Output 10'!S$6)/'Output 10'!$F$6</f>
        <v>#DIV/0!</v>
      </c>
      <c r="N40" s="4" t="e">
        <f>('Output 10'!U$6)/'Output 10'!$F$6</f>
        <v>#DIV/0!</v>
      </c>
      <c r="O40" s="34" t="e">
        <f>L39+N40</f>
        <v>#DIV/0!</v>
      </c>
      <c r="Q40" s="31" t="s">
        <v>542</v>
      </c>
      <c r="R40" s="5">
        <f ca="1">SUMIF(INDIRECT("'Output 1'!$H$4:$H$"&amp;$C$4),Analysis!Q40,INDIRECT("'Output 1'!$m$4:$m$"&amp;$C$4))
+SUMIF(INDIRECT("'Output 2'!$H$4:$H$"&amp;$C$5),Analysis!Q40,INDIRECT("'Output 2'!$m$4:$m$"&amp;$C$5))
+SUMIF(INDIRECT("'Output 3'!$H$4:$H$"&amp;$C$6),Analysis!Q40,INDIRECT("'Output 3'!$m$4:$m$"&amp;$C$6))
+SUMIF(INDIRECT("'Output 4'!$H$4:$H$"&amp;$C$7),Analysis!Q40,INDIRECT("'Output 4'!$m$4:$m$"&amp;$C$7))
+SUMIF(INDIRECT("'Output 5'!$H$4:$H$"&amp;$C$8),Analysis!Q40,INDIRECT("'Output 5'!$m$4:$m$"&amp;$C$8))
+SUMIF(INDIRECT("'Output 6'!$H$4:$H$"&amp;$C$9),Analysis!Q40,INDIRECT("'Output 6'!$m$4:$m$"&amp;$C$9))
+SUMIF(INDIRECT("'Output 7'!$H$4:$H$"&amp;$C$10),Analysis!Q40,INDIRECT("'Output 7'!$m$4:$m$"&amp;$C$10))
+SUMIF(INDIRECT("'Output 8'!$H$4:$H$"&amp;$C$11),Analysis!Q40,INDIRECT("'Output 8'!$m$4:$m$"&amp;$C$11))
+SUMIF(INDIRECT("'Output 9'!$H$4:$H$"&amp;$C$12),Analysis!Q40,INDIRECT("'Output 9'!$m$4:$m$"&amp;$C$12))
+SUMIF(INDIRECT("'Output 10'!$H$4:$H$"&amp;$C$13),Analysis!Q40,INDIRECT("'Output 10'!$m$4:$m$"&amp;$C$13))</f>
        <v>0</v>
      </c>
      <c r="S40" s="5">
        <f ca="1">SUMIF(INDIRECT("'Output 1'!$H$4:$H$"&amp;$C$4),Analysis!Q40,INDIRECT("'Output 1'!$Q$4:$Q$"&amp;$C$4))
+SUMIF(INDIRECT("'Output 2'!$H$4:$H$"&amp;$C$5),Analysis!Q40,INDIRECT("'Output 2'!$Q$4:$Q$"&amp;$C$5))
+SUMIF(INDIRECT("'Output 3'!$H$4:$H$"&amp;$C$6),Analysis!Q40,INDIRECT("'Output 3'!$Q$4:$Q$"&amp;$C$6))
+SUMIF(INDIRECT("'Output 4'!$H$4:$H$"&amp;$C$7),Analysis!Q40,INDIRECT("'Output 4'!$Q$4:$Q$"&amp;$C$7))
+SUMIF(INDIRECT("'Output 5'!$H$4:$H$"&amp;$C$8),Analysis!Q40,INDIRECT("'Output 5'!$Q$4:$Q$"&amp;$C$8))
+SUMIF(INDIRECT("'Output 6'!$H$4:$H$"&amp;$C$9),Analysis!Q40,INDIRECT("'Output 6'!$Q$4:$Q$"&amp;$C$9))
+SUMIF(INDIRECT("'Output 7'!$H$4:$H$"&amp;$C$10),Analysis!Q40,INDIRECT("'Output 7'!$Q$4:$Q$"&amp;$C$10))
+SUMIF(INDIRECT("'Output 8'!$H$4:$H$"&amp;$C$11),Analysis!Q40,INDIRECT("'Output 8'!$Q$4:$Q$"&amp;$C$11))
+SUMIF(INDIRECT("'Output 9'!$H$4:$H$"&amp;$C$12),Analysis!Q40,INDIRECT("'Output 9'!$Q$4:$Q$"&amp;$C$12))
+SUMIF(INDIRECT("'Output 10'!$H$4:$H$"&amp;$C$13),Analysis!Q40,INDIRECT("'Output 10'!$Q$4:$Q$"&amp;$C$13))</f>
        <v>0</v>
      </c>
      <c r="T40" s="5">
        <f ca="1">SUMIF(INDIRECT("'Output 1'!$H$4:$H$"&amp;$C$4),Analysis!Q40,INDIRECT("'Output 1'!$U$4:$U$"&amp;$C$4))
+SUMIF(INDIRECT("'Output 2'!$H$4:$H$"&amp;$C$5),Analysis!Q40,INDIRECT("'Output 2'!$U$4:$U$"&amp;$C$5))
+SUMIF(INDIRECT("'Output 3'!$H$4:$H$"&amp;$C$6),Analysis!Q40,INDIRECT("'Output 3'!$U$4:$U$"&amp;$C$6))
+SUMIF(INDIRECT("'Output 4'!$H$4:$H$"&amp;$C$7),Analysis!Q40,INDIRECT("'Output 4'!$U$4:$U$"&amp;$C$7))
+SUMIF(INDIRECT("'Output 5'!$H$4:$H$"&amp;$C$8),Analysis!Q40,INDIRECT("'Output 5'!$U$4:$U$"&amp;$C$8))
+SUMIF(INDIRECT("'Output 6'!$H$4:$H$"&amp;$C$9),Analysis!Q40,INDIRECT("'Output 6'!$U$4:$U$"&amp;$C$9))
+SUMIF(INDIRECT("'Output 7'!$H$4:$H$"&amp;$C$10),Analysis!Q40,INDIRECT("'Output 7'!$U$4:$U$"&amp;$C$10))
+SUMIF(INDIRECT("'Output 8'!$H$4:$H$"&amp;$C$11),Analysis!Q40,INDIRECT("'Output 8'!$U$4:$U$"&amp;$C$11))
+SUMIF(INDIRECT("'Output 9'!$H$4:$H$"&amp;$C$12),Analysis!Q40,INDIRECT("'Output 9'!$U$4:$U$"&amp;$C$12))
+SUMIF(INDIRECT("'Output 10'!$H$4:$H$"&amp;$C$13),Analysis!Q40,INDIRECT("'Output 10'!$U$4:$U$"&amp;$C$13))</f>
        <v>0</v>
      </c>
      <c r="U40" s="31"/>
      <c r="V40" s="5">
        <f>SUMIF('Unplanned Outputs'!$E$4:$E$500,Analysis!Q40,'Unplanned Outputs'!$J$4:$J$500)</f>
        <v>0</v>
      </c>
      <c r="W40" s="5">
        <f>SUMIF('Unplanned Outputs'!$E$4:$E$500,Analysis!$Q40,'Unplanned Outputs'!$N$4:$N$500)</f>
        <v>0</v>
      </c>
      <c r="X40" s="5">
        <f>SUMIF('Unplanned Outputs'!$E$4:$E$500,Analysis!$Q40,'Unplanned Outputs'!$R$4:$R$500)</f>
        <v>0</v>
      </c>
      <c r="Y40" s="15"/>
      <c r="Z40" s="37">
        <f t="shared" ca="1" si="13"/>
        <v>0</v>
      </c>
      <c r="AA40" s="37">
        <f t="shared" si="14"/>
        <v>0</v>
      </c>
      <c r="AB40" s="53">
        <f t="shared" ca="1" si="15"/>
        <v>0</v>
      </c>
      <c r="AC40" s="62">
        <f ca="1">SUMIF(INDIRECT("'Output 1'!$H$5:$H$"&amp;$C$4),Analysis!$Q40,INDIRECT("'Output 1'!$F$5:$F$"&amp;$C$4))
+SUMIF(INDIRECT("'Output 2'!$H$5:$H$"&amp;$C$5),Analysis!$Q40,INDIRECT("'Output 2'!$F$5:$F$"&amp;$C$5))
+SUMIF(INDIRECT("'Output 3'!$H$5:$H$"&amp;$C$6),Analysis!$Q40,INDIRECT("'Output 3'!$F$5:$F$"&amp;$C$6))
+SUMIF(INDIRECT("'Output 4'!$H$5:$H$"&amp;$C$7),Analysis!$Q40,INDIRECT("'Output 4'!$F$5:$F$"&amp;$C$7))
+SUMIF(INDIRECT("'Output 5'!$H$5:$H$"&amp;$C$8),Analysis!$Q40,INDIRECT("'Output 5'!$F$5:$F$"&amp;$C$8))
+SUMIF(INDIRECT("'Output 6'!$H$5:$H$"&amp;$C$9),Analysis!$Q40,INDIRECT("'Output 6'!$F$5:$F$"&amp;$C$9))
+SUMIF(INDIRECT("'Output 7'!$H$5:$H$"&amp;$C$10),Analysis!$Q40,INDIRECT("'Output 7'!$F$5:$F$"&amp;$C$10))
+SUMIF(INDIRECT("'Output 8'!$H$5:$H$"&amp;$C$11),Analysis!$Q40,INDIRECT("'Output 8'!$F$5:$F$"&amp;$C$11))
+SUMIF(INDIRECT("'Output 9'!$H$5:$H$"&amp;$C$12),Analysis!$Q40,INDIRECT("'Output 9'!$F$5:$F$"&amp;$C$12))
+SUMIF(INDIRECT("'Output 10'!$H$5:$H$"&amp;$C$13),Analysis!$Q40,INDIRECT("'Output 10'!$F$5:$F$"&amp;$C$13))</f>
        <v>0</v>
      </c>
    </row>
    <row r="41" spans="5:29" x14ac:dyDescent="0.2">
      <c r="Q41" s="31" t="s">
        <v>543</v>
      </c>
      <c r="R41" s="5">
        <f ca="1">SUMIF(INDIRECT("'Output 1'!$H$4:$H$"&amp;$C$4),Analysis!Q41,INDIRECT("'Output 1'!$m$4:$m$"&amp;$C$4))
+SUMIF(INDIRECT("'Output 2'!$H$4:$H$"&amp;$C$5),Analysis!Q41,INDIRECT("'Output 2'!$m$4:$m$"&amp;$C$5))
+SUMIF(INDIRECT("'Output 3'!$H$4:$H$"&amp;$C$6),Analysis!Q41,INDIRECT("'Output 3'!$m$4:$m$"&amp;$C$6))
+SUMIF(INDIRECT("'Output 4'!$H$4:$H$"&amp;$C$7),Analysis!Q41,INDIRECT("'Output 4'!$m$4:$m$"&amp;$C$7))
+SUMIF(INDIRECT("'Output 5'!$H$4:$H$"&amp;$C$8),Analysis!Q41,INDIRECT("'Output 5'!$m$4:$m$"&amp;$C$8))
+SUMIF(INDIRECT("'Output 6'!$H$4:$H$"&amp;$C$9),Analysis!Q41,INDIRECT("'Output 6'!$m$4:$m$"&amp;$C$9))
+SUMIF(INDIRECT("'Output 7'!$H$4:$H$"&amp;$C$10),Analysis!Q41,INDIRECT("'Output 7'!$m$4:$m$"&amp;$C$10))
+SUMIF(INDIRECT("'Output 8'!$H$4:$H$"&amp;$C$11),Analysis!Q41,INDIRECT("'Output 8'!$m$4:$m$"&amp;$C$11))
+SUMIF(INDIRECT("'Output 9'!$H$4:$H$"&amp;$C$12),Analysis!Q41,INDIRECT("'Output 9'!$m$4:$m$"&amp;$C$12))
+SUMIF(INDIRECT("'Output 10'!$H$4:$H$"&amp;$C$13),Analysis!Q41,INDIRECT("'Output 10'!$m$4:$m$"&amp;$C$13))</f>
        <v>0</v>
      </c>
      <c r="S41" s="5">
        <f ca="1">SUMIF(INDIRECT("'Output 1'!$H$4:$H$"&amp;$C$4),Analysis!Q41,INDIRECT("'Output 1'!$Q$4:$Q$"&amp;$C$4))
+SUMIF(INDIRECT("'Output 2'!$H$4:$H$"&amp;$C$5),Analysis!Q41,INDIRECT("'Output 2'!$Q$4:$Q$"&amp;$C$5))
+SUMIF(INDIRECT("'Output 3'!$H$4:$H$"&amp;$C$6),Analysis!Q41,INDIRECT("'Output 3'!$Q$4:$Q$"&amp;$C$6))
+SUMIF(INDIRECT("'Output 4'!$H$4:$H$"&amp;$C$7),Analysis!Q41,INDIRECT("'Output 4'!$Q$4:$Q$"&amp;$C$7))
+SUMIF(INDIRECT("'Output 5'!$H$4:$H$"&amp;$C$8),Analysis!Q41,INDIRECT("'Output 5'!$Q$4:$Q$"&amp;$C$8))
+SUMIF(INDIRECT("'Output 6'!$H$4:$H$"&amp;$C$9),Analysis!Q41,INDIRECT("'Output 6'!$Q$4:$Q$"&amp;$C$9))
+SUMIF(INDIRECT("'Output 7'!$H$4:$H$"&amp;$C$10),Analysis!Q41,INDIRECT("'Output 7'!$Q$4:$Q$"&amp;$C$10))
+SUMIF(INDIRECT("'Output 8'!$H$4:$H$"&amp;$C$11),Analysis!Q41,INDIRECT("'Output 8'!$Q$4:$Q$"&amp;$C$11))
+SUMIF(INDIRECT("'Output 9'!$H$4:$H$"&amp;$C$12),Analysis!Q41,INDIRECT("'Output 9'!$Q$4:$Q$"&amp;$C$12))
+SUMIF(INDIRECT("'Output 10'!$H$4:$H$"&amp;$C$13),Analysis!Q41,INDIRECT("'Output 10'!$Q$4:$Q$"&amp;$C$13))</f>
        <v>0</v>
      </c>
      <c r="T41" s="5">
        <f ca="1">SUMIF(INDIRECT("'Output 1'!$H$4:$H$"&amp;$C$4),Analysis!Q41,INDIRECT("'Output 1'!$U$4:$U$"&amp;$C$4))
+SUMIF(INDIRECT("'Output 2'!$H$4:$H$"&amp;$C$5),Analysis!Q41,INDIRECT("'Output 2'!$U$4:$U$"&amp;$C$5))
+SUMIF(INDIRECT("'Output 3'!$H$4:$H$"&amp;$C$6),Analysis!Q41,INDIRECT("'Output 3'!$U$4:$U$"&amp;$C$6))
+SUMIF(INDIRECT("'Output 4'!$H$4:$H$"&amp;$C$7),Analysis!Q41,INDIRECT("'Output 4'!$U$4:$U$"&amp;$C$7))
+SUMIF(INDIRECT("'Output 5'!$H$4:$H$"&amp;$C$8),Analysis!Q41,INDIRECT("'Output 5'!$U$4:$U$"&amp;$C$8))
+SUMIF(INDIRECT("'Output 6'!$H$4:$H$"&amp;$C$9),Analysis!Q41,INDIRECT("'Output 6'!$U$4:$U$"&amp;$C$9))
+SUMIF(INDIRECT("'Output 7'!$H$4:$H$"&amp;$C$10),Analysis!Q41,INDIRECT("'Output 7'!$U$4:$U$"&amp;$C$10))
+SUMIF(INDIRECT("'Output 8'!$H$4:$H$"&amp;$C$11),Analysis!Q41,INDIRECT("'Output 8'!$U$4:$U$"&amp;$C$11))
+SUMIF(INDIRECT("'Output 9'!$H$4:$H$"&amp;$C$12),Analysis!Q41,INDIRECT("'Output 9'!$U$4:$U$"&amp;$C$12))
+SUMIF(INDIRECT("'Output 10'!$H$4:$H$"&amp;$C$13),Analysis!Q41,INDIRECT("'Output 10'!$U$4:$U$"&amp;$C$13))</f>
        <v>0</v>
      </c>
      <c r="U41" s="31"/>
      <c r="V41" s="5">
        <f>SUMIF('Unplanned Outputs'!$E$4:$E$500,Analysis!Q41,'Unplanned Outputs'!$J$4:$J$500)</f>
        <v>0</v>
      </c>
      <c r="W41" s="5">
        <f>SUMIF('Unplanned Outputs'!$E$4:$E$500,Analysis!$Q41,'Unplanned Outputs'!$N$4:$N$500)</f>
        <v>0</v>
      </c>
      <c r="X41" s="5">
        <f>SUMIF('Unplanned Outputs'!$E$4:$E$500,Analysis!$Q41,'Unplanned Outputs'!$R$4:$R$500)</f>
        <v>0</v>
      </c>
      <c r="Y41" s="15"/>
      <c r="Z41" s="37">
        <f t="shared" ca="1" si="13"/>
        <v>0</v>
      </c>
      <c r="AA41" s="37">
        <f t="shared" si="14"/>
        <v>0</v>
      </c>
      <c r="AB41" s="53">
        <f t="shared" ca="1" si="15"/>
        <v>0</v>
      </c>
      <c r="AC41" s="62">
        <f ca="1">SUMIF(INDIRECT("'Output 1'!$H$5:$H$"&amp;$C$4),Analysis!$Q41,INDIRECT("'Output 1'!$F$5:$F$"&amp;$C$4))
+SUMIF(INDIRECT("'Output 2'!$H$5:$H$"&amp;$C$5),Analysis!$Q41,INDIRECT("'Output 2'!$F$5:$F$"&amp;$C$5))
+SUMIF(INDIRECT("'Output 3'!$H$5:$H$"&amp;$C$6),Analysis!$Q41,INDIRECT("'Output 3'!$F$5:$F$"&amp;$C$6))
+SUMIF(INDIRECT("'Output 4'!$H$5:$H$"&amp;$C$7),Analysis!$Q41,INDIRECT("'Output 4'!$F$5:$F$"&amp;$C$7))
+SUMIF(INDIRECT("'Output 5'!$H$5:$H$"&amp;$C$8),Analysis!$Q41,INDIRECT("'Output 5'!$F$5:$F$"&amp;$C$8))
+SUMIF(INDIRECT("'Output 6'!$H$5:$H$"&amp;$C$9),Analysis!$Q41,INDIRECT("'Output 6'!$F$5:$F$"&amp;$C$9))
+SUMIF(INDIRECT("'Output 7'!$H$5:$H$"&amp;$C$10),Analysis!$Q41,INDIRECT("'Output 7'!$F$5:$F$"&amp;$C$10))
+SUMIF(INDIRECT("'Output 8'!$H$5:$H$"&amp;$C$11),Analysis!$Q41,INDIRECT("'Output 8'!$F$5:$F$"&amp;$C$11))
+SUMIF(INDIRECT("'Output 9'!$H$5:$H$"&amp;$C$12),Analysis!$Q41,INDIRECT("'Output 9'!$F$5:$F$"&amp;$C$12))
+SUMIF(INDIRECT("'Output 10'!$H$5:$H$"&amp;$C$13),Analysis!$Q41,INDIRECT("'Output 10'!$F$5:$F$"&amp;$C$13))</f>
        <v>0</v>
      </c>
    </row>
    <row r="42" spans="5:29" x14ac:dyDescent="0.2">
      <c r="Q42" s="31" t="s">
        <v>544</v>
      </c>
      <c r="R42" s="5">
        <f ca="1">SUMIF(INDIRECT("'Output 1'!$H$4:$H$"&amp;$C$4),Analysis!Q42,INDIRECT("'Output 1'!$m$4:$m$"&amp;$C$4))
+SUMIF(INDIRECT("'Output 2'!$H$4:$H$"&amp;$C$5),Analysis!Q42,INDIRECT("'Output 2'!$m$4:$m$"&amp;$C$5))
+SUMIF(INDIRECT("'Output 3'!$H$4:$H$"&amp;$C$6),Analysis!Q42,INDIRECT("'Output 3'!$m$4:$m$"&amp;$C$6))
+SUMIF(INDIRECT("'Output 4'!$H$4:$H$"&amp;$C$7),Analysis!Q42,INDIRECT("'Output 4'!$m$4:$m$"&amp;$C$7))
+SUMIF(INDIRECT("'Output 5'!$H$4:$H$"&amp;$C$8),Analysis!Q42,INDIRECT("'Output 5'!$m$4:$m$"&amp;$C$8))
+SUMIF(INDIRECT("'Output 6'!$H$4:$H$"&amp;$C$9),Analysis!Q42,INDIRECT("'Output 6'!$m$4:$m$"&amp;$C$9))
+SUMIF(INDIRECT("'Output 7'!$H$4:$H$"&amp;$C$10),Analysis!Q42,INDIRECT("'Output 7'!$m$4:$m$"&amp;$C$10))
+SUMIF(INDIRECT("'Output 8'!$H$4:$H$"&amp;$C$11),Analysis!Q42,INDIRECT("'Output 8'!$m$4:$m$"&amp;$C$11))
+SUMIF(INDIRECT("'Output 9'!$H$4:$H$"&amp;$C$12),Analysis!Q42,INDIRECT("'Output 9'!$m$4:$m$"&amp;$C$12))
+SUMIF(INDIRECT("'Output 10'!$H$4:$H$"&amp;$C$13),Analysis!Q42,INDIRECT("'Output 10'!$m$4:$m$"&amp;$C$13))</f>
        <v>0</v>
      </c>
      <c r="S42" s="5">
        <f ca="1">SUMIF(INDIRECT("'Output 1'!$H$4:$H$"&amp;$C$4),Analysis!Q42,INDIRECT("'Output 1'!$Q$4:$Q$"&amp;$C$4))
+SUMIF(INDIRECT("'Output 2'!$H$4:$H$"&amp;$C$5),Analysis!Q42,INDIRECT("'Output 2'!$Q$4:$Q$"&amp;$C$5))
+SUMIF(INDIRECT("'Output 3'!$H$4:$H$"&amp;$C$6),Analysis!Q42,INDIRECT("'Output 3'!$Q$4:$Q$"&amp;$C$6))
+SUMIF(INDIRECT("'Output 4'!$H$4:$H$"&amp;$C$7),Analysis!Q42,INDIRECT("'Output 4'!$Q$4:$Q$"&amp;$C$7))
+SUMIF(INDIRECT("'Output 5'!$H$4:$H$"&amp;$C$8),Analysis!Q42,INDIRECT("'Output 5'!$Q$4:$Q$"&amp;$C$8))
+SUMIF(INDIRECT("'Output 6'!$H$4:$H$"&amp;$C$9),Analysis!Q42,INDIRECT("'Output 6'!$Q$4:$Q$"&amp;$C$9))
+SUMIF(INDIRECT("'Output 7'!$H$4:$H$"&amp;$C$10),Analysis!Q42,INDIRECT("'Output 7'!$Q$4:$Q$"&amp;$C$10))
+SUMIF(INDIRECT("'Output 8'!$H$4:$H$"&amp;$C$11),Analysis!Q42,INDIRECT("'Output 8'!$Q$4:$Q$"&amp;$C$11))
+SUMIF(INDIRECT("'Output 9'!$H$4:$H$"&amp;$C$12),Analysis!Q42,INDIRECT("'Output 9'!$Q$4:$Q$"&amp;$C$12))
+SUMIF(INDIRECT("'Output 10'!$H$4:$H$"&amp;$C$13),Analysis!Q42,INDIRECT("'Output 10'!$Q$4:$Q$"&amp;$C$13))</f>
        <v>0</v>
      </c>
      <c r="T42" s="5">
        <f ca="1">SUMIF(INDIRECT("'Output 1'!$H$4:$H$"&amp;$C$4),Analysis!Q42,INDIRECT("'Output 1'!$U$4:$U$"&amp;$C$4))
+SUMIF(INDIRECT("'Output 2'!$H$4:$H$"&amp;$C$5),Analysis!Q42,INDIRECT("'Output 2'!$U$4:$U$"&amp;$C$5))
+SUMIF(INDIRECT("'Output 3'!$H$4:$H$"&amp;$C$6),Analysis!Q42,INDIRECT("'Output 3'!$U$4:$U$"&amp;$C$6))
+SUMIF(INDIRECT("'Output 4'!$H$4:$H$"&amp;$C$7),Analysis!Q42,INDIRECT("'Output 4'!$U$4:$U$"&amp;$C$7))
+SUMIF(INDIRECT("'Output 5'!$H$4:$H$"&amp;$C$8),Analysis!Q42,INDIRECT("'Output 5'!$U$4:$U$"&amp;$C$8))
+SUMIF(INDIRECT("'Output 6'!$H$4:$H$"&amp;$C$9),Analysis!Q42,INDIRECT("'Output 6'!$U$4:$U$"&amp;$C$9))
+SUMIF(INDIRECT("'Output 7'!$H$4:$H$"&amp;$C$10),Analysis!Q42,INDIRECT("'Output 7'!$U$4:$U$"&amp;$C$10))
+SUMIF(INDIRECT("'Output 8'!$H$4:$H$"&amp;$C$11),Analysis!Q42,INDIRECT("'Output 8'!$U$4:$U$"&amp;$C$11))
+SUMIF(INDIRECT("'Output 9'!$H$4:$H$"&amp;$C$12),Analysis!Q42,INDIRECT("'Output 9'!$U$4:$U$"&amp;$C$12))
+SUMIF(INDIRECT("'Output 10'!$H$4:$H$"&amp;$C$13),Analysis!Q42,INDIRECT("'Output 10'!$U$4:$U$"&amp;$C$13))</f>
        <v>0</v>
      </c>
      <c r="U42" s="31"/>
      <c r="V42" s="5">
        <f>SUMIF('Unplanned Outputs'!$E$4:$E$500,Analysis!Q42,'Unplanned Outputs'!$J$4:$J$500)</f>
        <v>0</v>
      </c>
      <c r="W42" s="5">
        <f>SUMIF('Unplanned Outputs'!$E$4:$E$500,Analysis!$Q42,'Unplanned Outputs'!$N$4:$N$500)</f>
        <v>0</v>
      </c>
      <c r="X42" s="5">
        <f>SUMIF('Unplanned Outputs'!$E$4:$E$500,Analysis!$Q42,'Unplanned Outputs'!$R$4:$R$500)</f>
        <v>0</v>
      </c>
      <c r="Y42" s="15"/>
      <c r="Z42" s="37">
        <f t="shared" ca="1" si="13"/>
        <v>0</v>
      </c>
      <c r="AA42" s="37">
        <f t="shared" si="14"/>
        <v>0</v>
      </c>
      <c r="AB42" s="53">
        <f t="shared" ca="1" si="15"/>
        <v>0</v>
      </c>
      <c r="AC42" s="62">
        <f ca="1">SUMIF(INDIRECT("'Output 1'!$H$5:$H$"&amp;$C$4),Analysis!$Q42,INDIRECT("'Output 1'!$F$5:$F$"&amp;$C$4))
+SUMIF(INDIRECT("'Output 2'!$H$5:$H$"&amp;$C$5),Analysis!$Q42,INDIRECT("'Output 2'!$F$5:$F$"&amp;$C$5))
+SUMIF(INDIRECT("'Output 3'!$H$5:$H$"&amp;$C$6),Analysis!$Q42,INDIRECT("'Output 3'!$F$5:$F$"&amp;$C$6))
+SUMIF(INDIRECT("'Output 4'!$H$5:$H$"&amp;$C$7),Analysis!$Q42,INDIRECT("'Output 4'!$F$5:$F$"&amp;$C$7))
+SUMIF(INDIRECT("'Output 5'!$H$5:$H$"&amp;$C$8),Analysis!$Q42,INDIRECT("'Output 5'!$F$5:$F$"&amp;$C$8))
+SUMIF(INDIRECT("'Output 6'!$H$5:$H$"&amp;$C$9),Analysis!$Q42,INDIRECT("'Output 6'!$F$5:$F$"&amp;$C$9))
+SUMIF(INDIRECT("'Output 7'!$H$5:$H$"&amp;$C$10),Analysis!$Q42,INDIRECT("'Output 7'!$F$5:$F$"&amp;$C$10))
+SUMIF(INDIRECT("'Output 8'!$H$5:$H$"&amp;$C$11),Analysis!$Q42,INDIRECT("'Output 8'!$F$5:$F$"&amp;$C$11))
+SUMIF(INDIRECT("'Output 9'!$H$5:$H$"&amp;$C$12),Analysis!$Q42,INDIRECT("'Output 9'!$F$5:$F$"&amp;$C$12))
+SUMIF(INDIRECT("'Output 10'!$H$5:$H$"&amp;$C$13),Analysis!$Q42,INDIRECT("'Output 10'!$F$5:$F$"&amp;$C$13))</f>
        <v>0</v>
      </c>
    </row>
    <row r="43" spans="5:29" x14ac:dyDescent="0.2">
      <c r="Q43" s="31" t="s">
        <v>545</v>
      </c>
      <c r="R43" s="5">
        <f ca="1">SUMIF(INDIRECT("'Output 1'!$H$4:$H$"&amp;$C$4),Analysis!Q43,INDIRECT("'Output 1'!$m$4:$m$"&amp;$C$4))
+SUMIF(INDIRECT("'Output 2'!$H$4:$H$"&amp;$C$5),Analysis!Q43,INDIRECT("'Output 2'!$m$4:$m$"&amp;$C$5))
+SUMIF(INDIRECT("'Output 3'!$H$4:$H$"&amp;$C$6),Analysis!Q43,INDIRECT("'Output 3'!$m$4:$m$"&amp;$C$6))
+SUMIF(INDIRECT("'Output 4'!$H$4:$H$"&amp;$C$7),Analysis!Q43,INDIRECT("'Output 4'!$m$4:$m$"&amp;$C$7))
+SUMIF(INDIRECT("'Output 5'!$H$4:$H$"&amp;$C$8),Analysis!Q43,INDIRECT("'Output 5'!$m$4:$m$"&amp;$C$8))
+SUMIF(INDIRECT("'Output 6'!$H$4:$H$"&amp;$C$9),Analysis!Q43,INDIRECT("'Output 6'!$m$4:$m$"&amp;$C$9))
+SUMIF(INDIRECT("'Output 7'!$H$4:$H$"&amp;$C$10),Analysis!Q43,INDIRECT("'Output 7'!$m$4:$m$"&amp;$C$10))
+SUMIF(INDIRECT("'Output 8'!$H$4:$H$"&amp;$C$11),Analysis!Q43,INDIRECT("'Output 8'!$m$4:$m$"&amp;$C$11))
+SUMIF(INDIRECT("'Output 9'!$H$4:$H$"&amp;$C$12),Analysis!Q43,INDIRECT("'Output 9'!$m$4:$m$"&amp;$C$12))
+SUMIF(INDIRECT("'Output 10'!$H$4:$H$"&amp;$C$13),Analysis!Q43,INDIRECT("'Output 10'!$m$4:$m$"&amp;$C$13))</f>
        <v>0</v>
      </c>
      <c r="S43" s="5">
        <f ca="1">SUMIF(INDIRECT("'Output 1'!$H$4:$H$"&amp;$C$4),Analysis!Q43,INDIRECT("'Output 1'!$Q$4:$Q$"&amp;$C$4))
+SUMIF(INDIRECT("'Output 2'!$H$4:$H$"&amp;$C$5),Analysis!Q43,INDIRECT("'Output 2'!$Q$4:$Q$"&amp;$C$5))
+SUMIF(INDIRECT("'Output 3'!$H$4:$H$"&amp;$C$6),Analysis!Q43,INDIRECT("'Output 3'!$Q$4:$Q$"&amp;$C$6))
+SUMIF(INDIRECT("'Output 4'!$H$4:$H$"&amp;$C$7),Analysis!Q43,INDIRECT("'Output 4'!$Q$4:$Q$"&amp;$C$7))
+SUMIF(INDIRECT("'Output 5'!$H$4:$H$"&amp;$C$8),Analysis!Q43,INDIRECT("'Output 5'!$Q$4:$Q$"&amp;$C$8))
+SUMIF(INDIRECT("'Output 6'!$H$4:$H$"&amp;$C$9),Analysis!Q43,INDIRECT("'Output 6'!$Q$4:$Q$"&amp;$C$9))
+SUMIF(INDIRECT("'Output 7'!$H$4:$H$"&amp;$C$10),Analysis!Q43,INDIRECT("'Output 7'!$Q$4:$Q$"&amp;$C$10))
+SUMIF(INDIRECT("'Output 8'!$H$4:$H$"&amp;$C$11),Analysis!Q43,INDIRECT("'Output 8'!$Q$4:$Q$"&amp;$C$11))
+SUMIF(INDIRECT("'Output 9'!$H$4:$H$"&amp;$C$12),Analysis!Q43,INDIRECT("'Output 9'!$Q$4:$Q$"&amp;$C$12))
+SUMIF(INDIRECT("'Output 10'!$H$4:$H$"&amp;$C$13),Analysis!Q43,INDIRECT("'Output 10'!$Q$4:$Q$"&amp;$C$13))</f>
        <v>0</v>
      </c>
      <c r="T43" s="5">
        <f ca="1">SUMIF(INDIRECT("'Output 1'!$H$4:$H$"&amp;$C$4),Analysis!Q43,INDIRECT("'Output 1'!$U$4:$U$"&amp;$C$4))
+SUMIF(INDIRECT("'Output 2'!$H$4:$H$"&amp;$C$5),Analysis!Q43,INDIRECT("'Output 2'!$U$4:$U$"&amp;$C$5))
+SUMIF(INDIRECT("'Output 3'!$H$4:$H$"&amp;$C$6),Analysis!Q43,INDIRECT("'Output 3'!$U$4:$U$"&amp;$C$6))
+SUMIF(INDIRECT("'Output 4'!$H$4:$H$"&amp;$C$7),Analysis!Q43,INDIRECT("'Output 4'!$U$4:$U$"&amp;$C$7))
+SUMIF(INDIRECT("'Output 5'!$H$4:$H$"&amp;$C$8),Analysis!Q43,INDIRECT("'Output 5'!$U$4:$U$"&amp;$C$8))
+SUMIF(INDIRECT("'Output 6'!$H$4:$H$"&amp;$C$9),Analysis!Q43,INDIRECT("'Output 6'!$U$4:$U$"&amp;$C$9))
+SUMIF(INDIRECT("'Output 7'!$H$4:$H$"&amp;$C$10),Analysis!Q43,INDIRECT("'Output 7'!$U$4:$U$"&amp;$C$10))
+SUMIF(INDIRECT("'Output 8'!$H$4:$H$"&amp;$C$11),Analysis!Q43,INDIRECT("'Output 8'!$U$4:$U$"&amp;$C$11))
+SUMIF(INDIRECT("'Output 9'!$H$4:$H$"&amp;$C$12),Analysis!Q43,INDIRECT("'Output 9'!$U$4:$U$"&amp;$C$12))
+SUMIF(INDIRECT("'Output 10'!$H$4:$H$"&amp;$C$13),Analysis!Q43,INDIRECT("'Output 10'!$U$4:$U$"&amp;$C$13))</f>
        <v>0</v>
      </c>
      <c r="U43" s="31"/>
      <c r="V43" s="5">
        <f>SUMIF('Unplanned Outputs'!$E$4:$E$500,Analysis!Q43,'Unplanned Outputs'!$J$4:$J$500)</f>
        <v>0</v>
      </c>
      <c r="W43" s="5">
        <f>SUMIF('Unplanned Outputs'!$E$4:$E$500,Analysis!$Q43,'Unplanned Outputs'!$N$4:$N$500)</f>
        <v>0</v>
      </c>
      <c r="X43" s="5">
        <f>SUMIF('Unplanned Outputs'!$E$4:$E$500,Analysis!$Q43,'Unplanned Outputs'!$R$4:$R$500)</f>
        <v>0</v>
      </c>
      <c r="Y43" s="15"/>
      <c r="Z43" s="37">
        <f t="shared" ca="1" si="13"/>
        <v>0</v>
      </c>
      <c r="AA43" s="37">
        <f t="shared" si="14"/>
        <v>0</v>
      </c>
      <c r="AB43" s="53">
        <f t="shared" ca="1" si="15"/>
        <v>0</v>
      </c>
      <c r="AC43" s="62">
        <f ca="1">SUMIF(INDIRECT("'Output 1'!$H$5:$H$"&amp;$C$4),Analysis!$Q43,INDIRECT("'Output 1'!$F$5:$F$"&amp;$C$4))
+SUMIF(INDIRECT("'Output 2'!$H$5:$H$"&amp;$C$5),Analysis!$Q43,INDIRECT("'Output 2'!$F$5:$F$"&amp;$C$5))
+SUMIF(INDIRECT("'Output 3'!$H$5:$H$"&amp;$C$6),Analysis!$Q43,INDIRECT("'Output 3'!$F$5:$F$"&amp;$C$6))
+SUMIF(INDIRECT("'Output 4'!$H$5:$H$"&amp;$C$7),Analysis!$Q43,INDIRECT("'Output 4'!$F$5:$F$"&amp;$C$7))
+SUMIF(INDIRECT("'Output 5'!$H$5:$H$"&amp;$C$8),Analysis!$Q43,INDIRECT("'Output 5'!$F$5:$F$"&amp;$C$8))
+SUMIF(INDIRECT("'Output 6'!$H$5:$H$"&amp;$C$9),Analysis!$Q43,INDIRECT("'Output 6'!$F$5:$F$"&amp;$C$9))
+SUMIF(INDIRECT("'Output 7'!$H$5:$H$"&amp;$C$10),Analysis!$Q43,INDIRECT("'Output 7'!$F$5:$F$"&amp;$C$10))
+SUMIF(INDIRECT("'Output 8'!$H$5:$H$"&amp;$C$11),Analysis!$Q43,INDIRECT("'Output 8'!$F$5:$F$"&amp;$C$11))
+SUMIF(INDIRECT("'Output 9'!$H$5:$H$"&amp;$C$12),Analysis!$Q43,INDIRECT("'Output 9'!$F$5:$F$"&amp;$C$12))
+SUMIF(INDIRECT("'Output 10'!$H$5:$H$"&amp;$C$13),Analysis!$Q43,INDIRECT("'Output 10'!$F$5:$F$"&amp;$C$13))</f>
        <v>0</v>
      </c>
    </row>
    <row r="44" spans="5:29" x14ac:dyDescent="0.2">
      <c r="Q44" s="31">
        <v>3.3</v>
      </c>
      <c r="R44" s="5">
        <f ca="1">SUMIF(INDIRECT("'Output 1'!$H$4:$H$"&amp;$C$4),Analysis!Q44,INDIRECT("'Output 1'!$m$4:$m$"&amp;$C$4))
+SUMIF(INDIRECT("'Output 2'!$H$4:$H$"&amp;$C$5),Analysis!Q44,INDIRECT("'Output 2'!$m$4:$m$"&amp;$C$5))
+SUMIF(INDIRECT("'Output 3'!$H$4:$H$"&amp;$C$6),Analysis!Q44,INDIRECT("'Output 3'!$m$4:$m$"&amp;$C$6))
+SUMIF(INDIRECT("'Output 4'!$H$4:$H$"&amp;$C$7),Analysis!Q44,INDIRECT("'Output 4'!$m$4:$m$"&amp;$C$7))
+SUMIF(INDIRECT("'Output 5'!$H$4:$H$"&amp;$C$8),Analysis!Q44,INDIRECT("'Output 5'!$m$4:$m$"&amp;$C$8))
+SUMIF(INDIRECT("'Output 6'!$H$4:$H$"&amp;$C$9),Analysis!Q44,INDIRECT("'Output 6'!$m$4:$m$"&amp;$C$9))
+SUMIF(INDIRECT("'Output 7'!$H$4:$H$"&amp;$C$10),Analysis!Q44,INDIRECT("'Output 7'!$m$4:$m$"&amp;$C$10))
+SUMIF(INDIRECT("'Output 8'!$H$4:$H$"&amp;$C$11),Analysis!Q44,INDIRECT("'Output 8'!$m$4:$m$"&amp;$C$11))
+SUMIF(INDIRECT("'Output 9'!$H$4:$H$"&amp;$C$12),Analysis!Q44,INDIRECT("'Output 9'!$m$4:$m$"&amp;$C$12))
+SUMIF(INDIRECT("'Output 10'!$H$4:$H$"&amp;$C$13),Analysis!Q44,INDIRECT("'Output 10'!$m$4:$m$"&amp;$C$13))</f>
        <v>0</v>
      </c>
      <c r="S44" s="5">
        <f ca="1">SUMIF(INDIRECT("'Output 1'!$H$4:$H$"&amp;$C$4),Analysis!Q44,INDIRECT("'Output 1'!$Q$4:$Q$"&amp;$C$4))
+SUMIF(INDIRECT("'Output 2'!$H$4:$H$"&amp;$C$5),Analysis!Q44,INDIRECT("'Output 2'!$Q$4:$Q$"&amp;$C$5))
+SUMIF(INDIRECT("'Output 3'!$H$4:$H$"&amp;$C$6),Analysis!Q44,INDIRECT("'Output 3'!$Q$4:$Q$"&amp;$C$6))
+SUMIF(INDIRECT("'Output 4'!$H$4:$H$"&amp;$C$7),Analysis!Q44,INDIRECT("'Output 4'!$Q$4:$Q$"&amp;$C$7))
+SUMIF(INDIRECT("'Output 5'!$H$4:$H$"&amp;$C$8),Analysis!Q44,INDIRECT("'Output 5'!$Q$4:$Q$"&amp;$C$8))
+SUMIF(INDIRECT("'Output 6'!$H$4:$H$"&amp;$C$9),Analysis!Q44,INDIRECT("'Output 6'!$Q$4:$Q$"&amp;$C$9))
+SUMIF(INDIRECT("'Output 7'!$H$4:$H$"&amp;$C$10),Analysis!Q44,INDIRECT("'Output 7'!$Q$4:$Q$"&amp;$C$10))
+SUMIF(INDIRECT("'Output 8'!$H$4:$H$"&amp;$C$11),Analysis!Q44,INDIRECT("'Output 8'!$Q$4:$Q$"&amp;$C$11))
+SUMIF(INDIRECT("'Output 9'!$H$4:$H$"&amp;$C$12),Analysis!Q44,INDIRECT("'Output 9'!$Q$4:$Q$"&amp;$C$12))
+SUMIF(INDIRECT("'Output 10'!$H$4:$H$"&amp;$C$13),Analysis!Q44,INDIRECT("'Output 10'!$Q$4:$Q$"&amp;$C$13))</f>
        <v>0</v>
      </c>
      <c r="T44" s="5">
        <f ca="1">SUMIF(INDIRECT("'Output 1'!$H$4:$H$"&amp;$C$4),Analysis!Q44,INDIRECT("'Output 1'!$U$4:$U$"&amp;$C$4))
+SUMIF(INDIRECT("'Output 2'!$H$4:$H$"&amp;$C$5),Analysis!Q44,INDIRECT("'Output 2'!$U$4:$U$"&amp;$C$5))
+SUMIF(INDIRECT("'Output 3'!$H$4:$H$"&amp;$C$6),Analysis!Q44,INDIRECT("'Output 3'!$U$4:$U$"&amp;$C$6))
+SUMIF(INDIRECT("'Output 4'!$H$4:$H$"&amp;$C$7),Analysis!Q44,INDIRECT("'Output 4'!$U$4:$U$"&amp;$C$7))
+SUMIF(INDIRECT("'Output 5'!$H$4:$H$"&amp;$C$8),Analysis!Q44,INDIRECT("'Output 5'!$U$4:$U$"&amp;$C$8))
+SUMIF(INDIRECT("'Output 6'!$H$4:$H$"&amp;$C$9),Analysis!Q44,INDIRECT("'Output 6'!$U$4:$U$"&amp;$C$9))
+SUMIF(INDIRECT("'Output 7'!$H$4:$H$"&amp;$C$10),Analysis!Q44,INDIRECT("'Output 7'!$U$4:$U$"&amp;$C$10))
+SUMIF(INDIRECT("'Output 8'!$H$4:$H$"&amp;$C$11),Analysis!Q44,INDIRECT("'Output 8'!$U$4:$U$"&amp;$C$11))
+SUMIF(INDIRECT("'Output 9'!$H$4:$H$"&amp;$C$12),Analysis!Q44,INDIRECT("'Output 9'!$U$4:$U$"&amp;$C$12))
+SUMIF(INDIRECT("'Output 10'!$H$4:$H$"&amp;$C$13),Analysis!Q44,INDIRECT("'Output 10'!$U$4:$U$"&amp;$C$13))</f>
        <v>0</v>
      </c>
      <c r="U44" s="31"/>
      <c r="V44" s="5">
        <f>SUMIF('Unplanned Outputs'!$E$4:$E$500,Analysis!Q44,'Unplanned Outputs'!$J$4:$J$500)</f>
        <v>0</v>
      </c>
      <c r="W44" s="5">
        <f>SUMIF('Unplanned Outputs'!$E$4:$E$500,Analysis!$Q44,'Unplanned Outputs'!$N$4:$N$500)</f>
        <v>0</v>
      </c>
      <c r="X44" s="5">
        <f>SUMIF('Unplanned Outputs'!$E$4:$E$500,Analysis!$Q44,'Unplanned Outputs'!$R$4:$R$500)</f>
        <v>0</v>
      </c>
      <c r="Y44" s="15"/>
      <c r="Z44" s="37">
        <f t="shared" ca="1" si="13"/>
        <v>0</v>
      </c>
      <c r="AA44" s="37">
        <f t="shared" si="14"/>
        <v>0</v>
      </c>
      <c r="AB44" s="53">
        <f t="shared" ca="1" si="15"/>
        <v>0</v>
      </c>
      <c r="AC44" s="62">
        <f ca="1">SUMIF(INDIRECT("'Output 1'!$H$5:$H$"&amp;$C$4),Analysis!$Q44,INDIRECT("'Output 1'!$F$5:$F$"&amp;$C$4))
+SUMIF(INDIRECT("'Output 2'!$H$5:$H$"&amp;$C$5),Analysis!$Q44,INDIRECT("'Output 2'!$F$5:$F$"&amp;$C$5))
+SUMIF(INDIRECT("'Output 3'!$H$5:$H$"&amp;$C$6),Analysis!$Q44,INDIRECT("'Output 3'!$F$5:$F$"&amp;$C$6))
+SUMIF(INDIRECT("'Output 4'!$H$5:$H$"&amp;$C$7),Analysis!$Q44,INDIRECT("'Output 4'!$F$5:$F$"&amp;$C$7))
+SUMIF(INDIRECT("'Output 5'!$H$5:$H$"&amp;$C$8),Analysis!$Q44,INDIRECT("'Output 5'!$F$5:$F$"&amp;$C$8))
+SUMIF(INDIRECT("'Output 6'!$H$5:$H$"&amp;$C$9),Analysis!$Q44,INDIRECT("'Output 6'!$F$5:$F$"&amp;$C$9))
+SUMIF(INDIRECT("'Output 7'!$H$5:$H$"&amp;$C$10),Analysis!$Q44,INDIRECT("'Output 7'!$F$5:$F$"&amp;$C$10))
+SUMIF(INDIRECT("'Output 8'!$H$5:$H$"&amp;$C$11),Analysis!$Q44,INDIRECT("'Output 8'!$F$5:$F$"&amp;$C$11))
+SUMIF(INDIRECT("'Output 9'!$H$5:$H$"&amp;$C$12),Analysis!$Q44,INDIRECT("'Output 9'!$F$5:$F$"&amp;$C$12))
+SUMIF(INDIRECT("'Output 10'!$H$5:$H$"&amp;$C$13),Analysis!$Q44,INDIRECT("'Output 10'!$F$5:$F$"&amp;$C$13))</f>
        <v>0</v>
      </c>
    </row>
    <row r="45" spans="5:29" x14ac:dyDescent="0.2">
      <c r="Q45" s="31" t="s">
        <v>546</v>
      </c>
      <c r="R45" s="5">
        <f ca="1">SUMIF(INDIRECT("'Output 1'!$H$4:$H$"&amp;$C$4),Analysis!Q45,INDIRECT("'Output 1'!$m$4:$m$"&amp;$C$4))
+SUMIF(INDIRECT("'Output 2'!$H$4:$H$"&amp;$C$5),Analysis!Q45,INDIRECT("'Output 2'!$m$4:$m$"&amp;$C$5))
+SUMIF(INDIRECT("'Output 3'!$H$4:$H$"&amp;$C$6),Analysis!Q45,INDIRECT("'Output 3'!$m$4:$m$"&amp;$C$6))
+SUMIF(INDIRECT("'Output 4'!$H$4:$H$"&amp;$C$7),Analysis!Q45,INDIRECT("'Output 4'!$m$4:$m$"&amp;$C$7))
+SUMIF(INDIRECT("'Output 5'!$H$4:$H$"&amp;$C$8),Analysis!Q45,INDIRECT("'Output 5'!$m$4:$m$"&amp;$C$8))
+SUMIF(INDIRECT("'Output 6'!$H$4:$H$"&amp;$C$9),Analysis!Q45,INDIRECT("'Output 6'!$m$4:$m$"&amp;$C$9))
+SUMIF(INDIRECT("'Output 7'!$H$4:$H$"&amp;$C$10),Analysis!Q45,INDIRECT("'Output 7'!$m$4:$m$"&amp;$C$10))
+SUMIF(INDIRECT("'Output 8'!$H$4:$H$"&amp;$C$11),Analysis!Q45,INDIRECT("'Output 8'!$m$4:$m$"&amp;$C$11))
+SUMIF(INDIRECT("'Output 9'!$H$4:$H$"&amp;$C$12),Analysis!Q45,INDIRECT("'Output 9'!$m$4:$m$"&amp;$C$12))
+SUMIF(INDIRECT("'Output 10'!$H$4:$H$"&amp;$C$13),Analysis!Q45,INDIRECT("'Output 10'!$m$4:$m$"&amp;$C$13))</f>
        <v>0</v>
      </c>
      <c r="S45" s="5">
        <f ca="1">SUMIF(INDIRECT("'Output 1'!$H$4:$H$"&amp;$C$4),Analysis!Q45,INDIRECT("'Output 1'!$Q$4:$Q$"&amp;$C$4))
+SUMIF(INDIRECT("'Output 2'!$H$4:$H$"&amp;$C$5),Analysis!Q45,INDIRECT("'Output 2'!$Q$4:$Q$"&amp;$C$5))
+SUMIF(INDIRECT("'Output 3'!$H$4:$H$"&amp;$C$6),Analysis!Q45,INDIRECT("'Output 3'!$Q$4:$Q$"&amp;$C$6))
+SUMIF(INDIRECT("'Output 4'!$H$4:$H$"&amp;$C$7),Analysis!Q45,INDIRECT("'Output 4'!$Q$4:$Q$"&amp;$C$7))
+SUMIF(INDIRECT("'Output 5'!$H$4:$H$"&amp;$C$8),Analysis!Q45,INDIRECT("'Output 5'!$Q$4:$Q$"&amp;$C$8))
+SUMIF(INDIRECT("'Output 6'!$H$4:$H$"&amp;$C$9),Analysis!Q45,INDIRECT("'Output 6'!$Q$4:$Q$"&amp;$C$9))
+SUMIF(INDIRECT("'Output 7'!$H$4:$H$"&amp;$C$10),Analysis!Q45,INDIRECT("'Output 7'!$Q$4:$Q$"&amp;$C$10))
+SUMIF(INDIRECT("'Output 8'!$H$4:$H$"&amp;$C$11),Analysis!Q45,INDIRECT("'Output 8'!$Q$4:$Q$"&amp;$C$11))
+SUMIF(INDIRECT("'Output 9'!$H$4:$H$"&amp;$C$12),Analysis!Q45,INDIRECT("'Output 9'!$Q$4:$Q$"&amp;$C$12))
+SUMIF(INDIRECT("'Output 10'!$H$4:$H$"&amp;$C$13),Analysis!Q45,INDIRECT("'Output 10'!$Q$4:$Q$"&amp;$C$13))</f>
        <v>0</v>
      </c>
      <c r="T45" s="5">
        <f ca="1">SUMIF(INDIRECT("'Output 1'!$H$4:$H$"&amp;$C$4),Analysis!Q45,INDIRECT("'Output 1'!$U$4:$U$"&amp;$C$4))
+SUMIF(INDIRECT("'Output 2'!$H$4:$H$"&amp;$C$5),Analysis!Q45,INDIRECT("'Output 2'!$U$4:$U$"&amp;$C$5))
+SUMIF(INDIRECT("'Output 3'!$H$4:$H$"&amp;$C$6),Analysis!Q45,INDIRECT("'Output 3'!$U$4:$U$"&amp;$C$6))
+SUMIF(INDIRECT("'Output 4'!$H$4:$H$"&amp;$C$7),Analysis!Q45,INDIRECT("'Output 4'!$U$4:$U$"&amp;$C$7))
+SUMIF(INDIRECT("'Output 5'!$H$4:$H$"&amp;$C$8),Analysis!Q45,INDIRECT("'Output 5'!$U$4:$U$"&amp;$C$8))
+SUMIF(INDIRECT("'Output 6'!$H$4:$H$"&amp;$C$9),Analysis!Q45,INDIRECT("'Output 6'!$U$4:$U$"&amp;$C$9))
+SUMIF(INDIRECT("'Output 7'!$H$4:$H$"&amp;$C$10),Analysis!Q45,INDIRECT("'Output 7'!$U$4:$U$"&amp;$C$10))
+SUMIF(INDIRECT("'Output 8'!$H$4:$H$"&amp;$C$11),Analysis!Q45,INDIRECT("'Output 8'!$U$4:$U$"&amp;$C$11))
+SUMIF(INDIRECT("'Output 9'!$H$4:$H$"&amp;$C$12),Analysis!Q45,INDIRECT("'Output 9'!$U$4:$U$"&amp;$C$12))
+SUMIF(INDIRECT("'Output 10'!$H$4:$H$"&amp;$C$13),Analysis!Q45,INDIRECT("'Output 10'!$U$4:$U$"&amp;$C$13))</f>
        <v>0</v>
      </c>
      <c r="U45" s="31"/>
      <c r="V45" s="5">
        <f>SUMIF('Unplanned Outputs'!$E$4:$E$500,Analysis!Q45,'Unplanned Outputs'!$J$4:$J$500)</f>
        <v>0</v>
      </c>
      <c r="W45" s="5">
        <f>SUMIF('Unplanned Outputs'!$E$4:$E$500,Analysis!$Q45,'Unplanned Outputs'!$N$4:$N$500)</f>
        <v>0</v>
      </c>
      <c r="X45" s="5">
        <f>SUMIF('Unplanned Outputs'!$E$4:$E$500,Analysis!$Q45,'Unplanned Outputs'!$R$4:$R$500)</f>
        <v>0</v>
      </c>
      <c r="Y45" s="15"/>
      <c r="Z45" s="37">
        <f t="shared" ca="1" si="13"/>
        <v>0</v>
      </c>
      <c r="AA45" s="37">
        <f t="shared" si="14"/>
        <v>0</v>
      </c>
      <c r="AB45" s="53">
        <f t="shared" ca="1" si="15"/>
        <v>0</v>
      </c>
      <c r="AC45" s="62">
        <f ca="1">SUMIF(INDIRECT("'Output 1'!$H$5:$H$"&amp;$C$4),Analysis!$Q45,INDIRECT("'Output 1'!$F$5:$F$"&amp;$C$4))
+SUMIF(INDIRECT("'Output 2'!$H$5:$H$"&amp;$C$5),Analysis!$Q45,INDIRECT("'Output 2'!$F$5:$F$"&amp;$C$5))
+SUMIF(INDIRECT("'Output 3'!$H$5:$H$"&amp;$C$6),Analysis!$Q45,INDIRECT("'Output 3'!$F$5:$F$"&amp;$C$6))
+SUMIF(INDIRECT("'Output 4'!$H$5:$H$"&amp;$C$7),Analysis!$Q45,INDIRECT("'Output 4'!$F$5:$F$"&amp;$C$7))
+SUMIF(INDIRECT("'Output 5'!$H$5:$H$"&amp;$C$8),Analysis!$Q45,INDIRECT("'Output 5'!$F$5:$F$"&amp;$C$8))
+SUMIF(INDIRECT("'Output 6'!$H$5:$H$"&amp;$C$9),Analysis!$Q45,INDIRECT("'Output 6'!$F$5:$F$"&amp;$C$9))
+SUMIF(INDIRECT("'Output 7'!$H$5:$H$"&amp;$C$10),Analysis!$Q45,INDIRECT("'Output 7'!$F$5:$F$"&amp;$C$10))
+SUMIF(INDIRECT("'Output 8'!$H$5:$H$"&amp;$C$11),Analysis!$Q45,INDIRECT("'Output 8'!$F$5:$F$"&amp;$C$11))
+SUMIF(INDIRECT("'Output 9'!$H$5:$H$"&amp;$C$12),Analysis!$Q45,INDIRECT("'Output 9'!$F$5:$F$"&amp;$C$12))
+SUMIF(INDIRECT("'Output 10'!$H$5:$H$"&amp;$C$13),Analysis!$Q45,INDIRECT("'Output 10'!$F$5:$F$"&amp;$C$13))</f>
        <v>0</v>
      </c>
    </row>
    <row r="46" spans="5:29" x14ac:dyDescent="0.2">
      <c r="Q46" s="31" t="s">
        <v>547</v>
      </c>
      <c r="R46" s="5">
        <f ca="1">SUMIF(INDIRECT("'Output 1'!$H$4:$H$"&amp;$C$4),Analysis!Q46,INDIRECT("'Output 1'!$m$4:$m$"&amp;$C$4))
+SUMIF(INDIRECT("'Output 2'!$H$4:$H$"&amp;$C$5),Analysis!Q46,INDIRECT("'Output 2'!$m$4:$m$"&amp;$C$5))
+SUMIF(INDIRECT("'Output 3'!$H$4:$H$"&amp;$C$6),Analysis!Q46,INDIRECT("'Output 3'!$m$4:$m$"&amp;$C$6))
+SUMIF(INDIRECT("'Output 4'!$H$4:$H$"&amp;$C$7),Analysis!Q46,INDIRECT("'Output 4'!$m$4:$m$"&amp;$C$7))
+SUMIF(INDIRECT("'Output 5'!$H$4:$H$"&amp;$C$8),Analysis!Q46,INDIRECT("'Output 5'!$m$4:$m$"&amp;$C$8))
+SUMIF(INDIRECT("'Output 6'!$H$4:$H$"&amp;$C$9),Analysis!Q46,INDIRECT("'Output 6'!$m$4:$m$"&amp;$C$9))
+SUMIF(INDIRECT("'Output 7'!$H$4:$H$"&amp;$C$10),Analysis!Q46,INDIRECT("'Output 7'!$m$4:$m$"&amp;$C$10))
+SUMIF(INDIRECT("'Output 8'!$H$4:$H$"&amp;$C$11),Analysis!Q46,INDIRECT("'Output 8'!$m$4:$m$"&amp;$C$11))
+SUMIF(INDIRECT("'Output 9'!$H$4:$H$"&amp;$C$12),Analysis!Q46,INDIRECT("'Output 9'!$m$4:$m$"&amp;$C$12))
+SUMIF(INDIRECT("'Output 10'!$H$4:$H$"&amp;$C$13),Analysis!Q46,INDIRECT("'Output 10'!$m$4:$m$"&amp;$C$13))</f>
        <v>0</v>
      </c>
      <c r="S46" s="5">
        <f ca="1">SUMIF(INDIRECT("'Output 1'!$H$4:$H$"&amp;$C$4),Analysis!Q46,INDIRECT("'Output 1'!$Q$4:$Q$"&amp;$C$4))
+SUMIF(INDIRECT("'Output 2'!$H$4:$H$"&amp;$C$5),Analysis!Q46,INDIRECT("'Output 2'!$Q$4:$Q$"&amp;$C$5))
+SUMIF(INDIRECT("'Output 3'!$H$4:$H$"&amp;$C$6),Analysis!Q46,INDIRECT("'Output 3'!$Q$4:$Q$"&amp;$C$6))
+SUMIF(INDIRECT("'Output 4'!$H$4:$H$"&amp;$C$7),Analysis!Q46,INDIRECT("'Output 4'!$Q$4:$Q$"&amp;$C$7))
+SUMIF(INDIRECT("'Output 5'!$H$4:$H$"&amp;$C$8),Analysis!Q46,INDIRECT("'Output 5'!$Q$4:$Q$"&amp;$C$8))
+SUMIF(INDIRECT("'Output 6'!$H$4:$H$"&amp;$C$9),Analysis!Q46,INDIRECT("'Output 6'!$Q$4:$Q$"&amp;$C$9))
+SUMIF(INDIRECT("'Output 7'!$H$4:$H$"&amp;$C$10),Analysis!Q46,INDIRECT("'Output 7'!$Q$4:$Q$"&amp;$C$10))
+SUMIF(INDIRECT("'Output 8'!$H$4:$H$"&amp;$C$11),Analysis!Q46,INDIRECT("'Output 8'!$Q$4:$Q$"&amp;$C$11))
+SUMIF(INDIRECT("'Output 9'!$H$4:$H$"&amp;$C$12),Analysis!Q46,INDIRECT("'Output 9'!$Q$4:$Q$"&amp;$C$12))
+SUMIF(INDIRECT("'Output 10'!$H$4:$H$"&amp;$C$13),Analysis!Q46,INDIRECT("'Output 10'!$Q$4:$Q$"&amp;$C$13))</f>
        <v>0</v>
      </c>
      <c r="T46" s="5">
        <f ca="1">SUMIF(INDIRECT("'Output 1'!$H$4:$H$"&amp;$C$4),Analysis!Q46,INDIRECT("'Output 1'!$U$4:$U$"&amp;$C$4))
+SUMIF(INDIRECT("'Output 2'!$H$4:$H$"&amp;$C$5),Analysis!Q46,INDIRECT("'Output 2'!$U$4:$U$"&amp;$C$5))
+SUMIF(INDIRECT("'Output 3'!$H$4:$H$"&amp;$C$6),Analysis!Q46,INDIRECT("'Output 3'!$U$4:$U$"&amp;$C$6))
+SUMIF(INDIRECT("'Output 4'!$H$4:$H$"&amp;$C$7),Analysis!Q46,INDIRECT("'Output 4'!$U$4:$U$"&amp;$C$7))
+SUMIF(INDIRECT("'Output 5'!$H$4:$H$"&amp;$C$8),Analysis!Q46,INDIRECT("'Output 5'!$U$4:$U$"&amp;$C$8))
+SUMIF(INDIRECT("'Output 6'!$H$4:$H$"&amp;$C$9),Analysis!Q46,INDIRECT("'Output 6'!$U$4:$U$"&amp;$C$9))
+SUMIF(INDIRECT("'Output 7'!$H$4:$H$"&amp;$C$10),Analysis!Q46,INDIRECT("'Output 7'!$U$4:$U$"&amp;$C$10))
+SUMIF(INDIRECT("'Output 8'!$H$4:$H$"&amp;$C$11),Analysis!Q46,INDIRECT("'Output 8'!$U$4:$U$"&amp;$C$11))
+SUMIF(INDIRECT("'Output 9'!$H$4:$H$"&amp;$C$12),Analysis!Q46,INDIRECT("'Output 9'!$U$4:$U$"&amp;$C$12))
+SUMIF(INDIRECT("'Output 10'!$H$4:$H$"&amp;$C$13),Analysis!Q46,INDIRECT("'Output 10'!$U$4:$U$"&amp;$C$13))</f>
        <v>0</v>
      </c>
      <c r="U46" s="31"/>
      <c r="V46" s="5">
        <f>SUMIF('Unplanned Outputs'!$E$4:$E$500,Analysis!Q46,'Unplanned Outputs'!$J$4:$J$500)</f>
        <v>0</v>
      </c>
      <c r="W46" s="5">
        <f>SUMIF('Unplanned Outputs'!$E$4:$E$500,Analysis!$Q46,'Unplanned Outputs'!$N$4:$N$500)</f>
        <v>0</v>
      </c>
      <c r="X46" s="5">
        <f>SUMIF('Unplanned Outputs'!$E$4:$E$500,Analysis!$Q46,'Unplanned Outputs'!$R$4:$R$500)</f>
        <v>0</v>
      </c>
      <c r="Y46" s="15"/>
      <c r="Z46" s="37">
        <f t="shared" ca="1" si="13"/>
        <v>0</v>
      </c>
      <c r="AA46" s="37">
        <f t="shared" si="14"/>
        <v>0</v>
      </c>
      <c r="AB46" s="53">
        <f t="shared" ca="1" si="15"/>
        <v>0</v>
      </c>
      <c r="AC46" s="62">
        <f ca="1">SUMIF(INDIRECT("'Output 1'!$H$5:$H$"&amp;$C$4),Analysis!$Q46,INDIRECT("'Output 1'!$F$5:$F$"&amp;$C$4))
+SUMIF(INDIRECT("'Output 2'!$H$5:$H$"&amp;$C$5),Analysis!$Q46,INDIRECT("'Output 2'!$F$5:$F$"&amp;$C$5))
+SUMIF(INDIRECT("'Output 3'!$H$5:$H$"&amp;$C$6),Analysis!$Q46,INDIRECT("'Output 3'!$F$5:$F$"&amp;$C$6))
+SUMIF(INDIRECT("'Output 4'!$H$5:$H$"&amp;$C$7),Analysis!$Q46,INDIRECT("'Output 4'!$F$5:$F$"&amp;$C$7))
+SUMIF(INDIRECT("'Output 5'!$H$5:$H$"&amp;$C$8),Analysis!$Q46,INDIRECT("'Output 5'!$F$5:$F$"&amp;$C$8))
+SUMIF(INDIRECT("'Output 6'!$H$5:$H$"&amp;$C$9),Analysis!$Q46,INDIRECT("'Output 6'!$F$5:$F$"&amp;$C$9))
+SUMIF(INDIRECT("'Output 7'!$H$5:$H$"&amp;$C$10),Analysis!$Q46,INDIRECT("'Output 7'!$F$5:$F$"&amp;$C$10))
+SUMIF(INDIRECT("'Output 8'!$H$5:$H$"&amp;$C$11),Analysis!$Q46,INDIRECT("'Output 8'!$F$5:$F$"&amp;$C$11))
+SUMIF(INDIRECT("'Output 9'!$H$5:$H$"&amp;$C$12),Analysis!$Q46,INDIRECT("'Output 9'!$F$5:$F$"&amp;$C$12))
+SUMIF(INDIRECT("'Output 10'!$H$5:$H$"&amp;$C$13),Analysis!$Q46,INDIRECT("'Output 10'!$F$5:$F$"&amp;$C$13))</f>
        <v>0</v>
      </c>
    </row>
    <row r="47" spans="5:29" x14ac:dyDescent="0.2">
      <c r="Q47" s="31" t="s">
        <v>548</v>
      </c>
      <c r="R47" s="5">
        <f ca="1">SUMIF(INDIRECT("'Output 1'!$H$4:$H$"&amp;$C$4),Analysis!Q47,INDIRECT("'Output 1'!$m$4:$m$"&amp;$C$4))
+SUMIF(INDIRECT("'Output 2'!$H$4:$H$"&amp;$C$5),Analysis!Q47,INDIRECT("'Output 2'!$m$4:$m$"&amp;$C$5))
+SUMIF(INDIRECT("'Output 3'!$H$4:$H$"&amp;$C$6),Analysis!Q47,INDIRECT("'Output 3'!$m$4:$m$"&amp;$C$6))
+SUMIF(INDIRECT("'Output 4'!$H$4:$H$"&amp;$C$7),Analysis!Q47,INDIRECT("'Output 4'!$m$4:$m$"&amp;$C$7))
+SUMIF(INDIRECT("'Output 5'!$H$4:$H$"&amp;$C$8),Analysis!Q47,INDIRECT("'Output 5'!$m$4:$m$"&amp;$C$8))
+SUMIF(INDIRECT("'Output 6'!$H$4:$H$"&amp;$C$9),Analysis!Q47,INDIRECT("'Output 6'!$m$4:$m$"&amp;$C$9))
+SUMIF(INDIRECT("'Output 7'!$H$4:$H$"&amp;$C$10),Analysis!Q47,INDIRECT("'Output 7'!$m$4:$m$"&amp;$C$10))
+SUMIF(INDIRECT("'Output 8'!$H$4:$H$"&amp;$C$11),Analysis!Q47,INDIRECT("'Output 8'!$m$4:$m$"&amp;$C$11))
+SUMIF(INDIRECT("'Output 9'!$H$4:$H$"&amp;$C$12),Analysis!Q47,INDIRECT("'Output 9'!$m$4:$m$"&amp;$C$12))
+SUMIF(INDIRECT("'Output 10'!$H$4:$H$"&amp;$C$13),Analysis!Q47,INDIRECT("'Output 10'!$m$4:$m$"&amp;$C$13))</f>
        <v>0</v>
      </c>
      <c r="S47" s="5">
        <f ca="1">SUMIF(INDIRECT("'Output 1'!$H$4:$H$"&amp;$C$4),Analysis!Q47,INDIRECT("'Output 1'!$Q$4:$Q$"&amp;$C$4))
+SUMIF(INDIRECT("'Output 2'!$H$4:$H$"&amp;$C$5),Analysis!Q47,INDIRECT("'Output 2'!$Q$4:$Q$"&amp;$C$5))
+SUMIF(INDIRECT("'Output 3'!$H$4:$H$"&amp;$C$6),Analysis!Q47,INDIRECT("'Output 3'!$Q$4:$Q$"&amp;$C$6))
+SUMIF(INDIRECT("'Output 4'!$H$4:$H$"&amp;$C$7),Analysis!Q47,INDIRECT("'Output 4'!$Q$4:$Q$"&amp;$C$7))
+SUMIF(INDIRECT("'Output 5'!$H$4:$H$"&amp;$C$8),Analysis!Q47,INDIRECT("'Output 5'!$Q$4:$Q$"&amp;$C$8))
+SUMIF(INDIRECT("'Output 6'!$H$4:$H$"&amp;$C$9),Analysis!Q47,INDIRECT("'Output 6'!$Q$4:$Q$"&amp;$C$9))
+SUMIF(INDIRECT("'Output 7'!$H$4:$H$"&amp;$C$10),Analysis!Q47,INDIRECT("'Output 7'!$Q$4:$Q$"&amp;$C$10))
+SUMIF(INDIRECT("'Output 8'!$H$4:$H$"&amp;$C$11),Analysis!Q47,INDIRECT("'Output 8'!$Q$4:$Q$"&amp;$C$11))
+SUMIF(INDIRECT("'Output 9'!$H$4:$H$"&amp;$C$12),Analysis!Q47,INDIRECT("'Output 9'!$Q$4:$Q$"&amp;$C$12))
+SUMIF(INDIRECT("'Output 10'!$H$4:$H$"&amp;$C$13),Analysis!Q47,INDIRECT("'Output 10'!$Q$4:$Q$"&amp;$C$13))</f>
        <v>0</v>
      </c>
      <c r="T47" s="5">
        <f ca="1">SUMIF(INDIRECT("'Output 1'!$H$4:$H$"&amp;$C$4),Analysis!Q47,INDIRECT("'Output 1'!$U$4:$U$"&amp;$C$4))
+SUMIF(INDIRECT("'Output 2'!$H$4:$H$"&amp;$C$5),Analysis!Q47,INDIRECT("'Output 2'!$U$4:$U$"&amp;$C$5))
+SUMIF(INDIRECT("'Output 3'!$H$4:$H$"&amp;$C$6),Analysis!Q47,INDIRECT("'Output 3'!$U$4:$U$"&amp;$C$6))
+SUMIF(INDIRECT("'Output 4'!$H$4:$H$"&amp;$C$7),Analysis!Q47,INDIRECT("'Output 4'!$U$4:$U$"&amp;$C$7))
+SUMIF(INDIRECT("'Output 5'!$H$4:$H$"&amp;$C$8),Analysis!Q47,INDIRECT("'Output 5'!$U$4:$U$"&amp;$C$8))
+SUMIF(INDIRECT("'Output 6'!$H$4:$H$"&amp;$C$9),Analysis!Q47,INDIRECT("'Output 6'!$U$4:$U$"&amp;$C$9))
+SUMIF(INDIRECT("'Output 7'!$H$4:$H$"&amp;$C$10),Analysis!Q47,INDIRECT("'Output 7'!$U$4:$U$"&amp;$C$10))
+SUMIF(INDIRECT("'Output 8'!$H$4:$H$"&amp;$C$11),Analysis!Q47,INDIRECT("'Output 8'!$U$4:$U$"&amp;$C$11))
+SUMIF(INDIRECT("'Output 9'!$H$4:$H$"&amp;$C$12),Analysis!Q47,INDIRECT("'Output 9'!$U$4:$U$"&amp;$C$12))
+SUMIF(INDIRECT("'Output 10'!$H$4:$H$"&amp;$C$13),Analysis!Q47,INDIRECT("'Output 10'!$U$4:$U$"&amp;$C$13))</f>
        <v>0</v>
      </c>
      <c r="U47" s="31"/>
      <c r="V47" s="5">
        <f>SUMIF('Unplanned Outputs'!$E$4:$E$500,Analysis!Q47,'Unplanned Outputs'!$J$4:$J$500)</f>
        <v>0</v>
      </c>
      <c r="W47" s="5">
        <f>SUMIF('Unplanned Outputs'!$E$4:$E$500,Analysis!$Q47,'Unplanned Outputs'!$N$4:$N$500)</f>
        <v>0</v>
      </c>
      <c r="X47" s="5">
        <f>SUMIF('Unplanned Outputs'!$E$4:$E$500,Analysis!$Q47,'Unplanned Outputs'!$R$4:$R$500)</f>
        <v>0</v>
      </c>
      <c r="Y47" s="15"/>
      <c r="Z47" s="37">
        <f t="shared" ca="1" si="13"/>
        <v>0</v>
      </c>
      <c r="AA47" s="37">
        <f t="shared" si="14"/>
        <v>0</v>
      </c>
      <c r="AB47" s="53">
        <f t="shared" ca="1" si="15"/>
        <v>0</v>
      </c>
      <c r="AC47" s="62">
        <f ca="1">SUMIF(INDIRECT("'Output 1'!$H$5:$H$"&amp;$C$4),Analysis!$Q47,INDIRECT("'Output 1'!$F$5:$F$"&amp;$C$4))
+SUMIF(INDIRECT("'Output 2'!$H$5:$H$"&amp;$C$5),Analysis!$Q47,INDIRECT("'Output 2'!$F$5:$F$"&amp;$C$5))
+SUMIF(INDIRECT("'Output 3'!$H$5:$H$"&amp;$C$6),Analysis!$Q47,INDIRECT("'Output 3'!$F$5:$F$"&amp;$C$6))
+SUMIF(INDIRECT("'Output 4'!$H$5:$H$"&amp;$C$7),Analysis!$Q47,INDIRECT("'Output 4'!$F$5:$F$"&amp;$C$7))
+SUMIF(INDIRECT("'Output 5'!$H$5:$H$"&amp;$C$8),Analysis!$Q47,INDIRECT("'Output 5'!$F$5:$F$"&amp;$C$8))
+SUMIF(INDIRECT("'Output 6'!$H$5:$H$"&amp;$C$9),Analysis!$Q47,INDIRECT("'Output 6'!$F$5:$F$"&amp;$C$9))
+SUMIF(INDIRECT("'Output 7'!$H$5:$H$"&amp;$C$10),Analysis!$Q47,INDIRECT("'Output 7'!$F$5:$F$"&amp;$C$10))
+SUMIF(INDIRECT("'Output 8'!$H$5:$H$"&amp;$C$11),Analysis!$Q47,INDIRECT("'Output 8'!$F$5:$F$"&amp;$C$11))
+SUMIF(INDIRECT("'Output 9'!$H$5:$H$"&amp;$C$12),Analysis!$Q47,INDIRECT("'Output 9'!$F$5:$F$"&amp;$C$12))
+SUMIF(INDIRECT("'Output 10'!$H$5:$H$"&amp;$C$13),Analysis!$Q47,INDIRECT("'Output 10'!$F$5:$F$"&amp;$C$13))</f>
        <v>0</v>
      </c>
    </row>
    <row r="48" spans="5:29" x14ac:dyDescent="0.2">
      <c r="Q48" s="31">
        <v>3.4</v>
      </c>
      <c r="R48" s="5">
        <f ca="1">SUMIF(INDIRECT("'Output 1'!$H$4:$H$"&amp;$C$4),Analysis!Q48,INDIRECT("'Output 1'!$m$4:$m$"&amp;$C$4))
+SUMIF(INDIRECT("'Output 2'!$H$4:$H$"&amp;$C$5),Analysis!Q48,INDIRECT("'Output 2'!$m$4:$m$"&amp;$C$5))
+SUMIF(INDIRECT("'Output 3'!$H$4:$H$"&amp;$C$6),Analysis!Q48,INDIRECT("'Output 3'!$m$4:$m$"&amp;$C$6))
+SUMIF(INDIRECT("'Output 4'!$H$4:$H$"&amp;$C$7),Analysis!Q48,INDIRECT("'Output 4'!$m$4:$m$"&amp;$C$7))
+SUMIF(INDIRECT("'Output 5'!$H$4:$H$"&amp;$C$8),Analysis!Q48,INDIRECT("'Output 5'!$m$4:$m$"&amp;$C$8))
+SUMIF(INDIRECT("'Output 6'!$H$4:$H$"&amp;$C$9),Analysis!Q48,INDIRECT("'Output 6'!$m$4:$m$"&amp;$C$9))
+SUMIF(INDIRECT("'Output 7'!$H$4:$H$"&amp;$C$10),Analysis!Q48,INDIRECT("'Output 7'!$m$4:$m$"&amp;$C$10))
+SUMIF(INDIRECT("'Output 8'!$H$4:$H$"&amp;$C$11),Analysis!Q48,INDIRECT("'Output 8'!$m$4:$m$"&amp;$C$11))
+SUMIF(INDIRECT("'Output 9'!$H$4:$H$"&amp;$C$12),Analysis!Q48,INDIRECT("'Output 9'!$m$4:$m$"&amp;$C$12))
+SUMIF(INDIRECT("'Output 10'!$H$4:$H$"&amp;$C$13),Analysis!Q48,INDIRECT("'Output 10'!$m$4:$m$"&amp;$C$13))</f>
        <v>0</v>
      </c>
      <c r="S48" s="5">
        <f ca="1">SUMIF(INDIRECT("'Output 1'!$H$4:$H$"&amp;$C$4),Analysis!Q48,INDIRECT("'Output 1'!$Q$4:$Q$"&amp;$C$4))
+SUMIF(INDIRECT("'Output 2'!$H$4:$H$"&amp;$C$5),Analysis!Q48,INDIRECT("'Output 2'!$Q$4:$Q$"&amp;$C$5))
+SUMIF(INDIRECT("'Output 3'!$H$4:$H$"&amp;$C$6),Analysis!Q48,INDIRECT("'Output 3'!$Q$4:$Q$"&amp;$C$6))
+SUMIF(INDIRECT("'Output 4'!$H$4:$H$"&amp;$C$7),Analysis!Q48,INDIRECT("'Output 4'!$Q$4:$Q$"&amp;$C$7))
+SUMIF(INDIRECT("'Output 5'!$H$4:$H$"&amp;$C$8),Analysis!Q48,INDIRECT("'Output 5'!$Q$4:$Q$"&amp;$C$8))
+SUMIF(INDIRECT("'Output 6'!$H$4:$H$"&amp;$C$9),Analysis!Q48,INDIRECT("'Output 6'!$Q$4:$Q$"&amp;$C$9))
+SUMIF(INDIRECT("'Output 7'!$H$4:$H$"&amp;$C$10),Analysis!Q48,INDIRECT("'Output 7'!$Q$4:$Q$"&amp;$C$10))
+SUMIF(INDIRECT("'Output 8'!$H$4:$H$"&amp;$C$11),Analysis!Q48,INDIRECT("'Output 8'!$Q$4:$Q$"&amp;$C$11))
+SUMIF(INDIRECT("'Output 9'!$H$4:$H$"&amp;$C$12),Analysis!Q48,INDIRECT("'Output 9'!$Q$4:$Q$"&amp;$C$12))
+SUMIF(INDIRECT("'Output 10'!$H$4:$H$"&amp;$C$13),Analysis!Q48,INDIRECT("'Output 10'!$Q$4:$Q$"&amp;$C$13))</f>
        <v>0</v>
      </c>
      <c r="T48" s="5">
        <f ca="1">SUMIF(INDIRECT("'Output 1'!$H$4:$H$"&amp;$C$4),Analysis!Q48,INDIRECT("'Output 1'!$U$4:$U$"&amp;$C$4))
+SUMIF(INDIRECT("'Output 2'!$H$4:$H$"&amp;$C$5),Analysis!Q48,INDIRECT("'Output 2'!$U$4:$U$"&amp;$C$5))
+SUMIF(INDIRECT("'Output 3'!$H$4:$H$"&amp;$C$6),Analysis!Q48,INDIRECT("'Output 3'!$U$4:$U$"&amp;$C$6))
+SUMIF(INDIRECT("'Output 4'!$H$4:$H$"&amp;$C$7),Analysis!Q48,INDIRECT("'Output 4'!$U$4:$U$"&amp;$C$7))
+SUMIF(INDIRECT("'Output 5'!$H$4:$H$"&amp;$C$8),Analysis!Q48,INDIRECT("'Output 5'!$U$4:$U$"&amp;$C$8))
+SUMIF(INDIRECT("'Output 6'!$H$4:$H$"&amp;$C$9),Analysis!Q48,INDIRECT("'Output 6'!$U$4:$U$"&amp;$C$9))
+SUMIF(INDIRECT("'Output 7'!$H$4:$H$"&amp;$C$10),Analysis!Q48,INDIRECT("'Output 7'!$U$4:$U$"&amp;$C$10))
+SUMIF(INDIRECT("'Output 8'!$H$4:$H$"&amp;$C$11),Analysis!Q48,INDIRECT("'Output 8'!$U$4:$U$"&amp;$C$11))
+SUMIF(INDIRECT("'Output 9'!$H$4:$H$"&amp;$C$12),Analysis!Q48,INDIRECT("'Output 9'!$U$4:$U$"&amp;$C$12))
+SUMIF(INDIRECT("'Output 10'!$H$4:$H$"&amp;$C$13),Analysis!Q48,INDIRECT("'Output 10'!$U$4:$U$"&amp;$C$13))</f>
        <v>0</v>
      </c>
      <c r="U48" s="31"/>
      <c r="V48" s="5">
        <f>SUMIF('Unplanned Outputs'!$E$4:$E$500,Analysis!Q48,'Unplanned Outputs'!$J$4:$J$500)</f>
        <v>0</v>
      </c>
      <c r="W48" s="5">
        <f>SUMIF('Unplanned Outputs'!$E$4:$E$500,Analysis!$Q48,'Unplanned Outputs'!$N$4:$N$500)</f>
        <v>0</v>
      </c>
      <c r="X48" s="5">
        <f>SUMIF('Unplanned Outputs'!$E$4:$E$500,Analysis!$Q48,'Unplanned Outputs'!$R$4:$R$500)</f>
        <v>0</v>
      </c>
      <c r="Y48" s="15"/>
      <c r="Z48" s="37">
        <f t="shared" ca="1" si="13"/>
        <v>0</v>
      </c>
      <c r="AA48" s="37">
        <f t="shared" si="14"/>
        <v>0</v>
      </c>
      <c r="AB48" s="53">
        <f t="shared" ca="1" si="15"/>
        <v>0</v>
      </c>
      <c r="AC48" s="62">
        <f ca="1">SUMIF(INDIRECT("'Output 1'!$H$5:$H$"&amp;$C$4),Analysis!$Q48,INDIRECT("'Output 1'!$F$5:$F$"&amp;$C$4))
+SUMIF(INDIRECT("'Output 2'!$H$5:$H$"&amp;$C$5),Analysis!$Q48,INDIRECT("'Output 2'!$F$5:$F$"&amp;$C$5))
+SUMIF(INDIRECT("'Output 3'!$H$5:$H$"&amp;$C$6),Analysis!$Q48,INDIRECT("'Output 3'!$F$5:$F$"&amp;$C$6))
+SUMIF(INDIRECT("'Output 4'!$H$5:$H$"&amp;$C$7),Analysis!$Q48,INDIRECT("'Output 4'!$F$5:$F$"&amp;$C$7))
+SUMIF(INDIRECT("'Output 5'!$H$5:$H$"&amp;$C$8),Analysis!$Q48,INDIRECT("'Output 5'!$F$5:$F$"&amp;$C$8))
+SUMIF(INDIRECT("'Output 6'!$H$5:$H$"&amp;$C$9),Analysis!$Q48,INDIRECT("'Output 6'!$F$5:$F$"&amp;$C$9))
+SUMIF(INDIRECT("'Output 7'!$H$5:$H$"&amp;$C$10),Analysis!$Q48,INDIRECT("'Output 7'!$F$5:$F$"&amp;$C$10))
+SUMIF(INDIRECT("'Output 8'!$H$5:$H$"&amp;$C$11),Analysis!$Q48,INDIRECT("'Output 8'!$F$5:$F$"&amp;$C$11))
+SUMIF(INDIRECT("'Output 9'!$H$5:$H$"&amp;$C$12),Analysis!$Q48,INDIRECT("'Output 9'!$F$5:$F$"&amp;$C$12))
+SUMIF(INDIRECT("'Output 10'!$H$5:$H$"&amp;$C$13),Analysis!$Q48,INDIRECT("'Output 10'!$F$5:$F$"&amp;$C$13))</f>
        <v>0</v>
      </c>
    </row>
    <row r="49" spans="17:29" x14ac:dyDescent="0.2">
      <c r="Q49" s="31" t="s">
        <v>549</v>
      </c>
      <c r="R49" s="5">
        <f ca="1">SUMIF(INDIRECT("'Output 1'!$H$4:$H$"&amp;$C$4),Analysis!Q49,INDIRECT("'Output 1'!$m$4:$m$"&amp;$C$4))
+SUMIF(INDIRECT("'Output 2'!$H$4:$H$"&amp;$C$5),Analysis!Q49,INDIRECT("'Output 2'!$m$4:$m$"&amp;$C$5))
+SUMIF(INDIRECT("'Output 3'!$H$4:$H$"&amp;$C$6),Analysis!Q49,INDIRECT("'Output 3'!$m$4:$m$"&amp;$C$6))
+SUMIF(INDIRECT("'Output 4'!$H$4:$H$"&amp;$C$7),Analysis!Q49,INDIRECT("'Output 4'!$m$4:$m$"&amp;$C$7))
+SUMIF(INDIRECT("'Output 5'!$H$4:$H$"&amp;$C$8),Analysis!Q49,INDIRECT("'Output 5'!$m$4:$m$"&amp;$C$8))
+SUMIF(INDIRECT("'Output 6'!$H$4:$H$"&amp;$C$9),Analysis!Q49,INDIRECT("'Output 6'!$m$4:$m$"&amp;$C$9))
+SUMIF(INDIRECT("'Output 7'!$H$4:$H$"&amp;$C$10),Analysis!Q49,INDIRECT("'Output 7'!$m$4:$m$"&amp;$C$10))
+SUMIF(INDIRECT("'Output 8'!$H$4:$H$"&amp;$C$11),Analysis!Q49,INDIRECT("'Output 8'!$m$4:$m$"&amp;$C$11))
+SUMIF(INDIRECT("'Output 9'!$H$4:$H$"&amp;$C$12),Analysis!Q49,INDIRECT("'Output 9'!$m$4:$m$"&amp;$C$12))
+SUMIF(INDIRECT("'Output 10'!$H$4:$H$"&amp;$C$13),Analysis!Q49,INDIRECT("'Output 10'!$m$4:$m$"&amp;$C$13))</f>
        <v>0</v>
      </c>
      <c r="S49" s="5">
        <f ca="1">SUMIF(INDIRECT("'Output 1'!$H$4:$H$"&amp;$C$4),Analysis!Q49,INDIRECT("'Output 1'!$Q$4:$Q$"&amp;$C$4))
+SUMIF(INDIRECT("'Output 2'!$H$4:$H$"&amp;$C$5),Analysis!Q49,INDIRECT("'Output 2'!$Q$4:$Q$"&amp;$C$5))
+SUMIF(INDIRECT("'Output 3'!$H$4:$H$"&amp;$C$6),Analysis!Q49,INDIRECT("'Output 3'!$Q$4:$Q$"&amp;$C$6))
+SUMIF(INDIRECT("'Output 4'!$H$4:$H$"&amp;$C$7),Analysis!Q49,INDIRECT("'Output 4'!$Q$4:$Q$"&amp;$C$7))
+SUMIF(INDIRECT("'Output 5'!$H$4:$H$"&amp;$C$8),Analysis!Q49,INDIRECT("'Output 5'!$Q$4:$Q$"&amp;$C$8))
+SUMIF(INDIRECT("'Output 6'!$H$4:$H$"&amp;$C$9),Analysis!Q49,INDIRECT("'Output 6'!$Q$4:$Q$"&amp;$C$9))
+SUMIF(INDIRECT("'Output 7'!$H$4:$H$"&amp;$C$10),Analysis!Q49,INDIRECT("'Output 7'!$Q$4:$Q$"&amp;$C$10))
+SUMIF(INDIRECT("'Output 8'!$H$4:$H$"&amp;$C$11),Analysis!Q49,INDIRECT("'Output 8'!$Q$4:$Q$"&amp;$C$11))
+SUMIF(INDIRECT("'Output 9'!$H$4:$H$"&amp;$C$12),Analysis!Q49,INDIRECT("'Output 9'!$Q$4:$Q$"&amp;$C$12))
+SUMIF(INDIRECT("'Output 10'!$H$4:$H$"&amp;$C$13),Analysis!Q49,INDIRECT("'Output 10'!$Q$4:$Q$"&amp;$C$13))</f>
        <v>0</v>
      </c>
      <c r="T49" s="5">
        <f ca="1">SUMIF(INDIRECT("'Output 1'!$H$4:$H$"&amp;$C$4),Analysis!Q49,INDIRECT("'Output 1'!$U$4:$U$"&amp;$C$4))
+SUMIF(INDIRECT("'Output 2'!$H$4:$H$"&amp;$C$5),Analysis!Q49,INDIRECT("'Output 2'!$U$4:$U$"&amp;$C$5))
+SUMIF(INDIRECT("'Output 3'!$H$4:$H$"&amp;$C$6),Analysis!Q49,INDIRECT("'Output 3'!$U$4:$U$"&amp;$C$6))
+SUMIF(INDIRECT("'Output 4'!$H$4:$H$"&amp;$C$7),Analysis!Q49,INDIRECT("'Output 4'!$U$4:$U$"&amp;$C$7))
+SUMIF(INDIRECT("'Output 5'!$H$4:$H$"&amp;$C$8),Analysis!Q49,INDIRECT("'Output 5'!$U$4:$U$"&amp;$C$8))
+SUMIF(INDIRECT("'Output 6'!$H$4:$H$"&amp;$C$9),Analysis!Q49,INDIRECT("'Output 6'!$U$4:$U$"&amp;$C$9))
+SUMIF(INDIRECT("'Output 7'!$H$4:$H$"&amp;$C$10),Analysis!Q49,INDIRECT("'Output 7'!$U$4:$U$"&amp;$C$10))
+SUMIF(INDIRECT("'Output 8'!$H$4:$H$"&amp;$C$11),Analysis!Q49,INDIRECT("'Output 8'!$U$4:$U$"&amp;$C$11))
+SUMIF(INDIRECT("'Output 9'!$H$4:$H$"&amp;$C$12),Analysis!Q49,INDIRECT("'Output 9'!$U$4:$U$"&amp;$C$12))
+SUMIF(INDIRECT("'Output 10'!$H$4:$H$"&amp;$C$13),Analysis!Q49,INDIRECT("'Output 10'!$U$4:$U$"&amp;$C$13))</f>
        <v>0</v>
      </c>
      <c r="U49" s="31"/>
      <c r="V49" s="5">
        <f>SUMIF('Unplanned Outputs'!$E$4:$E$500,Analysis!Q49,'Unplanned Outputs'!$J$4:$J$500)</f>
        <v>0</v>
      </c>
      <c r="W49" s="5">
        <f>SUMIF('Unplanned Outputs'!$E$4:$E$500,Analysis!$Q49,'Unplanned Outputs'!$N$4:$N$500)</f>
        <v>0</v>
      </c>
      <c r="X49" s="5">
        <f>SUMIF('Unplanned Outputs'!$E$4:$E$500,Analysis!$Q49,'Unplanned Outputs'!$R$4:$R$500)</f>
        <v>0</v>
      </c>
      <c r="Y49" s="15"/>
      <c r="Z49" s="37">
        <f t="shared" ca="1" si="13"/>
        <v>0</v>
      </c>
      <c r="AA49" s="37">
        <f t="shared" si="14"/>
        <v>0</v>
      </c>
      <c r="AB49" s="53">
        <f t="shared" ca="1" si="15"/>
        <v>0</v>
      </c>
      <c r="AC49" s="62">
        <f ca="1">SUMIF(INDIRECT("'Output 1'!$H$5:$H$"&amp;$C$4),Analysis!$Q49,INDIRECT("'Output 1'!$F$5:$F$"&amp;$C$4))
+SUMIF(INDIRECT("'Output 2'!$H$5:$H$"&amp;$C$5),Analysis!$Q49,INDIRECT("'Output 2'!$F$5:$F$"&amp;$C$5))
+SUMIF(INDIRECT("'Output 3'!$H$5:$H$"&amp;$C$6),Analysis!$Q49,INDIRECT("'Output 3'!$F$5:$F$"&amp;$C$6))
+SUMIF(INDIRECT("'Output 4'!$H$5:$H$"&amp;$C$7),Analysis!$Q49,INDIRECT("'Output 4'!$F$5:$F$"&amp;$C$7))
+SUMIF(INDIRECT("'Output 5'!$H$5:$H$"&amp;$C$8),Analysis!$Q49,INDIRECT("'Output 5'!$F$5:$F$"&amp;$C$8))
+SUMIF(INDIRECT("'Output 6'!$H$5:$H$"&amp;$C$9),Analysis!$Q49,INDIRECT("'Output 6'!$F$5:$F$"&amp;$C$9))
+SUMIF(INDIRECT("'Output 7'!$H$5:$H$"&amp;$C$10),Analysis!$Q49,INDIRECT("'Output 7'!$F$5:$F$"&amp;$C$10))
+SUMIF(INDIRECT("'Output 8'!$H$5:$H$"&amp;$C$11),Analysis!$Q49,INDIRECT("'Output 8'!$F$5:$F$"&amp;$C$11))
+SUMIF(INDIRECT("'Output 9'!$H$5:$H$"&amp;$C$12),Analysis!$Q49,INDIRECT("'Output 9'!$F$5:$F$"&amp;$C$12))
+SUMIF(INDIRECT("'Output 10'!$H$5:$H$"&amp;$C$13),Analysis!$Q49,INDIRECT("'Output 10'!$F$5:$F$"&amp;$C$13))</f>
        <v>0</v>
      </c>
    </row>
    <row r="50" spans="17:29" x14ac:dyDescent="0.2">
      <c r="Q50" s="31" t="s">
        <v>550</v>
      </c>
      <c r="R50" s="5">
        <f ca="1">SUMIF(INDIRECT("'Output 1'!$H$4:$H$"&amp;$C$4),Analysis!Q50,INDIRECT("'Output 1'!$m$4:$m$"&amp;$C$4))
+SUMIF(INDIRECT("'Output 2'!$H$4:$H$"&amp;$C$5),Analysis!Q50,INDIRECT("'Output 2'!$m$4:$m$"&amp;$C$5))
+SUMIF(INDIRECT("'Output 3'!$H$4:$H$"&amp;$C$6),Analysis!Q50,INDIRECT("'Output 3'!$m$4:$m$"&amp;$C$6))
+SUMIF(INDIRECT("'Output 4'!$H$4:$H$"&amp;$C$7),Analysis!Q50,INDIRECT("'Output 4'!$m$4:$m$"&amp;$C$7))
+SUMIF(INDIRECT("'Output 5'!$H$4:$H$"&amp;$C$8),Analysis!Q50,INDIRECT("'Output 5'!$m$4:$m$"&amp;$C$8))
+SUMIF(INDIRECT("'Output 6'!$H$4:$H$"&amp;$C$9),Analysis!Q50,INDIRECT("'Output 6'!$m$4:$m$"&amp;$C$9))
+SUMIF(INDIRECT("'Output 7'!$H$4:$H$"&amp;$C$10),Analysis!Q50,INDIRECT("'Output 7'!$m$4:$m$"&amp;$C$10))
+SUMIF(INDIRECT("'Output 8'!$H$4:$H$"&amp;$C$11),Analysis!Q50,INDIRECT("'Output 8'!$m$4:$m$"&amp;$C$11))
+SUMIF(INDIRECT("'Output 9'!$H$4:$H$"&amp;$C$12),Analysis!Q50,INDIRECT("'Output 9'!$m$4:$m$"&amp;$C$12))
+SUMIF(INDIRECT("'Output 10'!$H$4:$H$"&amp;$C$13),Analysis!Q50,INDIRECT("'Output 10'!$m$4:$m$"&amp;$C$13))</f>
        <v>0</v>
      </c>
      <c r="S50" s="5">
        <f ca="1">SUMIF(INDIRECT("'Output 1'!$H$4:$H$"&amp;$C$4),Analysis!Q50,INDIRECT("'Output 1'!$Q$4:$Q$"&amp;$C$4))
+SUMIF(INDIRECT("'Output 2'!$H$4:$H$"&amp;$C$5),Analysis!Q50,INDIRECT("'Output 2'!$Q$4:$Q$"&amp;$C$5))
+SUMIF(INDIRECT("'Output 3'!$H$4:$H$"&amp;$C$6),Analysis!Q50,INDIRECT("'Output 3'!$Q$4:$Q$"&amp;$C$6))
+SUMIF(INDIRECT("'Output 4'!$H$4:$H$"&amp;$C$7),Analysis!Q50,INDIRECT("'Output 4'!$Q$4:$Q$"&amp;$C$7))
+SUMIF(INDIRECT("'Output 5'!$H$4:$H$"&amp;$C$8),Analysis!Q50,INDIRECT("'Output 5'!$Q$4:$Q$"&amp;$C$8))
+SUMIF(INDIRECT("'Output 6'!$H$4:$H$"&amp;$C$9),Analysis!Q50,INDIRECT("'Output 6'!$Q$4:$Q$"&amp;$C$9))
+SUMIF(INDIRECT("'Output 7'!$H$4:$H$"&amp;$C$10),Analysis!Q50,INDIRECT("'Output 7'!$Q$4:$Q$"&amp;$C$10))
+SUMIF(INDIRECT("'Output 8'!$H$4:$H$"&amp;$C$11),Analysis!Q50,INDIRECT("'Output 8'!$Q$4:$Q$"&amp;$C$11))
+SUMIF(INDIRECT("'Output 9'!$H$4:$H$"&amp;$C$12),Analysis!Q50,INDIRECT("'Output 9'!$Q$4:$Q$"&amp;$C$12))
+SUMIF(INDIRECT("'Output 10'!$H$4:$H$"&amp;$C$13),Analysis!Q50,INDIRECT("'Output 10'!$Q$4:$Q$"&amp;$C$13))</f>
        <v>0</v>
      </c>
      <c r="T50" s="5">
        <f ca="1">SUMIF(INDIRECT("'Output 1'!$H$4:$H$"&amp;$C$4),Analysis!Q50,INDIRECT("'Output 1'!$U$4:$U$"&amp;$C$4))
+SUMIF(INDIRECT("'Output 2'!$H$4:$H$"&amp;$C$5),Analysis!Q50,INDIRECT("'Output 2'!$U$4:$U$"&amp;$C$5))
+SUMIF(INDIRECT("'Output 3'!$H$4:$H$"&amp;$C$6),Analysis!Q50,INDIRECT("'Output 3'!$U$4:$U$"&amp;$C$6))
+SUMIF(INDIRECT("'Output 4'!$H$4:$H$"&amp;$C$7),Analysis!Q50,INDIRECT("'Output 4'!$U$4:$U$"&amp;$C$7))
+SUMIF(INDIRECT("'Output 5'!$H$4:$H$"&amp;$C$8),Analysis!Q50,INDIRECT("'Output 5'!$U$4:$U$"&amp;$C$8))
+SUMIF(INDIRECT("'Output 6'!$H$4:$H$"&amp;$C$9),Analysis!Q50,INDIRECT("'Output 6'!$U$4:$U$"&amp;$C$9))
+SUMIF(INDIRECT("'Output 7'!$H$4:$H$"&amp;$C$10),Analysis!Q50,INDIRECT("'Output 7'!$U$4:$U$"&amp;$C$10))
+SUMIF(INDIRECT("'Output 8'!$H$4:$H$"&amp;$C$11),Analysis!Q50,INDIRECT("'Output 8'!$U$4:$U$"&amp;$C$11))
+SUMIF(INDIRECT("'Output 9'!$H$4:$H$"&amp;$C$12),Analysis!Q50,INDIRECT("'Output 9'!$U$4:$U$"&amp;$C$12))
+SUMIF(INDIRECT("'Output 10'!$H$4:$H$"&amp;$C$13),Analysis!Q50,INDIRECT("'Output 10'!$U$4:$U$"&amp;$C$13))</f>
        <v>0</v>
      </c>
      <c r="U50" s="31"/>
      <c r="V50" s="5">
        <f>SUMIF('Unplanned Outputs'!$E$4:$E$500,Analysis!Q50,'Unplanned Outputs'!$J$4:$J$500)</f>
        <v>0</v>
      </c>
      <c r="W50" s="5">
        <f>SUMIF('Unplanned Outputs'!$E$4:$E$500,Analysis!$Q50,'Unplanned Outputs'!$N$4:$N$500)</f>
        <v>0</v>
      </c>
      <c r="X50" s="5">
        <f>SUMIF('Unplanned Outputs'!$E$4:$E$500,Analysis!$Q50,'Unplanned Outputs'!$R$4:$R$500)</f>
        <v>0</v>
      </c>
      <c r="Y50" s="15"/>
      <c r="Z50" s="37">
        <f t="shared" ca="1" si="13"/>
        <v>0</v>
      </c>
      <c r="AA50" s="37">
        <f t="shared" si="14"/>
        <v>0</v>
      </c>
      <c r="AB50" s="53">
        <f t="shared" ca="1" si="15"/>
        <v>0</v>
      </c>
      <c r="AC50" s="62">
        <f ca="1">SUMIF(INDIRECT("'Output 1'!$H$5:$H$"&amp;$C$4),Analysis!$Q50,INDIRECT("'Output 1'!$F$5:$F$"&amp;$C$4))
+SUMIF(INDIRECT("'Output 2'!$H$5:$H$"&amp;$C$5),Analysis!$Q50,INDIRECT("'Output 2'!$F$5:$F$"&amp;$C$5))
+SUMIF(INDIRECT("'Output 3'!$H$5:$H$"&amp;$C$6),Analysis!$Q50,INDIRECT("'Output 3'!$F$5:$F$"&amp;$C$6))
+SUMIF(INDIRECT("'Output 4'!$H$5:$H$"&amp;$C$7),Analysis!$Q50,INDIRECT("'Output 4'!$F$5:$F$"&amp;$C$7))
+SUMIF(INDIRECT("'Output 5'!$H$5:$H$"&amp;$C$8),Analysis!$Q50,INDIRECT("'Output 5'!$F$5:$F$"&amp;$C$8))
+SUMIF(INDIRECT("'Output 6'!$H$5:$H$"&amp;$C$9),Analysis!$Q50,INDIRECT("'Output 6'!$F$5:$F$"&amp;$C$9))
+SUMIF(INDIRECT("'Output 7'!$H$5:$H$"&amp;$C$10),Analysis!$Q50,INDIRECT("'Output 7'!$F$5:$F$"&amp;$C$10))
+SUMIF(INDIRECT("'Output 8'!$H$5:$H$"&amp;$C$11),Analysis!$Q50,INDIRECT("'Output 8'!$F$5:$F$"&amp;$C$11))
+SUMIF(INDIRECT("'Output 9'!$H$5:$H$"&amp;$C$12),Analysis!$Q50,INDIRECT("'Output 9'!$F$5:$F$"&amp;$C$12))
+SUMIF(INDIRECT("'Output 10'!$H$5:$H$"&amp;$C$13),Analysis!$Q50,INDIRECT("'Output 10'!$F$5:$F$"&amp;$C$13))</f>
        <v>0</v>
      </c>
    </row>
    <row r="51" spans="17:29" x14ac:dyDescent="0.2">
      <c r="Q51" s="31" t="s">
        <v>551</v>
      </c>
      <c r="R51" s="5">
        <f ca="1">SUMIF(INDIRECT("'Output 1'!$H$4:$H$"&amp;$C$4),Analysis!Q51,INDIRECT("'Output 1'!$m$4:$m$"&amp;$C$4))
+SUMIF(INDIRECT("'Output 2'!$H$4:$H$"&amp;$C$5),Analysis!Q51,INDIRECT("'Output 2'!$m$4:$m$"&amp;$C$5))
+SUMIF(INDIRECT("'Output 3'!$H$4:$H$"&amp;$C$6),Analysis!Q51,INDIRECT("'Output 3'!$m$4:$m$"&amp;$C$6))
+SUMIF(INDIRECT("'Output 4'!$H$4:$H$"&amp;$C$7),Analysis!Q51,INDIRECT("'Output 4'!$m$4:$m$"&amp;$C$7))
+SUMIF(INDIRECT("'Output 5'!$H$4:$H$"&amp;$C$8),Analysis!Q51,INDIRECT("'Output 5'!$m$4:$m$"&amp;$C$8))
+SUMIF(INDIRECT("'Output 6'!$H$4:$H$"&amp;$C$9),Analysis!Q51,INDIRECT("'Output 6'!$m$4:$m$"&amp;$C$9))
+SUMIF(INDIRECT("'Output 7'!$H$4:$H$"&amp;$C$10),Analysis!Q51,INDIRECT("'Output 7'!$m$4:$m$"&amp;$C$10))
+SUMIF(INDIRECT("'Output 8'!$H$4:$H$"&amp;$C$11),Analysis!Q51,INDIRECT("'Output 8'!$m$4:$m$"&amp;$C$11))
+SUMIF(INDIRECT("'Output 9'!$H$4:$H$"&amp;$C$12),Analysis!Q51,INDIRECT("'Output 9'!$m$4:$m$"&amp;$C$12))
+SUMIF(INDIRECT("'Output 10'!$H$4:$H$"&amp;$C$13),Analysis!Q51,INDIRECT("'Output 10'!$m$4:$m$"&amp;$C$13))</f>
        <v>0</v>
      </c>
      <c r="S51" s="5">
        <f ca="1">SUMIF(INDIRECT("'Output 1'!$H$4:$H$"&amp;$C$4),Analysis!Q51,INDIRECT("'Output 1'!$Q$4:$Q$"&amp;$C$4))
+SUMIF(INDIRECT("'Output 2'!$H$4:$H$"&amp;$C$5),Analysis!Q51,INDIRECT("'Output 2'!$Q$4:$Q$"&amp;$C$5))
+SUMIF(INDIRECT("'Output 3'!$H$4:$H$"&amp;$C$6),Analysis!Q51,INDIRECT("'Output 3'!$Q$4:$Q$"&amp;$C$6))
+SUMIF(INDIRECT("'Output 4'!$H$4:$H$"&amp;$C$7),Analysis!Q51,INDIRECT("'Output 4'!$Q$4:$Q$"&amp;$C$7))
+SUMIF(INDIRECT("'Output 5'!$H$4:$H$"&amp;$C$8),Analysis!Q51,INDIRECT("'Output 5'!$Q$4:$Q$"&amp;$C$8))
+SUMIF(INDIRECT("'Output 6'!$H$4:$H$"&amp;$C$9),Analysis!Q51,INDIRECT("'Output 6'!$Q$4:$Q$"&amp;$C$9))
+SUMIF(INDIRECT("'Output 7'!$H$4:$H$"&amp;$C$10),Analysis!Q51,INDIRECT("'Output 7'!$Q$4:$Q$"&amp;$C$10))
+SUMIF(INDIRECT("'Output 8'!$H$4:$H$"&amp;$C$11),Analysis!Q51,INDIRECT("'Output 8'!$Q$4:$Q$"&amp;$C$11))
+SUMIF(INDIRECT("'Output 9'!$H$4:$H$"&amp;$C$12),Analysis!Q51,INDIRECT("'Output 9'!$Q$4:$Q$"&amp;$C$12))
+SUMIF(INDIRECT("'Output 10'!$H$4:$H$"&amp;$C$13),Analysis!Q51,INDIRECT("'Output 10'!$Q$4:$Q$"&amp;$C$13))</f>
        <v>0</v>
      </c>
      <c r="T51" s="5">
        <f ca="1">SUMIF(INDIRECT("'Output 1'!$H$4:$H$"&amp;$C$4),Analysis!Q51,INDIRECT("'Output 1'!$U$4:$U$"&amp;$C$4))
+SUMIF(INDIRECT("'Output 2'!$H$4:$H$"&amp;$C$5),Analysis!Q51,INDIRECT("'Output 2'!$U$4:$U$"&amp;$C$5))
+SUMIF(INDIRECT("'Output 3'!$H$4:$H$"&amp;$C$6),Analysis!Q51,INDIRECT("'Output 3'!$U$4:$U$"&amp;$C$6))
+SUMIF(INDIRECT("'Output 4'!$H$4:$H$"&amp;$C$7),Analysis!Q51,INDIRECT("'Output 4'!$U$4:$U$"&amp;$C$7))
+SUMIF(INDIRECT("'Output 5'!$H$4:$H$"&amp;$C$8),Analysis!Q51,INDIRECT("'Output 5'!$U$4:$U$"&amp;$C$8))
+SUMIF(INDIRECT("'Output 6'!$H$4:$H$"&amp;$C$9),Analysis!Q51,INDIRECT("'Output 6'!$U$4:$U$"&amp;$C$9))
+SUMIF(INDIRECT("'Output 7'!$H$4:$H$"&amp;$C$10),Analysis!Q51,INDIRECT("'Output 7'!$U$4:$U$"&amp;$C$10))
+SUMIF(INDIRECT("'Output 8'!$H$4:$H$"&amp;$C$11),Analysis!Q51,INDIRECT("'Output 8'!$U$4:$U$"&amp;$C$11))
+SUMIF(INDIRECT("'Output 9'!$H$4:$H$"&amp;$C$12),Analysis!Q51,INDIRECT("'Output 9'!$U$4:$U$"&amp;$C$12))
+SUMIF(INDIRECT("'Output 10'!$H$4:$H$"&amp;$C$13),Analysis!Q51,INDIRECT("'Output 10'!$U$4:$U$"&amp;$C$13))</f>
        <v>0</v>
      </c>
      <c r="U51" s="31"/>
      <c r="V51" s="5">
        <f>SUMIF('Unplanned Outputs'!$E$4:$E$500,Analysis!Q51,'Unplanned Outputs'!$J$4:$J$500)</f>
        <v>0</v>
      </c>
      <c r="W51" s="5">
        <f>SUMIF('Unplanned Outputs'!$E$4:$E$500,Analysis!$Q51,'Unplanned Outputs'!$N$4:$N$500)</f>
        <v>0</v>
      </c>
      <c r="X51" s="5">
        <f>SUMIF('Unplanned Outputs'!$E$4:$E$500,Analysis!$Q51,'Unplanned Outputs'!$R$4:$R$500)</f>
        <v>0</v>
      </c>
      <c r="Y51" s="15"/>
      <c r="Z51" s="37">
        <f t="shared" ca="1" si="13"/>
        <v>0</v>
      </c>
      <c r="AA51" s="37">
        <f t="shared" si="14"/>
        <v>0</v>
      </c>
      <c r="AB51" s="53">
        <f t="shared" ca="1" si="15"/>
        <v>0</v>
      </c>
      <c r="AC51" s="62">
        <f ca="1">SUMIF(INDIRECT("'Output 1'!$H$5:$H$"&amp;$C$4),Analysis!$Q51,INDIRECT("'Output 1'!$F$5:$F$"&amp;$C$4))
+SUMIF(INDIRECT("'Output 2'!$H$5:$H$"&amp;$C$5),Analysis!$Q51,INDIRECT("'Output 2'!$F$5:$F$"&amp;$C$5))
+SUMIF(INDIRECT("'Output 3'!$H$5:$H$"&amp;$C$6),Analysis!$Q51,INDIRECT("'Output 3'!$F$5:$F$"&amp;$C$6))
+SUMIF(INDIRECT("'Output 4'!$H$5:$H$"&amp;$C$7),Analysis!$Q51,INDIRECT("'Output 4'!$F$5:$F$"&amp;$C$7))
+SUMIF(INDIRECT("'Output 5'!$H$5:$H$"&amp;$C$8),Analysis!$Q51,INDIRECT("'Output 5'!$F$5:$F$"&amp;$C$8))
+SUMIF(INDIRECT("'Output 6'!$H$5:$H$"&amp;$C$9),Analysis!$Q51,INDIRECT("'Output 6'!$F$5:$F$"&amp;$C$9))
+SUMIF(INDIRECT("'Output 7'!$H$5:$H$"&amp;$C$10),Analysis!$Q51,INDIRECT("'Output 7'!$F$5:$F$"&amp;$C$10))
+SUMIF(INDIRECT("'Output 8'!$H$5:$H$"&amp;$C$11),Analysis!$Q51,INDIRECT("'Output 8'!$F$5:$F$"&amp;$C$11))
+SUMIF(INDIRECT("'Output 9'!$H$5:$H$"&amp;$C$12),Analysis!$Q51,INDIRECT("'Output 9'!$F$5:$F$"&amp;$C$12))
+SUMIF(INDIRECT("'Output 10'!$H$5:$H$"&amp;$C$13),Analysis!$Q51,INDIRECT("'Output 10'!$F$5:$F$"&amp;$C$13))</f>
        <v>0</v>
      </c>
    </row>
    <row r="52" spans="17:29" x14ac:dyDescent="0.2">
      <c r="Q52" s="31">
        <v>4.0999999999999996</v>
      </c>
      <c r="R52" s="5">
        <f ca="1">SUMIF(INDIRECT("'Output 1'!$H$4:$H$"&amp;$C$4),Analysis!Q52,INDIRECT("'Output 1'!$m$4:$m$"&amp;$C$4))
+SUMIF(INDIRECT("'Output 2'!$H$4:$H$"&amp;$C$5),Analysis!Q52,INDIRECT("'Output 2'!$m$4:$m$"&amp;$C$5))
+SUMIF(INDIRECT("'Output 3'!$H$4:$H$"&amp;$C$6),Analysis!Q52,INDIRECT("'Output 3'!$m$4:$m$"&amp;$C$6))
+SUMIF(INDIRECT("'Output 4'!$H$4:$H$"&amp;$C$7),Analysis!Q52,INDIRECT("'Output 4'!$m$4:$m$"&amp;$C$7))
+SUMIF(INDIRECT("'Output 5'!$H$4:$H$"&amp;$C$8),Analysis!Q52,INDIRECT("'Output 5'!$m$4:$m$"&amp;$C$8))
+SUMIF(INDIRECT("'Output 6'!$H$4:$H$"&amp;$C$9),Analysis!Q52,INDIRECT("'Output 6'!$m$4:$m$"&amp;$C$9))
+SUMIF(INDIRECT("'Output 7'!$H$4:$H$"&amp;$C$10),Analysis!Q52,INDIRECT("'Output 7'!$m$4:$m$"&amp;$C$10))
+SUMIF(INDIRECT("'Output 8'!$H$4:$H$"&amp;$C$11),Analysis!Q52,INDIRECT("'Output 8'!$m$4:$m$"&amp;$C$11))
+SUMIF(INDIRECT("'Output 9'!$H$4:$H$"&amp;$C$12),Analysis!Q52,INDIRECT("'Output 9'!$m$4:$m$"&amp;$C$12))
+SUMIF(INDIRECT("'Output 10'!$H$4:$H$"&amp;$C$13),Analysis!Q52,INDIRECT("'Output 10'!$m$4:$m$"&amp;$C$13))</f>
        <v>0</v>
      </c>
      <c r="S52" s="5">
        <f ca="1">SUMIF(INDIRECT("'Output 1'!$H$4:$H$"&amp;$C$4),Analysis!Q52,INDIRECT("'Output 1'!$Q$4:$Q$"&amp;$C$4))
+SUMIF(INDIRECT("'Output 2'!$H$4:$H$"&amp;$C$5),Analysis!Q52,INDIRECT("'Output 2'!$Q$4:$Q$"&amp;$C$5))
+SUMIF(INDIRECT("'Output 3'!$H$4:$H$"&amp;$C$6),Analysis!Q52,INDIRECT("'Output 3'!$Q$4:$Q$"&amp;$C$6))
+SUMIF(INDIRECT("'Output 4'!$H$4:$H$"&amp;$C$7),Analysis!Q52,INDIRECT("'Output 4'!$Q$4:$Q$"&amp;$C$7))
+SUMIF(INDIRECT("'Output 5'!$H$4:$H$"&amp;$C$8),Analysis!Q52,INDIRECT("'Output 5'!$Q$4:$Q$"&amp;$C$8))
+SUMIF(INDIRECT("'Output 6'!$H$4:$H$"&amp;$C$9),Analysis!Q52,INDIRECT("'Output 6'!$Q$4:$Q$"&amp;$C$9))
+SUMIF(INDIRECT("'Output 7'!$H$4:$H$"&amp;$C$10),Analysis!Q52,INDIRECT("'Output 7'!$Q$4:$Q$"&amp;$C$10))
+SUMIF(INDIRECT("'Output 8'!$H$4:$H$"&amp;$C$11),Analysis!Q52,INDIRECT("'Output 8'!$Q$4:$Q$"&amp;$C$11))
+SUMIF(INDIRECT("'Output 9'!$H$4:$H$"&amp;$C$12),Analysis!Q52,INDIRECT("'Output 9'!$Q$4:$Q$"&amp;$C$12))
+SUMIF(INDIRECT("'Output 10'!$H$4:$H$"&amp;$C$13),Analysis!Q52,INDIRECT("'Output 10'!$Q$4:$Q$"&amp;$C$13))</f>
        <v>0</v>
      </c>
      <c r="T52" s="5">
        <f ca="1">SUMIF(INDIRECT("'Output 1'!$H$4:$H$"&amp;$C$4),Analysis!Q52,INDIRECT("'Output 1'!$U$4:$U$"&amp;$C$4))
+SUMIF(INDIRECT("'Output 2'!$H$4:$H$"&amp;$C$5),Analysis!Q52,INDIRECT("'Output 2'!$U$4:$U$"&amp;$C$5))
+SUMIF(INDIRECT("'Output 3'!$H$4:$H$"&amp;$C$6),Analysis!Q52,INDIRECT("'Output 3'!$U$4:$U$"&amp;$C$6))
+SUMIF(INDIRECT("'Output 4'!$H$4:$H$"&amp;$C$7),Analysis!Q52,INDIRECT("'Output 4'!$U$4:$U$"&amp;$C$7))
+SUMIF(INDIRECT("'Output 5'!$H$4:$H$"&amp;$C$8),Analysis!Q52,INDIRECT("'Output 5'!$U$4:$U$"&amp;$C$8))
+SUMIF(INDIRECT("'Output 6'!$H$4:$H$"&amp;$C$9),Analysis!Q52,INDIRECT("'Output 6'!$U$4:$U$"&amp;$C$9))
+SUMIF(INDIRECT("'Output 7'!$H$4:$H$"&amp;$C$10),Analysis!Q52,INDIRECT("'Output 7'!$U$4:$U$"&amp;$C$10))
+SUMIF(INDIRECT("'Output 8'!$H$4:$H$"&amp;$C$11),Analysis!Q52,INDIRECT("'Output 8'!$U$4:$U$"&amp;$C$11))
+SUMIF(INDIRECT("'Output 9'!$H$4:$H$"&amp;$C$12),Analysis!Q52,INDIRECT("'Output 9'!$U$4:$U$"&amp;$C$12))
+SUMIF(INDIRECT("'Output 10'!$H$4:$H$"&amp;$C$13),Analysis!Q52,INDIRECT("'Output 10'!$U$4:$U$"&amp;$C$13))</f>
        <v>0</v>
      </c>
      <c r="U52" s="31"/>
      <c r="V52" s="5">
        <f>SUMIF('Unplanned Outputs'!$E$4:$E$500,Analysis!Q52,'Unplanned Outputs'!$J$4:$J$500)</f>
        <v>0</v>
      </c>
      <c r="W52" s="5">
        <f>SUMIF('Unplanned Outputs'!$E$4:$E$500,Analysis!$Q52,'Unplanned Outputs'!$N$4:$N$500)</f>
        <v>0</v>
      </c>
      <c r="X52" s="5">
        <f>SUMIF('Unplanned Outputs'!$E$4:$E$500,Analysis!$Q52,'Unplanned Outputs'!$R$4:$R$500)</f>
        <v>0</v>
      </c>
      <c r="Y52" s="15"/>
      <c r="Z52" s="37">
        <f t="shared" ca="1" si="13"/>
        <v>0</v>
      </c>
      <c r="AA52" s="37">
        <f t="shared" si="14"/>
        <v>0</v>
      </c>
      <c r="AB52" s="53">
        <f t="shared" ca="1" si="15"/>
        <v>0</v>
      </c>
      <c r="AC52" s="62">
        <f ca="1">SUMIF(INDIRECT("'Output 1'!$H$5:$H$"&amp;$C$4),Analysis!$Q52,INDIRECT("'Output 1'!$F$5:$F$"&amp;$C$4))
+SUMIF(INDIRECT("'Output 2'!$H$5:$H$"&amp;$C$5),Analysis!$Q52,INDIRECT("'Output 2'!$F$5:$F$"&amp;$C$5))
+SUMIF(INDIRECT("'Output 3'!$H$5:$H$"&amp;$C$6),Analysis!$Q52,INDIRECT("'Output 3'!$F$5:$F$"&amp;$C$6))
+SUMIF(INDIRECT("'Output 4'!$H$5:$H$"&amp;$C$7),Analysis!$Q52,INDIRECT("'Output 4'!$F$5:$F$"&amp;$C$7))
+SUMIF(INDIRECT("'Output 5'!$H$5:$H$"&amp;$C$8),Analysis!$Q52,INDIRECT("'Output 5'!$F$5:$F$"&amp;$C$8))
+SUMIF(INDIRECT("'Output 6'!$H$5:$H$"&amp;$C$9),Analysis!$Q52,INDIRECT("'Output 6'!$F$5:$F$"&amp;$C$9))
+SUMIF(INDIRECT("'Output 7'!$H$5:$H$"&amp;$C$10),Analysis!$Q52,INDIRECT("'Output 7'!$F$5:$F$"&amp;$C$10))
+SUMIF(INDIRECT("'Output 8'!$H$5:$H$"&amp;$C$11),Analysis!$Q52,INDIRECT("'Output 8'!$F$5:$F$"&amp;$C$11))
+SUMIF(INDIRECT("'Output 9'!$H$5:$H$"&amp;$C$12),Analysis!$Q52,INDIRECT("'Output 9'!$F$5:$F$"&amp;$C$12))
+SUMIF(INDIRECT("'Output 10'!$H$5:$H$"&amp;$C$13),Analysis!$Q52,INDIRECT("'Output 10'!$F$5:$F$"&amp;$C$13))</f>
        <v>0</v>
      </c>
    </row>
    <row r="53" spans="17:29" x14ac:dyDescent="0.2">
      <c r="Q53" s="31" t="s">
        <v>552</v>
      </c>
      <c r="R53" s="5">
        <f ca="1">SUMIF(INDIRECT("'Output 1'!$H$4:$H$"&amp;$C$4),Analysis!Q53,INDIRECT("'Output 1'!$m$4:$m$"&amp;$C$4))
+SUMIF(INDIRECT("'Output 2'!$H$4:$H$"&amp;$C$5),Analysis!Q53,INDIRECT("'Output 2'!$m$4:$m$"&amp;$C$5))
+SUMIF(INDIRECT("'Output 3'!$H$4:$H$"&amp;$C$6),Analysis!Q53,INDIRECT("'Output 3'!$m$4:$m$"&amp;$C$6))
+SUMIF(INDIRECT("'Output 4'!$H$4:$H$"&amp;$C$7),Analysis!Q53,INDIRECT("'Output 4'!$m$4:$m$"&amp;$C$7))
+SUMIF(INDIRECT("'Output 5'!$H$4:$H$"&amp;$C$8),Analysis!Q53,INDIRECT("'Output 5'!$m$4:$m$"&amp;$C$8))
+SUMIF(INDIRECT("'Output 6'!$H$4:$H$"&amp;$C$9),Analysis!Q53,INDIRECT("'Output 6'!$m$4:$m$"&amp;$C$9))
+SUMIF(INDIRECT("'Output 7'!$H$4:$H$"&amp;$C$10),Analysis!Q53,INDIRECT("'Output 7'!$m$4:$m$"&amp;$C$10))
+SUMIF(INDIRECT("'Output 8'!$H$4:$H$"&amp;$C$11),Analysis!Q53,INDIRECT("'Output 8'!$m$4:$m$"&amp;$C$11))
+SUMIF(INDIRECT("'Output 9'!$H$4:$H$"&amp;$C$12),Analysis!Q53,INDIRECT("'Output 9'!$m$4:$m$"&amp;$C$12))
+SUMIF(INDIRECT("'Output 10'!$H$4:$H$"&amp;$C$13),Analysis!Q53,INDIRECT("'Output 10'!$m$4:$m$"&amp;$C$13))</f>
        <v>0</v>
      </c>
      <c r="S53" s="5">
        <f ca="1">SUMIF(INDIRECT("'Output 1'!$H$4:$H$"&amp;$C$4),Analysis!Q53,INDIRECT("'Output 1'!$Q$4:$Q$"&amp;$C$4))
+SUMIF(INDIRECT("'Output 2'!$H$4:$H$"&amp;$C$5),Analysis!Q53,INDIRECT("'Output 2'!$Q$4:$Q$"&amp;$C$5))
+SUMIF(INDIRECT("'Output 3'!$H$4:$H$"&amp;$C$6),Analysis!Q53,INDIRECT("'Output 3'!$Q$4:$Q$"&amp;$C$6))
+SUMIF(INDIRECT("'Output 4'!$H$4:$H$"&amp;$C$7),Analysis!Q53,INDIRECT("'Output 4'!$Q$4:$Q$"&amp;$C$7))
+SUMIF(INDIRECT("'Output 5'!$H$4:$H$"&amp;$C$8),Analysis!Q53,INDIRECT("'Output 5'!$Q$4:$Q$"&amp;$C$8))
+SUMIF(INDIRECT("'Output 6'!$H$4:$H$"&amp;$C$9),Analysis!Q53,INDIRECT("'Output 6'!$Q$4:$Q$"&amp;$C$9))
+SUMIF(INDIRECT("'Output 7'!$H$4:$H$"&amp;$C$10),Analysis!Q53,INDIRECT("'Output 7'!$Q$4:$Q$"&amp;$C$10))
+SUMIF(INDIRECT("'Output 8'!$H$4:$H$"&amp;$C$11),Analysis!Q53,INDIRECT("'Output 8'!$Q$4:$Q$"&amp;$C$11))
+SUMIF(INDIRECT("'Output 9'!$H$4:$H$"&amp;$C$12),Analysis!Q53,INDIRECT("'Output 9'!$Q$4:$Q$"&amp;$C$12))
+SUMIF(INDIRECT("'Output 10'!$H$4:$H$"&amp;$C$13),Analysis!Q53,INDIRECT("'Output 10'!$Q$4:$Q$"&amp;$C$13))</f>
        <v>0</v>
      </c>
      <c r="T53" s="5">
        <f ca="1">SUMIF(INDIRECT("'Output 1'!$H$4:$H$"&amp;$C$4),Analysis!Q53,INDIRECT("'Output 1'!$U$4:$U$"&amp;$C$4))
+SUMIF(INDIRECT("'Output 2'!$H$4:$H$"&amp;$C$5),Analysis!Q53,INDIRECT("'Output 2'!$U$4:$U$"&amp;$C$5))
+SUMIF(INDIRECT("'Output 3'!$H$4:$H$"&amp;$C$6),Analysis!Q53,INDIRECT("'Output 3'!$U$4:$U$"&amp;$C$6))
+SUMIF(INDIRECT("'Output 4'!$H$4:$H$"&amp;$C$7),Analysis!Q53,INDIRECT("'Output 4'!$U$4:$U$"&amp;$C$7))
+SUMIF(INDIRECT("'Output 5'!$H$4:$H$"&amp;$C$8),Analysis!Q53,INDIRECT("'Output 5'!$U$4:$U$"&amp;$C$8))
+SUMIF(INDIRECT("'Output 6'!$H$4:$H$"&amp;$C$9),Analysis!Q53,INDIRECT("'Output 6'!$U$4:$U$"&amp;$C$9))
+SUMIF(INDIRECT("'Output 7'!$H$4:$H$"&amp;$C$10),Analysis!Q53,INDIRECT("'Output 7'!$U$4:$U$"&amp;$C$10))
+SUMIF(INDIRECT("'Output 8'!$H$4:$H$"&amp;$C$11),Analysis!Q53,INDIRECT("'Output 8'!$U$4:$U$"&amp;$C$11))
+SUMIF(INDIRECT("'Output 9'!$H$4:$H$"&amp;$C$12),Analysis!Q53,INDIRECT("'Output 9'!$U$4:$U$"&amp;$C$12))
+SUMIF(INDIRECT("'Output 10'!$H$4:$H$"&amp;$C$13),Analysis!Q53,INDIRECT("'Output 10'!$U$4:$U$"&amp;$C$13))</f>
        <v>0</v>
      </c>
      <c r="U53" s="31"/>
      <c r="V53" s="5">
        <f>SUMIF('Unplanned Outputs'!$E$4:$E$500,Analysis!Q53,'Unplanned Outputs'!$J$4:$J$500)</f>
        <v>0</v>
      </c>
      <c r="W53" s="5">
        <f>SUMIF('Unplanned Outputs'!$E$4:$E$500,Analysis!$Q53,'Unplanned Outputs'!$N$4:$N$500)</f>
        <v>0</v>
      </c>
      <c r="X53" s="5">
        <f>SUMIF('Unplanned Outputs'!$E$4:$E$500,Analysis!$Q53,'Unplanned Outputs'!$R$4:$R$500)</f>
        <v>0</v>
      </c>
      <c r="Y53" s="15"/>
      <c r="Z53" s="37">
        <f t="shared" ca="1" si="13"/>
        <v>0</v>
      </c>
      <c r="AA53" s="37">
        <f t="shared" si="14"/>
        <v>0</v>
      </c>
      <c r="AB53" s="53">
        <f t="shared" ca="1" si="15"/>
        <v>0</v>
      </c>
      <c r="AC53" s="62">
        <f ca="1">SUMIF(INDIRECT("'Output 1'!$H$5:$H$"&amp;$C$4),Analysis!$Q53,INDIRECT("'Output 1'!$F$5:$F$"&amp;$C$4))
+SUMIF(INDIRECT("'Output 2'!$H$5:$H$"&amp;$C$5),Analysis!$Q53,INDIRECT("'Output 2'!$F$5:$F$"&amp;$C$5))
+SUMIF(INDIRECT("'Output 3'!$H$5:$H$"&amp;$C$6),Analysis!$Q53,INDIRECT("'Output 3'!$F$5:$F$"&amp;$C$6))
+SUMIF(INDIRECT("'Output 4'!$H$5:$H$"&amp;$C$7),Analysis!$Q53,INDIRECT("'Output 4'!$F$5:$F$"&amp;$C$7))
+SUMIF(INDIRECT("'Output 5'!$H$5:$H$"&amp;$C$8),Analysis!$Q53,INDIRECT("'Output 5'!$F$5:$F$"&amp;$C$8))
+SUMIF(INDIRECT("'Output 6'!$H$5:$H$"&amp;$C$9),Analysis!$Q53,INDIRECT("'Output 6'!$F$5:$F$"&amp;$C$9))
+SUMIF(INDIRECT("'Output 7'!$H$5:$H$"&amp;$C$10),Analysis!$Q53,INDIRECT("'Output 7'!$F$5:$F$"&amp;$C$10))
+SUMIF(INDIRECT("'Output 8'!$H$5:$H$"&amp;$C$11),Analysis!$Q53,INDIRECT("'Output 8'!$F$5:$F$"&amp;$C$11))
+SUMIF(INDIRECT("'Output 9'!$H$5:$H$"&amp;$C$12),Analysis!$Q53,INDIRECT("'Output 9'!$F$5:$F$"&amp;$C$12))
+SUMIF(INDIRECT("'Output 10'!$H$5:$H$"&amp;$C$13),Analysis!$Q53,INDIRECT("'Output 10'!$F$5:$F$"&amp;$C$13))</f>
        <v>0</v>
      </c>
    </row>
    <row r="54" spans="17:29" x14ac:dyDescent="0.2">
      <c r="Q54" s="31" t="s">
        <v>553</v>
      </c>
      <c r="R54" s="5">
        <f ca="1">SUMIF(INDIRECT("'Output 1'!$H$4:$H$"&amp;$C$4),Analysis!Q54,INDIRECT("'Output 1'!$m$4:$m$"&amp;$C$4))
+SUMIF(INDIRECT("'Output 2'!$H$4:$H$"&amp;$C$5),Analysis!Q54,INDIRECT("'Output 2'!$m$4:$m$"&amp;$C$5))
+SUMIF(INDIRECT("'Output 3'!$H$4:$H$"&amp;$C$6),Analysis!Q54,INDIRECT("'Output 3'!$m$4:$m$"&amp;$C$6))
+SUMIF(INDIRECT("'Output 4'!$H$4:$H$"&amp;$C$7),Analysis!Q54,INDIRECT("'Output 4'!$m$4:$m$"&amp;$C$7))
+SUMIF(INDIRECT("'Output 5'!$H$4:$H$"&amp;$C$8),Analysis!Q54,INDIRECT("'Output 5'!$m$4:$m$"&amp;$C$8))
+SUMIF(INDIRECT("'Output 6'!$H$4:$H$"&amp;$C$9),Analysis!Q54,INDIRECT("'Output 6'!$m$4:$m$"&amp;$C$9))
+SUMIF(INDIRECT("'Output 7'!$H$4:$H$"&amp;$C$10),Analysis!Q54,INDIRECT("'Output 7'!$m$4:$m$"&amp;$C$10))
+SUMIF(INDIRECT("'Output 8'!$H$4:$H$"&amp;$C$11),Analysis!Q54,INDIRECT("'Output 8'!$m$4:$m$"&amp;$C$11))
+SUMIF(INDIRECT("'Output 9'!$H$4:$H$"&amp;$C$12),Analysis!Q54,INDIRECT("'Output 9'!$m$4:$m$"&amp;$C$12))
+SUMIF(INDIRECT("'Output 10'!$H$4:$H$"&amp;$C$13),Analysis!Q54,INDIRECT("'Output 10'!$m$4:$m$"&amp;$C$13))</f>
        <v>0</v>
      </c>
      <c r="S54" s="5">
        <f ca="1">SUMIF(INDIRECT("'Output 1'!$H$4:$H$"&amp;$C$4),Analysis!Q54,INDIRECT("'Output 1'!$Q$4:$Q$"&amp;$C$4))
+SUMIF(INDIRECT("'Output 2'!$H$4:$H$"&amp;$C$5),Analysis!Q54,INDIRECT("'Output 2'!$Q$4:$Q$"&amp;$C$5))
+SUMIF(INDIRECT("'Output 3'!$H$4:$H$"&amp;$C$6),Analysis!Q54,INDIRECT("'Output 3'!$Q$4:$Q$"&amp;$C$6))
+SUMIF(INDIRECT("'Output 4'!$H$4:$H$"&amp;$C$7),Analysis!Q54,INDIRECT("'Output 4'!$Q$4:$Q$"&amp;$C$7))
+SUMIF(INDIRECT("'Output 5'!$H$4:$H$"&amp;$C$8),Analysis!Q54,INDIRECT("'Output 5'!$Q$4:$Q$"&amp;$C$8))
+SUMIF(INDIRECT("'Output 6'!$H$4:$H$"&amp;$C$9),Analysis!Q54,INDIRECT("'Output 6'!$Q$4:$Q$"&amp;$C$9))
+SUMIF(INDIRECT("'Output 7'!$H$4:$H$"&amp;$C$10),Analysis!Q54,INDIRECT("'Output 7'!$Q$4:$Q$"&amp;$C$10))
+SUMIF(INDIRECT("'Output 8'!$H$4:$H$"&amp;$C$11),Analysis!Q54,INDIRECT("'Output 8'!$Q$4:$Q$"&amp;$C$11))
+SUMIF(INDIRECT("'Output 9'!$H$4:$H$"&amp;$C$12),Analysis!Q54,INDIRECT("'Output 9'!$Q$4:$Q$"&amp;$C$12))
+SUMIF(INDIRECT("'Output 10'!$H$4:$H$"&amp;$C$13),Analysis!Q54,INDIRECT("'Output 10'!$Q$4:$Q$"&amp;$C$13))</f>
        <v>0</v>
      </c>
      <c r="T54" s="5">
        <f ca="1">SUMIF(INDIRECT("'Output 1'!$H$4:$H$"&amp;$C$4),Analysis!Q54,INDIRECT("'Output 1'!$U$4:$U$"&amp;$C$4))
+SUMIF(INDIRECT("'Output 2'!$H$4:$H$"&amp;$C$5),Analysis!Q54,INDIRECT("'Output 2'!$U$4:$U$"&amp;$C$5))
+SUMIF(INDIRECT("'Output 3'!$H$4:$H$"&amp;$C$6),Analysis!Q54,INDIRECT("'Output 3'!$U$4:$U$"&amp;$C$6))
+SUMIF(INDIRECT("'Output 4'!$H$4:$H$"&amp;$C$7),Analysis!Q54,INDIRECT("'Output 4'!$U$4:$U$"&amp;$C$7))
+SUMIF(INDIRECT("'Output 5'!$H$4:$H$"&amp;$C$8),Analysis!Q54,INDIRECT("'Output 5'!$U$4:$U$"&amp;$C$8))
+SUMIF(INDIRECT("'Output 6'!$H$4:$H$"&amp;$C$9),Analysis!Q54,INDIRECT("'Output 6'!$U$4:$U$"&amp;$C$9))
+SUMIF(INDIRECT("'Output 7'!$H$4:$H$"&amp;$C$10),Analysis!Q54,INDIRECT("'Output 7'!$U$4:$U$"&amp;$C$10))
+SUMIF(INDIRECT("'Output 8'!$H$4:$H$"&amp;$C$11),Analysis!Q54,INDIRECT("'Output 8'!$U$4:$U$"&amp;$C$11))
+SUMIF(INDIRECT("'Output 9'!$H$4:$H$"&amp;$C$12),Analysis!Q54,INDIRECT("'Output 9'!$U$4:$U$"&amp;$C$12))
+SUMIF(INDIRECT("'Output 10'!$H$4:$H$"&amp;$C$13),Analysis!Q54,INDIRECT("'Output 10'!$U$4:$U$"&amp;$C$13))</f>
        <v>0</v>
      </c>
      <c r="U54" s="31"/>
      <c r="V54" s="5">
        <f>SUMIF('Unplanned Outputs'!$E$4:$E$500,Analysis!Q54,'Unplanned Outputs'!$J$4:$J$500)</f>
        <v>0</v>
      </c>
      <c r="W54" s="5">
        <f>SUMIF('Unplanned Outputs'!$E$4:$E$500,Analysis!$Q54,'Unplanned Outputs'!$N$4:$N$500)</f>
        <v>0</v>
      </c>
      <c r="X54" s="5">
        <f>SUMIF('Unplanned Outputs'!$E$4:$E$500,Analysis!$Q54,'Unplanned Outputs'!$R$4:$R$500)</f>
        <v>0</v>
      </c>
      <c r="Y54" s="15"/>
      <c r="Z54" s="37">
        <f t="shared" ca="1" si="13"/>
        <v>0</v>
      </c>
      <c r="AA54" s="37">
        <f t="shared" si="14"/>
        <v>0</v>
      </c>
      <c r="AB54" s="53">
        <f t="shared" ca="1" si="15"/>
        <v>0</v>
      </c>
      <c r="AC54" s="62">
        <f ca="1">SUMIF(INDIRECT("'Output 1'!$H$5:$H$"&amp;$C$4),Analysis!$Q54,INDIRECT("'Output 1'!$F$5:$F$"&amp;$C$4))
+SUMIF(INDIRECT("'Output 2'!$H$5:$H$"&amp;$C$5),Analysis!$Q54,INDIRECT("'Output 2'!$F$5:$F$"&amp;$C$5))
+SUMIF(INDIRECT("'Output 3'!$H$5:$H$"&amp;$C$6),Analysis!$Q54,INDIRECT("'Output 3'!$F$5:$F$"&amp;$C$6))
+SUMIF(INDIRECT("'Output 4'!$H$5:$H$"&amp;$C$7),Analysis!$Q54,INDIRECT("'Output 4'!$F$5:$F$"&amp;$C$7))
+SUMIF(INDIRECT("'Output 5'!$H$5:$H$"&amp;$C$8),Analysis!$Q54,INDIRECT("'Output 5'!$F$5:$F$"&amp;$C$8))
+SUMIF(INDIRECT("'Output 6'!$H$5:$H$"&amp;$C$9),Analysis!$Q54,INDIRECT("'Output 6'!$F$5:$F$"&amp;$C$9))
+SUMIF(INDIRECT("'Output 7'!$H$5:$H$"&amp;$C$10),Analysis!$Q54,INDIRECT("'Output 7'!$F$5:$F$"&amp;$C$10))
+SUMIF(INDIRECT("'Output 8'!$H$5:$H$"&amp;$C$11),Analysis!$Q54,INDIRECT("'Output 8'!$F$5:$F$"&amp;$C$11))
+SUMIF(INDIRECT("'Output 9'!$H$5:$H$"&amp;$C$12),Analysis!$Q54,INDIRECT("'Output 9'!$F$5:$F$"&amp;$C$12))
+SUMIF(INDIRECT("'Output 10'!$H$5:$H$"&amp;$C$13),Analysis!$Q54,INDIRECT("'Output 10'!$F$5:$F$"&amp;$C$13))</f>
        <v>0</v>
      </c>
    </row>
    <row r="55" spans="17:29" x14ac:dyDescent="0.2">
      <c r="Q55" s="31">
        <v>4.2</v>
      </c>
      <c r="R55" s="5">
        <f ca="1">SUMIF(INDIRECT("'Output 1'!$H$4:$H$"&amp;$C$4),Analysis!Q55,INDIRECT("'Output 1'!$m$4:$m$"&amp;$C$4))
+SUMIF(INDIRECT("'Output 2'!$H$4:$H$"&amp;$C$5),Analysis!Q55,INDIRECT("'Output 2'!$m$4:$m$"&amp;$C$5))
+SUMIF(INDIRECT("'Output 3'!$H$4:$H$"&amp;$C$6),Analysis!Q55,INDIRECT("'Output 3'!$m$4:$m$"&amp;$C$6))
+SUMIF(INDIRECT("'Output 4'!$H$4:$H$"&amp;$C$7),Analysis!Q55,INDIRECT("'Output 4'!$m$4:$m$"&amp;$C$7))
+SUMIF(INDIRECT("'Output 5'!$H$4:$H$"&amp;$C$8),Analysis!Q55,INDIRECT("'Output 5'!$m$4:$m$"&amp;$C$8))
+SUMIF(INDIRECT("'Output 6'!$H$4:$H$"&amp;$C$9),Analysis!Q55,INDIRECT("'Output 6'!$m$4:$m$"&amp;$C$9))
+SUMIF(INDIRECT("'Output 7'!$H$4:$H$"&amp;$C$10),Analysis!Q55,INDIRECT("'Output 7'!$m$4:$m$"&amp;$C$10))
+SUMIF(INDIRECT("'Output 8'!$H$4:$H$"&amp;$C$11),Analysis!Q55,INDIRECT("'Output 8'!$m$4:$m$"&amp;$C$11))
+SUMIF(INDIRECT("'Output 9'!$H$4:$H$"&amp;$C$12),Analysis!Q55,INDIRECT("'Output 9'!$m$4:$m$"&amp;$C$12))
+SUMIF(INDIRECT("'Output 10'!$H$4:$H$"&amp;$C$13),Analysis!Q55,INDIRECT("'Output 10'!$m$4:$m$"&amp;$C$13))</f>
        <v>0</v>
      </c>
      <c r="S55" s="5">
        <f ca="1">SUMIF(INDIRECT("'Output 1'!$H$4:$H$"&amp;$C$4),Analysis!Q55,INDIRECT("'Output 1'!$Q$4:$Q$"&amp;$C$4))
+SUMIF(INDIRECT("'Output 2'!$H$4:$H$"&amp;$C$5),Analysis!Q55,INDIRECT("'Output 2'!$Q$4:$Q$"&amp;$C$5))
+SUMIF(INDIRECT("'Output 3'!$H$4:$H$"&amp;$C$6),Analysis!Q55,INDIRECT("'Output 3'!$Q$4:$Q$"&amp;$C$6))
+SUMIF(INDIRECT("'Output 4'!$H$4:$H$"&amp;$C$7),Analysis!Q55,INDIRECT("'Output 4'!$Q$4:$Q$"&amp;$C$7))
+SUMIF(INDIRECT("'Output 5'!$H$4:$H$"&amp;$C$8),Analysis!Q55,INDIRECT("'Output 5'!$Q$4:$Q$"&amp;$C$8))
+SUMIF(INDIRECT("'Output 6'!$H$4:$H$"&amp;$C$9),Analysis!Q55,INDIRECT("'Output 6'!$Q$4:$Q$"&amp;$C$9))
+SUMIF(INDIRECT("'Output 7'!$H$4:$H$"&amp;$C$10),Analysis!Q55,INDIRECT("'Output 7'!$Q$4:$Q$"&amp;$C$10))
+SUMIF(INDIRECT("'Output 8'!$H$4:$H$"&amp;$C$11),Analysis!Q55,INDIRECT("'Output 8'!$Q$4:$Q$"&amp;$C$11))
+SUMIF(INDIRECT("'Output 9'!$H$4:$H$"&amp;$C$12),Analysis!Q55,INDIRECT("'Output 9'!$Q$4:$Q$"&amp;$C$12))
+SUMIF(INDIRECT("'Output 10'!$H$4:$H$"&amp;$C$13),Analysis!Q55,INDIRECT("'Output 10'!$Q$4:$Q$"&amp;$C$13))</f>
        <v>0</v>
      </c>
      <c r="T55" s="5">
        <f ca="1">SUMIF(INDIRECT("'Output 1'!$H$4:$H$"&amp;$C$4),Analysis!Q55,INDIRECT("'Output 1'!$U$4:$U$"&amp;$C$4))
+SUMIF(INDIRECT("'Output 2'!$H$4:$H$"&amp;$C$5),Analysis!Q55,INDIRECT("'Output 2'!$U$4:$U$"&amp;$C$5))
+SUMIF(INDIRECT("'Output 3'!$H$4:$H$"&amp;$C$6),Analysis!Q55,INDIRECT("'Output 3'!$U$4:$U$"&amp;$C$6))
+SUMIF(INDIRECT("'Output 4'!$H$4:$H$"&amp;$C$7),Analysis!Q55,INDIRECT("'Output 4'!$U$4:$U$"&amp;$C$7))
+SUMIF(INDIRECT("'Output 5'!$H$4:$H$"&amp;$C$8),Analysis!Q55,INDIRECT("'Output 5'!$U$4:$U$"&amp;$C$8))
+SUMIF(INDIRECT("'Output 6'!$H$4:$H$"&amp;$C$9),Analysis!Q55,INDIRECT("'Output 6'!$U$4:$U$"&amp;$C$9))
+SUMIF(INDIRECT("'Output 7'!$H$4:$H$"&amp;$C$10),Analysis!Q55,INDIRECT("'Output 7'!$U$4:$U$"&amp;$C$10))
+SUMIF(INDIRECT("'Output 8'!$H$4:$H$"&amp;$C$11),Analysis!Q55,INDIRECT("'Output 8'!$U$4:$U$"&amp;$C$11))
+SUMIF(INDIRECT("'Output 9'!$H$4:$H$"&amp;$C$12),Analysis!Q55,INDIRECT("'Output 9'!$U$4:$U$"&amp;$C$12))
+SUMIF(INDIRECT("'Output 10'!$H$4:$H$"&amp;$C$13),Analysis!Q55,INDIRECT("'Output 10'!$U$4:$U$"&amp;$C$13))</f>
        <v>0</v>
      </c>
      <c r="U55" s="31"/>
      <c r="V55" s="5">
        <f>SUMIF('Unplanned Outputs'!$E$4:$E$500,Analysis!Q55,'Unplanned Outputs'!$J$4:$J$500)</f>
        <v>0</v>
      </c>
      <c r="W55" s="5">
        <f>SUMIF('Unplanned Outputs'!$E$4:$E$500,Analysis!$Q55,'Unplanned Outputs'!$N$4:$N$500)</f>
        <v>0</v>
      </c>
      <c r="X55" s="5">
        <f>SUMIF('Unplanned Outputs'!$E$4:$E$500,Analysis!$Q55,'Unplanned Outputs'!$R$4:$R$500)</f>
        <v>0</v>
      </c>
      <c r="Y55" s="15"/>
      <c r="Z55" s="37">
        <f t="shared" ca="1" si="13"/>
        <v>0</v>
      </c>
      <c r="AA55" s="37">
        <f t="shared" si="14"/>
        <v>0</v>
      </c>
      <c r="AB55" s="53">
        <f t="shared" ca="1" si="15"/>
        <v>0</v>
      </c>
      <c r="AC55" s="62">
        <f ca="1">SUMIF(INDIRECT("'Output 1'!$H$5:$H$"&amp;$C$4),Analysis!$Q55,INDIRECT("'Output 1'!$F$5:$F$"&amp;$C$4))
+SUMIF(INDIRECT("'Output 2'!$H$5:$H$"&amp;$C$5),Analysis!$Q55,INDIRECT("'Output 2'!$F$5:$F$"&amp;$C$5))
+SUMIF(INDIRECT("'Output 3'!$H$5:$H$"&amp;$C$6),Analysis!$Q55,INDIRECT("'Output 3'!$F$5:$F$"&amp;$C$6))
+SUMIF(INDIRECT("'Output 4'!$H$5:$H$"&amp;$C$7),Analysis!$Q55,INDIRECT("'Output 4'!$F$5:$F$"&amp;$C$7))
+SUMIF(INDIRECT("'Output 5'!$H$5:$H$"&amp;$C$8),Analysis!$Q55,INDIRECT("'Output 5'!$F$5:$F$"&amp;$C$8))
+SUMIF(INDIRECT("'Output 6'!$H$5:$H$"&amp;$C$9),Analysis!$Q55,INDIRECT("'Output 6'!$F$5:$F$"&amp;$C$9))
+SUMIF(INDIRECT("'Output 7'!$H$5:$H$"&amp;$C$10),Analysis!$Q55,INDIRECT("'Output 7'!$F$5:$F$"&amp;$C$10))
+SUMIF(INDIRECT("'Output 8'!$H$5:$H$"&amp;$C$11),Analysis!$Q55,INDIRECT("'Output 8'!$F$5:$F$"&amp;$C$11))
+SUMIF(INDIRECT("'Output 9'!$H$5:$H$"&amp;$C$12),Analysis!$Q55,INDIRECT("'Output 9'!$F$5:$F$"&amp;$C$12))
+SUMIF(INDIRECT("'Output 10'!$H$5:$H$"&amp;$C$13),Analysis!$Q55,INDIRECT("'Output 10'!$F$5:$F$"&amp;$C$13))</f>
        <v>0</v>
      </c>
    </row>
    <row r="56" spans="17:29" x14ac:dyDescent="0.2">
      <c r="Q56" s="31" t="s">
        <v>554</v>
      </c>
      <c r="R56" s="5">
        <f ca="1">SUMIF(INDIRECT("'Output 1'!$H$4:$H$"&amp;$C$4),Analysis!Q56,INDIRECT("'Output 1'!$m$4:$m$"&amp;$C$4))
+SUMIF(INDIRECT("'Output 2'!$H$4:$H$"&amp;$C$5),Analysis!Q56,INDIRECT("'Output 2'!$m$4:$m$"&amp;$C$5))
+SUMIF(INDIRECT("'Output 3'!$H$4:$H$"&amp;$C$6),Analysis!Q56,INDIRECT("'Output 3'!$m$4:$m$"&amp;$C$6))
+SUMIF(INDIRECT("'Output 4'!$H$4:$H$"&amp;$C$7),Analysis!Q56,INDIRECT("'Output 4'!$m$4:$m$"&amp;$C$7))
+SUMIF(INDIRECT("'Output 5'!$H$4:$H$"&amp;$C$8),Analysis!Q56,INDIRECT("'Output 5'!$m$4:$m$"&amp;$C$8))
+SUMIF(INDIRECT("'Output 6'!$H$4:$H$"&amp;$C$9),Analysis!Q56,INDIRECT("'Output 6'!$m$4:$m$"&amp;$C$9))
+SUMIF(INDIRECT("'Output 7'!$H$4:$H$"&amp;$C$10),Analysis!Q56,INDIRECT("'Output 7'!$m$4:$m$"&amp;$C$10))
+SUMIF(INDIRECT("'Output 8'!$H$4:$H$"&amp;$C$11),Analysis!Q56,INDIRECT("'Output 8'!$m$4:$m$"&amp;$C$11))
+SUMIF(INDIRECT("'Output 9'!$H$4:$H$"&amp;$C$12),Analysis!Q56,INDIRECT("'Output 9'!$m$4:$m$"&amp;$C$12))
+SUMIF(INDIRECT("'Output 10'!$H$4:$H$"&amp;$C$13),Analysis!Q56,INDIRECT("'Output 10'!$m$4:$m$"&amp;$C$13))</f>
        <v>0</v>
      </c>
      <c r="S56" s="5">
        <f ca="1">SUMIF(INDIRECT("'Output 1'!$H$4:$H$"&amp;$C$4),Analysis!Q56,INDIRECT("'Output 1'!$Q$4:$Q$"&amp;$C$4))
+SUMIF(INDIRECT("'Output 2'!$H$4:$H$"&amp;$C$5),Analysis!Q56,INDIRECT("'Output 2'!$Q$4:$Q$"&amp;$C$5))
+SUMIF(INDIRECT("'Output 3'!$H$4:$H$"&amp;$C$6),Analysis!Q56,INDIRECT("'Output 3'!$Q$4:$Q$"&amp;$C$6))
+SUMIF(INDIRECT("'Output 4'!$H$4:$H$"&amp;$C$7),Analysis!Q56,INDIRECT("'Output 4'!$Q$4:$Q$"&amp;$C$7))
+SUMIF(INDIRECT("'Output 5'!$H$4:$H$"&amp;$C$8),Analysis!Q56,INDIRECT("'Output 5'!$Q$4:$Q$"&amp;$C$8))
+SUMIF(INDIRECT("'Output 6'!$H$4:$H$"&amp;$C$9),Analysis!Q56,INDIRECT("'Output 6'!$Q$4:$Q$"&amp;$C$9))
+SUMIF(INDIRECT("'Output 7'!$H$4:$H$"&amp;$C$10),Analysis!Q56,INDIRECT("'Output 7'!$Q$4:$Q$"&amp;$C$10))
+SUMIF(INDIRECT("'Output 8'!$H$4:$H$"&amp;$C$11),Analysis!Q56,INDIRECT("'Output 8'!$Q$4:$Q$"&amp;$C$11))
+SUMIF(INDIRECT("'Output 9'!$H$4:$H$"&amp;$C$12),Analysis!Q56,INDIRECT("'Output 9'!$Q$4:$Q$"&amp;$C$12))
+SUMIF(INDIRECT("'Output 10'!$H$4:$H$"&amp;$C$13),Analysis!Q56,INDIRECT("'Output 10'!$Q$4:$Q$"&amp;$C$13))</f>
        <v>0</v>
      </c>
      <c r="T56" s="5">
        <f ca="1">SUMIF(INDIRECT("'Output 1'!$H$4:$H$"&amp;$C$4),Analysis!Q56,INDIRECT("'Output 1'!$U$4:$U$"&amp;$C$4))
+SUMIF(INDIRECT("'Output 2'!$H$4:$H$"&amp;$C$5),Analysis!Q56,INDIRECT("'Output 2'!$U$4:$U$"&amp;$C$5))
+SUMIF(INDIRECT("'Output 3'!$H$4:$H$"&amp;$C$6),Analysis!Q56,INDIRECT("'Output 3'!$U$4:$U$"&amp;$C$6))
+SUMIF(INDIRECT("'Output 4'!$H$4:$H$"&amp;$C$7),Analysis!Q56,INDIRECT("'Output 4'!$U$4:$U$"&amp;$C$7))
+SUMIF(INDIRECT("'Output 5'!$H$4:$H$"&amp;$C$8),Analysis!Q56,INDIRECT("'Output 5'!$U$4:$U$"&amp;$C$8))
+SUMIF(INDIRECT("'Output 6'!$H$4:$H$"&amp;$C$9),Analysis!Q56,INDIRECT("'Output 6'!$U$4:$U$"&amp;$C$9))
+SUMIF(INDIRECT("'Output 7'!$H$4:$H$"&amp;$C$10),Analysis!Q56,INDIRECT("'Output 7'!$U$4:$U$"&amp;$C$10))
+SUMIF(INDIRECT("'Output 8'!$H$4:$H$"&amp;$C$11),Analysis!Q56,INDIRECT("'Output 8'!$U$4:$U$"&amp;$C$11))
+SUMIF(INDIRECT("'Output 9'!$H$4:$H$"&amp;$C$12),Analysis!Q56,INDIRECT("'Output 9'!$U$4:$U$"&amp;$C$12))
+SUMIF(INDIRECT("'Output 10'!$H$4:$H$"&amp;$C$13),Analysis!Q56,INDIRECT("'Output 10'!$U$4:$U$"&amp;$C$13))</f>
        <v>0</v>
      </c>
      <c r="U56" s="31"/>
      <c r="V56" s="5">
        <f>SUMIF('Unplanned Outputs'!$E$4:$E$500,Analysis!Q56,'Unplanned Outputs'!$J$4:$J$500)</f>
        <v>0</v>
      </c>
      <c r="W56" s="5">
        <f>SUMIF('Unplanned Outputs'!$E$4:$E$500,Analysis!$Q56,'Unplanned Outputs'!$N$4:$N$500)</f>
        <v>0</v>
      </c>
      <c r="X56" s="5">
        <f>SUMIF('Unplanned Outputs'!$E$4:$E$500,Analysis!$Q56,'Unplanned Outputs'!$R$4:$R$500)</f>
        <v>0</v>
      </c>
      <c r="Y56" s="15"/>
      <c r="Z56" s="37">
        <f t="shared" ca="1" si="13"/>
        <v>0</v>
      </c>
      <c r="AA56" s="37">
        <f t="shared" si="14"/>
        <v>0</v>
      </c>
      <c r="AB56" s="53">
        <f t="shared" ca="1" si="15"/>
        <v>0</v>
      </c>
      <c r="AC56" s="62">
        <f ca="1">SUMIF(INDIRECT("'Output 1'!$H$5:$H$"&amp;$C$4),Analysis!$Q56,INDIRECT("'Output 1'!$F$5:$F$"&amp;$C$4))
+SUMIF(INDIRECT("'Output 2'!$H$5:$H$"&amp;$C$5),Analysis!$Q56,INDIRECT("'Output 2'!$F$5:$F$"&amp;$C$5))
+SUMIF(INDIRECT("'Output 3'!$H$5:$H$"&amp;$C$6),Analysis!$Q56,INDIRECT("'Output 3'!$F$5:$F$"&amp;$C$6))
+SUMIF(INDIRECT("'Output 4'!$H$5:$H$"&amp;$C$7),Analysis!$Q56,INDIRECT("'Output 4'!$F$5:$F$"&amp;$C$7))
+SUMIF(INDIRECT("'Output 5'!$H$5:$H$"&amp;$C$8),Analysis!$Q56,INDIRECT("'Output 5'!$F$5:$F$"&amp;$C$8))
+SUMIF(INDIRECT("'Output 6'!$H$5:$H$"&amp;$C$9),Analysis!$Q56,INDIRECT("'Output 6'!$F$5:$F$"&amp;$C$9))
+SUMIF(INDIRECT("'Output 7'!$H$5:$H$"&amp;$C$10),Analysis!$Q56,INDIRECT("'Output 7'!$F$5:$F$"&amp;$C$10))
+SUMIF(INDIRECT("'Output 8'!$H$5:$H$"&amp;$C$11),Analysis!$Q56,INDIRECT("'Output 8'!$F$5:$F$"&amp;$C$11))
+SUMIF(INDIRECT("'Output 9'!$H$5:$H$"&amp;$C$12),Analysis!$Q56,INDIRECT("'Output 9'!$F$5:$F$"&amp;$C$12))
+SUMIF(INDIRECT("'Output 10'!$H$5:$H$"&amp;$C$13),Analysis!$Q56,INDIRECT("'Output 10'!$F$5:$F$"&amp;$C$13))</f>
        <v>0</v>
      </c>
    </row>
    <row r="57" spans="17:29" x14ac:dyDescent="0.2">
      <c r="Q57" s="31" t="s">
        <v>555</v>
      </c>
      <c r="R57" s="5">
        <f ca="1">SUMIF(INDIRECT("'Output 1'!$H$4:$H$"&amp;$C$4),Analysis!Q57,INDIRECT("'Output 1'!$m$4:$m$"&amp;$C$4))
+SUMIF(INDIRECT("'Output 2'!$H$4:$H$"&amp;$C$5),Analysis!Q57,INDIRECT("'Output 2'!$m$4:$m$"&amp;$C$5))
+SUMIF(INDIRECT("'Output 3'!$H$4:$H$"&amp;$C$6),Analysis!Q57,INDIRECT("'Output 3'!$m$4:$m$"&amp;$C$6))
+SUMIF(INDIRECT("'Output 4'!$H$4:$H$"&amp;$C$7),Analysis!Q57,INDIRECT("'Output 4'!$m$4:$m$"&amp;$C$7))
+SUMIF(INDIRECT("'Output 5'!$H$4:$H$"&amp;$C$8),Analysis!Q57,INDIRECT("'Output 5'!$m$4:$m$"&amp;$C$8))
+SUMIF(INDIRECT("'Output 6'!$H$4:$H$"&amp;$C$9),Analysis!Q57,INDIRECT("'Output 6'!$m$4:$m$"&amp;$C$9))
+SUMIF(INDIRECT("'Output 7'!$H$4:$H$"&amp;$C$10),Analysis!Q57,INDIRECT("'Output 7'!$m$4:$m$"&amp;$C$10))
+SUMIF(INDIRECT("'Output 8'!$H$4:$H$"&amp;$C$11),Analysis!Q57,INDIRECT("'Output 8'!$m$4:$m$"&amp;$C$11))
+SUMIF(INDIRECT("'Output 9'!$H$4:$H$"&amp;$C$12),Analysis!Q57,INDIRECT("'Output 9'!$m$4:$m$"&amp;$C$12))
+SUMIF(INDIRECT("'Output 10'!$H$4:$H$"&amp;$C$13),Analysis!Q57,INDIRECT("'Output 10'!$m$4:$m$"&amp;$C$13))</f>
        <v>0</v>
      </c>
      <c r="S57" s="5">
        <f ca="1">SUMIF(INDIRECT("'Output 1'!$H$4:$H$"&amp;$C$4),Analysis!Q57,INDIRECT("'Output 1'!$Q$4:$Q$"&amp;$C$4))
+SUMIF(INDIRECT("'Output 2'!$H$4:$H$"&amp;$C$5),Analysis!Q57,INDIRECT("'Output 2'!$Q$4:$Q$"&amp;$C$5))
+SUMIF(INDIRECT("'Output 3'!$H$4:$H$"&amp;$C$6),Analysis!Q57,INDIRECT("'Output 3'!$Q$4:$Q$"&amp;$C$6))
+SUMIF(INDIRECT("'Output 4'!$H$4:$H$"&amp;$C$7),Analysis!Q57,INDIRECT("'Output 4'!$Q$4:$Q$"&amp;$C$7))
+SUMIF(INDIRECT("'Output 5'!$H$4:$H$"&amp;$C$8),Analysis!Q57,INDIRECT("'Output 5'!$Q$4:$Q$"&amp;$C$8))
+SUMIF(INDIRECT("'Output 6'!$H$4:$H$"&amp;$C$9),Analysis!Q57,INDIRECT("'Output 6'!$Q$4:$Q$"&amp;$C$9))
+SUMIF(INDIRECT("'Output 7'!$H$4:$H$"&amp;$C$10),Analysis!Q57,INDIRECT("'Output 7'!$Q$4:$Q$"&amp;$C$10))
+SUMIF(INDIRECT("'Output 8'!$H$4:$H$"&amp;$C$11),Analysis!Q57,INDIRECT("'Output 8'!$Q$4:$Q$"&amp;$C$11))
+SUMIF(INDIRECT("'Output 9'!$H$4:$H$"&amp;$C$12),Analysis!Q57,INDIRECT("'Output 9'!$Q$4:$Q$"&amp;$C$12))
+SUMIF(INDIRECT("'Output 10'!$H$4:$H$"&amp;$C$13),Analysis!Q57,INDIRECT("'Output 10'!$Q$4:$Q$"&amp;$C$13))</f>
        <v>0</v>
      </c>
      <c r="T57" s="5">
        <f ca="1">SUMIF(INDIRECT("'Output 1'!$H$4:$H$"&amp;$C$4),Analysis!Q57,INDIRECT("'Output 1'!$U$4:$U$"&amp;$C$4))
+SUMIF(INDIRECT("'Output 2'!$H$4:$H$"&amp;$C$5),Analysis!Q57,INDIRECT("'Output 2'!$U$4:$U$"&amp;$C$5))
+SUMIF(INDIRECT("'Output 3'!$H$4:$H$"&amp;$C$6),Analysis!Q57,INDIRECT("'Output 3'!$U$4:$U$"&amp;$C$6))
+SUMIF(INDIRECT("'Output 4'!$H$4:$H$"&amp;$C$7),Analysis!Q57,INDIRECT("'Output 4'!$U$4:$U$"&amp;$C$7))
+SUMIF(INDIRECT("'Output 5'!$H$4:$H$"&amp;$C$8),Analysis!Q57,INDIRECT("'Output 5'!$U$4:$U$"&amp;$C$8))
+SUMIF(INDIRECT("'Output 6'!$H$4:$H$"&amp;$C$9),Analysis!Q57,INDIRECT("'Output 6'!$U$4:$U$"&amp;$C$9))
+SUMIF(INDIRECT("'Output 7'!$H$4:$H$"&amp;$C$10),Analysis!Q57,INDIRECT("'Output 7'!$U$4:$U$"&amp;$C$10))
+SUMIF(INDIRECT("'Output 8'!$H$4:$H$"&amp;$C$11),Analysis!Q57,INDIRECT("'Output 8'!$U$4:$U$"&amp;$C$11))
+SUMIF(INDIRECT("'Output 9'!$H$4:$H$"&amp;$C$12),Analysis!Q57,INDIRECT("'Output 9'!$U$4:$U$"&amp;$C$12))
+SUMIF(INDIRECT("'Output 10'!$H$4:$H$"&amp;$C$13),Analysis!Q57,INDIRECT("'Output 10'!$U$4:$U$"&amp;$C$13))</f>
        <v>0</v>
      </c>
      <c r="U57" s="31"/>
      <c r="V57" s="5">
        <f>SUMIF('Unplanned Outputs'!$E$4:$E$500,Analysis!Q57,'Unplanned Outputs'!$J$4:$J$500)</f>
        <v>0</v>
      </c>
      <c r="W57" s="5">
        <f>SUMIF('Unplanned Outputs'!$E$4:$E$500,Analysis!$Q57,'Unplanned Outputs'!$N$4:$N$500)</f>
        <v>0</v>
      </c>
      <c r="X57" s="5">
        <f>SUMIF('Unplanned Outputs'!$E$4:$E$500,Analysis!$Q57,'Unplanned Outputs'!$R$4:$R$500)</f>
        <v>0</v>
      </c>
      <c r="Y57" s="15"/>
      <c r="Z57" s="37">
        <f t="shared" ca="1" si="13"/>
        <v>0</v>
      </c>
      <c r="AA57" s="37">
        <f t="shared" si="14"/>
        <v>0</v>
      </c>
      <c r="AB57" s="53">
        <f t="shared" ca="1" si="15"/>
        <v>0</v>
      </c>
      <c r="AC57" s="62">
        <f ca="1">SUMIF(INDIRECT("'Output 1'!$H$5:$H$"&amp;$C$4),Analysis!$Q57,INDIRECT("'Output 1'!$F$5:$F$"&amp;$C$4))
+SUMIF(INDIRECT("'Output 2'!$H$5:$H$"&amp;$C$5),Analysis!$Q57,INDIRECT("'Output 2'!$F$5:$F$"&amp;$C$5))
+SUMIF(INDIRECT("'Output 3'!$H$5:$H$"&amp;$C$6),Analysis!$Q57,INDIRECT("'Output 3'!$F$5:$F$"&amp;$C$6))
+SUMIF(INDIRECT("'Output 4'!$H$5:$H$"&amp;$C$7),Analysis!$Q57,INDIRECT("'Output 4'!$F$5:$F$"&amp;$C$7))
+SUMIF(INDIRECT("'Output 5'!$H$5:$H$"&amp;$C$8),Analysis!$Q57,INDIRECT("'Output 5'!$F$5:$F$"&amp;$C$8))
+SUMIF(INDIRECT("'Output 6'!$H$5:$H$"&amp;$C$9),Analysis!$Q57,INDIRECT("'Output 6'!$F$5:$F$"&amp;$C$9))
+SUMIF(INDIRECT("'Output 7'!$H$5:$H$"&amp;$C$10),Analysis!$Q57,INDIRECT("'Output 7'!$F$5:$F$"&amp;$C$10))
+SUMIF(INDIRECT("'Output 8'!$H$5:$H$"&amp;$C$11),Analysis!$Q57,INDIRECT("'Output 8'!$F$5:$F$"&amp;$C$11))
+SUMIF(INDIRECT("'Output 9'!$H$5:$H$"&amp;$C$12),Analysis!$Q57,INDIRECT("'Output 9'!$F$5:$F$"&amp;$C$12))
+SUMIF(INDIRECT("'Output 10'!$H$5:$H$"&amp;$C$13),Analysis!$Q57,INDIRECT("'Output 10'!$F$5:$F$"&amp;$C$13))</f>
        <v>0</v>
      </c>
    </row>
    <row r="58" spans="17:29" x14ac:dyDescent="0.2">
      <c r="Q58" s="31" t="s">
        <v>556</v>
      </c>
      <c r="R58" s="5">
        <f ca="1">SUMIF(INDIRECT("'Output 1'!$H$4:$H$"&amp;$C$4),Analysis!Q58,INDIRECT("'Output 1'!$m$4:$m$"&amp;$C$4))
+SUMIF(INDIRECT("'Output 2'!$H$4:$H$"&amp;$C$5),Analysis!Q58,INDIRECT("'Output 2'!$m$4:$m$"&amp;$C$5))
+SUMIF(INDIRECT("'Output 3'!$H$4:$H$"&amp;$C$6),Analysis!Q58,INDIRECT("'Output 3'!$m$4:$m$"&amp;$C$6))
+SUMIF(INDIRECT("'Output 4'!$H$4:$H$"&amp;$C$7),Analysis!Q58,INDIRECT("'Output 4'!$m$4:$m$"&amp;$C$7))
+SUMIF(INDIRECT("'Output 5'!$H$4:$H$"&amp;$C$8),Analysis!Q58,INDIRECT("'Output 5'!$m$4:$m$"&amp;$C$8))
+SUMIF(INDIRECT("'Output 6'!$H$4:$H$"&amp;$C$9),Analysis!Q58,INDIRECT("'Output 6'!$m$4:$m$"&amp;$C$9))
+SUMIF(INDIRECT("'Output 7'!$H$4:$H$"&amp;$C$10),Analysis!Q58,INDIRECT("'Output 7'!$m$4:$m$"&amp;$C$10))
+SUMIF(INDIRECT("'Output 8'!$H$4:$H$"&amp;$C$11),Analysis!Q58,INDIRECT("'Output 8'!$m$4:$m$"&amp;$C$11))
+SUMIF(INDIRECT("'Output 9'!$H$4:$H$"&amp;$C$12),Analysis!Q58,INDIRECT("'Output 9'!$m$4:$m$"&amp;$C$12))
+SUMIF(INDIRECT("'Output 10'!$H$4:$H$"&amp;$C$13),Analysis!Q58,INDIRECT("'Output 10'!$m$4:$m$"&amp;$C$13))</f>
        <v>0</v>
      </c>
      <c r="S58" s="5">
        <f ca="1">SUMIF(INDIRECT("'Output 1'!$H$4:$H$"&amp;$C$4),Analysis!Q58,INDIRECT("'Output 1'!$Q$4:$Q$"&amp;$C$4))
+SUMIF(INDIRECT("'Output 2'!$H$4:$H$"&amp;$C$5),Analysis!Q58,INDIRECT("'Output 2'!$Q$4:$Q$"&amp;$C$5))
+SUMIF(INDIRECT("'Output 3'!$H$4:$H$"&amp;$C$6),Analysis!Q58,INDIRECT("'Output 3'!$Q$4:$Q$"&amp;$C$6))
+SUMIF(INDIRECT("'Output 4'!$H$4:$H$"&amp;$C$7),Analysis!Q58,INDIRECT("'Output 4'!$Q$4:$Q$"&amp;$C$7))
+SUMIF(INDIRECT("'Output 5'!$H$4:$H$"&amp;$C$8),Analysis!Q58,INDIRECT("'Output 5'!$Q$4:$Q$"&amp;$C$8))
+SUMIF(INDIRECT("'Output 6'!$H$4:$H$"&amp;$C$9),Analysis!Q58,INDIRECT("'Output 6'!$Q$4:$Q$"&amp;$C$9))
+SUMIF(INDIRECT("'Output 7'!$H$4:$H$"&amp;$C$10),Analysis!Q58,INDIRECT("'Output 7'!$Q$4:$Q$"&amp;$C$10))
+SUMIF(INDIRECT("'Output 8'!$H$4:$H$"&amp;$C$11),Analysis!Q58,INDIRECT("'Output 8'!$Q$4:$Q$"&amp;$C$11))
+SUMIF(INDIRECT("'Output 9'!$H$4:$H$"&amp;$C$12),Analysis!Q58,INDIRECT("'Output 9'!$Q$4:$Q$"&amp;$C$12))
+SUMIF(INDIRECT("'Output 10'!$H$4:$H$"&amp;$C$13),Analysis!Q58,INDIRECT("'Output 10'!$Q$4:$Q$"&amp;$C$13))</f>
        <v>0</v>
      </c>
      <c r="T58" s="5">
        <f ca="1">SUMIF(INDIRECT("'Output 1'!$H$4:$H$"&amp;$C$4),Analysis!Q58,INDIRECT("'Output 1'!$U$4:$U$"&amp;$C$4))
+SUMIF(INDIRECT("'Output 2'!$H$4:$H$"&amp;$C$5),Analysis!Q58,INDIRECT("'Output 2'!$U$4:$U$"&amp;$C$5))
+SUMIF(INDIRECT("'Output 3'!$H$4:$H$"&amp;$C$6),Analysis!Q58,INDIRECT("'Output 3'!$U$4:$U$"&amp;$C$6))
+SUMIF(INDIRECT("'Output 4'!$H$4:$H$"&amp;$C$7),Analysis!Q58,INDIRECT("'Output 4'!$U$4:$U$"&amp;$C$7))
+SUMIF(INDIRECT("'Output 5'!$H$4:$H$"&amp;$C$8),Analysis!Q58,INDIRECT("'Output 5'!$U$4:$U$"&amp;$C$8))
+SUMIF(INDIRECT("'Output 6'!$H$4:$H$"&amp;$C$9),Analysis!Q58,INDIRECT("'Output 6'!$U$4:$U$"&amp;$C$9))
+SUMIF(INDIRECT("'Output 7'!$H$4:$H$"&amp;$C$10),Analysis!Q58,INDIRECT("'Output 7'!$U$4:$U$"&amp;$C$10))
+SUMIF(INDIRECT("'Output 8'!$H$4:$H$"&amp;$C$11),Analysis!Q58,INDIRECT("'Output 8'!$U$4:$U$"&amp;$C$11))
+SUMIF(INDIRECT("'Output 9'!$H$4:$H$"&amp;$C$12),Analysis!Q58,INDIRECT("'Output 9'!$U$4:$U$"&amp;$C$12))
+SUMIF(INDIRECT("'Output 10'!$H$4:$H$"&amp;$C$13),Analysis!Q58,INDIRECT("'Output 10'!$U$4:$U$"&amp;$C$13))</f>
        <v>0</v>
      </c>
      <c r="U58" s="31"/>
      <c r="V58" s="5">
        <f>SUMIF('Unplanned Outputs'!$E$4:$E$500,Analysis!Q58,'Unplanned Outputs'!$J$4:$J$500)</f>
        <v>0</v>
      </c>
      <c r="W58" s="5">
        <f>SUMIF('Unplanned Outputs'!$E$4:$E$500,Analysis!$Q58,'Unplanned Outputs'!$N$4:$N$500)</f>
        <v>0</v>
      </c>
      <c r="X58" s="5">
        <f>SUMIF('Unplanned Outputs'!$E$4:$E$500,Analysis!$Q58,'Unplanned Outputs'!$R$4:$R$500)</f>
        <v>0</v>
      </c>
      <c r="Y58" s="15"/>
      <c r="Z58" s="37">
        <f t="shared" ca="1" si="13"/>
        <v>0</v>
      </c>
      <c r="AA58" s="37">
        <f t="shared" si="14"/>
        <v>0</v>
      </c>
      <c r="AB58" s="53">
        <f t="shared" ca="1" si="15"/>
        <v>0</v>
      </c>
      <c r="AC58" s="62">
        <f ca="1">SUMIF(INDIRECT("'Output 1'!$H$5:$H$"&amp;$C$4),Analysis!$Q58,INDIRECT("'Output 1'!$F$5:$F$"&amp;$C$4))
+SUMIF(INDIRECT("'Output 2'!$H$5:$H$"&amp;$C$5),Analysis!$Q58,INDIRECT("'Output 2'!$F$5:$F$"&amp;$C$5))
+SUMIF(INDIRECT("'Output 3'!$H$5:$H$"&amp;$C$6),Analysis!$Q58,INDIRECT("'Output 3'!$F$5:$F$"&amp;$C$6))
+SUMIF(INDIRECT("'Output 4'!$H$5:$H$"&amp;$C$7),Analysis!$Q58,INDIRECT("'Output 4'!$F$5:$F$"&amp;$C$7))
+SUMIF(INDIRECT("'Output 5'!$H$5:$H$"&amp;$C$8),Analysis!$Q58,INDIRECT("'Output 5'!$F$5:$F$"&amp;$C$8))
+SUMIF(INDIRECT("'Output 6'!$H$5:$H$"&amp;$C$9),Analysis!$Q58,INDIRECT("'Output 6'!$F$5:$F$"&amp;$C$9))
+SUMIF(INDIRECT("'Output 7'!$H$5:$H$"&amp;$C$10),Analysis!$Q58,INDIRECT("'Output 7'!$F$5:$F$"&amp;$C$10))
+SUMIF(INDIRECT("'Output 8'!$H$5:$H$"&amp;$C$11),Analysis!$Q58,INDIRECT("'Output 8'!$F$5:$F$"&amp;$C$11))
+SUMIF(INDIRECT("'Output 9'!$H$5:$H$"&amp;$C$12),Analysis!$Q58,INDIRECT("'Output 9'!$F$5:$F$"&amp;$C$12))
+SUMIF(INDIRECT("'Output 10'!$H$5:$H$"&amp;$C$13),Analysis!$Q58,INDIRECT("'Output 10'!$F$5:$F$"&amp;$C$13))</f>
        <v>0</v>
      </c>
    </row>
    <row r="59" spans="17:29" x14ac:dyDescent="0.2">
      <c r="Q59" s="31">
        <v>4.3</v>
      </c>
      <c r="R59" s="5">
        <f ca="1">SUMIF(INDIRECT("'Output 1'!$H$4:$H$"&amp;$C$4),Analysis!Q59,INDIRECT("'Output 1'!$m$4:$m$"&amp;$C$4))
+SUMIF(INDIRECT("'Output 2'!$H$4:$H$"&amp;$C$5),Analysis!Q59,INDIRECT("'Output 2'!$m$4:$m$"&amp;$C$5))
+SUMIF(INDIRECT("'Output 3'!$H$4:$H$"&amp;$C$6),Analysis!Q59,INDIRECT("'Output 3'!$m$4:$m$"&amp;$C$6))
+SUMIF(INDIRECT("'Output 4'!$H$4:$H$"&amp;$C$7),Analysis!Q59,INDIRECT("'Output 4'!$m$4:$m$"&amp;$C$7))
+SUMIF(INDIRECT("'Output 5'!$H$4:$H$"&amp;$C$8),Analysis!Q59,INDIRECT("'Output 5'!$m$4:$m$"&amp;$C$8))
+SUMIF(INDIRECT("'Output 6'!$H$4:$H$"&amp;$C$9),Analysis!Q59,INDIRECT("'Output 6'!$m$4:$m$"&amp;$C$9))
+SUMIF(INDIRECT("'Output 7'!$H$4:$H$"&amp;$C$10),Analysis!Q59,INDIRECT("'Output 7'!$m$4:$m$"&amp;$C$10))
+SUMIF(INDIRECT("'Output 8'!$H$4:$H$"&amp;$C$11),Analysis!Q59,INDIRECT("'Output 8'!$m$4:$m$"&amp;$C$11))
+SUMIF(INDIRECT("'Output 9'!$H$4:$H$"&amp;$C$12),Analysis!Q59,INDIRECT("'Output 9'!$m$4:$m$"&amp;$C$12))
+SUMIF(INDIRECT("'Output 10'!$H$4:$H$"&amp;$C$13),Analysis!Q59,INDIRECT("'Output 10'!$m$4:$m$"&amp;$C$13))</f>
        <v>0</v>
      </c>
      <c r="S59" s="5">
        <f ca="1">SUMIF(INDIRECT("'Output 1'!$H$4:$H$"&amp;$C$4),Analysis!Q59,INDIRECT("'Output 1'!$Q$4:$Q$"&amp;$C$4))
+SUMIF(INDIRECT("'Output 2'!$H$4:$H$"&amp;$C$5),Analysis!Q59,INDIRECT("'Output 2'!$Q$4:$Q$"&amp;$C$5))
+SUMIF(INDIRECT("'Output 3'!$H$4:$H$"&amp;$C$6),Analysis!Q59,INDIRECT("'Output 3'!$Q$4:$Q$"&amp;$C$6))
+SUMIF(INDIRECT("'Output 4'!$H$4:$H$"&amp;$C$7),Analysis!Q59,INDIRECT("'Output 4'!$Q$4:$Q$"&amp;$C$7))
+SUMIF(INDIRECT("'Output 5'!$H$4:$H$"&amp;$C$8),Analysis!Q59,INDIRECT("'Output 5'!$Q$4:$Q$"&amp;$C$8))
+SUMIF(INDIRECT("'Output 6'!$H$4:$H$"&amp;$C$9),Analysis!Q59,INDIRECT("'Output 6'!$Q$4:$Q$"&amp;$C$9))
+SUMIF(INDIRECT("'Output 7'!$H$4:$H$"&amp;$C$10),Analysis!Q59,INDIRECT("'Output 7'!$Q$4:$Q$"&amp;$C$10))
+SUMIF(INDIRECT("'Output 8'!$H$4:$H$"&amp;$C$11),Analysis!Q59,INDIRECT("'Output 8'!$Q$4:$Q$"&amp;$C$11))
+SUMIF(INDIRECT("'Output 9'!$H$4:$H$"&amp;$C$12),Analysis!Q59,INDIRECT("'Output 9'!$Q$4:$Q$"&amp;$C$12))
+SUMIF(INDIRECT("'Output 10'!$H$4:$H$"&amp;$C$13),Analysis!Q59,INDIRECT("'Output 10'!$Q$4:$Q$"&amp;$C$13))</f>
        <v>0</v>
      </c>
      <c r="T59" s="5">
        <f ca="1">SUMIF(INDIRECT("'Output 1'!$H$4:$H$"&amp;$C$4),Analysis!Q59,INDIRECT("'Output 1'!$U$4:$U$"&amp;$C$4))
+SUMIF(INDIRECT("'Output 2'!$H$4:$H$"&amp;$C$5),Analysis!Q59,INDIRECT("'Output 2'!$U$4:$U$"&amp;$C$5))
+SUMIF(INDIRECT("'Output 3'!$H$4:$H$"&amp;$C$6),Analysis!Q59,INDIRECT("'Output 3'!$U$4:$U$"&amp;$C$6))
+SUMIF(INDIRECT("'Output 4'!$H$4:$H$"&amp;$C$7),Analysis!Q59,INDIRECT("'Output 4'!$U$4:$U$"&amp;$C$7))
+SUMIF(INDIRECT("'Output 5'!$H$4:$H$"&amp;$C$8),Analysis!Q59,INDIRECT("'Output 5'!$U$4:$U$"&amp;$C$8))
+SUMIF(INDIRECT("'Output 6'!$H$4:$H$"&amp;$C$9),Analysis!Q59,INDIRECT("'Output 6'!$U$4:$U$"&amp;$C$9))
+SUMIF(INDIRECT("'Output 7'!$H$4:$H$"&amp;$C$10),Analysis!Q59,INDIRECT("'Output 7'!$U$4:$U$"&amp;$C$10))
+SUMIF(INDIRECT("'Output 8'!$H$4:$H$"&amp;$C$11),Analysis!Q59,INDIRECT("'Output 8'!$U$4:$U$"&amp;$C$11))
+SUMIF(INDIRECT("'Output 9'!$H$4:$H$"&amp;$C$12),Analysis!Q59,INDIRECT("'Output 9'!$U$4:$U$"&amp;$C$12))
+SUMIF(INDIRECT("'Output 10'!$H$4:$H$"&amp;$C$13),Analysis!Q59,INDIRECT("'Output 10'!$U$4:$U$"&amp;$C$13))</f>
        <v>0</v>
      </c>
      <c r="U59" s="31"/>
      <c r="V59" s="5">
        <f>SUMIF('Unplanned Outputs'!$E$4:$E$500,Analysis!Q59,'Unplanned Outputs'!$J$4:$J$500)</f>
        <v>0</v>
      </c>
      <c r="W59" s="5">
        <f>SUMIF('Unplanned Outputs'!$E$4:$E$500,Analysis!$Q59,'Unplanned Outputs'!$N$4:$N$500)</f>
        <v>0</v>
      </c>
      <c r="X59" s="5">
        <f>SUMIF('Unplanned Outputs'!$E$4:$E$500,Analysis!$Q59,'Unplanned Outputs'!$R$4:$R$500)</f>
        <v>0</v>
      </c>
      <c r="Y59" s="15"/>
      <c r="Z59" s="37">
        <f t="shared" ca="1" si="13"/>
        <v>0</v>
      </c>
      <c r="AA59" s="37">
        <f t="shared" si="14"/>
        <v>0</v>
      </c>
      <c r="AB59" s="53">
        <f t="shared" ca="1" si="15"/>
        <v>0</v>
      </c>
      <c r="AC59" s="62">
        <f ca="1">SUMIF(INDIRECT("'Output 1'!$H$5:$H$"&amp;$C$4),Analysis!$Q59,INDIRECT("'Output 1'!$F$5:$F$"&amp;$C$4))
+SUMIF(INDIRECT("'Output 2'!$H$5:$H$"&amp;$C$5),Analysis!$Q59,INDIRECT("'Output 2'!$F$5:$F$"&amp;$C$5))
+SUMIF(INDIRECT("'Output 3'!$H$5:$H$"&amp;$C$6),Analysis!$Q59,INDIRECT("'Output 3'!$F$5:$F$"&amp;$C$6))
+SUMIF(INDIRECT("'Output 4'!$H$5:$H$"&amp;$C$7),Analysis!$Q59,INDIRECT("'Output 4'!$F$5:$F$"&amp;$C$7))
+SUMIF(INDIRECT("'Output 5'!$H$5:$H$"&amp;$C$8),Analysis!$Q59,INDIRECT("'Output 5'!$F$5:$F$"&amp;$C$8))
+SUMIF(INDIRECT("'Output 6'!$H$5:$H$"&amp;$C$9),Analysis!$Q59,INDIRECT("'Output 6'!$F$5:$F$"&amp;$C$9))
+SUMIF(INDIRECT("'Output 7'!$H$5:$H$"&amp;$C$10),Analysis!$Q59,INDIRECT("'Output 7'!$F$5:$F$"&amp;$C$10))
+SUMIF(INDIRECT("'Output 8'!$H$5:$H$"&amp;$C$11),Analysis!$Q59,INDIRECT("'Output 8'!$F$5:$F$"&amp;$C$11))
+SUMIF(INDIRECT("'Output 9'!$H$5:$H$"&amp;$C$12),Analysis!$Q59,INDIRECT("'Output 9'!$F$5:$F$"&amp;$C$12))
+SUMIF(INDIRECT("'Output 10'!$H$5:$H$"&amp;$C$13),Analysis!$Q59,INDIRECT("'Output 10'!$F$5:$F$"&amp;$C$13))</f>
        <v>0</v>
      </c>
    </row>
    <row r="60" spans="17:29" x14ac:dyDescent="0.2">
      <c r="Q60" s="31" t="s">
        <v>557</v>
      </c>
      <c r="R60" s="5">
        <f ca="1">SUMIF(INDIRECT("'Output 1'!$H$4:$H$"&amp;$C$4),Analysis!Q60,INDIRECT("'Output 1'!$m$4:$m$"&amp;$C$4))
+SUMIF(INDIRECT("'Output 2'!$H$4:$H$"&amp;$C$5),Analysis!Q60,INDIRECT("'Output 2'!$m$4:$m$"&amp;$C$5))
+SUMIF(INDIRECT("'Output 3'!$H$4:$H$"&amp;$C$6),Analysis!Q60,INDIRECT("'Output 3'!$m$4:$m$"&amp;$C$6))
+SUMIF(INDIRECT("'Output 4'!$H$4:$H$"&amp;$C$7),Analysis!Q60,INDIRECT("'Output 4'!$m$4:$m$"&amp;$C$7))
+SUMIF(INDIRECT("'Output 5'!$H$4:$H$"&amp;$C$8),Analysis!Q60,INDIRECT("'Output 5'!$m$4:$m$"&amp;$C$8))
+SUMIF(INDIRECT("'Output 6'!$H$4:$H$"&amp;$C$9),Analysis!Q60,INDIRECT("'Output 6'!$m$4:$m$"&amp;$C$9))
+SUMIF(INDIRECT("'Output 7'!$H$4:$H$"&amp;$C$10),Analysis!Q60,INDIRECT("'Output 7'!$m$4:$m$"&amp;$C$10))
+SUMIF(INDIRECT("'Output 8'!$H$4:$H$"&amp;$C$11),Analysis!Q60,INDIRECT("'Output 8'!$m$4:$m$"&amp;$C$11))
+SUMIF(INDIRECT("'Output 9'!$H$4:$H$"&amp;$C$12),Analysis!Q60,INDIRECT("'Output 9'!$m$4:$m$"&amp;$C$12))
+SUMIF(INDIRECT("'Output 10'!$H$4:$H$"&amp;$C$13),Analysis!Q60,INDIRECT("'Output 10'!$m$4:$m$"&amp;$C$13))</f>
        <v>0</v>
      </c>
      <c r="S60" s="5">
        <f ca="1">SUMIF(INDIRECT("'Output 1'!$H$4:$H$"&amp;$C$4),Analysis!Q60,INDIRECT("'Output 1'!$Q$4:$Q$"&amp;$C$4))
+SUMIF(INDIRECT("'Output 2'!$H$4:$H$"&amp;$C$5),Analysis!Q60,INDIRECT("'Output 2'!$Q$4:$Q$"&amp;$C$5))
+SUMIF(INDIRECT("'Output 3'!$H$4:$H$"&amp;$C$6),Analysis!Q60,INDIRECT("'Output 3'!$Q$4:$Q$"&amp;$C$6))
+SUMIF(INDIRECT("'Output 4'!$H$4:$H$"&amp;$C$7),Analysis!Q60,INDIRECT("'Output 4'!$Q$4:$Q$"&amp;$C$7))
+SUMIF(INDIRECT("'Output 5'!$H$4:$H$"&amp;$C$8),Analysis!Q60,INDIRECT("'Output 5'!$Q$4:$Q$"&amp;$C$8))
+SUMIF(INDIRECT("'Output 6'!$H$4:$H$"&amp;$C$9),Analysis!Q60,INDIRECT("'Output 6'!$Q$4:$Q$"&amp;$C$9))
+SUMIF(INDIRECT("'Output 7'!$H$4:$H$"&amp;$C$10),Analysis!Q60,INDIRECT("'Output 7'!$Q$4:$Q$"&amp;$C$10))
+SUMIF(INDIRECT("'Output 8'!$H$4:$H$"&amp;$C$11),Analysis!Q60,INDIRECT("'Output 8'!$Q$4:$Q$"&amp;$C$11))
+SUMIF(INDIRECT("'Output 9'!$H$4:$H$"&amp;$C$12),Analysis!Q60,INDIRECT("'Output 9'!$Q$4:$Q$"&amp;$C$12))
+SUMIF(INDIRECT("'Output 10'!$H$4:$H$"&amp;$C$13),Analysis!Q60,INDIRECT("'Output 10'!$Q$4:$Q$"&amp;$C$13))</f>
        <v>0</v>
      </c>
      <c r="T60" s="5">
        <f ca="1">SUMIF(INDIRECT("'Output 1'!$H$4:$H$"&amp;$C$4),Analysis!Q60,INDIRECT("'Output 1'!$U$4:$U$"&amp;$C$4))
+SUMIF(INDIRECT("'Output 2'!$H$4:$H$"&amp;$C$5),Analysis!Q60,INDIRECT("'Output 2'!$U$4:$U$"&amp;$C$5))
+SUMIF(INDIRECT("'Output 3'!$H$4:$H$"&amp;$C$6),Analysis!Q60,INDIRECT("'Output 3'!$U$4:$U$"&amp;$C$6))
+SUMIF(INDIRECT("'Output 4'!$H$4:$H$"&amp;$C$7),Analysis!Q60,INDIRECT("'Output 4'!$U$4:$U$"&amp;$C$7))
+SUMIF(INDIRECT("'Output 5'!$H$4:$H$"&amp;$C$8),Analysis!Q60,INDIRECT("'Output 5'!$U$4:$U$"&amp;$C$8))
+SUMIF(INDIRECT("'Output 6'!$H$4:$H$"&amp;$C$9),Analysis!Q60,INDIRECT("'Output 6'!$U$4:$U$"&amp;$C$9))
+SUMIF(INDIRECT("'Output 7'!$H$4:$H$"&amp;$C$10),Analysis!Q60,INDIRECT("'Output 7'!$U$4:$U$"&amp;$C$10))
+SUMIF(INDIRECT("'Output 8'!$H$4:$H$"&amp;$C$11),Analysis!Q60,INDIRECT("'Output 8'!$U$4:$U$"&amp;$C$11))
+SUMIF(INDIRECT("'Output 9'!$H$4:$H$"&amp;$C$12),Analysis!Q60,INDIRECT("'Output 9'!$U$4:$U$"&amp;$C$12))
+SUMIF(INDIRECT("'Output 10'!$H$4:$H$"&amp;$C$13),Analysis!Q60,INDIRECT("'Output 10'!$U$4:$U$"&amp;$C$13))</f>
        <v>0</v>
      </c>
      <c r="U60" s="31"/>
      <c r="V60" s="5">
        <f>SUMIF('Unplanned Outputs'!$E$4:$E$500,Analysis!Q60,'Unplanned Outputs'!$J$4:$J$500)</f>
        <v>0</v>
      </c>
      <c r="W60" s="5">
        <f>SUMIF('Unplanned Outputs'!$E$4:$E$500,Analysis!$Q60,'Unplanned Outputs'!$N$4:$N$500)</f>
        <v>0</v>
      </c>
      <c r="X60" s="5">
        <f>SUMIF('Unplanned Outputs'!$E$4:$E$500,Analysis!$Q60,'Unplanned Outputs'!$R$4:$R$500)</f>
        <v>0</v>
      </c>
      <c r="Y60" s="15"/>
      <c r="Z60" s="37">
        <f t="shared" ca="1" si="13"/>
        <v>0</v>
      </c>
      <c r="AA60" s="37">
        <f t="shared" si="14"/>
        <v>0</v>
      </c>
      <c r="AB60" s="53">
        <f t="shared" ca="1" si="15"/>
        <v>0</v>
      </c>
      <c r="AC60" s="62">
        <f ca="1">SUMIF(INDIRECT("'Output 1'!$H$5:$H$"&amp;$C$4),Analysis!$Q60,INDIRECT("'Output 1'!$F$5:$F$"&amp;$C$4))
+SUMIF(INDIRECT("'Output 2'!$H$5:$H$"&amp;$C$5),Analysis!$Q60,INDIRECT("'Output 2'!$F$5:$F$"&amp;$C$5))
+SUMIF(INDIRECT("'Output 3'!$H$5:$H$"&amp;$C$6),Analysis!$Q60,INDIRECT("'Output 3'!$F$5:$F$"&amp;$C$6))
+SUMIF(INDIRECT("'Output 4'!$H$5:$H$"&amp;$C$7),Analysis!$Q60,INDIRECT("'Output 4'!$F$5:$F$"&amp;$C$7))
+SUMIF(INDIRECT("'Output 5'!$H$5:$H$"&amp;$C$8),Analysis!$Q60,INDIRECT("'Output 5'!$F$5:$F$"&amp;$C$8))
+SUMIF(INDIRECT("'Output 6'!$H$5:$H$"&amp;$C$9),Analysis!$Q60,INDIRECT("'Output 6'!$F$5:$F$"&amp;$C$9))
+SUMIF(INDIRECT("'Output 7'!$H$5:$H$"&amp;$C$10),Analysis!$Q60,INDIRECT("'Output 7'!$F$5:$F$"&amp;$C$10))
+SUMIF(INDIRECT("'Output 8'!$H$5:$H$"&amp;$C$11),Analysis!$Q60,INDIRECT("'Output 8'!$F$5:$F$"&amp;$C$11))
+SUMIF(INDIRECT("'Output 9'!$H$5:$H$"&amp;$C$12),Analysis!$Q60,INDIRECT("'Output 9'!$F$5:$F$"&amp;$C$12))
+SUMIF(INDIRECT("'Output 10'!$H$5:$H$"&amp;$C$13),Analysis!$Q60,INDIRECT("'Output 10'!$F$5:$F$"&amp;$C$13))</f>
        <v>0</v>
      </c>
    </row>
    <row r="61" spans="17:29" x14ac:dyDescent="0.2">
      <c r="Q61" s="31">
        <v>5.0999999999999996</v>
      </c>
      <c r="R61" s="5">
        <f ca="1">SUMIF(INDIRECT("'Output 1'!$H$4:$H$"&amp;$C$4),Analysis!Q61,INDIRECT("'Output 1'!$m$4:$m$"&amp;$C$4))
+SUMIF(INDIRECT("'Output 2'!$H$4:$H$"&amp;$C$5),Analysis!Q61,INDIRECT("'Output 2'!$m$4:$m$"&amp;$C$5))
+SUMIF(INDIRECT("'Output 3'!$H$4:$H$"&amp;$C$6),Analysis!Q61,INDIRECT("'Output 3'!$m$4:$m$"&amp;$C$6))
+SUMIF(INDIRECT("'Output 4'!$H$4:$H$"&amp;$C$7),Analysis!Q61,INDIRECT("'Output 4'!$m$4:$m$"&amp;$C$7))
+SUMIF(INDIRECT("'Output 5'!$H$4:$H$"&amp;$C$8),Analysis!Q61,INDIRECT("'Output 5'!$m$4:$m$"&amp;$C$8))
+SUMIF(INDIRECT("'Output 6'!$H$4:$H$"&amp;$C$9),Analysis!Q61,INDIRECT("'Output 6'!$m$4:$m$"&amp;$C$9))
+SUMIF(INDIRECT("'Output 7'!$H$4:$H$"&amp;$C$10),Analysis!Q61,INDIRECT("'Output 7'!$m$4:$m$"&amp;$C$10))
+SUMIF(INDIRECT("'Output 8'!$H$4:$H$"&amp;$C$11),Analysis!Q61,INDIRECT("'Output 8'!$m$4:$m$"&amp;$C$11))
+SUMIF(INDIRECT("'Output 9'!$H$4:$H$"&amp;$C$12),Analysis!Q61,INDIRECT("'Output 9'!$m$4:$m$"&amp;$C$12))
+SUMIF(INDIRECT("'Output 10'!$H$4:$H$"&amp;$C$13),Analysis!Q61,INDIRECT("'Output 10'!$m$4:$m$"&amp;$C$13))</f>
        <v>0</v>
      </c>
      <c r="S61" s="5">
        <f ca="1">SUMIF(INDIRECT("'Output 1'!$H$4:$H$"&amp;$C$4),Analysis!Q61,INDIRECT("'Output 1'!$Q$4:$Q$"&amp;$C$4))
+SUMIF(INDIRECT("'Output 2'!$H$4:$H$"&amp;$C$5),Analysis!Q61,INDIRECT("'Output 2'!$Q$4:$Q$"&amp;$C$5))
+SUMIF(INDIRECT("'Output 3'!$H$4:$H$"&amp;$C$6),Analysis!Q61,INDIRECT("'Output 3'!$Q$4:$Q$"&amp;$C$6))
+SUMIF(INDIRECT("'Output 4'!$H$4:$H$"&amp;$C$7),Analysis!Q61,INDIRECT("'Output 4'!$Q$4:$Q$"&amp;$C$7))
+SUMIF(INDIRECT("'Output 5'!$H$4:$H$"&amp;$C$8),Analysis!Q61,INDIRECT("'Output 5'!$Q$4:$Q$"&amp;$C$8))
+SUMIF(INDIRECT("'Output 6'!$H$4:$H$"&amp;$C$9),Analysis!Q61,INDIRECT("'Output 6'!$Q$4:$Q$"&amp;$C$9))
+SUMIF(INDIRECT("'Output 7'!$H$4:$H$"&amp;$C$10),Analysis!Q61,INDIRECT("'Output 7'!$Q$4:$Q$"&amp;$C$10))
+SUMIF(INDIRECT("'Output 8'!$H$4:$H$"&amp;$C$11),Analysis!Q61,INDIRECT("'Output 8'!$Q$4:$Q$"&amp;$C$11))
+SUMIF(INDIRECT("'Output 9'!$H$4:$H$"&amp;$C$12),Analysis!Q61,INDIRECT("'Output 9'!$Q$4:$Q$"&amp;$C$12))
+SUMIF(INDIRECT("'Output 10'!$H$4:$H$"&amp;$C$13),Analysis!Q61,INDIRECT("'Output 10'!$Q$4:$Q$"&amp;$C$13))</f>
        <v>0</v>
      </c>
      <c r="T61" s="5">
        <f ca="1">SUMIF(INDIRECT("'Output 1'!$H$4:$H$"&amp;$C$4),Analysis!Q61,INDIRECT("'Output 1'!$U$4:$U$"&amp;$C$4))
+SUMIF(INDIRECT("'Output 2'!$H$4:$H$"&amp;$C$5),Analysis!Q61,INDIRECT("'Output 2'!$U$4:$U$"&amp;$C$5))
+SUMIF(INDIRECT("'Output 3'!$H$4:$H$"&amp;$C$6),Analysis!Q61,INDIRECT("'Output 3'!$U$4:$U$"&amp;$C$6))
+SUMIF(INDIRECT("'Output 4'!$H$4:$H$"&amp;$C$7),Analysis!Q61,INDIRECT("'Output 4'!$U$4:$U$"&amp;$C$7))
+SUMIF(INDIRECT("'Output 5'!$H$4:$H$"&amp;$C$8),Analysis!Q61,INDIRECT("'Output 5'!$U$4:$U$"&amp;$C$8))
+SUMIF(INDIRECT("'Output 6'!$H$4:$H$"&amp;$C$9),Analysis!Q61,INDIRECT("'Output 6'!$U$4:$U$"&amp;$C$9))
+SUMIF(INDIRECT("'Output 7'!$H$4:$H$"&amp;$C$10),Analysis!Q61,INDIRECT("'Output 7'!$U$4:$U$"&amp;$C$10))
+SUMIF(INDIRECT("'Output 8'!$H$4:$H$"&amp;$C$11),Analysis!Q61,INDIRECT("'Output 8'!$U$4:$U$"&amp;$C$11))
+SUMIF(INDIRECT("'Output 9'!$H$4:$H$"&amp;$C$12),Analysis!Q61,INDIRECT("'Output 9'!$U$4:$U$"&amp;$C$12))
+SUMIF(INDIRECT("'Output 10'!$H$4:$H$"&amp;$C$13),Analysis!Q61,INDIRECT("'Output 10'!$U$4:$U$"&amp;$C$13))</f>
        <v>0</v>
      </c>
      <c r="U61" s="31"/>
      <c r="V61" s="5">
        <f>SUMIF('Unplanned Outputs'!$E$4:$E$500,Analysis!Q61,'Unplanned Outputs'!$J$4:$J$500)</f>
        <v>0</v>
      </c>
      <c r="W61" s="5">
        <f>SUMIF('Unplanned Outputs'!$E$4:$E$500,Analysis!$Q61,'Unplanned Outputs'!$N$4:$N$500)</f>
        <v>0</v>
      </c>
      <c r="X61" s="5">
        <f>SUMIF('Unplanned Outputs'!$E$4:$E$500,Analysis!$Q61,'Unplanned Outputs'!$R$4:$R$500)</f>
        <v>0</v>
      </c>
      <c r="Y61" s="15"/>
      <c r="Z61" s="37">
        <f t="shared" ca="1" si="13"/>
        <v>0</v>
      </c>
      <c r="AA61" s="37">
        <f t="shared" si="14"/>
        <v>0</v>
      </c>
      <c r="AB61" s="53">
        <f t="shared" ca="1" si="15"/>
        <v>0</v>
      </c>
      <c r="AC61" s="62">
        <f ca="1">SUMIF(INDIRECT("'Output 1'!$H$5:$H$"&amp;$C$4),Analysis!$Q61,INDIRECT("'Output 1'!$F$5:$F$"&amp;$C$4))
+SUMIF(INDIRECT("'Output 2'!$H$5:$H$"&amp;$C$5),Analysis!$Q61,INDIRECT("'Output 2'!$F$5:$F$"&amp;$C$5))
+SUMIF(INDIRECT("'Output 3'!$H$5:$H$"&amp;$C$6),Analysis!$Q61,INDIRECT("'Output 3'!$F$5:$F$"&amp;$C$6))
+SUMIF(INDIRECT("'Output 4'!$H$5:$H$"&amp;$C$7),Analysis!$Q61,INDIRECT("'Output 4'!$F$5:$F$"&amp;$C$7))
+SUMIF(INDIRECT("'Output 5'!$H$5:$H$"&amp;$C$8),Analysis!$Q61,INDIRECT("'Output 5'!$F$5:$F$"&amp;$C$8))
+SUMIF(INDIRECT("'Output 6'!$H$5:$H$"&amp;$C$9),Analysis!$Q61,INDIRECT("'Output 6'!$F$5:$F$"&amp;$C$9))
+SUMIF(INDIRECT("'Output 7'!$H$5:$H$"&amp;$C$10),Analysis!$Q61,INDIRECT("'Output 7'!$F$5:$F$"&amp;$C$10))
+SUMIF(INDIRECT("'Output 8'!$H$5:$H$"&amp;$C$11),Analysis!$Q61,INDIRECT("'Output 8'!$F$5:$F$"&amp;$C$11))
+SUMIF(INDIRECT("'Output 9'!$H$5:$H$"&amp;$C$12),Analysis!$Q61,INDIRECT("'Output 9'!$F$5:$F$"&amp;$C$12))
+SUMIF(INDIRECT("'Output 10'!$H$5:$H$"&amp;$C$13),Analysis!$Q61,INDIRECT("'Output 10'!$F$5:$F$"&amp;$C$13))</f>
        <v>0</v>
      </c>
    </row>
    <row r="62" spans="17:29" x14ac:dyDescent="0.2">
      <c r="Q62" s="31" t="s">
        <v>374</v>
      </c>
      <c r="R62" s="5">
        <f ca="1">SUMIF(INDIRECT("'Output 1'!$H$4:$H$"&amp;$C$4),Analysis!Q62,INDIRECT("'Output 1'!$m$4:$m$"&amp;$C$4))
+SUMIF(INDIRECT("'Output 2'!$H$4:$H$"&amp;$C$5),Analysis!Q62,INDIRECT("'Output 2'!$m$4:$m$"&amp;$C$5))
+SUMIF(INDIRECT("'Output 3'!$H$4:$H$"&amp;$C$6),Analysis!Q62,INDIRECT("'Output 3'!$m$4:$m$"&amp;$C$6))
+SUMIF(INDIRECT("'Output 4'!$H$4:$H$"&amp;$C$7),Analysis!Q62,INDIRECT("'Output 4'!$m$4:$m$"&amp;$C$7))
+SUMIF(INDIRECT("'Output 5'!$H$4:$H$"&amp;$C$8),Analysis!Q62,INDIRECT("'Output 5'!$m$4:$m$"&amp;$C$8))
+SUMIF(INDIRECT("'Output 6'!$H$4:$H$"&amp;$C$9),Analysis!Q62,INDIRECT("'Output 6'!$m$4:$m$"&amp;$C$9))
+SUMIF(INDIRECT("'Output 7'!$H$4:$H$"&amp;$C$10),Analysis!Q62,INDIRECT("'Output 7'!$m$4:$m$"&amp;$C$10))
+SUMIF(INDIRECT("'Output 8'!$H$4:$H$"&amp;$C$11),Analysis!Q62,INDIRECT("'Output 8'!$m$4:$m$"&amp;$C$11))
+SUMIF(INDIRECT("'Output 9'!$H$4:$H$"&amp;$C$12),Analysis!Q62,INDIRECT("'Output 9'!$m$4:$m$"&amp;$C$12))
+SUMIF(INDIRECT("'Output 10'!$H$4:$H$"&amp;$C$13),Analysis!Q62,INDIRECT("'Output 10'!$m$4:$m$"&amp;$C$13))</f>
        <v>0</v>
      </c>
      <c r="S62" s="5">
        <f ca="1">SUMIF(INDIRECT("'Output 1'!$H$4:$H$"&amp;$C$4),Analysis!Q62,INDIRECT("'Output 1'!$Q$4:$Q$"&amp;$C$4))
+SUMIF(INDIRECT("'Output 2'!$H$4:$H$"&amp;$C$5),Analysis!Q62,INDIRECT("'Output 2'!$Q$4:$Q$"&amp;$C$5))
+SUMIF(INDIRECT("'Output 3'!$H$4:$H$"&amp;$C$6),Analysis!Q62,INDIRECT("'Output 3'!$Q$4:$Q$"&amp;$C$6))
+SUMIF(INDIRECT("'Output 4'!$H$4:$H$"&amp;$C$7),Analysis!Q62,INDIRECT("'Output 4'!$Q$4:$Q$"&amp;$C$7))
+SUMIF(INDIRECT("'Output 5'!$H$4:$H$"&amp;$C$8),Analysis!Q62,INDIRECT("'Output 5'!$Q$4:$Q$"&amp;$C$8))
+SUMIF(INDIRECT("'Output 6'!$H$4:$H$"&amp;$C$9),Analysis!Q62,INDIRECT("'Output 6'!$Q$4:$Q$"&amp;$C$9))
+SUMIF(INDIRECT("'Output 7'!$H$4:$H$"&amp;$C$10),Analysis!Q62,INDIRECT("'Output 7'!$Q$4:$Q$"&amp;$C$10))
+SUMIF(INDIRECT("'Output 8'!$H$4:$H$"&amp;$C$11),Analysis!Q62,INDIRECT("'Output 8'!$Q$4:$Q$"&amp;$C$11))
+SUMIF(INDIRECT("'Output 9'!$H$4:$H$"&amp;$C$12),Analysis!Q62,INDIRECT("'Output 9'!$Q$4:$Q$"&amp;$C$12))
+SUMIF(INDIRECT("'Output 10'!$H$4:$H$"&amp;$C$13),Analysis!Q62,INDIRECT("'Output 10'!$Q$4:$Q$"&amp;$C$13))</f>
        <v>0</v>
      </c>
      <c r="T62" s="5">
        <f ca="1">SUMIF(INDIRECT("'Output 1'!$H$4:$H$"&amp;$C$4),Analysis!Q62,INDIRECT("'Output 1'!$U$4:$U$"&amp;$C$4))
+SUMIF(INDIRECT("'Output 2'!$H$4:$H$"&amp;$C$5),Analysis!Q62,INDIRECT("'Output 2'!$U$4:$U$"&amp;$C$5))
+SUMIF(INDIRECT("'Output 3'!$H$4:$H$"&amp;$C$6),Analysis!Q62,INDIRECT("'Output 3'!$U$4:$U$"&amp;$C$6))
+SUMIF(INDIRECT("'Output 4'!$H$4:$H$"&amp;$C$7),Analysis!Q62,INDIRECT("'Output 4'!$U$4:$U$"&amp;$C$7))
+SUMIF(INDIRECT("'Output 5'!$H$4:$H$"&amp;$C$8),Analysis!Q62,INDIRECT("'Output 5'!$U$4:$U$"&amp;$C$8))
+SUMIF(INDIRECT("'Output 6'!$H$4:$H$"&amp;$C$9),Analysis!Q62,INDIRECT("'Output 6'!$U$4:$U$"&amp;$C$9))
+SUMIF(INDIRECT("'Output 7'!$H$4:$H$"&amp;$C$10),Analysis!Q62,INDIRECT("'Output 7'!$U$4:$U$"&amp;$C$10))
+SUMIF(INDIRECT("'Output 8'!$H$4:$H$"&amp;$C$11),Analysis!Q62,INDIRECT("'Output 8'!$U$4:$U$"&amp;$C$11))
+SUMIF(INDIRECT("'Output 9'!$H$4:$H$"&amp;$C$12),Analysis!Q62,INDIRECT("'Output 9'!$U$4:$U$"&amp;$C$12))
+SUMIF(INDIRECT("'Output 10'!$H$4:$H$"&amp;$C$13),Analysis!Q62,INDIRECT("'Output 10'!$U$4:$U$"&amp;$C$13))</f>
        <v>0</v>
      </c>
      <c r="U62" s="31"/>
      <c r="V62" s="5">
        <f>SUMIF('Unplanned Outputs'!$E$4:$E$500,Analysis!Q62,'Unplanned Outputs'!$J$4:$J$500)</f>
        <v>0</v>
      </c>
      <c r="W62" s="5">
        <f>SUMIF('Unplanned Outputs'!$E$4:$E$500,Analysis!$Q62,'Unplanned Outputs'!$N$4:$N$500)</f>
        <v>0</v>
      </c>
      <c r="X62" s="5">
        <f>SUMIF('Unplanned Outputs'!$E$4:$E$500,Analysis!$Q62,'Unplanned Outputs'!$R$4:$R$500)</f>
        <v>0</v>
      </c>
      <c r="Y62" s="15"/>
      <c r="Z62" s="37">
        <f t="shared" ca="1" si="13"/>
        <v>0</v>
      </c>
      <c r="AA62" s="37">
        <f t="shared" si="14"/>
        <v>0</v>
      </c>
      <c r="AB62" s="53">
        <f t="shared" ca="1" si="15"/>
        <v>0</v>
      </c>
      <c r="AC62" s="62">
        <f ca="1">SUMIF(INDIRECT("'Output 1'!$H$5:$H$"&amp;$C$4),Analysis!$Q62,INDIRECT("'Output 1'!$F$5:$F$"&amp;$C$4))
+SUMIF(INDIRECT("'Output 2'!$H$5:$H$"&amp;$C$5),Analysis!$Q62,INDIRECT("'Output 2'!$F$5:$F$"&amp;$C$5))
+SUMIF(INDIRECT("'Output 3'!$H$5:$H$"&amp;$C$6),Analysis!$Q62,INDIRECT("'Output 3'!$F$5:$F$"&amp;$C$6))
+SUMIF(INDIRECT("'Output 4'!$H$5:$H$"&amp;$C$7),Analysis!$Q62,INDIRECT("'Output 4'!$F$5:$F$"&amp;$C$7))
+SUMIF(INDIRECT("'Output 5'!$H$5:$H$"&amp;$C$8),Analysis!$Q62,INDIRECT("'Output 5'!$F$5:$F$"&amp;$C$8))
+SUMIF(INDIRECT("'Output 6'!$H$5:$H$"&amp;$C$9),Analysis!$Q62,INDIRECT("'Output 6'!$F$5:$F$"&amp;$C$9))
+SUMIF(INDIRECT("'Output 7'!$H$5:$H$"&amp;$C$10),Analysis!$Q62,INDIRECT("'Output 7'!$F$5:$F$"&amp;$C$10))
+SUMIF(INDIRECT("'Output 8'!$H$5:$H$"&amp;$C$11),Analysis!$Q62,INDIRECT("'Output 8'!$F$5:$F$"&amp;$C$11))
+SUMIF(INDIRECT("'Output 9'!$H$5:$H$"&amp;$C$12),Analysis!$Q62,INDIRECT("'Output 9'!$F$5:$F$"&amp;$C$12))
+SUMIF(INDIRECT("'Output 10'!$H$5:$H$"&amp;$C$13),Analysis!$Q62,INDIRECT("'Output 10'!$F$5:$F$"&amp;$C$13))</f>
        <v>0</v>
      </c>
    </row>
    <row r="63" spans="17:29" x14ac:dyDescent="0.2">
      <c r="Q63" s="31" t="s">
        <v>558</v>
      </c>
      <c r="R63" s="5">
        <f ca="1">SUMIF(INDIRECT("'Output 1'!$H$4:$H$"&amp;$C$4),Analysis!Q63,INDIRECT("'Output 1'!$m$4:$m$"&amp;$C$4))
+SUMIF(INDIRECT("'Output 2'!$H$4:$H$"&amp;$C$5),Analysis!Q63,INDIRECT("'Output 2'!$m$4:$m$"&amp;$C$5))
+SUMIF(INDIRECT("'Output 3'!$H$4:$H$"&amp;$C$6),Analysis!Q63,INDIRECT("'Output 3'!$m$4:$m$"&amp;$C$6))
+SUMIF(INDIRECT("'Output 4'!$H$4:$H$"&amp;$C$7),Analysis!Q63,INDIRECT("'Output 4'!$m$4:$m$"&amp;$C$7))
+SUMIF(INDIRECT("'Output 5'!$H$4:$H$"&amp;$C$8),Analysis!Q63,INDIRECT("'Output 5'!$m$4:$m$"&amp;$C$8))
+SUMIF(INDIRECT("'Output 6'!$H$4:$H$"&amp;$C$9),Analysis!Q63,INDIRECT("'Output 6'!$m$4:$m$"&amp;$C$9))
+SUMIF(INDIRECT("'Output 7'!$H$4:$H$"&amp;$C$10),Analysis!Q63,INDIRECT("'Output 7'!$m$4:$m$"&amp;$C$10))
+SUMIF(INDIRECT("'Output 8'!$H$4:$H$"&amp;$C$11),Analysis!Q63,INDIRECT("'Output 8'!$m$4:$m$"&amp;$C$11))
+SUMIF(INDIRECT("'Output 9'!$H$4:$H$"&amp;$C$12),Analysis!Q63,INDIRECT("'Output 9'!$m$4:$m$"&amp;$C$12))
+SUMIF(INDIRECT("'Output 10'!$H$4:$H$"&amp;$C$13),Analysis!Q63,INDIRECT("'Output 10'!$m$4:$m$"&amp;$C$13))</f>
        <v>0</v>
      </c>
      <c r="S63" s="5">
        <f ca="1">SUMIF(INDIRECT("'Output 1'!$H$4:$H$"&amp;$C$4),Analysis!Q63,INDIRECT("'Output 1'!$Q$4:$Q$"&amp;$C$4))
+SUMIF(INDIRECT("'Output 2'!$H$4:$H$"&amp;$C$5),Analysis!Q63,INDIRECT("'Output 2'!$Q$4:$Q$"&amp;$C$5))
+SUMIF(INDIRECT("'Output 3'!$H$4:$H$"&amp;$C$6),Analysis!Q63,INDIRECT("'Output 3'!$Q$4:$Q$"&amp;$C$6))
+SUMIF(INDIRECT("'Output 4'!$H$4:$H$"&amp;$C$7),Analysis!Q63,INDIRECT("'Output 4'!$Q$4:$Q$"&amp;$C$7))
+SUMIF(INDIRECT("'Output 5'!$H$4:$H$"&amp;$C$8),Analysis!Q63,INDIRECT("'Output 5'!$Q$4:$Q$"&amp;$C$8))
+SUMIF(INDIRECT("'Output 6'!$H$4:$H$"&amp;$C$9),Analysis!Q63,INDIRECT("'Output 6'!$Q$4:$Q$"&amp;$C$9))
+SUMIF(INDIRECT("'Output 7'!$H$4:$H$"&amp;$C$10),Analysis!Q63,INDIRECT("'Output 7'!$Q$4:$Q$"&amp;$C$10))
+SUMIF(INDIRECT("'Output 8'!$H$4:$H$"&amp;$C$11),Analysis!Q63,INDIRECT("'Output 8'!$Q$4:$Q$"&amp;$C$11))
+SUMIF(INDIRECT("'Output 9'!$H$4:$H$"&amp;$C$12),Analysis!Q63,INDIRECT("'Output 9'!$Q$4:$Q$"&amp;$C$12))
+SUMIF(INDIRECT("'Output 10'!$H$4:$H$"&amp;$C$13),Analysis!Q63,INDIRECT("'Output 10'!$Q$4:$Q$"&amp;$C$13))</f>
        <v>0</v>
      </c>
      <c r="T63" s="5">
        <f ca="1">SUMIF(INDIRECT("'Output 1'!$H$4:$H$"&amp;$C$4),Analysis!Q63,INDIRECT("'Output 1'!$U$4:$U$"&amp;$C$4))
+SUMIF(INDIRECT("'Output 2'!$H$4:$H$"&amp;$C$5),Analysis!Q63,INDIRECT("'Output 2'!$U$4:$U$"&amp;$C$5))
+SUMIF(INDIRECT("'Output 3'!$H$4:$H$"&amp;$C$6),Analysis!Q63,INDIRECT("'Output 3'!$U$4:$U$"&amp;$C$6))
+SUMIF(INDIRECT("'Output 4'!$H$4:$H$"&amp;$C$7),Analysis!Q63,INDIRECT("'Output 4'!$U$4:$U$"&amp;$C$7))
+SUMIF(INDIRECT("'Output 5'!$H$4:$H$"&amp;$C$8),Analysis!Q63,INDIRECT("'Output 5'!$U$4:$U$"&amp;$C$8))
+SUMIF(INDIRECT("'Output 6'!$H$4:$H$"&amp;$C$9),Analysis!Q63,INDIRECT("'Output 6'!$U$4:$U$"&amp;$C$9))
+SUMIF(INDIRECT("'Output 7'!$H$4:$H$"&amp;$C$10),Analysis!Q63,INDIRECT("'Output 7'!$U$4:$U$"&amp;$C$10))
+SUMIF(INDIRECT("'Output 8'!$H$4:$H$"&amp;$C$11),Analysis!Q63,INDIRECT("'Output 8'!$U$4:$U$"&amp;$C$11))
+SUMIF(INDIRECT("'Output 9'!$H$4:$H$"&amp;$C$12),Analysis!Q63,INDIRECT("'Output 9'!$U$4:$U$"&amp;$C$12))
+SUMIF(INDIRECT("'Output 10'!$H$4:$H$"&amp;$C$13),Analysis!Q63,INDIRECT("'Output 10'!$U$4:$U$"&amp;$C$13))</f>
        <v>0</v>
      </c>
      <c r="U63" s="31"/>
      <c r="V63" s="5">
        <f>SUMIF('Unplanned Outputs'!$E$4:$E$500,Analysis!Q63,'Unplanned Outputs'!$J$4:$J$500)</f>
        <v>0</v>
      </c>
      <c r="W63" s="5">
        <f>SUMIF('Unplanned Outputs'!$E$4:$E$500,Analysis!$Q63,'Unplanned Outputs'!$N$4:$N$500)</f>
        <v>0</v>
      </c>
      <c r="X63" s="5">
        <f>SUMIF('Unplanned Outputs'!$E$4:$E$500,Analysis!$Q63,'Unplanned Outputs'!$R$4:$R$500)</f>
        <v>0</v>
      </c>
      <c r="Y63" s="15"/>
      <c r="Z63" s="37">
        <f t="shared" ca="1" si="13"/>
        <v>0</v>
      </c>
      <c r="AA63" s="37">
        <f t="shared" si="14"/>
        <v>0</v>
      </c>
      <c r="AB63" s="53">
        <f t="shared" ca="1" si="15"/>
        <v>0</v>
      </c>
      <c r="AC63" s="62">
        <f ca="1">SUMIF(INDIRECT("'Output 1'!$H$5:$H$"&amp;$C$4),Analysis!$Q63,INDIRECT("'Output 1'!$F$5:$F$"&amp;$C$4))
+SUMIF(INDIRECT("'Output 2'!$H$5:$H$"&amp;$C$5),Analysis!$Q63,INDIRECT("'Output 2'!$F$5:$F$"&amp;$C$5))
+SUMIF(INDIRECT("'Output 3'!$H$5:$H$"&amp;$C$6),Analysis!$Q63,INDIRECT("'Output 3'!$F$5:$F$"&amp;$C$6))
+SUMIF(INDIRECT("'Output 4'!$H$5:$H$"&amp;$C$7),Analysis!$Q63,INDIRECT("'Output 4'!$F$5:$F$"&amp;$C$7))
+SUMIF(INDIRECT("'Output 5'!$H$5:$H$"&amp;$C$8),Analysis!$Q63,INDIRECT("'Output 5'!$F$5:$F$"&amp;$C$8))
+SUMIF(INDIRECT("'Output 6'!$H$5:$H$"&amp;$C$9),Analysis!$Q63,INDIRECT("'Output 6'!$F$5:$F$"&amp;$C$9))
+SUMIF(INDIRECT("'Output 7'!$H$5:$H$"&amp;$C$10),Analysis!$Q63,INDIRECT("'Output 7'!$F$5:$F$"&amp;$C$10))
+SUMIF(INDIRECT("'Output 8'!$H$5:$H$"&amp;$C$11),Analysis!$Q63,INDIRECT("'Output 8'!$F$5:$F$"&amp;$C$11))
+SUMIF(INDIRECT("'Output 9'!$H$5:$H$"&amp;$C$12),Analysis!$Q63,INDIRECT("'Output 9'!$F$5:$F$"&amp;$C$12))
+SUMIF(INDIRECT("'Output 10'!$H$5:$H$"&amp;$C$13),Analysis!$Q63,INDIRECT("'Output 10'!$F$5:$F$"&amp;$C$13))</f>
        <v>0</v>
      </c>
    </row>
    <row r="64" spans="17:29" x14ac:dyDescent="0.2">
      <c r="Q64" s="31" t="s">
        <v>559</v>
      </c>
      <c r="R64" s="5">
        <f ca="1">SUMIF(INDIRECT("'Output 1'!$H$4:$H$"&amp;$C$4),Analysis!Q64,INDIRECT("'Output 1'!$m$4:$m$"&amp;$C$4))
+SUMIF(INDIRECT("'Output 2'!$H$4:$H$"&amp;$C$5),Analysis!Q64,INDIRECT("'Output 2'!$m$4:$m$"&amp;$C$5))
+SUMIF(INDIRECT("'Output 3'!$H$4:$H$"&amp;$C$6),Analysis!Q64,INDIRECT("'Output 3'!$m$4:$m$"&amp;$C$6))
+SUMIF(INDIRECT("'Output 4'!$H$4:$H$"&amp;$C$7),Analysis!Q64,INDIRECT("'Output 4'!$m$4:$m$"&amp;$C$7))
+SUMIF(INDIRECT("'Output 5'!$H$4:$H$"&amp;$C$8),Analysis!Q64,INDIRECT("'Output 5'!$m$4:$m$"&amp;$C$8))
+SUMIF(INDIRECT("'Output 6'!$H$4:$H$"&amp;$C$9),Analysis!Q64,INDIRECT("'Output 6'!$m$4:$m$"&amp;$C$9))
+SUMIF(INDIRECT("'Output 7'!$H$4:$H$"&amp;$C$10),Analysis!Q64,INDIRECT("'Output 7'!$m$4:$m$"&amp;$C$10))
+SUMIF(INDIRECT("'Output 8'!$H$4:$H$"&amp;$C$11),Analysis!Q64,INDIRECT("'Output 8'!$m$4:$m$"&amp;$C$11))
+SUMIF(INDIRECT("'Output 9'!$H$4:$H$"&amp;$C$12),Analysis!Q64,INDIRECT("'Output 9'!$m$4:$m$"&amp;$C$12))
+SUMIF(INDIRECT("'Output 10'!$H$4:$H$"&amp;$C$13),Analysis!Q64,INDIRECT("'Output 10'!$m$4:$m$"&amp;$C$13))</f>
        <v>0</v>
      </c>
      <c r="S64" s="5">
        <f ca="1">SUMIF(INDIRECT("'Output 1'!$H$4:$H$"&amp;$C$4),Analysis!Q64,INDIRECT("'Output 1'!$Q$4:$Q$"&amp;$C$4))
+SUMIF(INDIRECT("'Output 2'!$H$4:$H$"&amp;$C$5),Analysis!Q64,INDIRECT("'Output 2'!$Q$4:$Q$"&amp;$C$5))
+SUMIF(INDIRECT("'Output 3'!$H$4:$H$"&amp;$C$6),Analysis!Q64,INDIRECT("'Output 3'!$Q$4:$Q$"&amp;$C$6))
+SUMIF(INDIRECT("'Output 4'!$H$4:$H$"&amp;$C$7),Analysis!Q64,INDIRECT("'Output 4'!$Q$4:$Q$"&amp;$C$7))
+SUMIF(INDIRECT("'Output 5'!$H$4:$H$"&amp;$C$8),Analysis!Q64,INDIRECT("'Output 5'!$Q$4:$Q$"&amp;$C$8))
+SUMIF(INDIRECT("'Output 6'!$H$4:$H$"&amp;$C$9),Analysis!Q64,INDIRECT("'Output 6'!$Q$4:$Q$"&amp;$C$9))
+SUMIF(INDIRECT("'Output 7'!$H$4:$H$"&amp;$C$10),Analysis!Q64,INDIRECT("'Output 7'!$Q$4:$Q$"&amp;$C$10))
+SUMIF(INDIRECT("'Output 8'!$H$4:$H$"&amp;$C$11),Analysis!Q64,INDIRECT("'Output 8'!$Q$4:$Q$"&amp;$C$11))
+SUMIF(INDIRECT("'Output 9'!$H$4:$H$"&amp;$C$12),Analysis!Q64,INDIRECT("'Output 9'!$Q$4:$Q$"&amp;$C$12))
+SUMIF(INDIRECT("'Output 10'!$H$4:$H$"&amp;$C$13),Analysis!Q64,INDIRECT("'Output 10'!$Q$4:$Q$"&amp;$C$13))</f>
        <v>0</v>
      </c>
      <c r="T64" s="5">
        <f ca="1">SUMIF(INDIRECT("'Output 1'!$H$4:$H$"&amp;$C$4),Analysis!Q64,INDIRECT("'Output 1'!$U$4:$U$"&amp;$C$4))
+SUMIF(INDIRECT("'Output 2'!$H$4:$H$"&amp;$C$5),Analysis!Q64,INDIRECT("'Output 2'!$U$4:$U$"&amp;$C$5))
+SUMIF(INDIRECT("'Output 3'!$H$4:$H$"&amp;$C$6),Analysis!Q64,INDIRECT("'Output 3'!$U$4:$U$"&amp;$C$6))
+SUMIF(INDIRECT("'Output 4'!$H$4:$H$"&amp;$C$7),Analysis!Q64,INDIRECT("'Output 4'!$U$4:$U$"&amp;$C$7))
+SUMIF(INDIRECT("'Output 5'!$H$4:$H$"&amp;$C$8),Analysis!Q64,INDIRECT("'Output 5'!$U$4:$U$"&amp;$C$8))
+SUMIF(INDIRECT("'Output 6'!$H$4:$H$"&amp;$C$9),Analysis!Q64,INDIRECT("'Output 6'!$U$4:$U$"&amp;$C$9))
+SUMIF(INDIRECT("'Output 7'!$H$4:$H$"&amp;$C$10),Analysis!Q64,INDIRECT("'Output 7'!$U$4:$U$"&amp;$C$10))
+SUMIF(INDIRECT("'Output 8'!$H$4:$H$"&amp;$C$11),Analysis!Q64,INDIRECT("'Output 8'!$U$4:$U$"&amp;$C$11))
+SUMIF(INDIRECT("'Output 9'!$H$4:$H$"&amp;$C$12),Analysis!Q64,INDIRECT("'Output 9'!$U$4:$U$"&amp;$C$12))
+SUMIF(INDIRECT("'Output 10'!$H$4:$H$"&amp;$C$13),Analysis!Q64,INDIRECT("'Output 10'!$U$4:$U$"&amp;$C$13))</f>
        <v>0</v>
      </c>
      <c r="U64" s="31"/>
      <c r="V64" s="5">
        <f>SUMIF('Unplanned Outputs'!$E$4:$E$500,Analysis!Q64,'Unplanned Outputs'!$J$4:$J$500)</f>
        <v>0</v>
      </c>
      <c r="W64" s="5">
        <f>SUMIF('Unplanned Outputs'!$E$4:$E$500,Analysis!$Q64,'Unplanned Outputs'!$N$4:$N$500)</f>
        <v>0</v>
      </c>
      <c r="X64" s="5">
        <f>SUMIF('Unplanned Outputs'!$E$4:$E$500,Analysis!$Q64,'Unplanned Outputs'!$R$4:$R$500)</f>
        <v>0</v>
      </c>
      <c r="Y64" s="15"/>
      <c r="Z64" s="37">
        <f t="shared" ca="1" si="13"/>
        <v>0</v>
      </c>
      <c r="AA64" s="37">
        <f t="shared" si="14"/>
        <v>0</v>
      </c>
      <c r="AB64" s="53">
        <f t="shared" ca="1" si="15"/>
        <v>0</v>
      </c>
      <c r="AC64" s="62">
        <f ca="1">SUMIF(INDIRECT("'Output 1'!$H$5:$H$"&amp;$C$4),Analysis!$Q64,INDIRECT("'Output 1'!$F$5:$F$"&amp;$C$4))
+SUMIF(INDIRECT("'Output 2'!$H$5:$H$"&amp;$C$5),Analysis!$Q64,INDIRECT("'Output 2'!$F$5:$F$"&amp;$C$5))
+SUMIF(INDIRECT("'Output 3'!$H$5:$H$"&amp;$C$6),Analysis!$Q64,INDIRECT("'Output 3'!$F$5:$F$"&amp;$C$6))
+SUMIF(INDIRECT("'Output 4'!$H$5:$H$"&amp;$C$7),Analysis!$Q64,INDIRECT("'Output 4'!$F$5:$F$"&amp;$C$7))
+SUMIF(INDIRECT("'Output 5'!$H$5:$H$"&amp;$C$8),Analysis!$Q64,INDIRECT("'Output 5'!$F$5:$F$"&amp;$C$8))
+SUMIF(INDIRECT("'Output 6'!$H$5:$H$"&amp;$C$9),Analysis!$Q64,INDIRECT("'Output 6'!$F$5:$F$"&amp;$C$9))
+SUMIF(INDIRECT("'Output 7'!$H$5:$H$"&amp;$C$10),Analysis!$Q64,INDIRECT("'Output 7'!$F$5:$F$"&amp;$C$10))
+SUMIF(INDIRECT("'Output 8'!$H$5:$H$"&amp;$C$11),Analysis!$Q64,INDIRECT("'Output 8'!$F$5:$F$"&amp;$C$11))
+SUMIF(INDIRECT("'Output 9'!$H$5:$H$"&amp;$C$12),Analysis!$Q64,INDIRECT("'Output 9'!$F$5:$F$"&amp;$C$12))
+SUMIF(INDIRECT("'Output 10'!$H$5:$H$"&amp;$C$13),Analysis!$Q64,INDIRECT("'Output 10'!$F$5:$F$"&amp;$C$13))</f>
        <v>0</v>
      </c>
    </row>
    <row r="65" spans="17:29" x14ac:dyDescent="0.2">
      <c r="Q65" s="31">
        <v>5.2</v>
      </c>
      <c r="R65" s="5">
        <f ca="1">SUMIF(INDIRECT("'Output 1'!$H$4:$H$"&amp;$C$4),Analysis!Q65,INDIRECT("'Output 1'!$m$4:$m$"&amp;$C$4))
+SUMIF(INDIRECT("'Output 2'!$H$4:$H$"&amp;$C$5),Analysis!Q65,INDIRECT("'Output 2'!$m$4:$m$"&amp;$C$5))
+SUMIF(INDIRECT("'Output 3'!$H$4:$H$"&amp;$C$6),Analysis!Q65,INDIRECT("'Output 3'!$m$4:$m$"&amp;$C$6))
+SUMIF(INDIRECT("'Output 4'!$H$4:$H$"&amp;$C$7),Analysis!Q65,INDIRECT("'Output 4'!$m$4:$m$"&amp;$C$7))
+SUMIF(INDIRECT("'Output 5'!$H$4:$H$"&amp;$C$8),Analysis!Q65,INDIRECT("'Output 5'!$m$4:$m$"&amp;$C$8))
+SUMIF(INDIRECT("'Output 6'!$H$4:$H$"&amp;$C$9),Analysis!Q65,INDIRECT("'Output 6'!$m$4:$m$"&amp;$C$9))
+SUMIF(INDIRECT("'Output 7'!$H$4:$H$"&amp;$C$10),Analysis!Q65,INDIRECT("'Output 7'!$m$4:$m$"&amp;$C$10))
+SUMIF(INDIRECT("'Output 8'!$H$4:$H$"&amp;$C$11),Analysis!Q65,INDIRECT("'Output 8'!$m$4:$m$"&amp;$C$11))
+SUMIF(INDIRECT("'Output 9'!$H$4:$H$"&amp;$C$12),Analysis!Q65,INDIRECT("'Output 9'!$m$4:$m$"&amp;$C$12))
+SUMIF(INDIRECT("'Output 10'!$H$4:$H$"&amp;$C$13),Analysis!Q65,INDIRECT("'Output 10'!$m$4:$m$"&amp;$C$13))</f>
        <v>0</v>
      </c>
      <c r="S65" s="5">
        <f ca="1">SUMIF(INDIRECT("'Output 1'!$H$4:$H$"&amp;$C$4),Analysis!Q65,INDIRECT("'Output 1'!$Q$4:$Q$"&amp;$C$4))
+SUMIF(INDIRECT("'Output 2'!$H$4:$H$"&amp;$C$5),Analysis!Q65,INDIRECT("'Output 2'!$Q$4:$Q$"&amp;$C$5))
+SUMIF(INDIRECT("'Output 3'!$H$4:$H$"&amp;$C$6),Analysis!Q65,INDIRECT("'Output 3'!$Q$4:$Q$"&amp;$C$6))
+SUMIF(INDIRECT("'Output 4'!$H$4:$H$"&amp;$C$7),Analysis!Q65,INDIRECT("'Output 4'!$Q$4:$Q$"&amp;$C$7))
+SUMIF(INDIRECT("'Output 5'!$H$4:$H$"&amp;$C$8),Analysis!Q65,INDIRECT("'Output 5'!$Q$4:$Q$"&amp;$C$8))
+SUMIF(INDIRECT("'Output 6'!$H$4:$H$"&amp;$C$9),Analysis!Q65,INDIRECT("'Output 6'!$Q$4:$Q$"&amp;$C$9))
+SUMIF(INDIRECT("'Output 7'!$H$4:$H$"&amp;$C$10),Analysis!Q65,INDIRECT("'Output 7'!$Q$4:$Q$"&amp;$C$10))
+SUMIF(INDIRECT("'Output 8'!$H$4:$H$"&amp;$C$11),Analysis!Q65,INDIRECT("'Output 8'!$Q$4:$Q$"&amp;$C$11))
+SUMIF(INDIRECT("'Output 9'!$H$4:$H$"&amp;$C$12),Analysis!Q65,INDIRECT("'Output 9'!$Q$4:$Q$"&amp;$C$12))
+SUMIF(INDIRECT("'Output 10'!$H$4:$H$"&amp;$C$13),Analysis!Q65,INDIRECT("'Output 10'!$Q$4:$Q$"&amp;$C$13))</f>
        <v>0</v>
      </c>
      <c r="T65" s="5">
        <f ca="1">SUMIF(INDIRECT("'Output 1'!$H$4:$H$"&amp;$C$4),Analysis!Q65,INDIRECT("'Output 1'!$U$4:$U$"&amp;$C$4))
+SUMIF(INDIRECT("'Output 2'!$H$4:$H$"&amp;$C$5),Analysis!Q65,INDIRECT("'Output 2'!$U$4:$U$"&amp;$C$5))
+SUMIF(INDIRECT("'Output 3'!$H$4:$H$"&amp;$C$6),Analysis!Q65,INDIRECT("'Output 3'!$U$4:$U$"&amp;$C$6))
+SUMIF(INDIRECT("'Output 4'!$H$4:$H$"&amp;$C$7),Analysis!Q65,INDIRECT("'Output 4'!$U$4:$U$"&amp;$C$7))
+SUMIF(INDIRECT("'Output 5'!$H$4:$H$"&amp;$C$8),Analysis!Q65,INDIRECT("'Output 5'!$U$4:$U$"&amp;$C$8))
+SUMIF(INDIRECT("'Output 6'!$H$4:$H$"&amp;$C$9),Analysis!Q65,INDIRECT("'Output 6'!$U$4:$U$"&amp;$C$9))
+SUMIF(INDIRECT("'Output 7'!$H$4:$H$"&amp;$C$10),Analysis!Q65,INDIRECT("'Output 7'!$U$4:$U$"&amp;$C$10))
+SUMIF(INDIRECT("'Output 8'!$H$4:$H$"&amp;$C$11),Analysis!Q65,INDIRECT("'Output 8'!$U$4:$U$"&amp;$C$11))
+SUMIF(INDIRECT("'Output 9'!$H$4:$H$"&amp;$C$12),Analysis!Q65,INDIRECT("'Output 9'!$U$4:$U$"&amp;$C$12))
+SUMIF(INDIRECT("'Output 10'!$H$4:$H$"&amp;$C$13),Analysis!Q65,INDIRECT("'Output 10'!$U$4:$U$"&amp;$C$13))</f>
        <v>0</v>
      </c>
      <c r="U65" s="31"/>
      <c r="V65" s="5">
        <f>SUMIF('Unplanned Outputs'!$E$4:$E$500,Analysis!Q65,'Unplanned Outputs'!$J$4:$J$500)</f>
        <v>0</v>
      </c>
      <c r="W65" s="5">
        <f>SUMIF('Unplanned Outputs'!$E$4:$E$500,Analysis!$Q65,'Unplanned Outputs'!$N$4:$N$500)</f>
        <v>0</v>
      </c>
      <c r="X65" s="5">
        <f>SUMIF('Unplanned Outputs'!$E$4:$E$500,Analysis!$Q65,'Unplanned Outputs'!$R$4:$R$500)</f>
        <v>0</v>
      </c>
      <c r="Y65" s="15"/>
      <c r="Z65" s="37">
        <f t="shared" ca="1" si="13"/>
        <v>0</v>
      </c>
      <c r="AA65" s="37">
        <f t="shared" si="14"/>
        <v>0</v>
      </c>
      <c r="AB65" s="53">
        <f t="shared" ca="1" si="15"/>
        <v>0</v>
      </c>
      <c r="AC65" s="62">
        <f ca="1">SUMIF(INDIRECT("'Output 1'!$H$5:$H$"&amp;$C$4),Analysis!$Q65,INDIRECT("'Output 1'!$F$5:$F$"&amp;$C$4))
+SUMIF(INDIRECT("'Output 2'!$H$5:$H$"&amp;$C$5),Analysis!$Q65,INDIRECT("'Output 2'!$F$5:$F$"&amp;$C$5))
+SUMIF(INDIRECT("'Output 3'!$H$5:$H$"&amp;$C$6),Analysis!$Q65,INDIRECT("'Output 3'!$F$5:$F$"&amp;$C$6))
+SUMIF(INDIRECT("'Output 4'!$H$5:$H$"&amp;$C$7),Analysis!$Q65,INDIRECT("'Output 4'!$F$5:$F$"&amp;$C$7))
+SUMIF(INDIRECT("'Output 5'!$H$5:$H$"&amp;$C$8),Analysis!$Q65,INDIRECT("'Output 5'!$F$5:$F$"&amp;$C$8))
+SUMIF(INDIRECT("'Output 6'!$H$5:$H$"&amp;$C$9),Analysis!$Q65,INDIRECT("'Output 6'!$F$5:$F$"&amp;$C$9))
+SUMIF(INDIRECT("'Output 7'!$H$5:$H$"&amp;$C$10),Analysis!$Q65,INDIRECT("'Output 7'!$F$5:$F$"&amp;$C$10))
+SUMIF(INDIRECT("'Output 8'!$H$5:$H$"&amp;$C$11),Analysis!$Q65,INDIRECT("'Output 8'!$F$5:$F$"&amp;$C$11))
+SUMIF(INDIRECT("'Output 9'!$H$5:$H$"&amp;$C$12),Analysis!$Q65,INDIRECT("'Output 9'!$F$5:$F$"&amp;$C$12))
+SUMIF(INDIRECT("'Output 10'!$H$5:$H$"&amp;$C$13),Analysis!$Q65,INDIRECT("'Output 10'!$F$5:$F$"&amp;$C$13))</f>
        <v>0</v>
      </c>
    </row>
    <row r="66" spans="17:29" x14ac:dyDescent="0.2">
      <c r="Q66" s="31" t="s">
        <v>560</v>
      </c>
      <c r="R66" s="5">
        <f ca="1">SUMIF(INDIRECT("'Output 1'!$H$4:$H$"&amp;$C$4),Analysis!Q66,INDIRECT("'Output 1'!$m$4:$m$"&amp;$C$4))
+SUMIF(INDIRECT("'Output 2'!$H$4:$H$"&amp;$C$5),Analysis!Q66,INDIRECT("'Output 2'!$m$4:$m$"&amp;$C$5))
+SUMIF(INDIRECT("'Output 3'!$H$4:$H$"&amp;$C$6),Analysis!Q66,INDIRECT("'Output 3'!$m$4:$m$"&amp;$C$6))
+SUMIF(INDIRECT("'Output 4'!$H$4:$H$"&amp;$C$7),Analysis!Q66,INDIRECT("'Output 4'!$m$4:$m$"&amp;$C$7))
+SUMIF(INDIRECT("'Output 5'!$H$4:$H$"&amp;$C$8),Analysis!Q66,INDIRECT("'Output 5'!$m$4:$m$"&amp;$C$8))
+SUMIF(INDIRECT("'Output 6'!$H$4:$H$"&amp;$C$9),Analysis!Q66,INDIRECT("'Output 6'!$m$4:$m$"&amp;$C$9))
+SUMIF(INDIRECT("'Output 7'!$H$4:$H$"&amp;$C$10),Analysis!Q66,INDIRECT("'Output 7'!$m$4:$m$"&amp;$C$10))
+SUMIF(INDIRECT("'Output 8'!$H$4:$H$"&amp;$C$11),Analysis!Q66,INDIRECT("'Output 8'!$m$4:$m$"&amp;$C$11))
+SUMIF(INDIRECT("'Output 9'!$H$4:$H$"&amp;$C$12),Analysis!Q66,INDIRECT("'Output 9'!$m$4:$m$"&amp;$C$12))
+SUMIF(INDIRECT("'Output 10'!$H$4:$H$"&amp;$C$13),Analysis!Q66,INDIRECT("'Output 10'!$m$4:$m$"&amp;$C$13))</f>
        <v>0</v>
      </c>
      <c r="S66" s="5">
        <f ca="1">SUMIF(INDIRECT("'Output 1'!$H$4:$H$"&amp;$C$4),Analysis!Q66,INDIRECT("'Output 1'!$Q$4:$Q$"&amp;$C$4))
+SUMIF(INDIRECT("'Output 2'!$H$4:$H$"&amp;$C$5),Analysis!Q66,INDIRECT("'Output 2'!$Q$4:$Q$"&amp;$C$5))
+SUMIF(INDIRECT("'Output 3'!$H$4:$H$"&amp;$C$6),Analysis!Q66,INDIRECT("'Output 3'!$Q$4:$Q$"&amp;$C$6))
+SUMIF(INDIRECT("'Output 4'!$H$4:$H$"&amp;$C$7),Analysis!Q66,INDIRECT("'Output 4'!$Q$4:$Q$"&amp;$C$7))
+SUMIF(INDIRECT("'Output 5'!$H$4:$H$"&amp;$C$8),Analysis!Q66,INDIRECT("'Output 5'!$Q$4:$Q$"&amp;$C$8))
+SUMIF(INDIRECT("'Output 6'!$H$4:$H$"&amp;$C$9),Analysis!Q66,INDIRECT("'Output 6'!$Q$4:$Q$"&amp;$C$9))
+SUMIF(INDIRECT("'Output 7'!$H$4:$H$"&amp;$C$10),Analysis!Q66,INDIRECT("'Output 7'!$Q$4:$Q$"&amp;$C$10))
+SUMIF(INDIRECT("'Output 8'!$H$4:$H$"&amp;$C$11),Analysis!Q66,INDIRECT("'Output 8'!$Q$4:$Q$"&amp;$C$11))
+SUMIF(INDIRECT("'Output 9'!$H$4:$H$"&amp;$C$12),Analysis!Q66,INDIRECT("'Output 9'!$Q$4:$Q$"&amp;$C$12))
+SUMIF(INDIRECT("'Output 10'!$H$4:$H$"&amp;$C$13),Analysis!Q66,INDIRECT("'Output 10'!$Q$4:$Q$"&amp;$C$13))</f>
        <v>0</v>
      </c>
      <c r="T66" s="5">
        <f ca="1">SUMIF(INDIRECT("'Output 1'!$H$4:$H$"&amp;$C$4),Analysis!Q66,INDIRECT("'Output 1'!$U$4:$U$"&amp;$C$4))
+SUMIF(INDIRECT("'Output 2'!$H$4:$H$"&amp;$C$5),Analysis!Q66,INDIRECT("'Output 2'!$U$4:$U$"&amp;$C$5))
+SUMIF(INDIRECT("'Output 3'!$H$4:$H$"&amp;$C$6),Analysis!Q66,INDIRECT("'Output 3'!$U$4:$U$"&amp;$C$6))
+SUMIF(INDIRECT("'Output 4'!$H$4:$H$"&amp;$C$7),Analysis!Q66,INDIRECT("'Output 4'!$U$4:$U$"&amp;$C$7))
+SUMIF(INDIRECT("'Output 5'!$H$4:$H$"&amp;$C$8),Analysis!Q66,INDIRECT("'Output 5'!$U$4:$U$"&amp;$C$8))
+SUMIF(INDIRECT("'Output 6'!$H$4:$H$"&amp;$C$9),Analysis!Q66,INDIRECT("'Output 6'!$U$4:$U$"&amp;$C$9))
+SUMIF(INDIRECT("'Output 7'!$H$4:$H$"&amp;$C$10),Analysis!Q66,INDIRECT("'Output 7'!$U$4:$U$"&amp;$C$10))
+SUMIF(INDIRECT("'Output 8'!$H$4:$H$"&amp;$C$11),Analysis!Q66,INDIRECT("'Output 8'!$U$4:$U$"&amp;$C$11))
+SUMIF(INDIRECT("'Output 9'!$H$4:$H$"&amp;$C$12),Analysis!Q66,INDIRECT("'Output 9'!$U$4:$U$"&amp;$C$12))
+SUMIF(INDIRECT("'Output 10'!$H$4:$H$"&amp;$C$13),Analysis!Q66,INDIRECT("'Output 10'!$U$4:$U$"&amp;$C$13))</f>
        <v>0</v>
      </c>
      <c r="U66" s="31"/>
      <c r="V66" s="5">
        <f>SUMIF('Unplanned Outputs'!$E$4:$E$500,Analysis!Q66,'Unplanned Outputs'!$J$4:$J$500)</f>
        <v>0</v>
      </c>
      <c r="W66" s="5">
        <f>SUMIF('Unplanned Outputs'!$E$4:$E$500,Analysis!$Q66,'Unplanned Outputs'!$N$4:$N$500)</f>
        <v>0</v>
      </c>
      <c r="X66" s="5">
        <f>SUMIF('Unplanned Outputs'!$E$4:$E$500,Analysis!$Q66,'Unplanned Outputs'!$R$4:$R$500)</f>
        <v>0</v>
      </c>
      <c r="Y66" s="15"/>
      <c r="Z66" s="37">
        <f t="shared" ca="1" si="13"/>
        <v>0</v>
      </c>
      <c r="AA66" s="37">
        <f t="shared" si="14"/>
        <v>0</v>
      </c>
      <c r="AB66" s="53">
        <f t="shared" ca="1" si="15"/>
        <v>0</v>
      </c>
      <c r="AC66" s="62">
        <f ca="1">SUMIF(INDIRECT("'Output 1'!$H$5:$H$"&amp;$C$4),Analysis!$Q66,INDIRECT("'Output 1'!$F$5:$F$"&amp;$C$4))
+SUMIF(INDIRECT("'Output 2'!$H$5:$H$"&amp;$C$5),Analysis!$Q66,INDIRECT("'Output 2'!$F$5:$F$"&amp;$C$5))
+SUMIF(INDIRECT("'Output 3'!$H$5:$H$"&amp;$C$6),Analysis!$Q66,INDIRECT("'Output 3'!$F$5:$F$"&amp;$C$6))
+SUMIF(INDIRECT("'Output 4'!$H$5:$H$"&amp;$C$7),Analysis!$Q66,INDIRECT("'Output 4'!$F$5:$F$"&amp;$C$7))
+SUMIF(INDIRECT("'Output 5'!$H$5:$H$"&amp;$C$8),Analysis!$Q66,INDIRECT("'Output 5'!$F$5:$F$"&amp;$C$8))
+SUMIF(INDIRECT("'Output 6'!$H$5:$H$"&amp;$C$9),Analysis!$Q66,INDIRECT("'Output 6'!$F$5:$F$"&amp;$C$9))
+SUMIF(INDIRECT("'Output 7'!$H$5:$H$"&amp;$C$10),Analysis!$Q66,INDIRECT("'Output 7'!$F$5:$F$"&amp;$C$10))
+SUMIF(INDIRECT("'Output 8'!$H$5:$H$"&amp;$C$11),Analysis!$Q66,INDIRECT("'Output 8'!$F$5:$F$"&amp;$C$11))
+SUMIF(INDIRECT("'Output 9'!$H$5:$H$"&amp;$C$12),Analysis!$Q66,INDIRECT("'Output 9'!$F$5:$F$"&amp;$C$12))
+SUMIF(INDIRECT("'Output 10'!$H$5:$H$"&amp;$C$13),Analysis!$Q66,INDIRECT("'Output 10'!$F$5:$F$"&amp;$C$13))</f>
        <v>0</v>
      </c>
    </row>
    <row r="67" spans="17:29" x14ac:dyDescent="0.2">
      <c r="Q67" s="31" t="s">
        <v>561</v>
      </c>
      <c r="R67" s="5">
        <f ca="1">SUMIF(INDIRECT("'Output 1'!$H$4:$H$"&amp;$C$4),Analysis!Q67,INDIRECT("'Output 1'!$m$4:$m$"&amp;$C$4))
+SUMIF(INDIRECT("'Output 2'!$H$4:$H$"&amp;$C$5),Analysis!Q67,INDIRECT("'Output 2'!$m$4:$m$"&amp;$C$5))
+SUMIF(INDIRECT("'Output 3'!$H$4:$H$"&amp;$C$6),Analysis!Q67,INDIRECT("'Output 3'!$m$4:$m$"&amp;$C$6))
+SUMIF(INDIRECT("'Output 4'!$H$4:$H$"&amp;$C$7),Analysis!Q67,INDIRECT("'Output 4'!$m$4:$m$"&amp;$C$7))
+SUMIF(INDIRECT("'Output 5'!$H$4:$H$"&amp;$C$8),Analysis!Q67,INDIRECT("'Output 5'!$m$4:$m$"&amp;$C$8))
+SUMIF(INDIRECT("'Output 6'!$H$4:$H$"&amp;$C$9),Analysis!Q67,INDIRECT("'Output 6'!$m$4:$m$"&amp;$C$9))
+SUMIF(INDIRECT("'Output 7'!$H$4:$H$"&amp;$C$10),Analysis!Q67,INDIRECT("'Output 7'!$m$4:$m$"&amp;$C$10))
+SUMIF(INDIRECT("'Output 8'!$H$4:$H$"&amp;$C$11),Analysis!Q67,INDIRECT("'Output 8'!$m$4:$m$"&amp;$C$11))
+SUMIF(INDIRECT("'Output 9'!$H$4:$H$"&amp;$C$12),Analysis!Q67,INDIRECT("'Output 9'!$m$4:$m$"&amp;$C$12))
+SUMIF(INDIRECT("'Output 10'!$H$4:$H$"&amp;$C$13),Analysis!Q67,INDIRECT("'Output 10'!$m$4:$m$"&amp;$C$13))</f>
        <v>0</v>
      </c>
      <c r="S67" s="5">
        <f ca="1">SUMIF(INDIRECT("'Output 1'!$H$4:$H$"&amp;$C$4),Analysis!Q67,INDIRECT("'Output 1'!$Q$4:$Q$"&amp;$C$4))
+SUMIF(INDIRECT("'Output 2'!$H$4:$H$"&amp;$C$5),Analysis!Q67,INDIRECT("'Output 2'!$Q$4:$Q$"&amp;$C$5))
+SUMIF(INDIRECT("'Output 3'!$H$4:$H$"&amp;$C$6),Analysis!Q67,INDIRECT("'Output 3'!$Q$4:$Q$"&amp;$C$6))
+SUMIF(INDIRECT("'Output 4'!$H$4:$H$"&amp;$C$7),Analysis!Q67,INDIRECT("'Output 4'!$Q$4:$Q$"&amp;$C$7))
+SUMIF(INDIRECT("'Output 5'!$H$4:$H$"&amp;$C$8),Analysis!Q67,INDIRECT("'Output 5'!$Q$4:$Q$"&amp;$C$8))
+SUMIF(INDIRECT("'Output 6'!$H$4:$H$"&amp;$C$9),Analysis!Q67,INDIRECT("'Output 6'!$Q$4:$Q$"&amp;$C$9))
+SUMIF(INDIRECT("'Output 7'!$H$4:$H$"&amp;$C$10),Analysis!Q67,INDIRECT("'Output 7'!$Q$4:$Q$"&amp;$C$10))
+SUMIF(INDIRECT("'Output 8'!$H$4:$H$"&amp;$C$11),Analysis!Q67,INDIRECT("'Output 8'!$Q$4:$Q$"&amp;$C$11))
+SUMIF(INDIRECT("'Output 9'!$H$4:$H$"&amp;$C$12),Analysis!Q67,INDIRECT("'Output 9'!$Q$4:$Q$"&amp;$C$12))
+SUMIF(INDIRECT("'Output 10'!$H$4:$H$"&amp;$C$13),Analysis!Q67,INDIRECT("'Output 10'!$Q$4:$Q$"&amp;$C$13))</f>
        <v>0</v>
      </c>
      <c r="T67" s="5">
        <f ca="1">SUMIF(INDIRECT("'Output 1'!$H$4:$H$"&amp;$C$4),Analysis!Q67,INDIRECT("'Output 1'!$U$4:$U$"&amp;$C$4))
+SUMIF(INDIRECT("'Output 2'!$H$4:$H$"&amp;$C$5),Analysis!Q67,INDIRECT("'Output 2'!$U$4:$U$"&amp;$C$5))
+SUMIF(INDIRECT("'Output 3'!$H$4:$H$"&amp;$C$6),Analysis!Q67,INDIRECT("'Output 3'!$U$4:$U$"&amp;$C$6))
+SUMIF(INDIRECT("'Output 4'!$H$4:$H$"&amp;$C$7),Analysis!Q67,INDIRECT("'Output 4'!$U$4:$U$"&amp;$C$7))
+SUMIF(INDIRECT("'Output 5'!$H$4:$H$"&amp;$C$8),Analysis!Q67,INDIRECT("'Output 5'!$U$4:$U$"&amp;$C$8))
+SUMIF(INDIRECT("'Output 6'!$H$4:$H$"&amp;$C$9),Analysis!Q67,INDIRECT("'Output 6'!$U$4:$U$"&amp;$C$9))
+SUMIF(INDIRECT("'Output 7'!$H$4:$H$"&amp;$C$10),Analysis!Q67,INDIRECT("'Output 7'!$U$4:$U$"&amp;$C$10))
+SUMIF(INDIRECT("'Output 8'!$H$4:$H$"&amp;$C$11),Analysis!Q67,INDIRECT("'Output 8'!$U$4:$U$"&amp;$C$11))
+SUMIF(INDIRECT("'Output 9'!$H$4:$H$"&amp;$C$12),Analysis!Q67,INDIRECT("'Output 9'!$U$4:$U$"&amp;$C$12))
+SUMIF(INDIRECT("'Output 10'!$H$4:$H$"&amp;$C$13),Analysis!Q67,INDIRECT("'Output 10'!$U$4:$U$"&amp;$C$13))</f>
        <v>0</v>
      </c>
      <c r="U67" s="31"/>
      <c r="V67" s="5">
        <f>SUMIF('Unplanned Outputs'!$E$4:$E$500,Analysis!Q67,'Unplanned Outputs'!$J$4:$J$500)</f>
        <v>0</v>
      </c>
      <c r="W67" s="5">
        <f>SUMIF('Unplanned Outputs'!$E$4:$E$500,Analysis!$Q67,'Unplanned Outputs'!$N$4:$N$500)</f>
        <v>0</v>
      </c>
      <c r="X67" s="5">
        <f>SUMIF('Unplanned Outputs'!$E$4:$E$500,Analysis!$Q67,'Unplanned Outputs'!$R$4:$R$500)</f>
        <v>0</v>
      </c>
      <c r="Y67" s="15"/>
      <c r="Z67" s="37">
        <f t="shared" ca="1" si="13"/>
        <v>0</v>
      </c>
      <c r="AA67" s="37">
        <f t="shared" si="14"/>
        <v>0</v>
      </c>
      <c r="AB67" s="53">
        <f t="shared" ca="1" si="15"/>
        <v>0</v>
      </c>
      <c r="AC67" s="62">
        <f ca="1">SUMIF(INDIRECT("'Output 1'!$H$5:$H$"&amp;$C$4),Analysis!$Q67,INDIRECT("'Output 1'!$F$5:$F$"&amp;$C$4))
+SUMIF(INDIRECT("'Output 2'!$H$5:$H$"&amp;$C$5),Analysis!$Q67,INDIRECT("'Output 2'!$F$5:$F$"&amp;$C$5))
+SUMIF(INDIRECT("'Output 3'!$H$5:$H$"&amp;$C$6),Analysis!$Q67,INDIRECT("'Output 3'!$F$5:$F$"&amp;$C$6))
+SUMIF(INDIRECT("'Output 4'!$H$5:$H$"&amp;$C$7),Analysis!$Q67,INDIRECT("'Output 4'!$F$5:$F$"&amp;$C$7))
+SUMIF(INDIRECT("'Output 5'!$H$5:$H$"&amp;$C$8),Analysis!$Q67,INDIRECT("'Output 5'!$F$5:$F$"&amp;$C$8))
+SUMIF(INDIRECT("'Output 6'!$H$5:$H$"&amp;$C$9),Analysis!$Q67,INDIRECT("'Output 6'!$F$5:$F$"&amp;$C$9))
+SUMIF(INDIRECT("'Output 7'!$H$5:$H$"&amp;$C$10),Analysis!$Q67,INDIRECT("'Output 7'!$F$5:$F$"&amp;$C$10))
+SUMIF(INDIRECT("'Output 8'!$H$5:$H$"&amp;$C$11),Analysis!$Q67,INDIRECT("'Output 8'!$F$5:$F$"&amp;$C$11))
+SUMIF(INDIRECT("'Output 9'!$H$5:$H$"&amp;$C$12),Analysis!$Q67,INDIRECT("'Output 9'!$F$5:$F$"&amp;$C$12))
+SUMIF(INDIRECT("'Output 10'!$H$5:$H$"&amp;$C$13),Analysis!$Q67,INDIRECT("'Output 10'!$F$5:$F$"&amp;$C$13))</f>
        <v>0</v>
      </c>
    </row>
    <row r="68" spans="17:29" x14ac:dyDescent="0.2">
      <c r="Q68" s="31">
        <v>5.3</v>
      </c>
      <c r="R68" s="5">
        <f ca="1">SUMIF(INDIRECT("'Output 1'!$H$4:$H$"&amp;$C$4),Analysis!Q68,INDIRECT("'Output 1'!$m$4:$m$"&amp;$C$4))
+SUMIF(INDIRECT("'Output 2'!$H$4:$H$"&amp;$C$5),Analysis!Q68,INDIRECT("'Output 2'!$m$4:$m$"&amp;$C$5))
+SUMIF(INDIRECT("'Output 3'!$H$4:$H$"&amp;$C$6),Analysis!Q68,INDIRECT("'Output 3'!$m$4:$m$"&amp;$C$6))
+SUMIF(INDIRECT("'Output 4'!$H$4:$H$"&amp;$C$7),Analysis!Q68,INDIRECT("'Output 4'!$m$4:$m$"&amp;$C$7))
+SUMIF(INDIRECT("'Output 5'!$H$4:$H$"&amp;$C$8),Analysis!Q68,INDIRECT("'Output 5'!$m$4:$m$"&amp;$C$8))
+SUMIF(INDIRECT("'Output 6'!$H$4:$H$"&amp;$C$9),Analysis!Q68,INDIRECT("'Output 6'!$m$4:$m$"&amp;$C$9))
+SUMIF(INDIRECT("'Output 7'!$H$4:$H$"&amp;$C$10),Analysis!Q68,INDIRECT("'Output 7'!$m$4:$m$"&amp;$C$10))
+SUMIF(INDIRECT("'Output 8'!$H$4:$H$"&amp;$C$11),Analysis!Q68,INDIRECT("'Output 8'!$m$4:$m$"&amp;$C$11))
+SUMIF(INDIRECT("'Output 9'!$H$4:$H$"&amp;$C$12),Analysis!Q68,INDIRECT("'Output 9'!$m$4:$m$"&amp;$C$12))
+SUMIF(INDIRECT("'Output 10'!$H$4:$H$"&amp;$C$13),Analysis!Q68,INDIRECT("'Output 10'!$m$4:$m$"&amp;$C$13))</f>
        <v>0</v>
      </c>
      <c r="S68" s="5">
        <f ca="1">SUMIF(INDIRECT("'Output 1'!$H$4:$H$"&amp;$C$4),Analysis!Q68,INDIRECT("'Output 1'!$Q$4:$Q$"&amp;$C$4))
+SUMIF(INDIRECT("'Output 2'!$H$4:$H$"&amp;$C$5),Analysis!Q68,INDIRECT("'Output 2'!$Q$4:$Q$"&amp;$C$5))
+SUMIF(INDIRECT("'Output 3'!$H$4:$H$"&amp;$C$6),Analysis!Q68,INDIRECT("'Output 3'!$Q$4:$Q$"&amp;$C$6))
+SUMIF(INDIRECT("'Output 4'!$H$4:$H$"&amp;$C$7),Analysis!Q68,INDIRECT("'Output 4'!$Q$4:$Q$"&amp;$C$7))
+SUMIF(INDIRECT("'Output 5'!$H$4:$H$"&amp;$C$8),Analysis!Q68,INDIRECT("'Output 5'!$Q$4:$Q$"&amp;$C$8))
+SUMIF(INDIRECT("'Output 6'!$H$4:$H$"&amp;$C$9),Analysis!Q68,INDIRECT("'Output 6'!$Q$4:$Q$"&amp;$C$9))
+SUMIF(INDIRECT("'Output 7'!$H$4:$H$"&amp;$C$10),Analysis!Q68,INDIRECT("'Output 7'!$Q$4:$Q$"&amp;$C$10))
+SUMIF(INDIRECT("'Output 8'!$H$4:$H$"&amp;$C$11),Analysis!Q68,INDIRECT("'Output 8'!$Q$4:$Q$"&amp;$C$11))
+SUMIF(INDIRECT("'Output 9'!$H$4:$H$"&amp;$C$12),Analysis!Q68,INDIRECT("'Output 9'!$Q$4:$Q$"&amp;$C$12))
+SUMIF(INDIRECT("'Output 10'!$H$4:$H$"&amp;$C$13),Analysis!Q68,INDIRECT("'Output 10'!$Q$4:$Q$"&amp;$C$13))</f>
        <v>0</v>
      </c>
      <c r="T68" s="5">
        <f ca="1">SUMIF(INDIRECT("'Output 1'!$H$4:$H$"&amp;$C$4),Analysis!Q68,INDIRECT("'Output 1'!$U$4:$U$"&amp;$C$4))
+SUMIF(INDIRECT("'Output 2'!$H$4:$H$"&amp;$C$5),Analysis!Q68,INDIRECT("'Output 2'!$U$4:$U$"&amp;$C$5))
+SUMIF(INDIRECT("'Output 3'!$H$4:$H$"&amp;$C$6),Analysis!Q68,INDIRECT("'Output 3'!$U$4:$U$"&amp;$C$6))
+SUMIF(INDIRECT("'Output 4'!$H$4:$H$"&amp;$C$7),Analysis!Q68,INDIRECT("'Output 4'!$U$4:$U$"&amp;$C$7))
+SUMIF(INDIRECT("'Output 5'!$H$4:$H$"&amp;$C$8),Analysis!Q68,INDIRECT("'Output 5'!$U$4:$U$"&amp;$C$8))
+SUMIF(INDIRECT("'Output 6'!$H$4:$H$"&amp;$C$9),Analysis!Q68,INDIRECT("'Output 6'!$U$4:$U$"&amp;$C$9))
+SUMIF(INDIRECT("'Output 7'!$H$4:$H$"&amp;$C$10),Analysis!Q68,INDIRECT("'Output 7'!$U$4:$U$"&amp;$C$10))
+SUMIF(INDIRECT("'Output 8'!$H$4:$H$"&amp;$C$11),Analysis!Q68,INDIRECT("'Output 8'!$U$4:$U$"&amp;$C$11))
+SUMIF(INDIRECT("'Output 9'!$H$4:$H$"&amp;$C$12),Analysis!Q68,INDIRECT("'Output 9'!$U$4:$U$"&amp;$C$12))
+SUMIF(INDIRECT("'Output 10'!$H$4:$H$"&amp;$C$13),Analysis!Q68,INDIRECT("'Output 10'!$U$4:$U$"&amp;$C$13))</f>
        <v>0</v>
      </c>
      <c r="U68" s="31"/>
      <c r="V68" s="5">
        <f>SUMIF('Unplanned Outputs'!$E$4:$E$500,Analysis!Q68,'Unplanned Outputs'!$J$4:$J$500)</f>
        <v>0</v>
      </c>
      <c r="W68" s="5">
        <f>SUMIF('Unplanned Outputs'!$E$4:$E$500,Analysis!$Q68,'Unplanned Outputs'!$N$4:$N$500)</f>
        <v>0</v>
      </c>
      <c r="X68" s="5">
        <f>SUMIF('Unplanned Outputs'!$E$4:$E$500,Analysis!$Q68,'Unplanned Outputs'!$R$4:$R$500)</f>
        <v>0</v>
      </c>
      <c r="Y68" s="15"/>
      <c r="Z68" s="37">
        <f t="shared" ref="Z68:Z80" ca="1" si="16">SUM(R68:T68)</f>
        <v>0</v>
      </c>
      <c r="AA68" s="37">
        <f t="shared" ref="AA68:AA80" si="17">SUM(V68:X68)</f>
        <v>0</v>
      </c>
      <c r="AB68" s="53">
        <f t="shared" ref="AB68:AB80" ca="1" si="18">AA68+Z68</f>
        <v>0</v>
      </c>
      <c r="AC68" s="62">
        <f ca="1">SUMIF(INDIRECT("'Output 1'!$H$5:$H$"&amp;$C$4),Analysis!$Q68,INDIRECT("'Output 1'!$F$5:$F$"&amp;$C$4))
+SUMIF(INDIRECT("'Output 2'!$H$5:$H$"&amp;$C$5),Analysis!$Q68,INDIRECT("'Output 2'!$F$5:$F$"&amp;$C$5))
+SUMIF(INDIRECT("'Output 3'!$H$5:$H$"&amp;$C$6),Analysis!$Q68,INDIRECT("'Output 3'!$F$5:$F$"&amp;$C$6))
+SUMIF(INDIRECT("'Output 4'!$H$5:$H$"&amp;$C$7),Analysis!$Q68,INDIRECT("'Output 4'!$F$5:$F$"&amp;$C$7))
+SUMIF(INDIRECT("'Output 5'!$H$5:$H$"&amp;$C$8),Analysis!$Q68,INDIRECT("'Output 5'!$F$5:$F$"&amp;$C$8))
+SUMIF(INDIRECT("'Output 6'!$H$5:$H$"&amp;$C$9),Analysis!$Q68,INDIRECT("'Output 6'!$F$5:$F$"&amp;$C$9))
+SUMIF(INDIRECT("'Output 7'!$H$5:$H$"&amp;$C$10),Analysis!$Q68,INDIRECT("'Output 7'!$F$5:$F$"&amp;$C$10))
+SUMIF(INDIRECT("'Output 8'!$H$5:$H$"&amp;$C$11),Analysis!$Q68,INDIRECT("'Output 8'!$F$5:$F$"&amp;$C$11))
+SUMIF(INDIRECT("'Output 9'!$H$5:$H$"&amp;$C$12),Analysis!$Q68,INDIRECT("'Output 9'!$F$5:$F$"&amp;$C$12))
+SUMIF(INDIRECT("'Output 10'!$H$5:$H$"&amp;$C$13),Analysis!$Q68,INDIRECT("'Output 10'!$F$5:$F$"&amp;$C$13))</f>
        <v>0</v>
      </c>
    </row>
    <row r="69" spans="17:29" x14ac:dyDescent="0.2">
      <c r="Q69" s="31" t="s">
        <v>213</v>
      </c>
      <c r="R69" s="5">
        <f ca="1">SUMIF(INDIRECT("'Output 1'!$H$4:$H$"&amp;$C$4),Analysis!Q69,INDIRECT("'Output 1'!$m$4:$m$"&amp;$C$4))
+SUMIF(INDIRECT("'Output 2'!$H$4:$H$"&amp;$C$5),Analysis!Q69,INDIRECT("'Output 2'!$m$4:$m$"&amp;$C$5))
+SUMIF(INDIRECT("'Output 3'!$H$4:$H$"&amp;$C$6),Analysis!Q69,INDIRECT("'Output 3'!$m$4:$m$"&amp;$C$6))
+SUMIF(INDIRECT("'Output 4'!$H$4:$H$"&amp;$C$7),Analysis!Q69,INDIRECT("'Output 4'!$m$4:$m$"&amp;$C$7))
+SUMIF(INDIRECT("'Output 5'!$H$4:$H$"&amp;$C$8),Analysis!Q69,INDIRECT("'Output 5'!$m$4:$m$"&amp;$C$8))
+SUMIF(INDIRECT("'Output 6'!$H$4:$H$"&amp;$C$9),Analysis!Q69,INDIRECT("'Output 6'!$m$4:$m$"&amp;$C$9))
+SUMIF(INDIRECT("'Output 7'!$H$4:$H$"&amp;$C$10),Analysis!Q69,INDIRECT("'Output 7'!$m$4:$m$"&amp;$C$10))
+SUMIF(INDIRECT("'Output 8'!$H$4:$H$"&amp;$C$11),Analysis!Q69,INDIRECT("'Output 8'!$m$4:$m$"&amp;$C$11))
+SUMIF(INDIRECT("'Output 9'!$H$4:$H$"&amp;$C$12),Analysis!Q69,INDIRECT("'Output 9'!$m$4:$m$"&amp;$C$12))
+SUMIF(INDIRECT("'Output 10'!$H$4:$H$"&amp;$C$13),Analysis!Q69,INDIRECT("'Output 10'!$m$4:$m$"&amp;$C$13))</f>
        <v>0</v>
      </c>
      <c r="S69" s="5">
        <f ca="1">SUMIF(INDIRECT("'Output 1'!$H$4:$H$"&amp;$C$4),Analysis!Q69,INDIRECT("'Output 1'!$Q$4:$Q$"&amp;$C$4))
+SUMIF(INDIRECT("'Output 2'!$H$4:$H$"&amp;$C$5),Analysis!Q69,INDIRECT("'Output 2'!$Q$4:$Q$"&amp;$C$5))
+SUMIF(INDIRECT("'Output 3'!$H$4:$H$"&amp;$C$6),Analysis!Q69,INDIRECT("'Output 3'!$Q$4:$Q$"&amp;$C$6))
+SUMIF(INDIRECT("'Output 4'!$H$4:$H$"&amp;$C$7),Analysis!Q69,INDIRECT("'Output 4'!$Q$4:$Q$"&amp;$C$7))
+SUMIF(INDIRECT("'Output 5'!$H$4:$H$"&amp;$C$8),Analysis!Q69,INDIRECT("'Output 5'!$Q$4:$Q$"&amp;$C$8))
+SUMIF(INDIRECT("'Output 6'!$H$4:$H$"&amp;$C$9),Analysis!Q69,INDIRECT("'Output 6'!$Q$4:$Q$"&amp;$C$9))
+SUMIF(INDIRECT("'Output 7'!$H$4:$H$"&amp;$C$10),Analysis!Q69,INDIRECT("'Output 7'!$Q$4:$Q$"&amp;$C$10))
+SUMIF(INDIRECT("'Output 8'!$H$4:$H$"&amp;$C$11),Analysis!Q69,INDIRECT("'Output 8'!$Q$4:$Q$"&amp;$C$11))
+SUMIF(INDIRECT("'Output 9'!$H$4:$H$"&amp;$C$12),Analysis!Q69,INDIRECT("'Output 9'!$Q$4:$Q$"&amp;$C$12))
+SUMIF(INDIRECT("'Output 10'!$H$4:$H$"&amp;$C$13),Analysis!Q69,INDIRECT("'Output 10'!$Q$4:$Q$"&amp;$C$13))</f>
        <v>0</v>
      </c>
      <c r="T69" s="5">
        <f ca="1">SUMIF(INDIRECT("'Output 1'!$H$4:$H$"&amp;$C$4),Analysis!Q69,INDIRECT("'Output 1'!$U$4:$U$"&amp;$C$4))
+SUMIF(INDIRECT("'Output 2'!$H$4:$H$"&amp;$C$5),Analysis!Q69,INDIRECT("'Output 2'!$U$4:$U$"&amp;$C$5))
+SUMIF(INDIRECT("'Output 3'!$H$4:$H$"&amp;$C$6),Analysis!Q69,INDIRECT("'Output 3'!$U$4:$U$"&amp;$C$6))
+SUMIF(INDIRECT("'Output 4'!$H$4:$H$"&amp;$C$7),Analysis!Q69,INDIRECT("'Output 4'!$U$4:$U$"&amp;$C$7))
+SUMIF(INDIRECT("'Output 5'!$H$4:$H$"&amp;$C$8),Analysis!Q69,INDIRECT("'Output 5'!$U$4:$U$"&amp;$C$8))
+SUMIF(INDIRECT("'Output 6'!$H$4:$H$"&amp;$C$9),Analysis!Q69,INDIRECT("'Output 6'!$U$4:$U$"&amp;$C$9))
+SUMIF(INDIRECT("'Output 7'!$H$4:$H$"&amp;$C$10),Analysis!Q69,INDIRECT("'Output 7'!$U$4:$U$"&amp;$C$10))
+SUMIF(INDIRECT("'Output 8'!$H$4:$H$"&amp;$C$11),Analysis!Q69,INDIRECT("'Output 8'!$U$4:$U$"&amp;$C$11))
+SUMIF(INDIRECT("'Output 9'!$H$4:$H$"&amp;$C$12),Analysis!Q69,INDIRECT("'Output 9'!$U$4:$U$"&amp;$C$12))
+SUMIF(INDIRECT("'Output 10'!$H$4:$H$"&amp;$C$13),Analysis!Q69,INDIRECT("'Output 10'!$U$4:$U$"&amp;$C$13))</f>
        <v>0</v>
      </c>
      <c r="U69" s="31"/>
      <c r="V69" s="5">
        <f>SUMIF('Unplanned Outputs'!$E$4:$E$500,Analysis!Q69,'Unplanned Outputs'!$J$4:$J$500)</f>
        <v>0</v>
      </c>
      <c r="W69" s="5">
        <f>SUMIF('Unplanned Outputs'!$E$4:$E$500,Analysis!$Q69,'Unplanned Outputs'!$N$4:$N$500)</f>
        <v>0</v>
      </c>
      <c r="X69" s="5">
        <f>SUMIF('Unplanned Outputs'!$E$4:$E$500,Analysis!$Q69,'Unplanned Outputs'!$R$4:$R$500)</f>
        <v>0</v>
      </c>
      <c r="Y69" s="15"/>
      <c r="Z69" s="37">
        <f t="shared" ca="1" si="16"/>
        <v>0</v>
      </c>
      <c r="AA69" s="37">
        <f t="shared" si="17"/>
        <v>0</v>
      </c>
      <c r="AB69" s="53">
        <f t="shared" ca="1" si="18"/>
        <v>0</v>
      </c>
      <c r="AC69" s="62">
        <f ca="1">SUMIF(INDIRECT("'Output 1'!$H$5:$H$"&amp;$C$4),Analysis!$Q69,INDIRECT("'Output 1'!$F$5:$F$"&amp;$C$4))
+SUMIF(INDIRECT("'Output 2'!$H$5:$H$"&amp;$C$5),Analysis!$Q69,INDIRECT("'Output 2'!$F$5:$F$"&amp;$C$5))
+SUMIF(INDIRECT("'Output 3'!$H$5:$H$"&amp;$C$6),Analysis!$Q69,INDIRECT("'Output 3'!$F$5:$F$"&amp;$C$6))
+SUMIF(INDIRECT("'Output 4'!$H$5:$H$"&amp;$C$7),Analysis!$Q69,INDIRECT("'Output 4'!$F$5:$F$"&amp;$C$7))
+SUMIF(INDIRECT("'Output 5'!$H$5:$H$"&amp;$C$8),Analysis!$Q69,INDIRECT("'Output 5'!$F$5:$F$"&amp;$C$8))
+SUMIF(INDIRECT("'Output 6'!$H$5:$H$"&amp;$C$9),Analysis!$Q69,INDIRECT("'Output 6'!$F$5:$F$"&amp;$C$9))
+SUMIF(INDIRECT("'Output 7'!$H$5:$H$"&amp;$C$10),Analysis!$Q69,INDIRECT("'Output 7'!$F$5:$F$"&amp;$C$10))
+SUMIF(INDIRECT("'Output 8'!$H$5:$H$"&amp;$C$11),Analysis!$Q69,INDIRECT("'Output 8'!$F$5:$F$"&amp;$C$11))
+SUMIF(INDIRECT("'Output 9'!$H$5:$H$"&amp;$C$12),Analysis!$Q69,INDIRECT("'Output 9'!$F$5:$F$"&amp;$C$12))
+SUMIF(INDIRECT("'Output 10'!$H$5:$H$"&amp;$C$13),Analysis!$Q69,INDIRECT("'Output 10'!$F$5:$F$"&amp;$C$13))</f>
        <v>0</v>
      </c>
    </row>
    <row r="70" spans="17:29" x14ac:dyDescent="0.2">
      <c r="Q70" s="31" t="s">
        <v>221</v>
      </c>
      <c r="R70" s="5">
        <f ca="1">SUMIF(INDIRECT("'Output 1'!$H$4:$H$"&amp;$C$4),Analysis!Q70,INDIRECT("'Output 1'!$m$4:$m$"&amp;$C$4))
+SUMIF(INDIRECT("'Output 2'!$H$4:$H$"&amp;$C$5),Analysis!Q70,INDIRECT("'Output 2'!$m$4:$m$"&amp;$C$5))
+SUMIF(INDIRECT("'Output 3'!$H$4:$H$"&amp;$C$6),Analysis!Q70,INDIRECT("'Output 3'!$m$4:$m$"&amp;$C$6))
+SUMIF(INDIRECT("'Output 4'!$H$4:$H$"&amp;$C$7),Analysis!Q70,INDIRECT("'Output 4'!$m$4:$m$"&amp;$C$7))
+SUMIF(INDIRECT("'Output 5'!$H$4:$H$"&amp;$C$8),Analysis!Q70,INDIRECT("'Output 5'!$m$4:$m$"&amp;$C$8))
+SUMIF(INDIRECT("'Output 6'!$H$4:$H$"&amp;$C$9),Analysis!Q70,INDIRECT("'Output 6'!$m$4:$m$"&amp;$C$9))
+SUMIF(INDIRECT("'Output 7'!$H$4:$H$"&amp;$C$10),Analysis!Q70,INDIRECT("'Output 7'!$m$4:$m$"&amp;$C$10))
+SUMIF(INDIRECT("'Output 8'!$H$4:$H$"&amp;$C$11),Analysis!Q70,INDIRECT("'Output 8'!$m$4:$m$"&amp;$C$11))
+SUMIF(INDIRECT("'Output 9'!$H$4:$H$"&amp;$C$12),Analysis!Q70,INDIRECT("'Output 9'!$m$4:$m$"&amp;$C$12))
+SUMIF(INDIRECT("'Output 10'!$H$4:$H$"&amp;$C$13),Analysis!Q70,INDIRECT("'Output 10'!$m$4:$m$"&amp;$C$13))</f>
        <v>0</v>
      </c>
      <c r="S70" s="5">
        <f ca="1">SUMIF(INDIRECT("'Output 1'!$H$4:$H$"&amp;$C$4),Analysis!Q70,INDIRECT("'Output 1'!$Q$4:$Q$"&amp;$C$4))
+SUMIF(INDIRECT("'Output 2'!$H$4:$H$"&amp;$C$5),Analysis!Q70,INDIRECT("'Output 2'!$Q$4:$Q$"&amp;$C$5))
+SUMIF(INDIRECT("'Output 3'!$H$4:$H$"&amp;$C$6),Analysis!Q70,INDIRECT("'Output 3'!$Q$4:$Q$"&amp;$C$6))
+SUMIF(INDIRECT("'Output 4'!$H$4:$H$"&amp;$C$7),Analysis!Q70,INDIRECT("'Output 4'!$Q$4:$Q$"&amp;$C$7))
+SUMIF(INDIRECT("'Output 5'!$H$4:$H$"&amp;$C$8),Analysis!Q70,INDIRECT("'Output 5'!$Q$4:$Q$"&amp;$C$8))
+SUMIF(INDIRECT("'Output 6'!$H$4:$H$"&amp;$C$9),Analysis!Q70,INDIRECT("'Output 6'!$Q$4:$Q$"&amp;$C$9))
+SUMIF(INDIRECT("'Output 7'!$H$4:$H$"&amp;$C$10),Analysis!Q70,INDIRECT("'Output 7'!$Q$4:$Q$"&amp;$C$10))
+SUMIF(INDIRECT("'Output 8'!$H$4:$H$"&amp;$C$11),Analysis!Q70,INDIRECT("'Output 8'!$Q$4:$Q$"&amp;$C$11))
+SUMIF(INDIRECT("'Output 9'!$H$4:$H$"&amp;$C$12),Analysis!Q70,INDIRECT("'Output 9'!$Q$4:$Q$"&amp;$C$12))
+SUMIF(INDIRECT("'Output 10'!$H$4:$H$"&amp;$C$13),Analysis!Q70,INDIRECT("'Output 10'!$Q$4:$Q$"&amp;$C$13))</f>
        <v>0</v>
      </c>
      <c r="T70" s="5">
        <f ca="1">SUMIF(INDIRECT("'Output 1'!$H$4:$H$"&amp;$C$4),Analysis!Q70,INDIRECT("'Output 1'!$U$4:$U$"&amp;$C$4))
+SUMIF(INDIRECT("'Output 2'!$H$4:$H$"&amp;$C$5),Analysis!Q70,INDIRECT("'Output 2'!$U$4:$U$"&amp;$C$5))
+SUMIF(INDIRECT("'Output 3'!$H$4:$H$"&amp;$C$6),Analysis!Q70,INDIRECT("'Output 3'!$U$4:$U$"&amp;$C$6))
+SUMIF(INDIRECT("'Output 4'!$H$4:$H$"&amp;$C$7),Analysis!Q70,INDIRECT("'Output 4'!$U$4:$U$"&amp;$C$7))
+SUMIF(INDIRECT("'Output 5'!$H$4:$H$"&amp;$C$8),Analysis!Q70,INDIRECT("'Output 5'!$U$4:$U$"&amp;$C$8))
+SUMIF(INDIRECT("'Output 6'!$H$4:$H$"&amp;$C$9),Analysis!Q70,INDIRECT("'Output 6'!$U$4:$U$"&amp;$C$9))
+SUMIF(INDIRECT("'Output 7'!$H$4:$H$"&amp;$C$10),Analysis!Q70,INDIRECT("'Output 7'!$U$4:$U$"&amp;$C$10))
+SUMIF(INDIRECT("'Output 8'!$H$4:$H$"&amp;$C$11),Analysis!Q70,INDIRECT("'Output 8'!$U$4:$U$"&amp;$C$11))
+SUMIF(INDIRECT("'Output 9'!$H$4:$H$"&amp;$C$12),Analysis!Q70,INDIRECT("'Output 9'!$U$4:$U$"&amp;$C$12))
+SUMIF(INDIRECT("'Output 10'!$H$4:$H$"&amp;$C$13),Analysis!Q70,INDIRECT("'Output 10'!$U$4:$U$"&amp;$C$13))</f>
        <v>0</v>
      </c>
      <c r="U70" s="31"/>
      <c r="V70" s="5">
        <f>SUMIF('Unplanned Outputs'!$E$4:$E$500,Analysis!Q70,'Unplanned Outputs'!$J$4:$J$500)</f>
        <v>0</v>
      </c>
      <c r="W70" s="5">
        <f>SUMIF('Unplanned Outputs'!$E$4:$E$500,Analysis!$Q70,'Unplanned Outputs'!$N$4:$N$500)</f>
        <v>0</v>
      </c>
      <c r="X70" s="5">
        <f>SUMIF('Unplanned Outputs'!$E$4:$E$500,Analysis!$Q70,'Unplanned Outputs'!$R$4:$R$500)</f>
        <v>0</v>
      </c>
      <c r="Y70" s="15"/>
      <c r="Z70" s="37">
        <f t="shared" ca="1" si="16"/>
        <v>0</v>
      </c>
      <c r="AA70" s="37">
        <f t="shared" si="17"/>
        <v>0</v>
      </c>
      <c r="AB70" s="53">
        <f t="shared" ca="1" si="18"/>
        <v>0</v>
      </c>
      <c r="AC70" s="62">
        <f ca="1">SUMIF(INDIRECT("'Output 1'!$H$5:$H$"&amp;$C$4),Analysis!$Q70,INDIRECT("'Output 1'!$F$5:$F$"&amp;$C$4))
+SUMIF(INDIRECT("'Output 2'!$H$5:$H$"&amp;$C$5),Analysis!$Q70,INDIRECT("'Output 2'!$F$5:$F$"&amp;$C$5))
+SUMIF(INDIRECT("'Output 3'!$H$5:$H$"&amp;$C$6),Analysis!$Q70,INDIRECT("'Output 3'!$F$5:$F$"&amp;$C$6))
+SUMIF(INDIRECT("'Output 4'!$H$5:$H$"&amp;$C$7),Analysis!$Q70,INDIRECT("'Output 4'!$F$5:$F$"&amp;$C$7))
+SUMIF(INDIRECT("'Output 5'!$H$5:$H$"&amp;$C$8),Analysis!$Q70,INDIRECT("'Output 5'!$F$5:$F$"&amp;$C$8))
+SUMIF(INDIRECT("'Output 6'!$H$5:$H$"&amp;$C$9),Analysis!$Q70,INDIRECT("'Output 6'!$F$5:$F$"&amp;$C$9))
+SUMIF(INDIRECT("'Output 7'!$H$5:$H$"&amp;$C$10),Analysis!$Q70,INDIRECT("'Output 7'!$F$5:$F$"&amp;$C$10))
+SUMIF(INDIRECT("'Output 8'!$H$5:$H$"&amp;$C$11),Analysis!$Q70,INDIRECT("'Output 8'!$F$5:$F$"&amp;$C$11))
+SUMIF(INDIRECT("'Output 9'!$H$5:$H$"&amp;$C$12),Analysis!$Q70,INDIRECT("'Output 9'!$F$5:$F$"&amp;$C$12))
+SUMIF(INDIRECT("'Output 10'!$H$5:$H$"&amp;$C$13),Analysis!$Q70,INDIRECT("'Output 10'!$F$5:$F$"&amp;$C$13))</f>
        <v>0</v>
      </c>
    </row>
    <row r="71" spans="17:29" x14ac:dyDescent="0.2">
      <c r="Q71" s="31" t="s">
        <v>562</v>
      </c>
      <c r="R71" s="5">
        <f ca="1">SUMIF(INDIRECT("'Output 1'!$H$4:$H$"&amp;$C$4),Analysis!Q71,INDIRECT("'Output 1'!$m$4:$m$"&amp;$C$4))
+SUMIF(INDIRECT("'Output 2'!$H$4:$H$"&amp;$C$5),Analysis!Q71,INDIRECT("'Output 2'!$m$4:$m$"&amp;$C$5))
+SUMIF(INDIRECT("'Output 3'!$H$4:$H$"&amp;$C$6),Analysis!Q71,INDIRECT("'Output 3'!$m$4:$m$"&amp;$C$6))
+SUMIF(INDIRECT("'Output 4'!$H$4:$H$"&amp;$C$7),Analysis!Q71,INDIRECT("'Output 4'!$m$4:$m$"&amp;$C$7))
+SUMIF(INDIRECT("'Output 5'!$H$4:$H$"&amp;$C$8),Analysis!Q71,INDIRECT("'Output 5'!$m$4:$m$"&amp;$C$8))
+SUMIF(INDIRECT("'Output 6'!$H$4:$H$"&amp;$C$9),Analysis!Q71,INDIRECT("'Output 6'!$m$4:$m$"&amp;$C$9))
+SUMIF(INDIRECT("'Output 7'!$H$4:$H$"&amp;$C$10),Analysis!Q71,INDIRECT("'Output 7'!$m$4:$m$"&amp;$C$10))
+SUMIF(INDIRECT("'Output 8'!$H$4:$H$"&amp;$C$11),Analysis!Q71,INDIRECT("'Output 8'!$m$4:$m$"&amp;$C$11))
+SUMIF(INDIRECT("'Output 9'!$H$4:$H$"&amp;$C$12),Analysis!Q71,INDIRECT("'Output 9'!$m$4:$m$"&amp;$C$12))
+SUMIF(INDIRECT("'Output 10'!$H$4:$H$"&amp;$C$13),Analysis!Q71,INDIRECT("'Output 10'!$m$4:$m$"&amp;$C$13))</f>
        <v>0</v>
      </c>
      <c r="S71" s="5">
        <f ca="1">SUMIF(INDIRECT("'Output 1'!$H$4:$H$"&amp;$C$4),Analysis!Q71,INDIRECT("'Output 1'!$Q$4:$Q$"&amp;$C$4))
+SUMIF(INDIRECT("'Output 2'!$H$4:$H$"&amp;$C$5),Analysis!Q71,INDIRECT("'Output 2'!$Q$4:$Q$"&amp;$C$5))
+SUMIF(INDIRECT("'Output 3'!$H$4:$H$"&amp;$C$6),Analysis!Q71,INDIRECT("'Output 3'!$Q$4:$Q$"&amp;$C$6))
+SUMIF(INDIRECT("'Output 4'!$H$4:$H$"&amp;$C$7),Analysis!Q71,INDIRECT("'Output 4'!$Q$4:$Q$"&amp;$C$7))
+SUMIF(INDIRECT("'Output 5'!$H$4:$H$"&amp;$C$8),Analysis!Q71,INDIRECT("'Output 5'!$Q$4:$Q$"&amp;$C$8))
+SUMIF(INDIRECT("'Output 6'!$H$4:$H$"&amp;$C$9),Analysis!Q71,INDIRECT("'Output 6'!$Q$4:$Q$"&amp;$C$9))
+SUMIF(INDIRECT("'Output 7'!$H$4:$H$"&amp;$C$10),Analysis!Q71,INDIRECT("'Output 7'!$Q$4:$Q$"&amp;$C$10))
+SUMIF(INDIRECT("'Output 8'!$H$4:$H$"&amp;$C$11),Analysis!Q71,INDIRECT("'Output 8'!$Q$4:$Q$"&amp;$C$11))
+SUMIF(INDIRECT("'Output 9'!$H$4:$H$"&amp;$C$12),Analysis!Q71,INDIRECT("'Output 9'!$Q$4:$Q$"&amp;$C$12))
+SUMIF(INDIRECT("'Output 10'!$H$4:$H$"&amp;$C$13),Analysis!Q71,INDIRECT("'Output 10'!$Q$4:$Q$"&amp;$C$13))</f>
        <v>0</v>
      </c>
      <c r="T71" s="5">
        <f ca="1">SUMIF(INDIRECT("'Output 1'!$H$4:$H$"&amp;$C$4),Analysis!Q71,INDIRECT("'Output 1'!$U$4:$U$"&amp;$C$4))
+SUMIF(INDIRECT("'Output 2'!$H$4:$H$"&amp;$C$5),Analysis!Q71,INDIRECT("'Output 2'!$U$4:$U$"&amp;$C$5))
+SUMIF(INDIRECT("'Output 3'!$H$4:$H$"&amp;$C$6),Analysis!Q71,INDIRECT("'Output 3'!$U$4:$U$"&amp;$C$6))
+SUMIF(INDIRECT("'Output 4'!$H$4:$H$"&amp;$C$7),Analysis!Q71,INDIRECT("'Output 4'!$U$4:$U$"&amp;$C$7))
+SUMIF(INDIRECT("'Output 5'!$H$4:$H$"&amp;$C$8),Analysis!Q71,INDIRECT("'Output 5'!$U$4:$U$"&amp;$C$8))
+SUMIF(INDIRECT("'Output 6'!$H$4:$H$"&amp;$C$9),Analysis!Q71,INDIRECT("'Output 6'!$U$4:$U$"&amp;$C$9))
+SUMIF(INDIRECT("'Output 7'!$H$4:$H$"&amp;$C$10),Analysis!Q71,INDIRECT("'Output 7'!$U$4:$U$"&amp;$C$10))
+SUMIF(INDIRECT("'Output 8'!$H$4:$H$"&amp;$C$11),Analysis!Q71,INDIRECT("'Output 8'!$U$4:$U$"&amp;$C$11))
+SUMIF(INDIRECT("'Output 9'!$H$4:$H$"&amp;$C$12),Analysis!Q71,INDIRECT("'Output 9'!$U$4:$U$"&amp;$C$12))
+SUMIF(INDIRECT("'Output 10'!$H$4:$H$"&amp;$C$13),Analysis!Q71,INDIRECT("'Output 10'!$U$4:$U$"&amp;$C$13))</f>
        <v>0</v>
      </c>
      <c r="U71" s="31"/>
      <c r="V71" s="5">
        <f>SUMIF('Unplanned Outputs'!$E$4:$E$500,Analysis!Q71,'Unplanned Outputs'!$J$4:$J$500)</f>
        <v>0</v>
      </c>
      <c r="W71" s="5">
        <f>SUMIF('Unplanned Outputs'!$E$4:$E$500,Analysis!$Q71,'Unplanned Outputs'!$N$4:$N$500)</f>
        <v>0</v>
      </c>
      <c r="X71" s="5">
        <f>SUMIF('Unplanned Outputs'!$E$4:$E$500,Analysis!$Q71,'Unplanned Outputs'!$R$4:$R$500)</f>
        <v>0</v>
      </c>
      <c r="Y71" s="15"/>
      <c r="Z71" s="37">
        <f t="shared" ca="1" si="16"/>
        <v>0</v>
      </c>
      <c r="AA71" s="37">
        <f t="shared" si="17"/>
        <v>0</v>
      </c>
      <c r="AB71" s="53">
        <f t="shared" ca="1" si="18"/>
        <v>0</v>
      </c>
      <c r="AC71" s="62">
        <f ca="1">SUMIF(INDIRECT("'Output 1'!$H$5:$H$"&amp;$C$4),Analysis!$Q71,INDIRECT("'Output 1'!$F$5:$F$"&amp;$C$4))
+SUMIF(INDIRECT("'Output 2'!$H$5:$H$"&amp;$C$5),Analysis!$Q71,INDIRECT("'Output 2'!$F$5:$F$"&amp;$C$5))
+SUMIF(INDIRECT("'Output 3'!$H$5:$H$"&amp;$C$6),Analysis!$Q71,INDIRECT("'Output 3'!$F$5:$F$"&amp;$C$6))
+SUMIF(INDIRECT("'Output 4'!$H$5:$H$"&amp;$C$7),Analysis!$Q71,INDIRECT("'Output 4'!$F$5:$F$"&amp;$C$7))
+SUMIF(INDIRECT("'Output 5'!$H$5:$H$"&amp;$C$8),Analysis!$Q71,INDIRECT("'Output 5'!$F$5:$F$"&amp;$C$8))
+SUMIF(INDIRECT("'Output 6'!$H$5:$H$"&amp;$C$9),Analysis!$Q71,INDIRECT("'Output 6'!$F$5:$F$"&amp;$C$9))
+SUMIF(INDIRECT("'Output 7'!$H$5:$H$"&amp;$C$10),Analysis!$Q71,INDIRECT("'Output 7'!$F$5:$F$"&amp;$C$10))
+SUMIF(INDIRECT("'Output 8'!$H$5:$H$"&amp;$C$11),Analysis!$Q71,INDIRECT("'Output 8'!$F$5:$F$"&amp;$C$11))
+SUMIF(INDIRECT("'Output 9'!$H$5:$H$"&amp;$C$12),Analysis!$Q71,INDIRECT("'Output 9'!$F$5:$F$"&amp;$C$12))
+SUMIF(INDIRECT("'Output 10'!$H$5:$H$"&amp;$C$13),Analysis!$Q71,INDIRECT("'Output 10'!$F$5:$F$"&amp;$C$13))</f>
        <v>0</v>
      </c>
    </row>
    <row r="72" spans="17:29" x14ac:dyDescent="0.2">
      <c r="Q72" s="31">
        <v>5.4</v>
      </c>
      <c r="R72" s="5">
        <f ca="1">SUMIF(INDIRECT("'Output 1'!$H$4:$H$"&amp;$C$4),Analysis!Q72,INDIRECT("'Output 1'!$m$4:$m$"&amp;$C$4))
+SUMIF(INDIRECT("'Output 2'!$H$4:$H$"&amp;$C$5),Analysis!Q72,INDIRECT("'Output 2'!$m$4:$m$"&amp;$C$5))
+SUMIF(INDIRECT("'Output 3'!$H$4:$H$"&amp;$C$6),Analysis!Q72,INDIRECT("'Output 3'!$m$4:$m$"&amp;$C$6))
+SUMIF(INDIRECT("'Output 4'!$H$4:$H$"&amp;$C$7),Analysis!Q72,INDIRECT("'Output 4'!$m$4:$m$"&amp;$C$7))
+SUMIF(INDIRECT("'Output 5'!$H$4:$H$"&amp;$C$8),Analysis!Q72,INDIRECT("'Output 5'!$m$4:$m$"&amp;$C$8))
+SUMIF(INDIRECT("'Output 6'!$H$4:$H$"&amp;$C$9),Analysis!Q72,INDIRECT("'Output 6'!$m$4:$m$"&amp;$C$9))
+SUMIF(INDIRECT("'Output 7'!$H$4:$H$"&amp;$C$10),Analysis!Q72,INDIRECT("'Output 7'!$m$4:$m$"&amp;$C$10))
+SUMIF(INDIRECT("'Output 8'!$H$4:$H$"&amp;$C$11),Analysis!Q72,INDIRECT("'Output 8'!$m$4:$m$"&amp;$C$11))
+SUMIF(INDIRECT("'Output 9'!$H$4:$H$"&amp;$C$12),Analysis!Q72,INDIRECT("'Output 9'!$m$4:$m$"&amp;$C$12))
+SUMIF(INDIRECT("'Output 10'!$H$4:$H$"&amp;$C$13),Analysis!Q72,INDIRECT("'Output 10'!$m$4:$m$"&amp;$C$13))</f>
        <v>0</v>
      </c>
      <c r="S72" s="5">
        <f ca="1">SUMIF(INDIRECT("'Output 1'!$H$4:$H$"&amp;$C$4),Analysis!Q72,INDIRECT("'Output 1'!$Q$4:$Q$"&amp;$C$4))
+SUMIF(INDIRECT("'Output 2'!$H$4:$H$"&amp;$C$5),Analysis!Q72,INDIRECT("'Output 2'!$Q$4:$Q$"&amp;$C$5))
+SUMIF(INDIRECT("'Output 3'!$H$4:$H$"&amp;$C$6),Analysis!Q72,INDIRECT("'Output 3'!$Q$4:$Q$"&amp;$C$6))
+SUMIF(INDIRECT("'Output 4'!$H$4:$H$"&amp;$C$7),Analysis!Q72,INDIRECT("'Output 4'!$Q$4:$Q$"&amp;$C$7))
+SUMIF(INDIRECT("'Output 5'!$H$4:$H$"&amp;$C$8),Analysis!Q72,INDIRECT("'Output 5'!$Q$4:$Q$"&amp;$C$8))
+SUMIF(INDIRECT("'Output 6'!$H$4:$H$"&amp;$C$9),Analysis!Q72,INDIRECT("'Output 6'!$Q$4:$Q$"&amp;$C$9))
+SUMIF(INDIRECT("'Output 7'!$H$4:$H$"&amp;$C$10),Analysis!Q72,INDIRECT("'Output 7'!$Q$4:$Q$"&amp;$C$10))
+SUMIF(INDIRECT("'Output 8'!$H$4:$H$"&amp;$C$11),Analysis!Q72,INDIRECT("'Output 8'!$Q$4:$Q$"&amp;$C$11))
+SUMIF(INDIRECT("'Output 9'!$H$4:$H$"&amp;$C$12),Analysis!Q72,INDIRECT("'Output 9'!$Q$4:$Q$"&amp;$C$12))
+SUMIF(INDIRECT("'Output 10'!$H$4:$H$"&amp;$C$13),Analysis!Q72,INDIRECT("'Output 10'!$Q$4:$Q$"&amp;$C$13))</f>
        <v>0</v>
      </c>
      <c r="T72" s="5">
        <f ca="1">SUMIF(INDIRECT("'Output 1'!$H$4:$H$"&amp;$C$4),Analysis!Q72,INDIRECT("'Output 1'!$U$4:$U$"&amp;$C$4))
+SUMIF(INDIRECT("'Output 2'!$H$4:$H$"&amp;$C$5),Analysis!Q72,INDIRECT("'Output 2'!$U$4:$U$"&amp;$C$5))
+SUMIF(INDIRECT("'Output 3'!$H$4:$H$"&amp;$C$6),Analysis!Q72,INDIRECT("'Output 3'!$U$4:$U$"&amp;$C$6))
+SUMIF(INDIRECT("'Output 4'!$H$4:$H$"&amp;$C$7),Analysis!Q72,INDIRECT("'Output 4'!$U$4:$U$"&amp;$C$7))
+SUMIF(INDIRECT("'Output 5'!$H$4:$H$"&amp;$C$8),Analysis!Q72,INDIRECT("'Output 5'!$U$4:$U$"&amp;$C$8))
+SUMIF(INDIRECT("'Output 6'!$H$4:$H$"&amp;$C$9),Analysis!Q72,INDIRECT("'Output 6'!$U$4:$U$"&amp;$C$9))
+SUMIF(INDIRECT("'Output 7'!$H$4:$H$"&amp;$C$10),Analysis!Q72,INDIRECT("'Output 7'!$U$4:$U$"&amp;$C$10))
+SUMIF(INDIRECT("'Output 8'!$H$4:$H$"&amp;$C$11),Analysis!Q72,INDIRECT("'Output 8'!$U$4:$U$"&amp;$C$11))
+SUMIF(INDIRECT("'Output 9'!$H$4:$H$"&amp;$C$12),Analysis!Q72,INDIRECT("'Output 9'!$U$4:$U$"&amp;$C$12))
+SUMIF(INDIRECT("'Output 10'!$H$4:$H$"&amp;$C$13),Analysis!Q72,INDIRECT("'Output 10'!$U$4:$U$"&amp;$C$13))</f>
        <v>0</v>
      </c>
      <c r="U72" s="31"/>
      <c r="V72" s="5">
        <f>SUMIF('Unplanned Outputs'!$E$4:$E$500,Analysis!Q72,'Unplanned Outputs'!$J$4:$J$500)</f>
        <v>0</v>
      </c>
      <c r="W72" s="5">
        <f>SUMIF('Unplanned Outputs'!$E$4:$E$500,Analysis!$Q72,'Unplanned Outputs'!$N$4:$N$500)</f>
        <v>0</v>
      </c>
      <c r="X72" s="5">
        <f>SUMIF('Unplanned Outputs'!$E$4:$E$500,Analysis!$Q72,'Unplanned Outputs'!$R$4:$R$500)</f>
        <v>0</v>
      </c>
      <c r="Y72" s="15"/>
      <c r="Z72" s="37">
        <f t="shared" ref="Z72:Z75" ca="1" si="19">SUM(R72:T72)</f>
        <v>0</v>
      </c>
      <c r="AA72" s="37">
        <f t="shared" ref="AA72:AA75" si="20">SUM(V72:X72)</f>
        <v>0</v>
      </c>
      <c r="AB72" s="53">
        <f t="shared" ref="AB72:AB75" ca="1" si="21">AA72+Z72</f>
        <v>0</v>
      </c>
      <c r="AC72" s="62">
        <f ca="1">SUMIF(INDIRECT("'Output 1'!$H$5:$H$"&amp;$C$4),Analysis!$Q72,INDIRECT("'Output 1'!$F$5:$F$"&amp;$C$4))
+SUMIF(INDIRECT("'Output 2'!$H$5:$H$"&amp;$C$5),Analysis!$Q72,INDIRECT("'Output 2'!$F$5:$F$"&amp;$C$5))
+SUMIF(INDIRECT("'Output 3'!$H$5:$H$"&amp;$C$6),Analysis!$Q72,INDIRECT("'Output 3'!$F$5:$F$"&amp;$C$6))
+SUMIF(INDIRECT("'Output 4'!$H$5:$H$"&amp;$C$7),Analysis!$Q72,INDIRECT("'Output 4'!$F$5:$F$"&amp;$C$7))
+SUMIF(INDIRECT("'Output 5'!$H$5:$H$"&amp;$C$8),Analysis!$Q72,INDIRECT("'Output 5'!$F$5:$F$"&amp;$C$8))
+SUMIF(INDIRECT("'Output 6'!$H$5:$H$"&amp;$C$9),Analysis!$Q72,INDIRECT("'Output 6'!$F$5:$F$"&amp;$C$9))
+SUMIF(INDIRECT("'Output 7'!$H$5:$H$"&amp;$C$10),Analysis!$Q72,INDIRECT("'Output 7'!$F$5:$F$"&amp;$C$10))
+SUMIF(INDIRECT("'Output 8'!$H$5:$H$"&amp;$C$11),Analysis!$Q72,INDIRECT("'Output 8'!$F$5:$F$"&amp;$C$11))
+SUMIF(INDIRECT("'Output 9'!$H$5:$H$"&amp;$C$12),Analysis!$Q72,INDIRECT("'Output 9'!$F$5:$F$"&amp;$C$12))
+SUMIF(INDIRECT("'Output 10'!$H$5:$H$"&amp;$C$13),Analysis!$Q72,INDIRECT("'Output 10'!$F$5:$F$"&amp;$C$13))</f>
        <v>0</v>
      </c>
    </row>
    <row r="73" spans="17:29" x14ac:dyDescent="0.2">
      <c r="Q73" s="31" t="s">
        <v>563</v>
      </c>
      <c r="R73" s="5">
        <f ca="1">SUMIF(INDIRECT("'Output 1'!$H$4:$H$"&amp;$C$4),Analysis!Q73,INDIRECT("'Output 1'!$m$4:$m$"&amp;$C$4))
+SUMIF(INDIRECT("'Output 2'!$H$4:$H$"&amp;$C$5),Analysis!Q73,INDIRECT("'Output 2'!$m$4:$m$"&amp;$C$5))
+SUMIF(INDIRECT("'Output 3'!$H$4:$H$"&amp;$C$6),Analysis!Q73,INDIRECT("'Output 3'!$m$4:$m$"&amp;$C$6))
+SUMIF(INDIRECT("'Output 4'!$H$4:$H$"&amp;$C$7),Analysis!Q73,INDIRECT("'Output 4'!$m$4:$m$"&amp;$C$7))
+SUMIF(INDIRECT("'Output 5'!$H$4:$H$"&amp;$C$8),Analysis!Q73,INDIRECT("'Output 5'!$m$4:$m$"&amp;$C$8))
+SUMIF(INDIRECT("'Output 6'!$H$4:$H$"&amp;$C$9),Analysis!Q73,INDIRECT("'Output 6'!$m$4:$m$"&amp;$C$9))
+SUMIF(INDIRECT("'Output 7'!$H$4:$H$"&amp;$C$10),Analysis!Q73,INDIRECT("'Output 7'!$m$4:$m$"&amp;$C$10))
+SUMIF(INDIRECT("'Output 8'!$H$4:$H$"&amp;$C$11),Analysis!Q73,INDIRECT("'Output 8'!$m$4:$m$"&amp;$C$11))
+SUMIF(INDIRECT("'Output 9'!$H$4:$H$"&amp;$C$12),Analysis!Q73,INDIRECT("'Output 9'!$m$4:$m$"&amp;$C$12))
+SUMIF(INDIRECT("'Output 10'!$H$4:$H$"&amp;$C$13),Analysis!Q73,INDIRECT("'Output 10'!$m$4:$m$"&amp;$C$13))</f>
        <v>0</v>
      </c>
      <c r="S73" s="5">
        <f ca="1">SUMIF(INDIRECT("'Output 1'!$H$4:$H$"&amp;$C$4),Analysis!Q73,INDIRECT("'Output 1'!$Q$4:$Q$"&amp;$C$4))
+SUMIF(INDIRECT("'Output 2'!$H$4:$H$"&amp;$C$5),Analysis!Q73,INDIRECT("'Output 2'!$Q$4:$Q$"&amp;$C$5))
+SUMIF(INDIRECT("'Output 3'!$H$4:$H$"&amp;$C$6),Analysis!Q73,INDIRECT("'Output 3'!$Q$4:$Q$"&amp;$C$6))
+SUMIF(INDIRECT("'Output 4'!$H$4:$H$"&amp;$C$7),Analysis!Q73,INDIRECT("'Output 4'!$Q$4:$Q$"&amp;$C$7))
+SUMIF(INDIRECT("'Output 5'!$H$4:$H$"&amp;$C$8),Analysis!Q73,INDIRECT("'Output 5'!$Q$4:$Q$"&amp;$C$8))
+SUMIF(INDIRECT("'Output 6'!$H$4:$H$"&amp;$C$9),Analysis!Q73,INDIRECT("'Output 6'!$Q$4:$Q$"&amp;$C$9))
+SUMIF(INDIRECT("'Output 7'!$H$4:$H$"&amp;$C$10),Analysis!Q73,INDIRECT("'Output 7'!$Q$4:$Q$"&amp;$C$10))
+SUMIF(INDIRECT("'Output 8'!$H$4:$H$"&amp;$C$11),Analysis!Q73,INDIRECT("'Output 8'!$Q$4:$Q$"&amp;$C$11))
+SUMIF(INDIRECT("'Output 9'!$H$4:$H$"&amp;$C$12),Analysis!Q73,INDIRECT("'Output 9'!$Q$4:$Q$"&amp;$C$12))
+SUMIF(INDIRECT("'Output 10'!$H$4:$H$"&amp;$C$13),Analysis!Q73,INDIRECT("'Output 10'!$Q$4:$Q$"&amp;$C$13))</f>
        <v>0</v>
      </c>
      <c r="T73" s="5">
        <f ca="1">SUMIF(INDIRECT("'Output 1'!$H$4:$H$"&amp;$C$4),Analysis!Q73,INDIRECT("'Output 1'!$U$4:$U$"&amp;$C$4))
+SUMIF(INDIRECT("'Output 2'!$H$4:$H$"&amp;$C$5),Analysis!Q73,INDIRECT("'Output 2'!$U$4:$U$"&amp;$C$5))
+SUMIF(INDIRECT("'Output 3'!$H$4:$H$"&amp;$C$6),Analysis!Q73,INDIRECT("'Output 3'!$U$4:$U$"&amp;$C$6))
+SUMIF(INDIRECT("'Output 4'!$H$4:$H$"&amp;$C$7),Analysis!Q73,INDIRECT("'Output 4'!$U$4:$U$"&amp;$C$7))
+SUMIF(INDIRECT("'Output 5'!$H$4:$H$"&amp;$C$8),Analysis!Q73,INDIRECT("'Output 5'!$U$4:$U$"&amp;$C$8))
+SUMIF(INDIRECT("'Output 6'!$H$4:$H$"&amp;$C$9),Analysis!Q73,INDIRECT("'Output 6'!$U$4:$U$"&amp;$C$9))
+SUMIF(INDIRECT("'Output 7'!$H$4:$H$"&amp;$C$10),Analysis!Q73,INDIRECT("'Output 7'!$U$4:$U$"&amp;$C$10))
+SUMIF(INDIRECT("'Output 8'!$H$4:$H$"&amp;$C$11),Analysis!Q73,INDIRECT("'Output 8'!$U$4:$U$"&amp;$C$11))
+SUMIF(INDIRECT("'Output 9'!$H$4:$H$"&amp;$C$12),Analysis!Q73,INDIRECT("'Output 9'!$U$4:$U$"&amp;$C$12))
+SUMIF(INDIRECT("'Output 10'!$H$4:$H$"&amp;$C$13),Analysis!Q73,INDIRECT("'Output 10'!$U$4:$U$"&amp;$C$13))</f>
        <v>0</v>
      </c>
      <c r="U73" s="31"/>
      <c r="V73" s="5">
        <f>SUMIF('Unplanned Outputs'!$E$4:$E$500,Analysis!Q73,'Unplanned Outputs'!$J$4:$J$500)</f>
        <v>0</v>
      </c>
      <c r="W73" s="5">
        <f>SUMIF('Unplanned Outputs'!$E$4:$E$500,Analysis!$Q73,'Unplanned Outputs'!$N$4:$N$500)</f>
        <v>0</v>
      </c>
      <c r="X73" s="5">
        <f>SUMIF('Unplanned Outputs'!$E$4:$E$500,Analysis!$Q73,'Unplanned Outputs'!$R$4:$R$500)</f>
        <v>0</v>
      </c>
      <c r="Y73" s="15"/>
      <c r="Z73" s="37">
        <f t="shared" ca="1" si="19"/>
        <v>0</v>
      </c>
      <c r="AA73" s="37">
        <f t="shared" si="20"/>
        <v>0</v>
      </c>
      <c r="AB73" s="53">
        <f t="shared" ca="1" si="21"/>
        <v>0</v>
      </c>
      <c r="AC73" s="62">
        <f ca="1">SUMIF(INDIRECT("'Output 1'!$H$5:$H$"&amp;$C$4),Analysis!$Q73,INDIRECT("'Output 1'!$F$5:$F$"&amp;$C$4))
+SUMIF(INDIRECT("'Output 2'!$H$5:$H$"&amp;$C$5),Analysis!$Q73,INDIRECT("'Output 2'!$F$5:$F$"&amp;$C$5))
+SUMIF(INDIRECT("'Output 3'!$H$5:$H$"&amp;$C$6),Analysis!$Q73,INDIRECT("'Output 3'!$F$5:$F$"&amp;$C$6))
+SUMIF(INDIRECT("'Output 4'!$H$5:$H$"&amp;$C$7),Analysis!$Q73,INDIRECT("'Output 4'!$F$5:$F$"&amp;$C$7))
+SUMIF(INDIRECT("'Output 5'!$H$5:$H$"&amp;$C$8),Analysis!$Q73,INDIRECT("'Output 5'!$F$5:$F$"&amp;$C$8))
+SUMIF(INDIRECT("'Output 6'!$H$5:$H$"&amp;$C$9),Analysis!$Q73,INDIRECT("'Output 6'!$F$5:$F$"&amp;$C$9))
+SUMIF(INDIRECT("'Output 7'!$H$5:$H$"&amp;$C$10),Analysis!$Q73,INDIRECT("'Output 7'!$F$5:$F$"&amp;$C$10))
+SUMIF(INDIRECT("'Output 8'!$H$5:$H$"&amp;$C$11),Analysis!$Q73,INDIRECT("'Output 8'!$F$5:$F$"&amp;$C$11))
+SUMIF(INDIRECT("'Output 9'!$H$5:$H$"&amp;$C$12),Analysis!$Q73,INDIRECT("'Output 9'!$F$5:$F$"&amp;$C$12))
+SUMIF(INDIRECT("'Output 10'!$H$5:$H$"&amp;$C$13),Analysis!$Q73,INDIRECT("'Output 10'!$F$5:$F$"&amp;$C$13))</f>
        <v>0</v>
      </c>
    </row>
    <row r="74" spans="17:29" x14ac:dyDescent="0.2">
      <c r="Q74" s="31" t="s">
        <v>564</v>
      </c>
      <c r="R74" s="5">
        <f ca="1">SUMIF(INDIRECT("'Output 1'!$H$4:$H$"&amp;$C$4),Analysis!Q74,INDIRECT("'Output 1'!$m$4:$m$"&amp;$C$4))
+SUMIF(INDIRECT("'Output 2'!$H$4:$H$"&amp;$C$5),Analysis!Q74,INDIRECT("'Output 2'!$m$4:$m$"&amp;$C$5))
+SUMIF(INDIRECT("'Output 3'!$H$4:$H$"&amp;$C$6),Analysis!Q74,INDIRECT("'Output 3'!$m$4:$m$"&amp;$C$6))
+SUMIF(INDIRECT("'Output 4'!$H$4:$H$"&amp;$C$7),Analysis!Q74,INDIRECT("'Output 4'!$m$4:$m$"&amp;$C$7))
+SUMIF(INDIRECT("'Output 5'!$H$4:$H$"&amp;$C$8),Analysis!Q74,INDIRECT("'Output 5'!$m$4:$m$"&amp;$C$8))
+SUMIF(INDIRECT("'Output 6'!$H$4:$H$"&amp;$C$9),Analysis!Q74,INDIRECT("'Output 6'!$m$4:$m$"&amp;$C$9))
+SUMIF(INDIRECT("'Output 7'!$H$4:$H$"&amp;$C$10),Analysis!Q74,INDIRECT("'Output 7'!$m$4:$m$"&amp;$C$10))
+SUMIF(INDIRECT("'Output 8'!$H$4:$H$"&amp;$C$11),Analysis!Q74,INDIRECT("'Output 8'!$m$4:$m$"&amp;$C$11))
+SUMIF(INDIRECT("'Output 9'!$H$4:$H$"&amp;$C$12),Analysis!Q74,INDIRECT("'Output 9'!$m$4:$m$"&amp;$C$12))
+SUMIF(INDIRECT("'Output 10'!$H$4:$H$"&amp;$C$13),Analysis!Q74,INDIRECT("'Output 10'!$m$4:$m$"&amp;$C$13))</f>
        <v>0</v>
      </c>
      <c r="S74" s="5">
        <f ca="1">SUMIF(INDIRECT("'Output 1'!$H$4:$H$"&amp;$C$4),Analysis!Q74,INDIRECT("'Output 1'!$Q$4:$Q$"&amp;$C$4))
+SUMIF(INDIRECT("'Output 2'!$H$4:$H$"&amp;$C$5),Analysis!Q74,INDIRECT("'Output 2'!$Q$4:$Q$"&amp;$C$5))
+SUMIF(INDIRECT("'Output 3'!$H$4:$H$"&amp;$C$6),Analysis!Q74,INDIRECT("'Output 3'!$Q$4:$Q$"&amp;$C$6))
+SUMIF(INDIRECT("'Output 4'!$H$4:$H$"&amp;$C$7),Analysis!Q74,INDIRECT("'Output 4'!$Q$4:$Q$"&amp;$C$7))
+SUMIF(INDIRECT("'Output 5'!$H$4:$H$"&amp;$C$8),Analysis!Q74,INDIRECT("'Output 5'!$Q$4:$Q$"&amp;$C$8))
+SUMIF(INDIRECT("'Output 6'!$H$4:$H$"&amp;$C$9),Analysis!Q74,INDIRECT("'Output 6'!$Q$4:$Q$"&amp;$C$9))
+SUMIF(INDIRECT("'Output 7'!$H$4:$H$"&amp;$C$10),Analysis!Q74,INDIRECT("'Output 7'!$Q$4:$Q$"&amp;$C$10))
+SUMIF(INDIRECT("'Output 8'!$H$4:$H$"&amp;$C$11),Analysis!Q74,INDIRECT("'Output 8'!$Q$4:$Q$"&amp;$C$11))
+SUMIF(INDIRECT("'Output 9'!$H$4:$H$"&amp;$C$12),Analysis!Q74,INDIRECT("'Output 9'!$Q$4:$Q$"&amp;$C$12))
+SUMIF(INDIRECT("'Output 10'!$H$4:$H$"&amp;$C$13),Analysis!Q74,INDIRECT("'Output 10'!$Q$4:$Q$"&amp;$C$13))</f>
        <v>0</v>
      </c>
      <c r="T74" s="5">
        <f ca="1">SUMIF(INDIRECT("'Output 1'!$H$4:$H$"&amp;$C$4),Analysis!Q74,INDIRECT("'Output 1'!$U$4:$U$"&amp;$C$4))
+SUMIF(INDIRECT("'Output 2'!$H$4:$H$"&amp;$C$5),Analysis!Q74,INDIRECT("'Output 2'!$U$4:$U$"&amp;$C$5))
+SUMIF(INDIRECT("'Output 3'!$H$4:$H$"&amp;$C$6),Analysis!Q74,INDIRECT("'Output 3'!$U$4:$U$"&amp;$C$6))
+SUMIF(INDIRECT("'Output 4'!$H$4:$H$"&amp;$C$7),Analysis!Q74,INDIRECT("'Output 4'!$U$4:$U$"&amp;$C$7))
+SUMIF(INDIRECT("'Output 5'!$H$4:$H$"&amp;$C$8),Analysis!Q74,INDIRECT("'Output 5'!$U$4:$U$"&amp;$C$8))
+SUMIF(INDIRECT("'Output 6'!$H$4:$H$"&amp;$C$9),Analysis!Q74,INDIRECT("'Output 6'!$U$4:$U$"&amp;$C$9))
+SUMIF(INDIRECT("'Output 7'!$H$4:$H$"&amp;$C$10),Analysis!Q74,INDIRECT("'Output 7'!$U$4:$U$"&amp;$C$10))
+SUMIF(INDIRECT("'Output 8'!$H$4:$H$"&amp;$C$11),Analysis!Q74,INDIRECT("'Output 8'!$U$4:$U$"&amp;$C$11))
+SUMIF(INDIRECT("'Output 9'!$H$4:$H$"&amp;$C$12),Analysis!Q74,INDIRECT("'Output 9'!$U$4:$U$"&amp;$C$12))
+SUMIF(INDIRECT("'Output 10'!$H$4:$H$"&amp;$C$13),Analysis!Q74,INDIRECT("'Output 10'!$U$4:$U$"&amp;$C$13))</f>
        <v>0</v>
      </c>
      <c r="U74" s="31"/>
      <c r="V74" s="5">
        <f>SUMIF('Unplanned Outputs'!$E$4:$E$500,Analysis!Q74,'Unplanned Outputs'!$J$4:$J$500)</f>
        <v>0</v>
      </c>
      <c r="W74" s="5">
        <f>SUMIF('Unplanned Outputs'!$E$4:$E$500,Analysis!$Q74,'Unplanned Outputs'!$N$4:$N$500)</f>
        <v>0</v>
      </c>
      <c r="X74" s="5">
        <f>SUMIF('Unplanned Outputs'!$E$4:$E$500,Analysis!$Q74,'Unplanned Outputs'!$R$4:$R$500)</f>
        <v>0</v>
      </c>
      <c r="Y74" s="15"/>
      <c r="Z74" s="37">
        <f t="shared" ca="1" si="19"/>
        <v>0</v>
      </c>
      <c r="AA74" s="37">
        <f t="shared" si="20"/>
        <v>0</v>
      </c>
      <c r="AB74" s="53">
        <f t="shared" ca="1" si="21"/>
        <v>0</v>
      </c>
      <c r="AC74" s="62">
        <f ca="1">SUMIF(INDIRECT("'Output 1'!$H$5:$H$"&amp;$C$4),Analysis!$Q74,INDIRECT("'Output 1'!$F$5:$F$"&amp;$C$4))
+SUMIF(INDIRECT("'Output 2'!$H$5:$H$"&amp;$C$5),Analysis!$Q74,INDIRECT("'Output 2'!$F$5:$F$"&amp;$C$5))
+SUMIF(INDIRECT("'Output 3'!$H$5:$H$"&amp;$C$6),Analysis!$Q74,INDIRECT("'Output 3'!$F$5:$F$"&amp;$C$6))
+SUMIF(INDIRECT("'Output 4'!$H$5:$H$"&amp;$C$7),Analysis!$Q74,INDIRECT("'Output 4'!$F$5:$F$"&amp;$C$7))
+SUMIF(INDIRECT("'Output 5'!$H$5:$H$"&amp;$C$8),Analysis!$Q74,INDIRECT("'Output 5'!$F$5:$F$"&amp;$C$8))
+SUMIF(INDIRECT("'Output 6'!$H$5:$H$"&amp;$C$9),Analysis!$Q74,INDIRECT("'Output 6'!$F$5:$F$"&amp;$C$9))
+SUMIF(INDIRECT("'Output 7'!$H$5:$H$"&amp;$C$10),Analysis!$Q74,INDIRECT("'Output 7'!$F$5:$F$"&amp;$C$10))
+SUMIF(INDIRECT("'Output 8'!$H$5:$H$"&amp;$C$11),Analysis!$Q74,INDIRECT("'Output 8'!$F$5:$F$"&amp;$C$11))
+SUMIF(INDIRECT("'Output 9'!$H$5:$H$"&amp;$C$12),Analysis!$Q74,INDIRECT("'Output 9'!$F$5:$F$"&amp;$C$12))
+SUMIF(INDIRECT("'Output 10'!$H$5:$H$"&amp;$C$13),Analysis!$Q74,INDIRECT("'Output 10'!$F$5:$F$"&amp;$C$13))</f>
        <v>0</v>
      </c>
    </row>
    <row r="75" spans="17:29" x14ac:dyDescent="0.2">
      <c r="Q75" s="31" t="s">
        <v>565</v>
      </c>
      <c r="R75" s="5">
        <f ca="1">SUMIF(INDIRECT("'Output 1'!$H$4:$H$"&amp;$C$4),Analysis!Q75,INDIRECT("'Output 1'!$m$4:$m$"&amp;$C$4))
+SUMIF(INDIRECT("'Output 2'!$H$4:$H$"&amp;$C$5),Analysis!Q75,INDIRECT("'Output 2'!$m$4:$m$"&amp;$C$5))
+SUMIF(INDIRECT("'Output 3'!$H$4:$H$"&amp;$C$6),Analysis!Q75,INDIRECT("'Output 3'!$m$4:$m$"&amp;$C$6))
+SUMIF(INDIRECT("'Output 4'!$H$4:$H$"&amp;$C$7),Analysis!Q75,INDIRECT("'Output 4'!$m$4:$m$"&amp;$C$7))
+SUMIF(INDIRECT("'Output 5'!$H$4:$H$"&amp;$C$8),Analysis!Q75,INDIRECT("'Output 5'!$m$4:$m$"&amp;$C$8))
+SUMIF(INDIRECT("'Output 6'!$H$4:$H$"&amp;$C$9),Analysis!Q75,INDIRECT("'Output 6'!$m$4:$m$"&amp;$C$9))
+SUMIF(INDIRECT("'Output 7'!$H$4:$H$"&amp;$C$10),Analysis!Q75,INDIRECT("'Output 7'!$m$4:$m$"&amp;$C$10))
+SUMIF(INDIRECT("'Output 8'!$H$4:$H$"&amp;$C$11),Analysis!Q75,INDIRECT("'Output 8'!$m$4:$m$"&amp;$C$11))
+SUMIF(INDIRECT("'Output 9'!$H$4:$H$"&amp;$C$12),Analysis!Q75,INDIRECT("'Output 9'!$m$4:$m$"&amp;$C$12))
+SUMIF(INDIRECT("'Output 10'!$H$4:$H$"&amp;$C$13),Analysis!Q75,INDIRECT("'Output 10'!$m$4:$m$"&amp;$C$13))</f>
        <v>0</v>
      </c>
      <c r="S75" s="5">
        <f ca="1">SUMIF(INDIRECT("'Output 1'!$H$4:$H$"&amp;$C$4),Analysis!Q75,INDIRECT("'Output 1'!$Q$4:$Q$"&amp;$C$4))
+SUMIF(INDIRECT("'Output 2'!$H$4:$H$"&amp;$C$5),Analysis!Q75,INDIRECT("'Output 2'!$Q$4:$Q$"&amp;$C$5))
+SUMIF(INDIRECT("'Output 3'!$H$4:$H$"&amp;$C$6),Analysis!Q75,INDIRECT("'Output 3'!$Q$4:$Q$"&amp;$C$6))
+SUMIF(INDIRECT("'Output 4'!$H$4:$H$"&amp;$C$7),Analysis!Q75,INDIRECT("'Output 4'!$Q$4:$Q$"&amp;$C$7))
+SUMIF(INDIRECT("'Output 5'!$H$4:$H$"&amp;$C$8),Analysis!Q75,INDIRECT("'Output 5'!$Q$4:$Q$"&amp;$C$8))
+SUMIF(INDIRECT("'Output 6'!$H$4:$H$"&amp;$C$9),Analysis!Q75,INDIRECT("'Output 6'!$Q$4:$Q$"&amp;$C$9))
+SUMIF(INDIRECT("'Output 7'!$H$4:$H$"&amp;$C$10),Analysis!Q75,INDIRECT("'Output 7'!$Q$4:$Q$"&amp;$C$10))
+SUMIF(INDIRECT("'Output 8'!$H$4:$H$"&amp;$C$11),Analysis!Q75,INDIRECT("'Output 8'!$Q$4:$Q$"&amp;$C$11))
+SUMIF(INDIRECT("'Output 9'!$H$4:$H$"&amp;$C$12),Analysis!Q75,INDIRECT("'Output 9'!$Q$4:$Q$"&amp;$C$12))
+SUMIF(INDIRECT("'Output 10'!$H$4:$H$"&amp;$C$13),Analysis!Q75,INDIRECT("'Output 10'!$Q$4:$Q$"&amp;$C$13))</f>
        <v>0</v>
      </c>
      <c r="T75" s="5">
        <f ca="1">SUMIF(INDIRECT("'Output 1'!$H$4:$H$"&amp;$C$4),Analysis!Q75,INDIRECT("'Output 1'!$U$4:$U$"&amp;$C$4))
+SUMIF(INDIRECT("'Output 2'!$H$4:$H$"&amp;$C$5),Analysis!Q75,INDIRECT("'Output 2'!$U$4:$U$"&amp;$C$5))
+SUMIF(INDIRECT("'Output 3'!$H$4:$H$"&amp;$C$6),Analysis!Q75,INDIRECT("'Output 3'!$U$4:$U$"&amp;$C$6))
+SUMIF(INDIRECT("'Output 4'!$H$4:$H$"&amp;$C$7),Analysis!Q75,INDIRECT("'Output 4'!$U$4:$U$"&amp;$C$7))
+SUMIF(INDIRECT("'Output 5'!$H$4:$H$"&amp;$C$8),Analysis!Q75,INDIRECT("'Output 5'!$U$4:$U$"&amp;$C$8))
+SUMIF(INDIRECT("'Output 6'!$H$4:$H$"&amp;$C$9),Analysis!Q75,INDIRECT("'Output 6'!$U$4:$U$"&amp;$C$9))
+SUMIF(INDIRECT("'Output 7'!$H$4:$H$"&amp;$C$10),Analysis!Q75,INDIRECT("'Output 7'!$U$4:$U$"&amp;$C$10))
+SUMIF(INDIRECT("'Output 8'!$H$4:$H$"&amp;$C$11),Analysis!Q75,INDIRECT("'Output 8'!$U$4:$U$"&amp;$C$11))
+SUMIF(INDIRECT("'Output 9'!$H$4:$H$"&amp;$C$12),Analysis!Q75,INDIRECT("'Output 9'!$U$4:$U$"&amp;$C$12))
+SUMIF(INDIRECT("'Output 10'!$H$4:$H$"&amp;$C$13),Analysis!Q75,INDIRECT("'Output 10'!$U$4:$U$"&amp;$C$13))</f>
        <v>0</v>
      </c>
      <c r="U75" s="31"/>
      <c r="V75" s="5">
        <f>SUMIF('Unplanned Outputs'!$E$4:$E$500,Analysis!Q75,'Unplanned Outputs'!$J$4:$J$500)</f>
        <v>0</v>
      </c>
      <c r="W75" s="5">
        <f>SUMIF('Unplanned Outputs'!$E$4:$E$500,Analysis!$Q75,'Unplanned Outputs'!$N$4:$N$500)</f>
        <v>0</v>
      </c>
      <c r="X75" s="5">
        <f>SUMIF('Unplanned Outputs'!$E$4:$E$500,Analysis!$Q75,'Unplanned Outputs'!$R$4:$R$500)</f>
        <v>0</v>
      </c>
      <c r="Y75" s="15"/>
      <c r="Z75" s="37">
        <f t="shared" ca="1" si="19"/>
        <v>0</v>
      </c>
      <c r="AA75" s="37">
        <f t="shared" si="20"/>
        <v>0</v>
      </c>
      <c r="AB75" s="53">
        <f t="shared" ca="1" si="21"/>
        <v>0</v>
      </c>
      <c r="AC75" s="62">
        <f ca="1">SUMIF(INDIRECT("'Output 1'!$H$5:$H$"&amp;$C$4),Analysis!$Q75,INDIRECT("'Output 1'!$F$5:$F$"&amp;$C$4))
+SUMIF(INDIRECT("'Output 2'!$H$5:$H$"&amp;$C$5),Analysis!$Q75,INDIRECT("'Output 2'!$F$5:$F$"&amp;$C$5))
+SUMIF(INDIRECT("'Output 3'!$H$5:$H$"&amp;$C$6),Analysis!$Q75,INDIRECT("'Output 3'!$F$5:$F$"&amp;$C$6))
+SUMIF(INDIRECT("'Output 4'!$H$5:$H$"&amp;$C$7),Analysis!$Q75,INDIRECT("'Output 4'!$F$5:$F$"&amp;$C$7))
+SUMIF(INDIRECT("'Output 5'!$H$5:$H$"&amp;$C$8),Analysis!$Q75,INDIRECT("'Output 5'!$F$5:$F$"&amp;$C$8))
+SUMIF(INDIRECT("'Output 6'!$H$5:$H$"&amp;$C$9),Analysis!$Q75,INDIRECT("'Output 6'!$F$5:$F$"&amp;$C$9))
+SUMIF(INDIRECT("'Output 7'!$H$5:$H$"&amp;$C$10),Analysis!$Q75,INDIRECT("'Output 7'!$F$5:$F$"&amp;$C$10))
+SUMIF(INDIRECT("'Output 8'!$H$5:$H$"&amp;$C$11),Analysis!$Q75,INDIRECT("'Output 8'!$F$5:$F$"&amp;$C$11))
+SUMIF(INDIRECT("'Output 9'!$H$5:$H$"&amp;$C$12),Analysis!$Q75,INDIRECT("'Output 9'!$F$5:$F$"&amp;$C$12))
+SUMIF(INDIRECT("'Output 10'!$H$5:$H$"&amp;$C$13),Analysis!$Q75,INDIRECT("'Output 10'!$F$5:$F$"&amp;$C$13))</f>
        <v>0</v>
      </c>
    </row>
    <row r="76" spans="17:29" x14ac:dyDescent="0.2">
      <c r="Q76" s="31">
        <v>6.1</v>
      </c>
      <c r="R76" s="5">
        <f ca="1">SUMIF(INDIRECT("'Output 1'!$H$4:$H$"&amp;$C$4),Analysis!Q76,INDIRECT("'Output 1'!$m$4:$m$"&amp;$C$4))
+SUMIF(INDIRECT("'Output 2'!$H$4:$H$"&amp;$C$5),Analysis!Q76,INDIRECT("'Output 2'!$m$4:$m$"&amp;$C$5))
+SUMIF(INDIRECT("'Output 3'!$H$4:$H$"&amp;$C$6),Analysis!Q76,INDIRECT("'Output 3'!$m$4:$m$"&amp;$C$6))
+SUMIF(INDIRECT("'Output 4'!$H$4:$H$"&amp;$C$7),Analysis!Q76,INDIRECT("'Output 4'!$m$4:$m$"&amp;$C$7))
+SUMIF(INDIRECT("'Output 5'!$H$4:$H$"&amp;$C$8),Analysis!Q76,INDIRECT("'Output 5'!$m$4:$m$"&amp;$C$8))
+SUMIF(INDIRECT("'Output 6'!$H$4:$H$"&amp;$C$9),Analysis!Q76,INDIRECT("'Output 6'!$m$4:$m$"&amp;$C$9))
+SUMIF(INDIRECT("'Output 7'!$H$4:$H$"&amp;$C$10),Analysis!Q76,INDIRECT("'Output 7'!$m$4:$m$"&amp;$C$10))
+SUMIF(INDIRECT("'Output 8'!$H$4:$H$"&amp;$C$11),Analysis!Q76,INDIRECT("'Output 8'!$m$4:$m$"&amp;$C$11))
+SUMIF(INDIRECT("'Output 9'!$H$4:$H$"&amp;$C$12),Analysis!Q76,INDIRECT("'Output 9'!$m$4:$m$"&amp;$C$12))
+SUMIF(INDIRECT("'Output 10'!$H$4:$H$"&amp;$C$13),Analysis!Q76,INDIRECT("'Output 10'!$m$4:$m$"&amp;$C$13))</f>
        <v>0</v>
      </c>
      <c r="S76" s="5">
        <f ca="1">SUMIF(INDIRECT("'Output 1'!$H$4:$H$"&amp;$C$4),Analysis!Q76,INDIRECT("'Output 1'!$Q$4:$Q$"&amp;$C$4))
+SUMIF(INDIRECT("'Output 2'!$H$4:$H$"&amp;$C$5),Analysis!Q76,INDIRECT("'Output 2'!$Q$4:$Q$"&amp;$C$5))
+SUMIF(INDIRECT("'Output 3'!$H$4:$H$"&amp;$C$6),Analysis!Q76,INDIRECT("'Output 3'!$Q$4:$Q$"&amp;$C$6))
+SUMIF(INDIRECT("'Output 4'!$H$4:$H$"&amp;$C$7),Analysis!Q76,INDIRECT("'Output 4'!$Q$4:$Q$"&amp;$C$7))
+SUMIF(INDIRECT("'Output 5'!$H$4:$H$"&amp;$C$8),Analysis!Q76,INDIRECT("'Output 5'!$Q$4:$Q$"&amp;$C$8))
+SUMIF(INDIRECT("'Output 6'!$H$4:$H$"&amp;$C$9),Analysis!Q76,INDIRECT("'Output 6'!$Q$4:$Q$"&amp;$C$9))
+SUMIF(INDIRECT("'Output 7'!$H$4:$H$"&amp;$C$10),Analysis!Q76,INDIRECT("'Output 7'!$Q$4:$Q$"&amp;$C$10))
+SUMIF(INDIRECT("'Output 8'!$H$4:$H$"&amp;$C$11),Analysis!Q76,INDIRECT("'Output 8'!$Q$4:$Q$"&amp;$C$11))
+SUMIF(INDIRECT("'Output 9'!$H$4:$H$"&amp;$C$12),Analysis!Q76,INDIRECT("'Output 9'!$Q$4:$Q$"&amp;$C$12))
+SUMIF(INDIRECT("'Output 10'!$H$4:$H$"&amp;$C$13),Analysis!Q76,INDIRECT("'Output 10'!$Q$4:$Q$"&amp;$C$13))</f>
        <v>0</v>
      </c>
      <c r="T76" s="5">
        <f ca="1">SUMIF(INDIRECT("'Output 1'!$H$4:$H$"&amp;$C$4),Analysis!Q76,INDIRECT("'Output 1'!$U$4:$U$"&amp;$C$4))
+SUMIF(INDIRECT("'Output 2'!$H$4:$H$"&amp;$C$5),Analysis!Q76,INDIRECT("'Output 2'!$U$4:$U$"&amp;$C$5))
+SUMIF(INDIRECT("'Output 3'!$H$4:$H$"&amp;$C$6),Analysis!Q76,INDIRECT("'Output 3'!$U$4:$U$"&amp;$C$6))
+SUMIF(INDIRECT("'Output 4'!$H$4:$H$"&amp;$C$7),Analysis!Q76,INDIRECT("'Output 4'!$U$4:$U$"&amp;$C$7))
+SUMIF(INDIRECT("'Output 5'!$H$4:$H$"&amp;$C$8),Analysis!Q76,INDIRECT("'Output 5'!$U$4:$U$"&amp;$C$8))
+SUMIF(INDIRECT("'Output 6'!$H$4:$H$"&amp;$C$9),Analysis!Q76,INDIRECT("'Output 6'!$U$4:$U$"&amp;$C$9))
+SUMIF(INDIRECT("'Output 7'!$H$4:$H$"&amp;$C$10),Analysis!Q76,INDIRECT("'Output 7'!$U$4:$U$"&amp;$C$10))
+SUMIF(INDIRECT("'Output 8'!$H$4:$H$"&amp;$C$11),Analysis!Q76,INDIRECT("'Output 8'!$U$4:$U$"&amp;$C$11))
+SUMIF(INDIRECT("'Output 9'!$H$4:$H$"&amp;$C$12),Analysis!Q76,INDIRECT("'Output 9'!$U$4:$U$"&amp;$C$12))
+SUMIF(INDIRECT("'Output 10'!$H$4:$H$"&amp;$C$13),Analysis!Q76,INDIRECT("'Output 10'!$U$4:$U$"&amp;$C$13))</f>
        <v>0</v>
      </c>
      <c r="U76" s="31"/>
      <c r="V76" s="5">
        <f>SUMIF('Unplanned Outputs'!$E$4:$E$500,Analysis!Q76,'Unplanned Outputs'!$J$4:$J$500)</f>
        <v>0</v>
      </c>
      <c r="W76" s="5">
        <f>SUMIF('Unplanned Outputs'!$E$4:$E$500,Analysis!$Q76,'Unplanned Outputs'!$N$4:$N$500)</f>
        <v>0</v>
      </c>
      <c r="X76" s="5">
        <f>SUMIF('Unplanned Outputs'!$E$4:$E$500,Analysis!$Q76,'Unplanned Outputs'!$R$4:$R$500)</f>
        <v>0</v>
      </c>
      <c r="Y76" s="15"/>
      <c r="Z76" s="37">
        <f t="shared" ca="1" si="16"/>
        <v>0</v>
      </c>
      <c r="AA76" s="37">
        <f t="shared" si="17"/>
        <v>0</v>
      </c>
      <c r="AB76" s="53">
        <f t="shared" ca="1" si="18"/>
        <v>0</v>
      </c>
      <c r="AC76" s="62">
        <f ca="1">SUMIF(INDIRECT("'Output 1'!$H$5:$H$"&amp;$C$4),Analysis!$Q76,INDIRECT("'Output 1'!$F$5:$F$"&amp;$C$4))
+SUMIF(INDIRECT("'Output 2'!$H$5:$H$"&amp;$C$5),Analysis!$Q76,INDIRECT("'Output 2'!$F$5:$F$"&amp;$C$5))
+SUMIF(INDIRECT("'Output 3'!$H$5:$H$"&amp;$C$6),Analysis!$Q76,INDIRECT("'Output 3'!$F$5:$F$"&amp;$C$6))
+SUMIF(INDIRECT("'Output 4'!$H$5:$H$"&amp;$C$7),Analysis!$Q76,INDIRECT("'Output 4'!$F$5:$F$"&amp;$C$7))
+SUMIF(INDIRECT("'Output 5'!$H$5:$H$"&amp;$C$8),Analysis!$Q76,INDIRECT("'Output 5'!$F$5:$F$"&amp;$C$8))
+SUMIF(INDIRECT("'Output 6'!$H$5:$H$"&amp;$C$9),Analysis!$Q76,INDIRECT("'Output 6'!$F$5:$F$"&amp;$C$9))
+SUMIF(INDIRECT("'Output 7'!$H$5:$H$"&amp;$C$10),Analysis!$Q76,INDIRECT("'Output 7'!$F$5:$F$"&amp;$C$10))
+SUMIF(INDIRECT("'Output 8'!$H$5:$H$"&amp;$C$11),Analysis!$Q76,INDIRECT("'Output 8'!$F$5:$F$"&amp;$C$11))
+SUMIF(INDIRECT("'Output 9'!$H$5:$H$"&amp;$C$12),Analysis!$Q76,INDIRECT("'Output 9'!$F$5:$F$"&amp;$C$12))
+SUMIF(INDIRECT("'Output 10'!$H$5:$H$"&amp;$C$13),Analysis!$Q76,INDIRECT("'Output 10'!$F$5:$F$"&amp;$C$13))</f>
        <v>0</v>
      </c>
    </row>
    <row r="77" spans="17:29" x14ac:dyDescent="0.2">
      <c r="Q77" s="31" t="s">
        <v>566</v>
      </c>
      <c r="R77" s="5">
        <f ca="1">SUMIF(INDIRECT("'Output 1'!$H$4:$H$"&amp;$C$4),Analysis!Q77,INDIRECT("'Output 1'!$m$4:$m$"&amp;$C$4))
+SUMIF(INDIRECT("'Output 2'!$H$4:$H$"&amp;$C$5),Analysis!Q77,INDIRECT("'Output 2'!$m$4:$m$"&amp;$C$5))
+SUMIF(INDIRECT("'Output 3'!$H$4:$H$"&amp;$C$6),Analysis!Q77,INDIRECT("'Output 3'!$m$4:$m$"&amp;$C$6))
+SUMIF(INDIRECT("'Output 4'!$H$4:$H$"&amp;$C$7),Analysis!Q77,INDIRECT("'Output 4'!$m$4:$m$"&amp;$C$7))
+SUMIF(INDIRECT("'Output 5'!$H$4:$H$"&amp;$C$8),Analysis!Q77,INDIRECT("'Output 5'!$m$4:$m$"&amp;$C$8))
+SUMIF(INDIRECT("'Output 6'!$H$4:$H$"&amp;$C$9),Analysis!Q77,INDIRECT("'Output 6'!$m$4:$m$"&amp;$C$9))
+SUMIF(INDIRECT("'Output 7'!$H$4:$H$"&amp;$C$10),Analysis!Q77,INDIRECT("'Output 7'!$m$4:$m$"&amp;$C$10))
+SUMIF(INDIRECT("'Output 8'!$H$4:$H$"&amp;$C$11),Analysis!Q77,INDIRECT("'Output 8'!$m$4:$m$"&amp;$C$11))
+SUMIF(INDIRECT("'Output 9'!$H$4:$H$"&amp;$C$12),Analysis!Q77,INDIRECT("'Output 9'!$m$4:$m$"&amp;$C$12))
+SUMIF(INDIRECT("'Output 10'!$H$4:$H$"&amp;$C$13),Analysis!Q77,INDIRECT("'Output 10'!$m$4:$m$"&amp;$C$13))</f>
        <v>0</v>
      </c>
      <c r="S77" s="5">
        <f ca="1">SUMIF(INDIRECT("'Output 1'!$H$4:$H$"&amp;$C$4),Analysis!Q77,INDIRECT("'Output 1'!$Q$4:$Q$"&amp;$C$4))
+SUMIF(INDIRECT("'Output 2'!$H$4:$H$"&amp;$C$5),Analysis!Q77,INDIRECT("'Output 2'!$Q$4:$Q$"&amp;$C$5))
+SUMIF(INDIRECT("'Output 3'!$H$4:$H$"&amp;$C$6),Analysis!Q77,INDIRECT("'Output 3'!$Q$4:$Q$"&amp;$C$6))
+SUMIF(INDIRECT("'Output 4'!$H$4:$H$"&amp;$C$7),Analysis!Q77,INDIRECT("'Output 4'!$Q$4:$Q$"&amp;$C$7))
+SUMIF(INDIRECT("'Output 5'!$H$4:$H$"&amp;$C$8),Analysis!Q77,INDIRECT("'Output 5'!$Q$4:$Q$"&amp;$C$8))
+SUMIF(INDIRECT("'Output 6'!$H$4:$H$"&amp;$C$9),Analysis!Q77,INDIRECT("'Output 6'!$Q$4:$Q$"&amp;$C$9))
+SUMIF(INDIRECT("'Output 7'!$H$4:$H$"&amp;$C$10),Analysis!Q77,INDIRECT("'Output 7'!$Q$4:$Q$"&amp;$C$10))
+SUMIF(INDIRECT("'Output 8'!$H$4:$H$"&amp;$C$11),Analysis!Q77,INDIRECT("'Output 8'!$Q$4:$Q$"&amp;$C$11))
+SUMIF(INDIRECT("'Output 9'!$H$4:$H$"&amp;$C$12),Analysis!Q77,INDIRECT("'Output 9'!$Q$4:$Q$"&amp;$C$12))
+SUMIF(INDIRECT("'Output 10'!$H$4:$H$"&amp;$C$13),Analysis!Q77,INDIRECT("'Output 10'!$Q$4:$Q$"&amp;$C$13))</f>
        <v>0</v>
      </c>
      <c r="T77" s="5">
        <f ca="1">SUMIF(INDIRECT("'Output 1'!$H$4:$H$"&amp;$C$4),Analysis!Q77,INDIRECT("'Output 1'!$U$4:$U$"&amp;$C$4))
+SUMIF(INDIRECT("'Output 2'!$H$4:$H$"&amp;$C$5),Analysis!Q77,INDIRECT("'Output 2'!$U$4:$U$"&amp;$C$5))
+SUMIF(INDIRECT("'Output 3'!$H$4:$H$"&amp;$C$6),Analysis!Q77,INDIRECT("'Output 3'!$U$4:$U$"&amp;$C$6))
+SUMIF(INDIRECT("'Output 4'!$H$4:$H$"&amp;$C$7),Analysis!Q77,INDIRECT("'Output 4'!$U$4:$U$"&amp;$C$7))
+SUMIF(INDIRECT("'Output 5'!$H$4:$H$"&amp;$C$8),Analysis!Q77,INDIRECT("'Output 5'!$U$4:$U$"&amp;$C$8))
+SUMIF(INDIRECT("'Output 6'!$H$4:$H$"&amp;$C$9),Analysis!Q77,INDIRECT("'Output 6'!$U$4:$U$"&amp;$C$9))
+SUMIF(INDIRECT("'Output 7'!$H$4:$H$"&amp;$C$10),Analysis!Q77,INDIRECT("'Output 7'!$U$4:$U$"&amp;$C$10))
+SUMIF(INDIRECT("'Output 8'!$H$4:$H$"&amp;$C$11),Analysis!Q77,INDIRECT("'Output 8'!$U$4:$U$"&amp;$C$11))
+SUMIF(INDIRECT("'Output 9'!$H$4:$H$"&amp;$C$12),Analysis!Q77,INDIRECT("'Output 9'!$U$4:$U$"&amp;$C$12))
+SUMIF(INDIRECT("'Output 10'!$H$4:$H$"&amp;$C$13),Analysis!Q77,INDIRECT("'Output 10'!$U$4:$U$"&amp;$C$13))</f>
        <v>0</v>
      </c>
      <c r="U77" s="31"/>
      <c r="V77" s="5">
        <f>SUMIF('Unplanned Outputs'!$E$4:$E$500,Analysis!Q77,'Unplanned Outputs'!$J$4:$J$500)</f>
        <v>0</v>
      </c>
      <c r="W77" s="5">
        <f>SUMIF('Unplanned Outputs'!$E$4:$E$500,Analysis!$Q77,'Unplanned Outputs'!$N$4:$N$500)</f>
        <v>0</v>
      </c>
      <c r="X77" s="5">
        <f>SUMIF('Unplanned Outputs'!$E$4:$E$500,Analysis!$Q77,'Unplanned Outputs'!$R$4:$R$500)</f>
        <v>0</v>
      </c>
      <c r="Y77" s="15"/>
      <c r="Z77" s="37">
        <f t="shared" ca="1" si="16"/>
        <v>0</v>
      </c>
      <c r="AA77" s="37">
        <f t="shared" si="17"/>
        <v>0</v>
      </c>
      <c r="AB77" s="53">
        <f t="shared" ca="1" si="18"/>
        <v>0</v>
      </c>
      <c r="AC77" s="62">
        <f ca="1">SUMIF(INDIRECT("'Output 1'!$H$5:$H$"&amp;$C$4),Analysis!$Q77,INDIRECT("'Output 1'!$F$5:$F$"&amp;$C$4))
+SUMIF(INDIRECT("'Output 2'!$H$5:$H$"&amp;$C$5),Analysis!$Q77,INDIRECT("'Output 2'!$F$5:$F$"&amp;$C$5))
+SUMIF(INDIRECT("'Output 3'!$H$5:$H$"&amp;$C$6),Analysis!$Q77,INDIRECT("'Output 3'!$F$5:$F$"&amp;$C$6))
+SUMIF(INDIRECT("'Output 4'!$H$5:$H$"&amp;$C$7),Analysis!$Q77,INDIRECT("'Output 4'!$F$5:$F$"&amp;$C$7))
+SUMIF(INDIRECT("'Output 5'!$H$5:$H$"&amp;$C$8),Analysis!$Q77,INDIRECT("'Output 5'!$F$5:$F$"&amp;$C$8))
+SUMIF(INDIRECT("'Output 6'!$H$5:$H$"&amp;$C$9),Analysis!$Q77,INDIRECT("'Output 6'!$F$5:$F$"&amp;$C$9))
+SUMIF(INDIRECT("'Output 7'!$H$5:$H$"&amp;$C$10),Analysis!$Q77,INDIRECT("'Output 7'!$F$5:$F$"&amp;$C$10))
+SUMIF(INDIRECT("'Output 8'!$H$5:$H$"&amp;$C$11),Analysis!$Q77,INDIRECT("'Output 8'!$F$5:$F$"&amp;$C$11))
+SUMIF(INDIRECT("'Output 9'!$H$5:$H$"&amp;$C$12),Analysis!$Q77,INDIRECT("'Output 9'!$F$5:$F$"&amp;$C$12))
+SUMIF(INDIRECT("'Output 10'!$H$5:$H$"&amp;$C$13),Analysis!$Q77,INDIRECT("'Output 10'!$F$5:$F$"&amp;$C$13))</f>
        <v>0</v>
      </c>
    </row>
    <row r="78" spans="17:29" x14ac:dyDescent="0.2">
      <c r="Q78" s="31" t="s">
        <v>567</v>
      </c>
      <c r="R78" s="5">
        <f ca="1">SUMIF(INDIRECT("'Output 1'!$H$4:$H$"&amp;$C$4),Analysis!Q78,INDIRECT("'Output 1'!$m$4:$m$"&amp;$C$4))
+SUMIF(INDIRECT("'Output 2'!$H$4:$H$"&amp;$C$5),Analysis!Q78,INDIRECT("'Output 2'!$m$4:$m$"&amp;$C$5))
+SUMIF(INDIRECT("'Output 3'!$H$4:$H$"&amp;$C$6),Analysis!Q78,INDIRECT("'Output 3'!$m$4:$m$"&amp;$C$6))
+SUMIF(INDIRECT("'Output 4'!$H$4:$H$"&amp;$C$7),Analysis!Q78,INDIRECT("'Output 4'!$m$4:$m$"&amp;$C$7))
+SUMIF(INDIRECT("'Output 5'!$H$4:$H$"&amp;$C$8),Analysis!Q78,INDIRECT("'Output 5'!$m$4:$m$"&amp;$C$8))
+SUMIF(INDIRECT("'Output 6'!$H$4:$H$"&amp;$C$9),Analysis!Q78,INDIRECT("'Output 6'!$m$4:$m$"&amp;$C$9))
+SUMIF(INDIRECT("'Output 7'!$H$4:$H$"&amp;$C$10),Analysis!Q78,INDIRECT("'Output 7'!$m$4:$m$"&amp;$C$10))
+SUMIF(INDIRECT("'Output 8'!$H$4:$H$"&amp;$C$11),Analysis!Q78,INDIRECT("'Output 8'!$m$4:$m$"&amp;$C$11))
+SUMIF(INDIRECT("'Output 9'!$H$4:$H$"&amp;$C$12),Analysis!Q78,INDIRECT("'Output 9'!$m$4:$m$"&amp;$C$12))
+SUMIF(INDIRECT("'Output 10'!$H$4:$H$"&amp;$C$13),Analysis!Q78,INDIRECT("'Output 10'!$m$4:$m$"&amp;$C$13))</f>
        <v>0</v>
      </c>
      <c r="S78" s="5">
        <f ca="1">SUMIF(INDIRECT("'Output 1'!$H$4:$H$"&amp;$C$4),Analysis!Q78,INDIRECT("'Output 1'!$Q$4:$Q$"&amp;$C$4))
+SUMIF(INDIRECT("'Output 2'!$H$4:$H$"&amp;$C$5),Analysis!Q78,INDIRECT("'Output 2'!$Q$4:$Q$"&amp;$C$5))
+SUMIF(INDIRECT("'Output 3'!$H$4:$H$"&amp;$C$6),Analysis!Q78,INDIRECT("'Output 3'!$Q$4:$Q$"&amp;$C$6))
+SUMIF(INDIRECT("'Output 4'!$H$4:$H$"&amp;$C$7),Analysis!Q78,INDIRECT("'Output 4'!$Q$4:$Q$"&amp;$C$7))
+SUMIF(INDIRECT("'Output 5'!$H$4:$H$"&amp;$C$8),Analysis!Q78,INDIRECT("'Output 5'!$Q$4:$Q$"&amp;$C$8))
+SUMIF(INDIRECT("'Output 6'!$H$4:$H$"&amp;$C$9),Analysis!Q78,INDIRECT("'Output 6'!$Q$4:$Q$"&amp;$C$9))
+SUMIF(INDIRECT("'Output 7'!$H$4:$H$"&amp;$C$10),Analysis!Q78,INDIRECT("'Output 7'!$Q$4:$Q$"&amp;$C$10))
+SUMIF(INDIRECT("'Output 8'!$H$4:$H$"&amp;$C$11),Analysis!Q78,INDIRECT("'Output 8'!$Q$4:$Q$"&amp;$C$11))
+SUMIF(INDIRECT("'Output 9'!$H$4:$H$"&amp;$C$12),Analysis!Q78,INDIRECT("'Output 9'!$Q$4:$Q$"&amp;$C$12))
+SUMIF(INDIRECT("'Output 10'!$H$4:$H$"&amp;$C$13),Analysis!Q78,INDIRECT("'Output 10'!$Q$4:$Q$"&amp;$C$13))</f>
        <v>0</v>
      </c>
      <c r="T78" s="5">
        <f ca="1">SUMIF(INDIRECT("'Output 1'!$H$4:$H$"&amp;$C$4),Analysis!Q78,INDIRECT("'Output 1'!$U$4:$U$"&amp;$C$4))
+SUMIF(INDIRECT("'Output 2'!$H$4:$H$"&amp;$C$5),Analysis!Q78,INDIRECT("'Output 2'!$U$4:$U$"&amp;$C$5))
+SUMIF(INDIRECT("'Output 3'!$H$4:$H$"&amp;$C$6),Analysis!Q78,INDIRECT("'Output 3'!$U$4:$U$"&amp;$C$6))
+SUMIF(INDIRECT("'Output 4'!$H$4:$H$"&amp;$C$7),Analysis!Q78,INDIRECT("'Output 4'!$U$4:$U$"&amp;$C$7))
+SUMIF(INDIRECT("'Output 5'!$H$4:$H$"&amp;$C$8),Analysis!Q78,INDIRECT("'Output 5'!$U$4:$U$"&amp;$C$8))
+SUMIF(INDIRECT("'Output 6'!$H$4:$H$"&amp;$C$9),Analysis!Q78,INDIRECT("'Output 6'!$U$4:$U$"&amp;$C$9))
+SUMIF(INDIRECT("'Output 7'!$H$4:$H$"&amp;$C$10),Analysis!Q78,INDIRECT("'Output 7'!$U$4:$U$"&amp;$C$10))
+SUMIF(INDIRECT("'Output 8'!$H$4:$H$"&amp;$C$11),Analysis!Q78,INDIRECT("'Output 8'!$U$4:$U$"&amp;$C$11))
+SUMIF(INDIRECT("'Output 9'!$H$4:$H$"&amp;$C$12),Analysis!Q78,INDIRECT("'Output 9'!$U$4:$U$"&amp;$C$12))
+SUMIF(INDIRECT("'Output 10'!$H$4:$H$"&amp;$C$13),Analysis!Q78,INDIRECT("'Output 10'!$U$4:$U$"&amp;$C$13))</f>
        <v>0</v>
      </c>
      <c r="U78" s="31"/>
      <c r="V78" s="5">
        <f>SUMIF('Unplanned Outputs'!$E$4:$E$500,Analysis!Q78,'Unplanned Outputs'!$J$4:$J$500)</f>
        <v>0</v>
      </c>
      <c r="W78" s="5">
        <f>SUMIF('Unplanned Outputs'!$E$4:$E$500,Analysis!$Q78,'Unplanned Outputs'!$N$4:$N$500)</f>
        <v>0</v>
      </c>
      <c r="X78" s="5">
        <f>SUMIF('Unplanned Outputs'!$E$4:$E$500,Analysis!$Q78,'Unplanned Outputs'!$R$4:$R$500)</f>
        <v>0</v>
      </c>
      <c r="Y78" s="15"/>
      <c r="Z78" s="37">
        <f t="shared" ca="1" si="16"/>
        <v>0</v>
      </c>
      <c r="AA78" s="37">
        <f t="shared" si="17"/>
        <v>0</v>
      </c>
      <c r="AB78" s="53">
        <f t="shared" ca="1" si="18"/>
        <v>0</v>
      </c>
      <c r="AC78" s="62">
        <f ca="1">SUMIF(INDIRECT("'Output 1'!$H$5:$H$"&amp;$C$4),Analysis!$Q78,INDIRECT("'Output 1'!$F$5:$F$"&amp;$C$4))
+SUMIF(INDIRECT("'Output 2'!$H$5:$H$"&amp;$C$5),Analysis!$Q78,INDIRECT("'Output 2'!$F$5:$F$"&amp;$C$5))
+SUMIF(INDIRECT("'Output 3'!$H$5:$H$"&amp;$C$6),Analysis!$Q78,INDIRECT("'Output 3'!$F$5:$F$"&amp;$C$6))
+SUMIF(INDIRECT("'Output 4'!$H$5:$H$"&amp;$C$7),Analysis!$Q78,INDIRECT("'Output 4'!$F$5:$F$"&amp;$C$7))
+SUMIF(INDIRECT("'Output 5'!$H$5:$H$"&amp;$C$8),Analysis!$Q78,INDIRECT("'Output 5'!$F$5:$F$"&amp;$C$8))
+SUMIF(INDIRECT("'Output 6'!$H$5:$H$"&amp;$C$9),Analysis!$Q78,INDIRECT("'Output 6'!$F$5:$F$"&amp;$C$9))
+SUMIF(INDIRECT("'Output 7'!$H$5:$H$"&amp;$C$10),Analysis!$Q78,INDIRECT("'Output 7'!$F$5:$F$"&amp;$C$10))
+SUMIF(INDIRECT("'Output 8'!$H$5:$H$"&amp;$C$11),Analysis!$Q78,INDIRECT("'Output 8'!$F$5:$F$"&amp;$C$11))
+SUMIF(INDIRECT("'Output 9'!$H$5:$H$"&amp;$C$12),Analysis!$Q78,INDIRECT("'Output 9'!$F$5:$F$"&amp;$C$12))
+SUMIF(INDIRECT("'Output 10'!$H$5:$H$"&amp;$C$13),Analysis!$Q78,INDIRECT("'Output 10'!$F$5:$F$"&amp;$C$13))</f>
        <v>0</v>
      </c>
    </row>
    <row r="79" spans="17:29" x14ac:dyDescent="0.2">
      <c r="Q79" s="31" t="s">
        <v>568</v>
      </c>
      <c r="R79" s="5">
        <f ca="1">SUMIF(INDIRECT("'Output 1'!$H$4:$H$"&amp;$C$4),Analysis!Q79,INDIRECT("'Output 1'!$m$4:$m$"&amp;$C$4))
+SUMIF(INDIRECT("'Output 2'!$H$4:$H$"&amp;$C$5),Analysis!Q79,INDIRECT("'Output 2'!$m$4:$m$"&amp;$C$5))
+SUMIF(INDIRECT("'Output 3'!$H$4:$H$"&amp;$C$6),Analysis!Q79,INDIRECT("'Output 3'!$m$4:$m$"&amp;$C$6))
+SUMIF(INDIRECT("'Output 4'!$H$4:$H$"&amp;$C$7),Analysis!Q79,INDIRECT("'Output 4'!$m$4:$m$"&amp;$C$7))
+SUMIF(INDIRECT("'Output 5'!$H$4:$H$"&amp;$C$8),Analysis!Q79,INDIRECT("'Output 5'!$m$4:$m$"&amp;$C$8))
+SUMIF(INDIRECT("'Output 6'!$H$4:$H$"&amp;$C$9),Analysis!Q79,INDIRECT("'Output 6'!$m$4:$m$"&amp;$C$9))
+SUMIF(INDIRECT("'Output 7'!$H$4:$H$"&amp;$C$10),Analysis!Q79,INDIRECT("'Output 7'!$m$4:$m$"&amp;$C$10))
+SUMIF(INDIRECT("'Output 8'!$H$4:$H$"&amp;$C$11),Analysis!Q79,INDIRECT("'Output 8'!$m$4:$m$"&amp;$C$11))
+SUMIF(INDIRECT("'Output 9'!$H$4:$H$"&amp;$C$12),Analysis!Q79,INDIRECT("'Output 9'!$m$4:$m$"&amp;$C$12))
+SUMIF(INDIRECT("'Output 10'!$H$4:$H$"&amp;$C$13),Analysis!Q79,INDIRECT("'Output 10'!$m$4:$m$"&amp;$C$13))</f>
        <v>0</v>
      </c>
      <c r="S79" s="5">
        <f ca="1">SUMIF(INDIRECT("'Output 1'!$H$4:$H$"&amp;$C$4),Analysis!Q79,INDIRECT("'Output 1'!$Q$4:$Q$"&amp;$C$4))
+SUMIF(INDIRECT("'Output 2'!$H$4:$H$"&amp;$C$5),Analysis!Q79,INDIRECT("'Output 2'!$Q$4:$Q$"&amp;$C$5))
+SUMIF(INDIRECT("'Output 3'!$H$4:$H$"&amp;$C$6),Analysis!Q79,INDIRECT("'Output 3'!$Q$4:$Q$"&amp;$C$6))
+SUMIF(INDIRECT("'Output 4'!$H$4:$H$"&amp;$C$7),Analysis!Q79,INDIRECT("'Output 4'!$Q$4:$Q$"&amp;$C$7))
+SUMIF(INDIRECT("'Output 5'!$H$4:$H$"&amp;$C$8),Analysis!Q79,INDIRECT("'Output 5'!$Q$4:$Q$"&amp;$C$8))
+SUMIF(INDIRECT("'Output 6'!$H$4:$H$"&amp;$C$9),Analysis!Q79,INDIRECT("'Output 6'!$Q$4:$Q$"&amp;$C$9))
+SUMIF(INDIRECT("'Output 7'!$H$4:$H$"&amp;$C$10),Analysis!Q79,INDIRECT("'Output 7'!$Q$4:$Q$"&amp;$C$10))
+SUMIF(INDIRECT("'Output 8'!$H$4:$H$"&amp;$C$11),Analysis!Q79,INDIRECT("'Output 8'!$Q$4:$Q$"&amp;$C$11))
+SUMIF(INDIRECT("'Output 9'!$H$4:$H$"&amp;$C$12),Analysis!Q79,INDIRECT("'Output 9'!$Q$4:$Q$"&amp;$C$12))
+SUMIF(INDIRECT("'Output 10'!$H$4:$H$"&amp;$C$13),Analysis!Q79,INDIRECT("'Output 10'!$Q$4:$Q$"&amp;$C$13))</f>
        <v>0</v>
      </c>
      <c r="T79" s="5">
        <f ca="1">SUMIF(INDIRECT("'Output 1'!$H$4:$H$"&amp;$C$4),Analysis!Q79,INDIRECT("'Output 1'!$U$4:$U$"&amp;$C$4))
+SUMIF(INDIRECT("'Output 2'!$H$4:$H$"&amp;$C$5),Analysis!Q79,INDIRECT("'Output 2'!$U$4:$U$"&amp;$C$5))
+SUMIF(INDIRECT("'Output 3'!$H$4:$H$"&amp;$C$6),Analysis!Q79,INDIRECT("'Output 3'!$U$4:$U$"&amp;$C$6))
+SUMIF(INDIRECT("'Output 4'!$H$4:$H$"&amp;$C$7),Analysis!Q79,INDIRECT("'Output 4'!$U$4:$U$"&amp;$C$7))
+SUMIF(INDIRECT("'Output 5'!$H$4:$H$"&amp;$C$8),Analysis!Q79,INDIRECT("'Output 5'!$U$4:$U$"&amp;$C$8))
+SUMIF(INDIRECT("'Output 6'!$H$4:$H$"&amp;$C$9),Analysis!Q79,INDIRECT("'Output 6'!$U$4:$U$"&amp;$C$9))
+SUMIF(INDIRECT("'Output 7'!$H$4:$H$"&amp;$C$10),Analysis!Q79,INDIRECT("'Output 7'!$U$4:$U$"&amp;$C$10))
+SUMIF(INDIRECT("'Output 8'!$H$4:$H$"&amp;$C$11),Analysis!Q79,INDIRECT("'Output 8'!$U$4:$U$"&amp;$C$11))
+SUMIF(INDIRECT("'Output 9'!$H$4:$H$"&amp;$C$12),Analysis!Q79,INDIRECT("'Output 9'!$U$4:$U$"&amp;$C$12))
+SUMIF(INDIRECT("'Output 10'!$H$4:$H$"&amp;$C$13),Analysis!Q79,INDIRECT("'Output 10'!$U$4:$U$"&amp;$C$13))</f>
        <v>0</v>
      </c>
      <c r="U79" s="31"/>
      <c r="V79" s="5">
        <f>SUMIF('Unplanned Outputs'!$E$4:$E$500,Analysis!Q79,'Unplanned Outputs'!$J$4:$J$500)</f>
        <v>0</v>
      </c>
      <c r="W79" s="5">
        <f>SUMIF('Unplanned Outputs'!$E$4:$E$500,Analysis!$Q79,'Unplanned Outputs'!$N$4:$N$500)</f>
        <v>0</v>
      </c>
      <c r="X79" s="5">
        <f>SUMIF('Unplanned Outputs'!$E$4:$E$500,Analysis!$Q79,'Unplanned Outputs'!$R$4:$R$500)</f>
        <v>0</v>
      </c>
      <c r="Y79" s="15"/>
      <c r="Z79" s="37">
        <f t="shared" ca="1" si="16"/>
        <v>0</v>
      </c>
      <c r="AA79" s="37">
        <f t="shared" si="17"/>
        <v>0</v>
      </c>
      <c r="AB79" s="53">
        <f t="shared" ca="1" si="18"/>
        <v>0</v>
      </c>
      <c r="AC79" s="62">
        <f ca="1">SUMIF(INDIRECT("'Output 1'!$H$5:$H$"&amp;$C$4),Analysis!$Q79,INDIRECT("'Output 1'!$F$5:$F$"&amp;$C$4))
+SUMIF(INDIRECT("'Output 2'!$H$5:$H$"&amp;$C$5),Analysis!$Q79,INDIRECT("'Output 2'!$F$5:$F$"&amp;$C$5))
+SUMIF(INDIRECT("'Output 3'!$H$5:$H$"&amp;$C$6),Analysis!$Q79,INDIRECT("'Output 3'!$F$5:$F$"&amp;$C$6))
+SUMIF(INDIRECT("'Output 4'!$H$5:$H$"&amp;$C$7),Analysis!$Q79,INDIRECT("'Output 4'!$F$5:$F$"&amp;$C$7))
+SUMIF(INDIRECT("'Output 5'!$H$5:$H$"&amp;$C$8),Analysis!$Q79,INDIRECT("'Output 5'!$F$5:$F$"&amp;$C$8))
+SUMIF(INDIRECT("'Output 6'!$H$5:$H$"&amp;$C$9),Analysis!$Q79,INDIRECT("'Output 6'!$F$5:$F$"&amp;$C$9))
+SUMIF(INDIRECT("'Output 7'!$H$5:$H$"&amp;$C$10),Analysis!$Q79,INDIRECT("'Output 7'!$F$5:$F$"&amp;$C$10))
+SUMIF(INDIRECT("'Output 8'!$H$5:$H$"&amp;$C$11),Analysis!$Q79,INDIRECT("'Output 8'!$F$5:$F$"&amp;$C$11))
+SUMIF(INDIRECT("'Output 9'!$H$5:$H$"&amp;$C$12),Analysis!$Q79,INDIRECT("'Output 9'!$F$5:$F$"&amp;$C$12))
+SUMIF(INDIRECT("'Output 10'!$H$5:$H$"&amp;$C$13),Analysis!$Q79,INDIRECT("'Output 10'!$F$5:$F$"&amp;$C$13))</f>
        <v>0</v>
      </c>
    </row>
    <row r="80" spans="17:29" x14ac:dyDescent="0.2">
      <c r="Q80" s="31" t="s">
        <v>569</v>
      </c>
      <c r="R80" s="5">
        <f ca="1">SUMIF(INDIRECT("'Output 1'!$H$4:$H$"&amp;$C$4),Analysis!Q80,INDIRECT("'Output 1'!$m$4:$m$"&amp;$C$4))
+SUMIF(INDIRECT("'Output 2'!$H$4:$H$"&amp;$C$5),Analysis!Q80,INDIRECT("'Output 2'!$m$4:$m$"&amp;$C$5))
+SUMIF(INDIRECT("'Output 3'!$H$4:$H$"&amp;$C$6),Analysis!Q80,INDIRECT("'Output 3'!$m$4:$m$"&amp;$C$6))
+SUMIF(INDIRECT("'Output 4'!$H$4:$H$"&amp;$C$7),Analysis!Q80,INDIRECT("'Output 4'!$m$4:$m$"&amp;$C$7))
+SUMIF(INDIRECT("'Output 5'!$H$4:$H$"&amp;$C$8),Analysis!Q80,INDIRECT("'Output 5'!$m$4:$m$"&amp;$C$8))
+SUMIF(INDIRECT("'Output 6'!$H$4:$H$"&amp;$C$9),Analysis!Q80,INDIRECT("'Output 6'!$m$4:$m$"&amp;$C$9))
+SUMIF(INDIRECT("'Output 7'!$H$4:$H$"&amp;$C$10),Analysis!Q80,INDIRECT("'Output 7'!$m$4:$m$"&amp;$C$10))
+SUMIF(INDIRECT("'Output 8'!$H$4:$H$"&amp;$C$11),Analysis!Q80,INDIRECT("'Output 8'!$m$4:$m$"&amp;$C$11))
+SUMIF(INDIRECT("'Output 9'!$H$4:$H$"&amp;$C$12),Analysis!Q80,INDIRECT("'Output 9'!$m$4:$m$"&amp;$C$12))
+SUMIF(INDIRECT("'Output 10'!$H$4:$H$"&amp;$C$13),Analysis!Q80,INDIRECT("'Output 10'!$m$4:$m$"&amp;$C$13))</f>
        <v>0</v>
      </c>
      <c r="S80" s="5">
        <f ca="1">SUMIF(INDIRECT("'Output 1'!$H$4:$H$"&amp;$C$4),Analysis!Q80,INDIRECT("'Output 1'!$Q$4:$Q$"&amp;$C$4))
+SUMIF(INDIRECT("'Output 2'!$H$4:$H$"&amp;$C$5),Analysis!Q80,INDIRECT("'Output 2'!$Q$4:$Q$"&amp;$C$5))
+SUMIF(INDIRECT("'Output 3'!$H$4:$H$"&amp;$C$6),Analysis!Q80,INDIRECT("'Output 3'!$Q$4:$Q$"&amp;$C$6))
+SUMIF(INDIRECT("'Output 4'!$H$4:$H$"&amp;$C$7),Analysis!Q80,INDIRECT("'Output 4'!$Q$4:$Q$"&amp;$C$7))
+SUMIF(INDIRECT("'Output 5'!$H$4:$H$"&amp;$C$8),Analysis!Q80,INDIRECT("'Output 5'!$Q$4:$Q$"&amp;$C$8))
+SUMIF(INDIRECT("'Output 6'!$H$4:$H$"&amp;$C$9),Analysis!Q80,INDIRECT("'Output 6'!$Q$4:$Q$"&amp;$C$9))
+SUMIF(INDIRECT("'Output 7'!$H$4:$H$"&amp;$C$10),Analysis!Q80,INDIRECT("'Output 7'!$Q$4:$Q$"&amp;$C$10))
+SUMIF(INDIRECT("'Output 8'!$H$4:$H$"&amp;$C$11),Analysis!Q80,INDIRECT("'Output 8'!$Q$4:$Q$"&amp;$C$11))
+SUMIF(INDIRECT("'Output 9'!$H$4:$H$"&amp;$C$12),Analysis!Q80,INDIRECT("'Output 9'!$Q$4:$Q$"&amp;$C$12))
+SUMIF(INDIRECT("'Output 10'!$H$4:$H$"&amp;$C$13),Analysis!Q80,INDIRECT("'Output 10'!$Q$4:$Q$"&amp;$C$13))</f>
        <v>0</v>
      </c>
      <c r="T80" s="5">
        <f ca="1">SUMIF(INDIRECT("'Output 1'!$H$4:$H$"&amp;$C$4),Analysis!Q80,INDIRECT("'Output 1'!$U$4:$U$"&amp;$C$4))
+SUMIF(INDIRECT("'Output 2'!$H$4:$H$"&amp;$C$5),Analysis!Q80,INDIRECT("'Output 2'!$U$4:$U$"&amp;$C$5))
+SUMIF(INDIRECT("'Output 3'!$H$4:$H$"&amp;$C$6),Analysis!Q80,INDIRECT("'Output 3'!$U$4:$U$"&amp;$C$6))
+SUMIF(INDIRECT("'Output 4'!$H$4:$H$"&amp;$C$7),Analysis!Q80,INDIRECT("'Output 4'!$U$4:$U$"&amp;$C$7))
+SUMIF(INDIRECT("'Output 5'!$H$4:$H$"&amp;$C$8),Analysis!Q80,INDIRECT("'Output 5'!$U$4:$U$"&amp;$C$8))
+SUMIF(INDIRECT("'Output 6'!$H$4:$H$"&amp;$C$9),Analysis!Q80,INDIRECT("'Output 6'!$U$4:$U$"&amp;$C$9))
+SUMIF(INDIRECT("'Output 7'!$H$4:$H$"&amp;$C$10),Analysis!Q80,INDIRECT("'Output 7'!$U$4:$U$"&amp;$C$10))
+SUMIF(INDIRECT("'Output 8'!$H$4:$H$"&amp;$C$11),Analysis!Q80,INDIRECT("'Output 8'!$U$4:$U$"&amp;$C$11))
+SUMIF(INDIRECT("'Output 9'!$H$4:$H$"&amp;$C$12),Analysis!Q80,INDIRECT("'Output 9'!$U$4:$U$"&amp;$C$12))
+SUMIF(INDIRECT("'Output 10'!$H$4:$H$"&amp;$C$13),Analysis!Q80,INDIRECT("'Output 10'!$U$4:$U$"&amp;$C$13))</f>
        <v>0</v>
      </c>
      <c r="U80" s="31"/>
      <c r="V80" s="5">
        <f>SUMIF('Unplanned Outputs'!$E$4:$E$500,Analysis!Q80,'Unplanned Outputs'!$J$4:$J$500)</f>
        <v>0</v>
      </c>
      <c r="W80" s="5">
        <f>SUMIF('Unplanned Outputs'!$E$4:$E$500,Analysis!$Q80,'Unplanned Outputs'!$N$4:$N$500)</f>
        <v>0</v>
      </c>
      <c r="X80" s="5">
        <f>SUMIF('Unplanned Outputs'!$E$4:$E$500,Analysis!$Q80,'Unplanned Outputs'!$R$4:$R$500)</f>
        <v>0</v>
      </c>
      <c r="Y80" s="15"/>
      <c r="Z80" s="37">
        <f t="shared" ca="1" si="16"/>
        <v>0</v>
      </c>
      <c r="AA80" s="37">
        <f t="shared" si="17"/>
        <v>0</v>
      </c>
      <c r="AB80" s="53">
        <f t="shared" ca="1" si="18"/>
        <v>0</v>
      </c>
      <c r="AC80" s="63">
        <f ca="1">SUMIF(INDIRECT("'Output 1'!$H$5:$H$"&amp;$C$4),Analysis!$Q80,INDIRECT("'Output 1'!$F$5:$F$"&amp;$C$4))
+SUMIF(INDIRECT("'Output 2'!$H$5:$H$"&amp;$C$5),Analysis!$Q80,INDIRECT("'Output 2'!$F$5:$F$"&amp;$C$5))
+SUMIF(INDIRECT("'Output 3'!$H$5:$H$"&amp;$C$6),Analysis!$Q80,INDIRECT("'Output 3'!$F$5:$F$"&amp;$C$6))
+SUMIF(INDIRECT("'Output 4'!$H$5:$H$"&amp;$C$7),Analysis!$Q80,INDIRECT("'Output 4'!$F$5:$F$"&amp;$C$7))
+SUMIF(INDIRECT("'Output 5'!$H$5:$H$"&amp;$C$8),Analysis!$Q80,INDIRECT("'Output 5'!$F$5:$F$"&amp;$C$8))
+SUMIF(INDIRECT("'Output 6'!$H$5:$H$"&amp;$C$9),Analysis!$Q80,INDIRECT("'Output 6'!$F$5:$F$"&amp;$C$9))
+SUMIF(INDIRECT("'Output 7'!$H$5:$H$"&amp;$C$10),Analysis!$Q80,INDIRECT("'Output 7'!$F$5:$F$"&amp;$C$10))
+SUMIF(INDIRECT("'Output 8'!$H$5:$H$"&amp;$C$11),Analysis!$Q80,INDIRECT("'Output 8'!$F$5:$F$"&amp;$C$11))
+SUMIF(INDIRECT("'Output 9'!$H$5:$H$"&amp;$C$12),Analysis!$Q80,INDIRECT("'Output 9'!$F$5:$F$"&amp;$C$12))
+SUMIF(INDIRECT("'Output 10'!$H$5:$H$"&amp;$C$13),Analysis!$Q80,INDIRECT("'Output 10'!$F$5:$F$"&amp;$C$13))</f>
        <v>0</v>
      </c>
    </row>
  </sheetData>
  <mergeCells count="6">
    <mergeCell ref="A1:C2"/>
    <mergeCell ref="E1:O2"/>
    <mergeCell ref="V2:X2"/>
    <mergeCell ref="R2:T2"/>
    <mergeCell ref="Z2:AC2"/>
    <mergeCell ref="R1:AC1"/>
  </mergeCells>
  <phoneticPr fontId="13" type="noConversion"/>
  <conditionalFormatting sqref="F4:F39">
    <cfRule type="notContainsText" dxfId="3" priority="4" operator="notContains" text="O.">
      <formula>ISERROR(SEARCH("O.",F4))</formula>
    </cfRule>
  </conditionalFormatting>
  <conditionalFormatting sqref="F4:O7 F8 F9:L9 F10:G11 F10:F12 F13:L16 F17:F20 F21:L21 F22:F23 F24:L39 H8 J8 L8 M8:O40 I10:I11 K10:K11 H10:H12 J10:J12 L10:L12 G17:G18 I17:I18 K17:K18 H17:H20 J17:J20 L17:L20 G22 I22 K22 H22:H23 J22:J23 L22:L23">
    <cfRule type="containsErrors" dxfId="2" priority="7">
      <formula>ISERROR(F4)</formula>
    </cfRule>
  </conditionalFormatting>
  <conditionalFormatting sqref="G4:O7 H8 J8 L8 M8:O40 G9:L9 G10:G11 I10:I11 K10:K11 H10:H12 J10:J12 L10:L12 G13:L16 G17:G18 I17:I18 K17:K18 H17:H20 J17:J20 L17:L20 G21:L21 G22 I22 K22 H22:H23 J22:J23 L22:L23 G24:L39">
    <cfRule type="cellIs" dxfId="1" priority="2" operator="greaterThanOrEqual">
      <formula>1</formula>
    </cfRule>
  </conditionalFormatting>
  <conditionalFormatting sqref="R4:X80 Z4:AC80">
    <cfRule type="cellIs" dxfId="0" priority="6"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02ED6-2758-49F0-9CE6-66E8126AAC7B}">
  <sheetPr>
    <tabColor rgb="FF92D050"/>
  </sheetPr>
  <dimension ref="A1:D64"/>
  <sheetViews>
    <sheetView workbookViewId="0">
      <selection activeCell="D52" sqref="D52"/>
    </sheetView>
  </sheetViews>
  <sheetFormatPr baseColWidth="10" defaultColWidth="8.83203125" defaultRowHeight="15" customHeight="1" x14ac:dyDescent="0.2"/>
  <cols>
    <col min="2" max="2" width="14.5" customWidth="1"/>
    <col min="3" max="3" width="73.5" customWidth="1"/>
    <col min="4" max="4" width="107.5" customWidth="1"/>
  </cols>
  <sheetData>
    <row r="1" spans="1:4" ht="16" x14ac:dyDescent="0.2">
      <c r="A1" s="43" t="s">
        <v>9</v>
      </c>
      <c r="B1" s="43" t="s">
        <v>10</v>
      </c>
      <c r="C1" s="44" t="s">
        <v>11</v>
      </c>
      <c r="D1" s="44" t="s">
        <v>12</v>
      </c>
    </row>
    <row r="2" spans="1:4" ht="29" customHeight="1" x14ac:dyDescent="0.2">
      <c r="A2" s="84">
        <v>44562</v>
      </c>
      <c r="B2" s="45"/>
      <c r="D2" s="47"/>
    </row>
    <row r="3" spans="1:4" x14ac:dyDescent="0.2">
      <c r="A3" s="84">
        <v>44593</v>
      </c>
      <c r="B3" s="45"/>
      <c r="C3" s="48"/>
      <c r="D3" s="47"/>
    </row>
    <row r="4" spans="1:4" x14ac:dyDescent="0.2">
      <c r="A4" s="84">
        <v>44621</v>
      </c>
      <c r="B4" s="45"/>
      <c r="C4" s="46"/>
      <c r="D4" s="50"/>
    </row>
    <row r="5" spans="1:4" x14ac:dyDescent="0.2">
      <c r="A5" s="84">
        <v>44652</v>
      </c>
      <c r="B5" s="45"/>
      <c r="C5" s="46"/>
      <c r="D5" s="46"/>
    </row>
    <row r="6" spans="1:4" x14ac:dyDescent="0.2">
      <c r="A6" s="84">
        <v>44682</v>
      </c>
      <c r="B6" s="45"/>
      <c r="C6" s="48"/>
      <c r="D6" s="46"/>
    </row>
    <row r="7" spans="1:4" x14ac:dyDescent="0.2">
      <c r="A7" s="84">
        <v>44713</v>
      </c>
      <c r="B7" s="45"/>
      <c r="C7" s="46"/>
      <c r="D7" s="49"/>
    </row>
    <row r="8" spans="1:4" ht="16" x14ac:dyDescent="0.2">
      <c r="A8" s="84">
        <v>44743</v>
      </c>
      <c r="B8" s="45" t="s">
        <v>13</v>
      </c>
      <c r="C8" s="46" t="s">
        <v>14</v>
      </c>
      <c r="D8" s="46"/>
    </row>
    <row r="9" spans="1:4" x14ac:dyDescent="0.2">
      <c r="A9" s="84">
        <v>44774</v>
      </c>
      <c r="B9" s="45"/>
      <c r="C9" s="46"/>
      <c r="D9" s="46"/>
    </row>
    <row r="10" spans="1:4" ht="16" x14ac:dyDescent="0.2">
      <c r="A10" s="84">
        <v>44805</v>
      </c>
      <c r="B10" s="45"/>
      <c r="C10" s="46" t="s">
        <v>15</v>
      </c>
      <c r="D10" s="46"/>
    </row>
    <row r="11" spans="1:4" ht="16" x14ac:dyDescent="0.2">
      <c r="A11" s="84">
        <v>44856</v>
      </c>
      <c r="B11" s="45" t="s">
        <v>16</v>
      </c>
      <c r="C11" s="46" t="s">
        <v>17</v>
      </c>
      <c r="D11" s="46" t="s">
        <v>18</v>
      </c>
    </row>
    <row r="12" spans="1:4" ht="16" x14ac:dyDescent="0.2">
      <c r="A12" s="84">
        <v>44835</v>
      </c>
      <c r="B12" s="45" t="s">
        <v>19</v>
      </c>
      <c r="C12" s="46" t="s">
        <v>20</v>
      </c>
      <c r="D12" s="46"/>
    </row>
    <row r="13" spans="1:4" ht="16" x14ac:dyDescent="0.2">
      <c r="A13" s="84">
        <v>44866</v>
      </c>
      <c r="B13" s="45" t="s">
        <v>21</v>
      </c>
      <c r="C13" s="46" t="s">
        <v>22</v>
      </c>
      <c r="D13" s="46" t="s">
        <v>18</v>
      </c>
    </row>
    <row r="14" spans="1:4" ht="16" x14ac:dyDescent="0.2">
      <c r="A14" s="84">
        <v>44866</v>
      </c>
      <c r="B14" s="45" t="s">
        <v>23</v>
      </c>
      <c r="C14" s="46" t="s">
        <v>24</v>
      </c>
      <c r="D14" s="46" t="s">
        <v>25</v>
      </c>
    </row>
    <row r="15" spans="1:4" ht="16" x14ac:dyDescent="0.2">
      <c r="A15" s="84">
        <v>44896</v>
      </c>
      <c r="B15" s="45" t="s">
        <v>26</v>
      </c>
      <c r="C15" s="46" t="s">
        <v>27</v>
      </c>
      <c r="D15" s="47" t="s">
        <v>28</v>
      </c>
    </row>
    <row r="16" spans="1:4" ht="32" x14ac:dyDescent="0.2">
      <c r="A16" s="84">
        <v>44949</v>
      </c>
      <c r="B16" s="45" t="s">
        <v>29</v>
      </c>
      <c r="C16" s="46" t="s">
        <v>30</v>
      </c>
      <c r="D16" s="97" t="s">
        <v>31</v>
      </c>
    </row>
    <row r="17" spans="1:4" ht="16" x14ac:dyDescent="0.2">
      <c r="A17" s="84">
        <v>44927</v>
      </c>
      <c r="B17" s="45" t="s">
        <v>32</v>
      </c>
      <c r="C17" s="48" t="s">
        <v>33</v>
      </c>
      <c r="D17" s="46"/>
    </row>
    <row r="18" spans="1:4" ht="16" x14ac:dyDescent="0.2">
      <c r="A18" s="84">
        <v>44980</v>
      </c>
      <c r="B18" s="45" t="s">
        <v>34</v>
      </c>
      <c r="C18" s="48" t="s">
        <v>35</v>
      </c>
      <c r="D18" s="46" t="s">
        <v>36</v>
      </c>
    </row>
    <row r="19" spans="1:4" ht="16" x14ac:dyDescent="0.2">
      <c r="A19" s="84">
        <v>44958</v>
      </c>
      <c r="B19" s="45"/>
      <c r="C19" s="46" t="s">
        <v>37</v>
      </c>
      <c r="D19" s="46"/>
    </row>
    <row r="20" spans="1:4" ht="16" x14ac:dyDescent="0.2">
      <c r="A20" s="84">
        <v>44986</v>
      </c>
      <c r="B20" s="45" t="s">
        <v>38</v>
      </c>
      <c r="C20" s="46" t="s">
        <v>39</v>
      </c>
      <c r="D20" s="46" t="s">
        <v>40</v>
      </c>
    </row>
    <row r="21" spans="1:4" ht="16" x14ac:dyDescent="0.2">
      <c r="A21" s="84">
        <v>45008</v>
      </c>
      <c r="B21" s="45" t="s">
        <v>41</v>
      </c>
      <c r="C21" s="46" t="s">
        <v>42</v>
      </c>
      <c r="D21" s="82" t="s">
        <v>43</v>
      </c>
    </row>
    <row r="22" spans="1:4" ht="16" x14ac:dyDescent="0.2">
      <c r="A22" s="84">
        <v>45017</v>
      </c>
      <c r="B22" s="45" t="s">
        <v>44</v>
      </c>
      <c r="C22" s="46" t="s">
        <v>45</v>
      </c>
      <c r="D22" s="47" t="s">
        <v>46</v>
      </c>
    </row>
    <row r="23" spans="1:4" ht="16" x14ac:dyDescent="0.2">
      <c r="A23" s="84">
        <v>45047</v>
      </c>
      <c r="B23" s="45"/>
      <c r="C23" s="46" t="s">
        <v>47</v>
      </c>
      <c r="D23" s="46" t="s">
        <v>48</v>
      </c>
    </row>
    <row r="24" spans="1:4" ht="16" x14ac:dyDescent="0.2">
      <c r="A24" s="84">
        <v>45100</v>
      </c>
      <c r="B24" s="45" t="s">
        <v>49</v>
      </c>
      <c r="C24" s="46" t="s">
        <v>50</v>
      </c>
      <c r="D24" s="82" t="s">
        <v>51</v>
      </c>
    </row>
    <row r="25" spans="1:4" ht="22.5" customHeight="1" x14ac:dyDescent="0.2">
      <c r="A25" s="84">
        <v>45078</v>
      </c>
      <c r="B25" s="45" t="s">
        <v>52</v>
      </c>
      <c r="C25" s="46" t="s">
        <v>53</v>
      </c>
      <c r="D25" s="46"/>
    </row>
    <row r="26" spans="1:4" ht="22.5" customHeight="1" x14ac:dyDescent="0.2">
      <c r="A26" s="84">
        <v>45078</v>
      </c>
      <c r="B26" s="45" t="s">
        <v>54</v>
      </c>
      <c r="C26" s="46" t="s">
        <v>55</v>
      </c>
      <c r="D26" s="46"/>
    </row>
    <row r="27" spans="1:4" ht="16" x14ac:dyDescent="0.2">
      <c r="A27" s="84">
        <v>45100</v>
      </c>
      <c r="B27" s="45" t="s">
        <v>56</v>
      </c>
      <c r="C27" s="46" t="s">
        <v>57</v>
      </c>
      <c r="D27" s="46" t="s">
        <v>58</v>
      </c>
    </row>
    <row r="28" spans="1:4" ht="16" x14ac:dyDescent="0.2">
      <c r="A28" s="84">
        <v>45100</v>
      </c>
      <c r="B28" s="45" t="s">
        <v>59</v>
      </c>
      <c r="C28" s="46" t="s">
        <v>60</v>
      </c>
      <c r="D28" s="46" t="s">
        <v>61</v>
      </c>
    </row>
    <row r="29" spans="1:4" ht="16" x14ac:dyDescent="0.2">
      <c r="A29" s="84">
        <v>45108</v>
      </c>
      <c r="B29" s="45" t="s">
        <v>62</v>
      </c>
      <c r="C29" s="46" t="s">
        <v>63</v>
      </c>
      <c r="D29" s="46"/>
    </row>
    <row r="30" spans="1:4" ht="16" x14ac:dyDescent="0.2">
      <c r="A30" s="84">
        <v>45130</v>
      </c>
      <c r="B30" s="45" t="s">
        <v>64</v>
      </c>
      <c r="C30" s="46" t="s">
        <v>65</v>
      </c>
      <c r="D30" s="46" t="s">
        <v>66</v>
      </c>
    </row>
    <row r="31" spans="1:4" ht="16" x14ac:dyDescent="0.2">
      <c r="A31" s="84">
        <v>45130</v>
      </c>
      <c r="B31" s="45"/>
      <c r="C31" s="46" t="s">
        <v>67</v>
      </c>
      <c r="D31" s="46" t="s">
        <v>68</v>
      </c>
    </row>
    <row r="32" spans="1:4" ht="16" x14ac:dyDescent="0.2">
      <c r="A32" s="84">
        <v>45130</v>
      </c>
      <c r="B32" s="45"/>
      <c r="C32" s="46" t="s">
        <v>69</v>
      </c>
      <c r="D32" s="46"/>
    </row>
    <row r="33" spans="1:4" ht="16" x14ac:dyDescent="0.2">
      <c r="A33" s="84">
        <v>45161</v>
      </c>
      <c r="B33" s="45" t="s">
        <v>70</v>
      </c>
      <c r="C33" s="46" t="s">
        <v>71</v>
      </c>
      <c r="D33" s="46"/>
    </row>
    <row r="34" spans="1:4" ht="32" x14ac:dyDescent="0.2">
      <c r="A34" s="85">
        <v>45192</v>
      </c>
      <c r="B34" s="45" t="s">
        <v>72</v>
      </c>
      <c r="C34" s="46" t="s">
        <v>73</v>
      </c>
      <c r="D34" s="46" t="s">
        <v>74</v>
      </c>
    </row>
    <row r="35" spans="1:4" ht="16" x14ac:dyDescent="0.2">
      <c r="A35" s="84">
        <v>45192</v>
      </c>
      <c r="B35" s="45" t="s">
        <v>75</v>
      </c>
      <c r="C35" s="46" t="s">
        <v>76</v>
      </c>
      <c r="D35" s="46" t="s">
        <v>77</v>
      </c>
    </row>
    <row r="36" spans="1:4" ht="16" x14ac:dyDescent="0.2">
      <c r="A36" s="84">
        <v>45170</v>
      </c>
      <c r="B36" s="45" t="s">
        <v>78</v>
      </c>
      <c r="C36" s="46" t="s">
        <v>79</v>
      </c>
      <c r="D36" s="46" t="s">
        <v>80</v>
      </c>
    </row>
    <row r="37" spans="1:4" ht="16" x14ac:dyDescent="0.2">
      <c r="A37" s="84">
        <v>45192</v>
      </c>
      <c r="B37" s="45" t="s">
        <v>81</v>
      </c>
      <c r="C37" s="46" t="s">
        <v>82</v>
      </c>
      <c r="D37" s="46" t="s">
        <v>83</v>
      </c>
    </row>
    <row r="38" spans="1:4" ht="16" x14ac:dyDescent="0.2">
      <c r="A38" s="84">
        <v>45170</v>
      </c>
      <c r="B38" s="45" t="s">
        <v>84</v>
      </c>
      <c r="C38" s="46" t="s">
        <v>85</v>
      </c>
      <c r="D38" s="46" t="s">
        <v>86</v>
      </c>
    </row>
    <row r="39" spans="1:4" ht="15" customHeight="1" x14ac:dyDescent="0.2">
      <c r="A39" s="84">
        <v>45170</v>
      </c>
      <c r="B39" s="15"/>
      <c r="C39" t="s">
        <v>87</v>
      </c>
      <c r="D39" t="s">
        <v>88</v>
      </c>
    </row>
    <row r="40" spans="1:4" ht="15" customHeight="1" x14ac:dyDescent="0.2">
      <c r="A40" s="84">
        <v>45170</v>
      </c>
      <c r="B40" s="15"/>
      <c r="C40" t="s">
        <v>89</v>
      </c>
      <c r="D40" t="s">
        <v>90</v>
      </c>
    </row>
    <row r="41" spans="1:4" ht="15" customHeight="1" x14ac:dyDescent="0.2">
      <c r="A41" s="84">
        <v>45200</v>
      </c>
      <c r="B41" s="15" t="s">
        <v>91</v>
      </c>
      <c r="C41" t="s">
        <v>92</v>
      </c>
      <c r="D41" t="s">
        <v>93</v>
      </c>
    </row>
    <row r="42" spans="1:4" ht="15" customHeight="1" x14ac:dyDescent="0.2">
      <c r="A42" s="84">
        <v>45200</v>
      </c>
      <c r="B42" s="83" t="s">
        <v>94</v>
      </c>
      <c r="C42" s="46" t="s">
        <v>95</v>
      </c>
      <c r="D42" s="46" t="s">
        <v>96</v>
      </c>
    </row>
    <row r="43" spans="1:4" ht="15" customHeight="1" x14ac:dyDescent="0.2">
      <c r="A43" s="84">
        <v>45200</v>
      </c>
      <c r="B43" s="15" t="s">
        <v>97</v>
      </c>
      <c r="C43" t="s">
        <v>98</v>
      </c>
      <c r="D43" t="s">
        <v>99</v>
      </c>
    </row>
    <row r="44" spans="1:4" ht="15" customHeight="1" x14ac:dyDescent="0.2">
      <c r="A44" s="84">
        <v>45200</v>
      </c>
      <c r="B44" s="15" t="s">
        <v>100</v>
      </c>
      <c r="C44" t="s">
        <v>101</v>
      </c>
      <c r="D44" t="s">
        <v>102</v>
      </c>
    </row>
    <row r="45" spans="1:4" ht="15" customHeight="1" x14ac:dyDescent="0.2">
      <c r="A45" s="89">
        <v>45231</v>
      </c>
      <c r="B45" s="15" t="s">
        <v>103</v>
      </c>
      <c r="C45" t="s">
        <v>104</v>
      </c>
      <c r="D45" t="s">
        <v>105</v>
      </c>
    </row>
    <row r="46" spans="1:4" ht="15" customHeight="1" x14ac:dyDescent="0.2">
      <c r="A46" s="89">
        <v>45231</v>
      </c>
      <c r="B46" s="15" t="s">
        <v>106</v>
      </c>
      <c r="C46" t="s">
        <v>107</v>
      </c>
      <c r="D46" t="s">
        <v>108</v>
      </c>
    </row>
    <row r="47" spans="1:4" ht="15" customHeight="1" x14ac:dyDescent="0.2">
      <c r="A47" s="89">
        <v>45231</v>
      </c>
      <c r="B47" s="15" t="s">
        <v>109</v>
      </c>
      <c r="C47" t="s">
        <v>110</v>
      </c>
      <c r="D47" t="s">
        <v>111</v>
      </c>
    </row>
    <row r="48" spans="1:4" ht="15" customHeight="1" x14ac:dyDescent="0.2">
      <c r="A48" s="89">
        <v>45231</v>
      </c>
      <c r="B48" s="15" t="s">
        <v>112</v>
      </c>
      <c r="C48" t="s">
        <v>113</v>
      </c>
      <c r="D48" t="s">
        <v>114</v>
      </c>
    </row>
    <row r="49" spans="1:4" ht="15" customHeight="1" x14ac:dyDescent="0.2">
      <c r="A49" s="89">
        <v>45231</v>
      </c>
      <c r="B49" s="15" t="s">
        <v>112</v>
      </c>
      <c r="C49" t="s">
        <v>115</v>
      </c>
      <c r="D49" t="s">
        <v>116</v>
      </c>
    </row>
    <row r="50" spans="1:4" ht="15" customHeight="1" x14ac:dyDescent="0.2">
      <c r="A50" s="89">
        <v>45231</v>
      </c>
      <c r="B50" s="15" t="s">
        <v>21</v>
      </c>
      <c r="C50" t="s">
        <v>117</v>
      </c>
      <c r="D50" t="s">
        <v>118</v>
      </c>
    </row>
    <row r="51" spans="1:4" ht="15" customHeight="1" x14ac:dyDescent="0.2">
      <c r="A51" s="89">
        <v>45261</v>
      </c>
      <c r="B51" s="15" t="s">
        <v>119</v>
      </c>
      <c r="C51" t="s">
        <v>120</v>
      </c>
      <c r="D51" s="99" t="s">
        <v>121</v>
      </c>
    </row>
    <row r="52" spans="1:4" ht="15" customHeight="1" x14ac:dyDescent="0.2">
      <c r="A52" s="89">
        <v>45261</v>
      </c>
      <c r="B52" s="15" t="s">
        <v>122</v>
      </c>
      <c r="C52" t="s">
        <v>123</v>
      </c>
    </row>
    <row r="53" spans="1:4" ht="15" customHeight="1" x14ac:dyDescent="0.2">
      <c r="A53" s="89">
        <v>45261</v>
      </c>
      <c r="B53" s="15" t="s">
        <v>124</v>
      </c>
    </row>
    <row r="54" spans="1:4" ht="15" customHeight="1" x14ac:dyDescent="0.2">
      <c r="A54" s="89"/>
      <c r="B54" s="15"/>
    </row>
    <row r="55" spans="1:4" ht="15" customHeight="1" x14ac:dyDescent="0.2">
      <c r="A55" s="89"/>
      <c r="B55" s="15"/>
    </row>
    <row r="56" spans="1:4" ht="15" customHeight="1" x14ac:dyDescent="0.2">
      <c r="A56" s="89"/>
      <c r="B56" s="15"/>
    </row>
    <row r="57" spans="1:4" ht="15" customHeight="1" x14ac:dyDescent="0.2">
      <c r="A57" s="89"/>
      <c r="B57" s="15"/>
    </row>
    <row r="58" spans="1:4" ht="15" customHeight="1" x14ac:dyDescent="0.2">
      <c r="A58" s="89"/>
      <c r="B58" s="15"/>
    </row>
    <row r="59" spans="1:4" ht="15" customHeight="1" x14ac:dyDescent="0.2">
      <c r="A59" s="89"/>
      <c r="B59" s="15"/>
    </row>
    <row r="60" spans="1:4" ht="15" customHeight="1" x14ac:dyDescent="0.2">
      <c r="A60" s="89"/>
      <c r="B60" s="15"/>
    </row>
    <row r="61" spans="1:4" ht="15" customHeight="1" x14ac:dyDescent="0.2">
      <c r="A61" s="89"/>
      <c r="B61" s="15"/>
    </row>
    <row r="62" spans="1:4" ht="15" customHeight="1" x14ac:dyDescent="0.2">
      <c r="A62" s="89"/>
      <c r="B62" s="15"/>
    </row>
    <row r="63" spans="1:4" ht="15" customHeight="1" x14ac:dyDescent="0.2">
      <c r="A63" s="89"/>
      <c r="B63" s="15"/>
    </row>
    <row r="64" spans="1:4" ht="15" customHeight="1" x14ac:dyDescent="0.2">
      <c r="A64" s="89"/>
      <c r="B64" s="15"/>
    </row>
  </sheetData>
  <hyperlinks>
    <hyperlink ref="D15" r:id="rId1" xr:uid="{B3E876BB-5449-47D5-A454-9E52DFCB4042}"/>
    <hyperlink ref="D21" r:id="rId2" xr:uid="{CF948111-D398-40EE-BD92-D40FDD8D1333}"/>
    <hyperlink ref="D22" r:id="rId3" xr:uid="{24193E30-F459-4082-83A6-35EC6CC5F7EC}"/>
    <hyperlink ref="D24" r:id="rId4" xr:uid="{F5659C6F-01F4-48F2-804B-145F1A8CF7A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F62FB-15D5-4E78-8716-292B3966763F}">
  <sheetPr codeName="Sheet2">
    <tabColor theme="4" tint="-0.499984740745262"/>
  </sheetPr>
  <dimension ref="A1:N33"/>
  <sheetViews>
    <sheetView workbookViewId="0">
      <selection activeCell="C18" sqref="C18:C19"/>
    </sheetView>
  </sheetViews>
  <sheetFormatPr baseColWidth="10" defaultColWidth="8.83203125" defaultRowHeight="15" x14ac:dyDescent="0.2"/>
  <cols>
    <col min="1" max="1" width="16" style="2" customWidth="1"/>
    <col min="2" max="2" width="9.1640625" style="2" customWidth="1"/>
    <col min="3" max="3" width="29.83203125" style="3" customWidth="1"/>
    <col min="4" max="4" width="11.6640625" style="3" customWidth="1"/>
    <col min="5" max="5" width="40.1640625" style="3" customWidth="1"/>
    <col min="6" max="6" width="11.1640625" style="3" customWidth="1"/>
    <col min="7" max="8" width="15.1640625" style="3" customWidth="1"/>
    <col min="9" max="9" width="81" style="3" customWidth="1"/>
    <col min="10" max="10" width="44.6640625" style="3" customWidth="1"/>
    <col min="11" max="11" width="18.5" customWidth="1"/>
    <col min="12" max="12" width="35.1640625" customWidth="1"/>
    <col min="13" max="13" width="15.6640625" customWidth="1"/>
    <col min="14" max="14" width="47.33203125" customWidth="1"/>
    <col min="15" max="16384" width="8.83203125" style="3"/>
  </cols>
  <sheetData>
    <row r="1" spans="1:10" ht="15.75" customHeight="1" x14ac:dyDescent="0.2">
      <c r="A1" s="103" t="s">
        <v>125</v>
      </c>
      <c r="B1" s="104" t="s">
        <v>126</v>
      </c>
      <c r="C1" s="104"/>
      <c r="D1" s="104"/>
      <c r="E1" s="104"/>
      <c r="F1" s="104"/>
      <c r="G1" s="104"/>
      <c r="H1" s="104"/>
      <c r="I1" s="104"/>
      <c r="J1" s="104"/>
    </row>
    <row r="2" spans="1:10" ht="15.75" customHeight="1" x14ac:dyDescent="0.2">
      <c r="A2" s="103"/>
      <c r="B2" s="104"/>
      <c r="C2" s="104"/>
      <c r="D2" s="104"/>
      <c r="E2" s="104"/>
      <c r="F2" s="104"/>
      <c r="G2" s="104"/>
      <c r="H2" s="104"/>
      <c r="I2" s="104"/>
      <c r="J2" s="104"/>
    </row>
    <row r="3" spans="1:10" ht="27.75" customHeight="1" x14ac:dyDescent="0.2">
      <c r="A3" s="112" t="s">
        <v>127</v>
      </c>
      <c r="B3" s="112"/>
      <c r="C3" s="112"/>
      <c r="D3" s="116" t="s">
        <v>128</v>
      </c>
      <c r="E3" s="116"/>
      <c r="F3" s="116"/>
      <c r="G3" s="116"/>
      <c r="H3" s="116"/>
      <c r="I3" s="116"/>
      <c r="J3" s="116"/>
    </row>
    <row r="4" spans="1:10" ht="38.25" customHeight="1" x14ac:dyDescent="0.2">
      <c r="A4" s="12"/>
      <c r="B4" s="12" t="s">
        <v>129</v>
      </c>
      <c r="C4" s="12" t="s">
        <v>130</v>
      </c>
      <c r="D4" s="12" t="s">
        <v>131</v>
      </c>
      <c r="E4" s="12" t="s">
        <v>132</v>
      </c>
      <c r="F4" s="12" t="s">
        <v>133</v>
      </c>
      <c r="G4" s="12" t="s">
        <v>134</v>
      </c>
      <c r="H4" s="12" t="s">
        <v>135</v>
      </c>
      <c r="I4" s="12" t="s">
        <v>136</v>
      </c>
      <c r="J4" s="12" t="s">
        <v>137</v>
      </c>
    </row>
    <row r="5" spans="1:10" ht="101" customHeight="1" x14ac:dyDescent="0.2">
      <c r="A5" s="103" t="s">
        <v>127</v>
      </c>
      <c r="B5" s="105">
        <v>1</v>
      </c>
      <c r="C5" s="105" t="s">
        <v>138</v>
      </c>
      <c r="D5" s="9">
        <v>1.1000000000000001</v>
      </c>
      <c r="E5" s="74" t="s">
        <v>139</v>
      </c>
      <c r="F5" s="108">
        <v>1</v>
      </c>
      <c r="G5" s="108"/>
      <c r="H5" s="108"/>
      <c r="I5" s="107" t="s">
        <v>140</v>
      </c>
      <c r="J5" s="107" t="s">
        <v>141</v>
      </c>
    </row>
    <row r="6" spans="1:10" ht="101" customHeight="1" x14ac:dyDescent="0.2">
      <c r="A6" s="103"/>
      <c r="B6" s="105"/>
      <c r="C6" s="106"/>
      <c r="D6" s="9">
        <v>1.2</v>
      </c>
      <c r="E6" s="74" t="s">
        <v>142</v>
      </c>
      <c r="F6" s="108"/>
      <c r="G6" s="108"/>
      <c r="H6" s="108"/>
      <c r="I6" s="107"/>
      <c r="J6" s="107"/>
    </row>
    <row r="7" spans="1:10" ht="104" customHeight="1" x14ac:dyDescent="0.2">
      <c r="A7" s="103"/>
      <c r="B7" s="105">
        <v>2</v>
      </c>
      <c r="C7" s="111" t="s">
        <v>143</v>
      </c>
      <c r="D7" s="9">
        <v>2.1</v>
      </c>
      <c r="E7" s="75" t="s">
        <v>144</v>
      </c>
      <c r="F7" s="108">
        <v>2</v>
      </c>
      <c r="G7" s="108"/>
      <c r="H7" s="108"/>
      <c r="I7" s="107" t="s">
        <v>145</v>
      </c>
      <c r="J7" s="107" t="s">
        <v>146</v>
      </c>
    </row>
    <row r="8" spans="1:10" ht="104" customHeight="1" x14ac:dyDescent="0.2">
      <c r="A8" s="103"/>
      <c r="B8" s="105"/>
      <c r="C8" s="105"/>
      <c r="D8" s="9">
        <v>2.2000000000000002</v>
      </c>
      <c r="E8" s="75" t="s">
        <v>147</v>
      </c>
      <c r="F8" s="108"/>
      <c r="G8" s="108"/>
      <c r="H8" s="108"/>
      <c r="I8" s="107"/>
      <c r="J8" s="107"/>
    </row>
    <row r="9" spans="1:10" ht="104" customHeight="1" x14ac:dyDescent="0.2">
      <c r="A9" s="103"/>
      <c r="B9" s="105"/>
      <c r="C9" s="105"/>
      <c r="D9" s="9">
        <v>2.2999999999999998</v>
      </c>
      <c r="E9" s="75" t="s">
        <v>148</v>
      </c>
      <c r="F9" s="108"/>
      <c r="G9" s="108"/>
      <c r="H9" s="108"/>
      <c r="I9" s="107"/>
      <c r="J9" s="107"/>
    </row>
    <row r="10" spans="1:10" ht="104" customHeight="1" x14ac:dyDescent="0.2">
      <c r="A10" s="103"/>
      <c r="B10" s="105"/>
      <c r="C10" s="106"/>
      <c r="D10" s="9">
        <v>2.4</v>
      </c>
      <c r="E10" s="65" t="s">
        <v>149</v>
      </c>
      <c r="F10" s="108"/>
      <c r="G10" s="108"/>
      <c r="H10" s="108"/>
      <c r="I10" s="107"/>
      <c r="J10" s="107"/>
    </row>
    <row r="11" spans="1:10" ht="35.5" customHeight="1" x14ac:dyDescent="0.2">
      <c r="A11" s="103"/>
      <c r="B11" s="105">
        <v>3</v>
      </c>
      <c r="C11" s="111" t="s">
        <v>150</v>
      </c>
      <c r="D11" s="9">
        <v>3.1</v>
      </c>
      <c r="E11" s="72" t="s">
        <v>151</v>
      </c>
      <c r="F11" s="113">
        <v>3</v>
      </c>
      <c r="G11" s="110"/>
      <c r="H11" s="110"/>
      <c r="I11" s="114" t="s">
        <v>152</v>
      </c>
      <c r="J11" s="107" t="s">
        <v>153</v>
      </c>
    </row>
    <row r="12" spans="1:10" ht="35.5" customHeight="1" x14ac:dyDescent="0.2">
      <c r="A12" s="103"/>
      <c r="B12" s="105"/>
      <c r="C12" s="105"/>
      <c r="D12" s="9">
        <v>3.2</v>
      </c>
      <c r="E12" s="72" t="s">
        <v>154</v>
      </c>
      <c r="F12" s="113"/>
      <c r="G12" s="110"/>
      <c r="H12" s="110"/>
      <c r="I12" s="114"/>
      <c r="J12" s="107"/>
    </row>
    <row r="13" spans="1:10" ht="35.5" customHeight="1" x14ac:dyDescent="0.2">
      <c r="A13" s="103"/>
      <c r="B13" s="105"/>
      <c r="C13" s="105"/>
      <c r="D13" s="9">
        <v>3.3</v>
      </c>
      <c r="E13" s="72" t="s">
        <v>155</v>
      </c>
      <c r="F13" s="113"/>
      <c r="G13" s="110"/>
      <c r="H13" s="110"/>
      <c r="I13" s="114"/>
      <c r="J13" s="107"/>
    </row>
    <row r="14" spans="1:10" ht="35.5" customHeight="1" x14ac:dyDescent="0.2">
      <c r="A14" s="103"/>
      <c r="B14" s="105"/>
      <c r="C14" s="105"/>
      <c r="D14" s="9">
        <v>3.4</v>
      </c>
      <c r="E14" s="72" t="s">
        <v>156</v>
      </c>
      <c r="F14" s="113"/>
      <c r="G14" s="110"/>
      <c r="H14" s="110"/>
      <c r="I14" s="114"/>
      <c r="J14" s="107"/>
    </row>
    <row r="15" spans="1:10" ht="35.5" customHeight="1" x14ac:dyDescent="0.2">
      <c r="A15" s="103"/>
      <c r="B15" s="105"/>
      <c r="C15" s="105"/>
      <c r="D15" s="9">
        <v>3.5</v>
      </c>
      <c r="E15" s="73" t="s">
        <v>157</v>
      </c>
      <c r="F15" s="113"/>
      <c r="G15" s="110"/>
      <c r="H15" s="110"/>
      <c r="I15" s="114"/>
      <c r="J15" s="107"/>
    </row>
    <row r="16" spans="1:10" ht="35.5" customHeight="1" x14ac:dyDescent="0.2">
      <c r="A16" s="103"/>
      <c r="B16" s="105"/>
      <c r="C16" s="106"/>
      <c r="D16" s="9">
        <v>3.6</v>
      </c>
      <c r="E16" s="72" t="s">
        <v>158</v>
      </c>
      <c r="F16" s="113"/>
      <c r="G16" s="110"/>
      <c r="H16" s="110"/>
      <c r="I16" s="114"/>
      <c r="J16" s="107"/>
    </row>
    <row r="17" spans="1:10" ht="81.5" customHeight="1" x14ac:dyDescent="0.2">
      <c r="A17" s="103"/>
      <c r="B17" s="9">
        <v>4</v>
      </c>
      <c r="C17" s="76" t="s">
        <v>159</v>
      </c>
      <c r="D17" s="9">
        <v>4.0999999999999996</v>
      </c>
      <c r="E17" s="72" t="s">
        <v>160</v>
      </c>
      <c r="F17" s="7">
        <v>4</v>
      </c>
      <c r="G17" s="7"/>
      <c r="H17"/>
      <c r="I17" s="65" t="s">
        <v>161</v>
      </c>
      <c r="J17" s="65" t="s">
        <v>162</v>
      </c>
    </row>
    <row r="18" spans="1:10" ht="66.5" customHeight="1" x14ac:dyDescent="0.2">
      <c r="A18" s="103"/>
      <c r="B18" s="105">
        <v>5</v>
      </c>
      <c r="C18" s="115" t="s">
        <v>163</v>
      </c>
      <c r="D18" s="9">
        <v>5.0999999999999996</v>
      </c>
      <c r="E18" s="72" t="s">
        <v>164</v>
      </c>
      <c r="F18" s="113">
        <v>5</v>
      </c>
      <c r="G18" s="109"/>
      <c r="H18" s="110"/>
      <c r="I18" s="107" t="s">
        <v>165</v>
      </c>
      <c r="J18" s="107" t="s">
        <v>166</v>
      </c>
    </row>
    <row r="19" spans="1:10" ht="66.5" customHeight="1" x14ac:dyDescent="0.2">
      <c r="A19" s="103"/>
      <c r="B19" s="105"/>
      <c r="C19" s="105"/>
      <c r="D19" s="9">
        <v>5.2</v>
      </c>
      <c r="E19" s="72" t="s">
        <v>167</v>
      </c>
      <c r="F19" s="113"/>
      <c r="G19" s="109"/>
      <c r="H19" s="110"/>
      <c r="I19" s="107"/>
      <c r="J19" s="107"/>
    </row>
    <row r="20" spans="1:10" x14ac:dyDescent="0.2">
      <c r="C20"/>
      <c r="D20"/>
      <c r="E20"/>
      <c r="F20"/>
      <c r="G20" s="7"/>
    </row>
    <row r="21" spans="1:10" x14ac:dyDescent="0.2">
      <c r="C21"/>
      <c r="D21"/>
      <c r="E21"/>
      <c r="F21"/>
      <c r="G21" s="7"/>
      <c r="H21"/>
    </row>
    <row r="22" spans="1:10" ht="14.5" customHeight="1" x14ac:dyDescent="0.2">
      <c r="C22"/>
      <c r="D22"/>
      <c r="E22"/>
      <c r="F22"/>
      <c r="G22" s="7"/>
      <c r="H22"/>
    </row>
    <row r="23" spans="1:10" x14ac:dyDescent="0.2">
      <c r="C23"/>
      <c r="D23"/>
      <c r="E23"/>
      <c r="G23"/>
      <c r="H23"/>
    </row>
    <row r="24" spans="1:10" x14ac:dyDescent="0.2">
      <c r="C24"/>
      <c r="D24"/>
      <c r="E24"/>
      <c r="G24"/>
      <c r="H24"/>
    </row>
    <row r="25" spans="1:10" x14ac:dyDescent="0.2">
      <c r="C25"/>
      <c r="D25"/>
      <c r="E25"/>
      <c r="G25"/>
      <c r="H25"/>
    </row>
    <row r="26" spans="1:10" x14ac:dyDescent="0.2">
      <c r="C26"/>
      <c r="D26"/>
      <c r="E26"/>
      <c r="G26" s="7"/>
      <c r="H26"/>
    </row>
    <row r="27" spans="1:10" x14ac:dyDescent="0.2">
      <c r="C27"/>
      <c r="D27"/>
      <c r="G27"/>
    </row>
    <row r="28" spans="1:10" x14ac:dyDescent="0.2">
      <c r="C28"/>
      <c r="D28"/>
      <c r="G28"/>
    </row>
    <row r="29" spans="1:10" x14ac:dyDescent="0.2">
      <c r="C29"/>
      <c r="D29"/>
      <c r="G29"/>
    </row>
    <row r="30" spans="1:10" x14ac:dyDescent="0.2">
      <c r="C30"/>
      <c r="D30"/>
      <c r="G30"/>
    </row>
    <row r="31" spans="1:10" x14ac:dyDescent="0.2">
      <c r="C31"/>
      <c r="D31"/>
      <c r="G31"/>
    </row>
    <row r="32" spans="1:10" x14ac:dyDescent="0.2">
      <c r="C32"/>
      <c r="D32"/>
      <c r="G32"/>
    </row>
    <row r="33" spans="7:7" x14ac:dyDescent="0.2">
      <c r="G33"/>
    </row>
  </sheetData>
  <mergeCells count="33">
    <mergeCell ref="D3:J3"/>
    <mergeCell ref="H5:H6"/>
    <mergeCell ref="I7:I10"/>
    <mergeCell ref="J7:J10"/>
    <mergeCell ref="J18:J19"/>
    <mergeCell ref="J11:J16"/>
    <mergeCell ref="F7:F10"/>
    <mergeCell ref="G7:G10"/>
    <mergeCell ref="H7:H10"/>
    <mergeCell ref="C11:C16"/>
    <mergeCell ref="F11:F16"/>
    <mergeCell ref="I11:I16"/>
    <mergeCell ref="G11:G16"/>
    <mergeCell ref="F18:F19"/>
    <mergeCell ref="H11:H16"/>
    <mergeCell ref="C18:C19"/>
    <mergeCell ref="I18:I19"/>
    <mergeCell ref="A1:A2"/>
    <mergeCell ref="B1:J2"/>
    <mergeCell ref="C5:C6"/>
    <mergeCell ref="B5:B6"/>
    <mergeCell ref="I5:I6"/>
    <mergeCell ref="J5:J6"/>
    <mergeCell ref="F5:F6"/>
    <mergeCell ref="G5:G6"/>
    <mergeCell ref="A5:A19"/>
    <mergeCell ref="G18:G19"/>
    <mergeCell ref="H18:H19"/>
    <mergeCell ref="B11:B16"/>
    <mergeCell ref="C7:C10"/>
    <mergeCell ref="A3:C3"/>
    <mergeCell ref="B7:B10"/>
    <mergeCell ref="B18:B1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8C036-DCF5-4B0D-9540-DE557A255A3A}">
  <sheetPr codeName="Sheet3">
    <tabColor theme="4"/>
  </sheetPr>
  <dimension ref="A1:AM18"/>
  <sheetViews>
    <sheetView zoomScale="70" zoomScaleNormal="70" workbookViewId="0">
      <pane xSplit="6" topLeftCell="U1" activePane="topRight" state="frozen"/>
      <selection pane="topRight" activeCell="V4" sqref="V4"/>
    </sheetView>
  </sheetViews>
  <sheetFormatPr baseColWidth="10" defaultColWidth="8.6640625" defaultRowHeight="15" customHeight="1" x14ac:dyDescent="0.2"/>
  <cols>
    <col min="1" max="1" width="16.33203125" style="15" customWidth="1"/>
    <col min="2" max="2" width="10.83203125" style="15" customWidth="1"/>
    <col min="3" max="3" width="23.5" style="15" customWidth="1"/>
    <col min="4" max="4" width="12" style="15" customWidth="1"/>
    <col min="5" max="5" width="48" style="15" customWidth="1"/>
    <col min="6" max="6" width="52.5" style="15" customWidth="1"/>
    <col min="7" max="7" width="12.5" style="15" customWidth="1"/>
    <col min="8" max="8" width="15" style="15" customWidth="1"/>
    <col min="9" max="9" width="11.6640625" style="15" customWidth="1"/>
    <col min="10" max="10" width="67" style="15" customWidth="1"/>
    <col min="11" max="11" width="44.6640625" style="15" customWidth="1"/>
    <col min="12" max="12" width="9.83203125" style="16" hidden="1" customWidth="1"/>
    <col min="13" max="13" width="55" style="15" hidden="1" customWidth="1"/>
    <col min="14" max="14" width="9.83203125" style="16" hidden="1" customWidth="1"/>
    <col min="15" max="15" width="55.6640625" style="15" hidden="1" customWidth="1"/>
    <col min="16" max="16" width="9.83203125" style="16" hidden="1" customWidth="1"/>
    <col min="17" max="17" width="55.5" style="15" hidden="1" customWidth="1"/>
    <col min="18" max="18" width="10" style="16" hidden="1" customWidth="1"/>
    <col min="19" max="19" width="55.33203125" style="15" hidden="1" customWidth="1"/>
    <col min="20" max="20" width="10.1640625" style="15" customWidth="1"/>
    <col min="21" max="21" width="56" style="15" customWidth="1"/>
    <col min="22" max="22" width="10.1640625" style="16" customWidth="1"/>
    <col min="23" max="23" width="55.5" style="15" customWidth="1"/>
    <col min="24" max="24" width="10.1640625" style="15" customWidth="1"/>
    <col min="25" max="25" width="56" style="15" customWidth="1"/>
    <col min="26" max="26" width="10.1640625" style="16" customWidth="1"/>
    <col min="27" max="27" width="55.5" style="15" customWidth="1"/>
    <col min="28" max="39" width="54.6640625" style="15" customWidth="1"/>
    <col min="40" max="16384" width="8.6640625" style="15"/>
  </cols>
  <sheetData>
    <row r="1" spans="1:39" ht="30" customHeight="1" x14ac:dyDescent="0.2">
      <c r="A1" s="112" t="s">
        <v>168</v>
      </c>
      <c r="B1" s="112"/>
      <c r="C1" s="112"/>
      <c r="D1" s="116" t="s">
        <v>128</v>
      </c>
      <c r="E1" s="116"/>
      <c r="F1" s="116"/>
      <c r="G1" s="116"/>
      <c r="H1" s="116"/>
      <c r="I1" s="116"/>
      <c r="J1" s="116"/>
      <c r="K1" s="116"/>
      <c r="L1" s="117" t="s">
        <v>169</v>
      </c>
      <c r="M1" s="117"/>
      <c r="N1" s="117"/>
      <c r="O1" s="117"/>
      <c r="P1" s="117"/>
      <c r="Q1" s="117"/>
      <c r="R1" s="117"/>
      <c r="S1" s="117"/>
      <c r="T1" s="117"/>
      <c r="U1" s="117"/>
      <c r="V1" s="117"/>
      <c r="W1" s="117"/>
      <c r="X1" s="117"/>
      <c r="Y1" s="117"/>
      <c r="Z1" s="117"/>
      <c r="AA1" s="117"/>
      <c r="AB1" s="117"/>
      <c r="AC1" s="117"/>
      <c r="AD1" s="117"/>
      <c r="AE1" s="117"/>
      <c r="AF1" s="117"/>
      <c r="AG1" s="117"/>
      <c r="AH1" s="117"/>
      <c r="AI1" s="117"/>
      <c r="AJ1" s="117"/>
      <c r="AK1" s="117"/>
      <c r="AL1" s="117"/>
      <c r="AM1" s="117"/>
    </row>
    <row r="2" spans="1:39" ht="25.5" customHeight="1" x14ac:dyDescent="0.2">
      <c r="A2" s="19" t="s">
        <v>170</v>
      </c>
      <c r="B2" s="103" t="s">
        <v>171</v>
      </c>
      <c r="C2" s="103" t="s">
        <v>130</v>
      </c>
      <c r="D2" s="103" t="s">
        <v>172</v>
      </c>
      <c r="E2" s="103" t="s">
        <v>130</v>
      </c>
      <c r="F2" s="103" t="s">
        <v>132</v>
      </c>
      <c r="G2" s="103" t="s">
        <v>173</v>
      </c>
      <c r="H2" s="103" t="s">
        <v>174</v>
      </c>
      <c r="I2" s="103" t="s">
        <v>175</v>
      </c>
      <c r="J2" s="103" t="s">
        <v>136</v>
      </c>
      <c r="K2" s="105" t="s">
        <v>176</v>
      </c>
      <c r="L2" s="103" t="s">
        <v>177</v>
      </c>
      <c r="M2" s="103"/>
      <c r="N2" s="105" t="s">
        <v>178</v>
      </c>
      <c r="O2" s="105"/>
      <c r="P2" s="103" t="s">
        <v>179</v>
      </c>
      <c r="Q2" s="103"/>
      <c r="R2" s="105" t="s">
        <v>180</v>
      </c>
      <c r="S2" s="105"/>
      <c r="T2" s="103" t="s">
        <v>181</v>
      </c>
      <c r="U2" s="103"/>
      <c r="V2" s="105" t="s">
        <v>182</v>
      </c>
      <c r="W2" s="105"/>
      <c r="X2" s="103" t="s">
        <v>183</v>
      </c>
      <c r="Y2" s="103"/>
      <c r="Z2" s="105" t="s">
        <v>184</v>
      </c>
      <c r="AA2" s="105"/>
    </row>
    <row r="3" spans="1:39" ht="16" x14ac:dyDescent="0.2">
      <c r="A3" s="19">
        <f>COUNTIF(D4:D9,"&lt;&gt;")</f>
        <v>6</v>
      </c>
      <c r="B3" s="103"/>
      <c r="C3" s="103"/>
      <c r="D3" s="103"/>
      <c r="E3" s="103"/>
      <c r="F3" s="103"/>
      <c r="G3" s="103"/>
      <c r="H3" s="103"/>
      <c r="I3" s="103"/>
      <c r="J3" s="103"/>
      <c r="K3" s="105"/>
      <c r="L3" s="12" t="s">
        <v>185</v>
      </c>
      <c r="M3" s="12" t="s">
        <v>130</v>
      </c>
      <c r="N3" s="9" t="s">
        <v>185</v>
      </c>
      <c r="O3" s="9" t="s">
        <v>130</v>
      </c>
      <c r="P3" s="12" t="s">
        <v>185</v>
      </c>
      <c r="Q3" s="12" t="s">
        <v>130</v>
      </c>
      <c r="R3" s="9" t="s">
        <v>185</v>
      </c>
      <c r="S3" s="9" t="s">
        <v>130</v>
      </c>
      <c r="T3" s="12" t="s">
        <v>185</v>
      </c>
      <c r="U3" s="12" t="s">
        <v>130</v>
      </c>
      <c r="V3" s="9" t="s">
        <v>185</v>
      </c>
      <c r="W3" s="9" t="s">
        <v>130</v>
      </c>
      <c r="X3" s="12" t="s">
        <v>185</v>
      </c>
      <c r="Y3" s="12" t="s">
        <v>130</v>
      </c>
      <c r="Z3" s="9" t="s">
        <v>185</v>
      </c>
      <c r="AA3" s="9" t="s">
        <v>130</v>
      </c>
    </row>
    <row r="4" spans="1:39" s="16" customFormat="1" ht="131.25" customHeight="1" x14ac:dyDescent="0.2">
      <c r="A4" s="103" t="s">
        <v>186</v>
      </c>
      <c r="B4" s="105" t="s">
        <v>187</v>
      </c>
      <c r="C4" s="105" t="s">
        <v>188</v>
      </c>
      <c r="D4" s="23" t="s">
        <v>189</v>
      </c>
      <c r="E4" s="27" t="s">
        <v>190</v>
      </c>
      <c r="F4" s="27" t="s">
        <v>191</v>
      </c>
      <c r="G4" s="2" t="s">
        <v>192</v>
      </c>
      <c r="H4" s="2" t="s">
        <v>193</v>
      </c>
      <c r="I4" s="27" t="s">
        <v>194</v>
      </c>
      <c r="J4" s="27" t="s">
        <v>195</v>
      </c>
      <c r="K4" s="2" t="s">
        <v>196</v>
      </c>
      <c r="L4" s="2"/>
      <c r="M4" s="25"/>
      <c r="N4" s="7"/>
      <c r="O4" s="25"/>
      <c r="P4" s="29"/>
      <c r="Q4" s="25"/>
      <c r="R4" s="2"/>
      <c r="S4" s="25"/>
      <c r="T4" s="29"/>
      <c r="U4" s="25" t="s">
        <v>197</v>
      </c>
      <c r="V4" s="14"/>
      <c r="W4" s="25" t="s">
        <v>198</v>
      </c>
      <c r="X4" s="29"/>
      <c r="Y4" s="27" t="s">
        <v>199</v>
      </c>
      <c r="Z4" s="14"/>
      <c r="AA4" s="25"/>
    </row>
    <row r="5" spans="1:39" ht="32" x14ac:dyDescent="0.2">
      <c r="A5" s="103"/>
      <c r="B5" s="105"/>
      <c r="C5" s="105"/>
      <c r="D5" s="18" t="s">
        <v>200</v>
      </c>
      <c r="E5" s="27" t="s">
        <v>201</v>
      </c>
      <c r="F5" s="27" t="s">
        <v>202</v>
      </c>
      <c r="G5" s="2">
        <v>1</v>
      </c>
      <c r="H5" s="2" t="s">
        <v>203</v>
      </c>
      <c r="I5" s="27" t="s">
        <v>204</v>
      </c>
      <c r="J5" s="27" t="s">
        <v>205</v>
      </c>
      <c r="K5" s="2" t="s">
        <v>206</v>
      </c>
      <c r="L5" s="2"/>
      <c r="M5" s="25"/>
      <c r="N5" s="2"/>
      <c r="O5" s="25"/>
      <c r="P5" s="29"/>
      <c r="Q5" s="25"/>
      <c r="R5" s="2"/>
      <c r="S5" s="27"/>
      <c r="T5" s="2"/>
      <c r="U5" s="27" t="s">
        <v>202</v>
      </c>
      <c r="V5" s="2"/>
      <c r="W5" s="27" t="s">
        <v>207</v>
      </c>
      <c r="X5" s="2">
        <v>1</v>
      </c>
      <c r="Y5" s="27" t="s">
        <v>208</v>
      </c>
      <c r="Z5" s="2"/>
      <c r="AA5" s="27"/>
    </row>
    <row r="6" spans="1:39" ht="57.5" customHeight="1" x14ac:dyDescent="0.2">
      <c r="A6" s="103"/>
      <c r="B6" s="105"/>
      <c r="C6" s="105"/>
      <c r="D6" s="18" t="s">
        <v>209</v>
      </c>
      <c r="E6" s="27" t="s">
        <v>210</v>
      </c>
      <c r="F6" s="27" t="s">
        <v>211</v>
      </c>
      <c r="G6" s="2"/>
      <c r="H6" s="2" t="s">
        <v>212</v>
      </c>
      <c r="I6" s="27" t="s">
        <v>213</v>
      </c>
      <c r="J6" s="27" t="s">
        <v>214</v>
      </c>
      <c r="K6" s="108" t="s">
        <v>215</v>
      </c>
      <c r="L6" s="2"/>
      <c r="M6" s="25"/>
      <c r="N6" s="2"/>
      <c r="O6" s="25"/>
      <c r="P6" s="29"/>
      <c r="Q6" s="25"/>
      <c r="R6" s="2"/>
      <c r="S6" s="27"/>
      <c r="T6" s="2"/>
      <c r="U6" s="27" t="s">
        <v>216</v>
      </c>
      <c r="V6" s="2"/>
      <c r="W6" s="27" t="s">
        <v>217</v>
      </c>
      <c r="X6" s="2"/>
      <c r="Y6" s="27" t="s">
        <v>216</v>
      </c>
      <c r="Z6" s="2"/>
      <c r="AA6" s="27"/>
    </row>
    <row r="7" spans="1:39" ht="48" x14ac:dyDescent="0.2">
      <c r="A7" s="103"/>
      <c r="B7" s="105"/>
      <c r="C7" s="105"/>
      <c r="D7" s="18" t="s">
        <v>218</v>
      </c>
      <c r="E7" s="27" t="s">
        <v>210</v>
      </c>
      <c r="F7" s="27" t="s">
        <v>219</v>
      </c>
      <c r="G7" s="2">
        <v>1</v>
      </c>
      <c r="H7" s="2" t="s">
        <v>220</v>
      </c>
      <c r="I7" s="27" t="s">
        <v>221</v>
      </c>
      <c r="J7" s="27" t="s">
        <v>222</v>
      </c>
      <c r="K7" s="108"/>
      <c r="L7" s="2"/>
      <c r="M7" s="25"/>
      <c r="N7" s="2"/>
      <c r="O7" s="25"/>
      <c r="P7" s="29"/>
      <c r="Q7" s="25"/>
      <c r="R7" s="2"/>
      <c r="S7" s="27"/>
      <c r="T7" s="2"/>
      <c r="U7" s="27" t="s">
        <v>216</v>
      </c>
      <c r="V7" s="2"/>
      <c r="W7" s="27" t="s">
        <v>217</v>
      </c>
      <c r="X7" s="2">
        <v>1</v>
      </c>
      <c r="Y7" s="27" t="s">
        <v>216</v>
      </c>
      <c r="Z7" s="2"/>
      <c r="AA7" s="27"/>
    </row>
    <row r="8" spans="1:39" ht="66.75" customHeight="1" x14ac:dyDescent="0.2">
      <c r="A8" s="103"/>
      <c r="B8" s="105"/>
      <c r="C8" s="105"/>
      <c r="D8" s="18" t="s">
        <v>223</v>
      </c>
      <c r="E8" s="27" t="s">
        <v>224</v>
      </c>
      <c r="F8" s="27" t="s">
        <v>225</v>
      </c>
      <c r="G8" s="2"/>
      <c r="H8" s="2" t="s">
        <v>212</v>
      </c>
      <c r="I8" s="27" t="s">
        <v>213</v>
      </c>
      <c r="J8" s="27" t="s">
        <v>226</v>
      </c>
      <c r="K8" s="78" t="s">
        <v>227</v>
      </c>
      <c r="L8" s="2"/>
      <c r="M8" s="25"/>
      <c r="N8" s="2"/>
      <c r="O8" s="25"/>
      <c r="P8" s="7"/>
      <c r="Q8" s="25"/>
      <c r="R8" s="2"/>
      <c r="S8" s="27"/>
      <c r="T8" s="30"/>
      <c r="U8" s="27" t="s">
        <v>228</v>
      </c>
      <c r="V8" s="2"/>
      <c r="W8" s="27" t="s">
        <v>229</v>
      </c>
      <c r="X8" s="30"/>
      <c r="Y8" s="27" t="s">
        <v>230</v>
      </c>
      <c r="Z8" s="2"/>
      <c r="AA8" s="28"/>
    </row>
    <row r="9" spans="1:39" ht="66.75" customHeight="1" x14ac:dyDescent="0.2">
      <c r="A9" s="103"/>
      <c r="B9" s="105"/>
      <c r="C9" s="105"/>
      <c r="D9" s="23" t="s">
        <v>231</v>
      </c>
      <c r="E9" s="27" t="s">
        <v>232</v>
      </c>
      <c r="F9" s="27" t="s">
        <v>233</v>
      </c>
      <c r="G9" s="2">
        <v>1</v>
      </c>
      <c r="H9" s="2" t="s">
        <v>234</v>
      </c>
      <c r="I9" s="27" t="s">
        <v>204</v>
      </c>
      <c r="J9" s="27" t="s">
        <v>235</v>
      </c>
      <c r="K9" s="2"/>
      <c r="L9" s="2"/>
      <c r="M9" s="25"/>
      <c r="N9" s="2"/>
      <c r="O9" s="25"/>
      <c r="P9" s="7"/>
      <c r="Q9" s="25"/>
      <c r="R9" s="2"/>
      <c r="S9" s="27"/>
      <c r="T9" s="30"/>
      <c r="U9" s="27" t="s">
        <v>236</v>
      </c>
      <c r="V9" s="2"/>
      <c r="W9" s="27" t="s">
        <v>237</v>
      </c>
      <c r="X9" s="30"/>
      <c r="Y9" s="27" t="s">
        <v>238</v>
      </c>
      <c r="Z9" s="2"/>
      <c r="AA9" s="28"/>
    </row>
    <row r="10" spans="1:39" ht="30.75" customHeight="1" x14ac:dyDescent="0.2">
      <c r="A10" s="119" t="s">
        <v>11</v>
      </c>
      <c r="B10" s="119"/>
      <c r="C10" s="119"/>
      <c r="D10" s="119"/>
      <c r="E10" s="119"/>
      <c r="F10" s="119"/>
      <c r="G10" s="119"/>
      <c r="H10" s="119"/>
      <c r="I10" s="119"/>
      <c r="J10" s="119"/>
      <c r="K10" s="59"/>
      <c r="L10" s="15"/>
      <c r="N10" s="13"/>
      <c r="R10" s="10"/>
      <c r="V10" s="10"/>
      <c r="Z10" s="10"/>
    </row>
    <row r="11" spans="1:39" ht="30.75" customHeight="1" x14ac:dyDescent="0.2">
      <c r="A11" s="12"/>
      <c r="B11" s="12" t="s">
        <v>239</v>
      </c>
      <c r="C11" s="20"/>
      <c r="D11" s="12" t="s">
        <v>240</v>
      </c>
      <c r="E11" s="103" t="s">
        <v>130</v>
      </c>
      <c r="F11" s="103"/>
      <c r="G11" s="103"/>
      <c r="H11" s="103"/>
      <c r="I11" s="12" t="s">
        <v>241</v>
      </c>
      <c r="J11" s="12" t="s">
        <v>242</v>
      </c>
      <c r="K11" s="11"/>
      <c r="L11" s="15"/>
      <c r="R11" s="17"/>
      <c r="V11" s="17"/>
      <c r="Z11" s="17"/>
    </row>
    <row r="12" spans="1:39" ht="16" x14ac:dyDescent="0.2">
      <c r="A12" s="103" t="s">
        <v>243</v>
      </c>
      <c r="B12" s="105" t="s">
        <v>244</v>
      </c>
      <c r="C12" s="118"/>
      <c r="D12" s="18" t="s">
        <v>245</v>
      </c>
      <c r="E12" s="108"/>
      <c r="F12" s="108"/>
      <c r="G12" s="108"/>
      <c r="H12" s="108"/>
      <c r="I12" s="1"/>
      <c r="J12" s="1"/>
      <c r="K12" s="38"/>
      <c r="L12" s="15"/>
    </row>
    <row r="13" spans="1:39" ht="16" x14ac:dyDescent="0.2">
      <c r="A13" s="103"/>
      <c r="B13" s="105"/>
      <c r="C13" s="118"/>
      <c r="D13" s="23" t="s">
        <v>246</v>
      </c>
      <c r="E13" s="108"/>
      <c r="F13" s="108"/>
      <c r="G13" s="108"/>
      <c r="H13" s="108"/>
      <c r="I13" s="1"/>
      <c r="J13" s="1"/>
      <c r="K13" s="38"/>
      <c r="L13" s="15"/>
      <c r="N13" s="10"/>
    </row>
    <row r="14" spans="1:39" ht="16" x14ac:dyDescent="0.2">
      <c r="A14" s="103"/>
      <c r="B14" s="105"/>
      <c r="C14" s="118"/>
      <c r="D14" s="23" t="s">
        <v>247</v>
      </c>
      <c r="E14" s="108"/>
      <c r="F14" s="108"/>
      <c r="G14" s="108"/>
      <c r="H14" s="108"/>
      <c r="I14" s="1"/>
      <c r="J14" s="1"/>
      <c r="K14" s="38"/>
      <c r="L14" s="15"/>
      <c r="N14" s="10"/>
    </row>
    <row r="15" spans="1:39" ht="16" x14ac:dyDescent="0.2">
      <c r="A15" s="103"/>
      <c r="B15" s="105"/>
      <c r="C15" s="118"/>
      <c r="D15" s="23" t="s">
        <v>248</v>
      </c>
      <c r="E15" s="108"/>
      <c r="F15" s="108"/>
      <c r="G15" s="108"/>
      <c r="H15" s="108"/>
      <c r="I15" s="1"/>
      <c r="J15" s="1"/>
      <c r="K15" s="38"/>
      <c r="L15" s="10"/>
      <c r="N15" s="10"/>
    </row>
    <row r="16" spans="1:39" ht="16" x14ac:dyDescent="0.2">
      <c r="A16" s="103"/>
      <c r="B16" s="105"/>
      <c r="C16" s="118"/>
      <c r="D16" s="23" t="s">
        <v>249</v>
      </c>
      <c r="E16" s="108"/>
      <c r="F16" s="108"/>
      <c r="G16" s="108"/>
      <c r="H16" s="108"/>
      <c r="I16" s="1"/>
      <c r="J16" s="1"/>
      <c r="K16" s="38"/>
      <c r="L16" s="10"/>
      <c r="N16" s="10"/>
    </row>
    <row r="17" spans="1:14" ht="16" x14ac:dyDescent="0.2">
      <c r="A17" s="103"/>
      <c r="B17" s="105"/>
      <c r="C17" s="118"/>
      <c r="D17" s="23" t="s">
        <v>250</v>
      </c>
      <c r="E17" s="108"/>
      <c r="F17" s="108"/>
      <c r="G17" s="108"/>
      <c r="H17" s="108"/>
      <c r="I17" s="1"/>
      <c r="J17" s="1"/>
      <c r="K17" s="38"/>
      <c r="L17" s="10"/>
      <c r="N17" s="10"/>
    </row>
    <row r="18" spans="1:14" x14ac:dyDescent="0.2">
      <c r="A18" s="15" t="s">
        <v>251</v>
      </c>
    </row>
  </sheetData>
  <sheetProtection formatCells="0"/>
  <mergeCells count="37">
    <mergeCell ref="B2:B3"/>
    <mergeCell ref="C2:C3"/>
    <mergeCell ref="D2:D3"/>
    <mergeCell ref="F2:F3"/>
    <mergeCell ref="G2:G3"/>
    <mergeCell ref="D1:K1"/>
    <mergeCell ref="V2:W2"/>
    <mergeCell ref="B4:B9"/>
    <mergeCell ref="A4:A9"/>
    <mergeCell ref="A12:A17"/>
    <mergeCell ref="B12:B17"/>
    <mergeCell ref="C12:C17"/>
    <mergeCell ref="A10:J10"/>
    <mergeCell ref="E14:H14"/>
    <mergeCell ref="E15:H15"/>
    <mergeCell ref="E16:H16"/>
    <mergeCell ref="E17:H17"/>
    <mergeCell ref="C4:C9"/>
    <mergeCell ref="A1:C1"/>
    <mergeCell ref="J2:J3"/>
    <mergeCell ref="K2:K3"/>
    <mergeCell ref="E12:H12"/>
    <mergeCell ref="E11:H11"/>
    <mergeCell ref="E13:H13"/>
    <mergeCell ref="E2:E3"/>
    <mergeCell ref="K6:K7"/>
    <mergeCell ref="I2:I3"/>
    <mergeCell ref="H2:H3"/>
    <mergeCell ref="AB1:AM1"/>
    <mergeCell ref="Z2:AA2"/>
    <mergeCell ref="L1:AA1"/>
    <mergeCell ref="X2:Y2"/>
    <mergeCell ref="R2:S2"/>
    <mergeCell ref="T2:U2"/>
    <mergeCell ref="L2:M2"/>
    <mergeCell ref="N2:O2"/>
    <mergeCell ref="P2:Q2"/>
  </mergeCells>
  <phoneticPr fontId="13" type="noConversion"/>
  <conditionalFormatting sqref="I12:I17">
    <cfRule type="containsText" dxfId="33" priority="1" operator="containsText" text="Not Started">
      <formula>NOT(ISERROR(SEARCH("Not Started",I12)))</formula>
    </cfRule>
    <cfRule type="containsText" dxfId="32" priority="2" operator="containsText" text="In Progress">
      <formula>NOT(ISERROR(SEARCH("In Progress",I12)))</formula>
    </cfRule>
    <cfRule type="containsText" dxfId="31" priority="3" operator="containsText" text="Complete">
      <formula>NOT(ISERROR(SEARCH("Complete",I12)))</formula>
    </cfRule>
  </conditionalFormatting>
  <dataValidations disablePrompts="1" count="1">
    <dataValidation type="list" allowBlank="1" showInputMessage="1" showErrorMessage="1" sqref="I12:I17" xr:uid="{F9681C49-391B-4C25-B958-6BC2116CB758}">
      <formula1>"Not started, In Progress, Complete"</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A44A7-EBE1-479C-8DB8-5107946784F7}">
  <sheetPr codeName="Sheet4">
    <tabColor theme="4"/>
  </sheetPr>
  <dimension ref="A1:AA15"/>
  <sheetViews>
    <sheetView zoomScale="70" zoomScaleNormal="70" workbookViewId="0">
      <pane xSplit="9" ySplit="3" topLeftCell="J4" activePane="bottomRight" state="frozen"/>
      <selection pane="topRight" activeCell="J1" sqref="J1"/>
      <selection pane="bottomLeft" activeCell="A4" sqref="A4"/>
      <selection pane="bottomRight" activeCell="W5" sqref="V5:W5"/>
    </sheetView>
  </sheetViews>
  <sheetFormatPr baseColWidth="10" defaultColWidth="8.6640625" defaultRowHeight="15" customHeight="1" x14ac:dyDescent="0.2"/>
  <cols>
    <col min="1" max="1" width="16.33203125" style="15" customWidth="1"/>
    <col min="2" max="2" width="10.83203125" style="15" customWidth="1"/>
    <col min="3" max="3" width="23.5" style="15" customWidth="1"/>
    <col min="4" max="4" width="12" style="15" customWidth="1"/>
    <col min="5" max="5" width="55" style="15" customWidth="1"/>
    <col min="6" max="6" width="30.6640625" style="15" customWidth="1"/>
    <col min="7" max="7" width="10.5" style="15" customWidth="1"/>
    <col min="8" max="8" width="15" style="15" customWidth="1"/>
    <col min="9" max="9" width="11.6640625" style="15" customWidth="1"/>
    <col min="10" max="10" width="29.6640625" style="15" customWidth="1"/>
    <col min="11" max="11" width="44.6640625" style="15" customWidth="1"/>
    <col min="12" max="12" width="9.83203125" style="15" hidden="1" customWidth="1"/>
    <col min="13" max="13" width="55" style="15" hidden="1" customWidth="1"/>
    <col min="14" max="14" width="9.83203125" style="15" hidden="1" customWidth="1"/>
    <col min="15" max="15" width="55.6640625" style="15" hidden="1" customWidth="1"/>
    <col min="16" max="16" width="9.83203125" style="15" hidden="1" customWidth="1"/>
    <col min="17" max="17" width="55.5" style="15" hidden="1" customWidth="1"/>
    <col min="18" max="18" width="10" style="15" hidden="1" customWidth="1"/>
    <col min="19" max="19" width="55.33203125" style="15" hidden="1" customWidth="1"/>
    <col min="20" max="20" width="10.1640625" style="15" customWidth="1"/>
    <col min="21" max="21" width="56" style="15" customWidth="1"/>
    <col min="22" max="22" width="10.1640625" style="15" customWidth="1"/>
    <col min="23" max="23" width="55.5" style="15" customWidth="1"/>
    <col min="24" max="24" width="10.1640625" style="15" customWidth="1"/>
    <col min="25" max="25" width="56" style="15" customWidth="1"/>
    <col min="26" max="26" width="10.1640625" style="15" customWidth="1"/>
    <col min="27" max="27" width="55.5" style="15" customWidth="1"/>
    <col min="28" max="16384" width="8.6640625" style="15"/>
  </cols>
  <sheetData>
    <row r="1" spans="1:27" ht="16" x14ac:dyDescent="0.2">
      <c r="A1" s="112" t="s">
        <v>168</v>
      </c>
      <c r="B1" s="112"/>
      <c r="C1" s="112"/>
      <c r="D1" s="116" t="s">
        <v>128</v>
      </c>
      <c r="E1" s="116"/>
      <c r="F1" s="116"/>
      <c r="G1" s="116"/>
      <c r="H1" s="116"/>
      <c r="I1" s="116"/>
      <c r="J1" s="116"/>
      <c r="K1" s="116"/>
      <c r="L1" s="117" t="s">
        <v>169</v>
      </c>
      <c r="M1" s="117"/>
      <c r="N1" s="117"/>
      <c r="O1" s="117"/>
      <c r="P1" s="117"/>
      <c r="Q1" s="117"/>
      <c r="R1" s="117"/>
      <c r="S1" s="117"/>
      <c r="T1" s="117"/>
      <c r="U1" s="117"/>
      <c r="V1" s="117"/>
      <c r="W1" s="117"/>
      <c r="X1" s="117"/>
      <c r="Y1" s="117"/>
      <c r="Z1" s="117"/>
      <c r="AA1" s="117"/>
    </row>
    <row r="2" spans="1:27" ht="14.5" customHeight="1" x14ac:dyDescent="0.2">
      <c r="A2" s="19" t="s">
        <v>170</v>
      </c>
      <c r="B2" s="103" t="s">
        <v>171</v>
      </c>
      <c r="C2" s="103" t="s">
        <v>130</v>
      </c>
      <c r="D2" s="103" t="s">
        <v>172</v>
      </c>
      <c r="E2" s="103" t="s">
        <v>130</v>
      </c>
      <c r="F2" s="105" t="s">
        <v>132</v>
      </c>
      <c r="G2" s="105" t="s">
        <v>173</v>
      </c>
      <c r="H2" s="105" t="s">
        <v>174</v>
      </c>
      <c r="I2" s="105" t="s">
        <v>175</v>
      </c>
      <c r="J2" s="105" t="s">
        <v>136</v>
      </c>
      <c r="K2" s="105" t="s">
        <v>176</v>
      </c>
      <c r="L2" s="103" t="s">
        <v>177</v>
      </c>
      <c r="M2" s="103"/>
      <c r="N2" s="105" t="s">
        <v>178</v>
      </c>
      <c r="O2" s="105"/>
      <c r="P2" s="103" t="s">
        <v>179</v>
      </c>
      <c r="Q2" s="103"/>
      <c r="R2" s="105" t="s">
        <v>180</v>
      </c>
      <c r="S2" s="105"/>
      <c r="T2" s="103" t="s">
        <v>181</v>
      </c>
      <c r="U2" s="103"/>
      <c r="V2" s="105" t="s">
        <v>182</v>
      </c>
      <c r="W2" s="105"/>
      <c r="X2" s="103" t="s">
        <v>183</v>
      </c>
      <c r="Y2" s="103"/>
      <c r="Z2" s="105" t="s">
        <v>184</v>
      </c>
      <c r="AA2" s="105"/>
    </row>
    <row r="3" spans="1:27" ht="16" x14ac:dyDescent="0.2">
      <c r="A3" s="19">
        <f>COUNTIF(D4:D7,"&lt;&gt;")</f>
        <v>4</v>
      </c>
      <c r="B3" s="103"/>
      <c r="C3" s="103"/>
      <c r="D3" s="103"/>
      <c r="E3" s="103"/>
      <c r="F3" s="105"/>
      <c r="G3" s="105"/>
      <c r="H3" s="105"/>
      <c r="I3" s="105"/>
      <c r="J3" s="105"/>
      <c r="K3" s="105"/>
      <c r="L3" s="12" t="s">
        <v>185</v>
      </c>
      <c r="M3" s="12" t="s">
        <v>130</v>
      </c>
      <c r="N3" s="9" t="s">
        <v>185</v>
      </c>
      <c r="O3" s="9" t="s">
        <v>130</v>
      </c>
      <c r="P3" s="12" t="s">
        <v>185</v>
      </c>
      <c r="Q3" s="12" t="s">
        <v>130</v>
      </c>
      <c r="R3" s="9" t="s">
        <v>185</v>
      </c>
      <c r="S3" s="9" t="s">
        <v>130</v>
      </c>
      <c r="T3" s="12" t="s">
        <v>185</v>
      </c>
      <c r="U3" s="12" t="s">
        <v>130</v>
      </c>
      <c r="V3" s="9" t="s">
        <v>185</v>
      </c>
      <c r="W3" s="9" t="s">
        <v>130</v>
      </c>
      <c r="X3" s="12" t="s">
        <v>185</v>
      </c>
      <c r="Y3" s="12" t="s">
        <v>130</v>
      </c>
      <c r="Z3" s="9" t="s">
        <v>185</v>
      </c>
      <c r="AA3" s="9" t="s">
        <v>130</v>
      </c>
    </row>
    <row r="4" spans="1:27" s="16" customFormat="1" ht="126" customHeight="1" x14ac:dyDescent="0.2">
      <c r="A4" s="103" t="s">
        <v>252</v>
      </c>
      <c r="B4" s="105" t="s">
        <v>253</v>
      </c>
      <c r="C4" s="105" t="s">
        <v>254</v>
      </c>
      <c r="D4" s="23" t="s">
        <v>255</v>
      </c>
      <c r="E4" s="25" t="s">
        <v>256</v>
      </c>
      <c r="F4" s="29" t="s">
        <v>257</v>
      </c>
      <c r="G4" s="7"/>
      <c r="H4" s="7"/>
      <c r="I4" s="7" t="s">
        <v>194</v>
      </c>
      <c r="J4" s="25" t="s">
        <v>258</v>
      </c>
      <c r="K4" s="25" t="s">
        <v>259</v>
      </c>
      <c r="L4" s="29"/>
      <c r="M4" s="25"/>
      <c r="N4" s="29"/>
      <c r="O4" s="25"/>
      <c r="P4" s="29"/>
      <c r="Q4" s="25"/>
      <c r="R4" s="29"/>
      <c r="S4" s="27"/>
      <c r="T4" s="29"/>
      <c r="U4" s="25" t="s">
        <v>260</v>
      </c>
      <c r="V4" s="29"/>
      <c r="W4" s="25" t="s">
        <v>261</v>
      </c>
      <c r="X4" s="29"/>
      <c r="Y4" s="25" t="s">
        <v>262</v>
      </c>
      <c r="Z4" s="29"/>
      <c r="AA4" s="25"/>
    </row>
    <row r="5" spans="1:27" s="16" customFormat="1" ht="160" x14ac:dyDescent="0.2">
      <c r="A5" s="103"/>
      <c r="B5" s="105"/>
      <c r="C5" s="105"/>
      <c r="D5" s="23" t="s">
        <v>263</v>
      </c>
      <c r="E5" s="25" t="s">
        <v>264</v>
      </c>
      <c r="F5" s="29" t="s">
        <v>265</v>
      </c>
      <c r="G5" s="7">
        <f>(7+8+4+2)/100</f>
        <v>0.21</v>
      </c>
      <c r="H5" s="7" t="s">
        <v>266</v>
      </c>
      <c r="I5" s="7" t="s">
        <v>267</v>
      </c>
      <c r="J5" s="25" t="s">
        <v>268</v>
      </c>
      <c r="K5" s="25" t="s">
        <v>269</v>
      </c>
      <c r="L5" s="29"/>
      <c r="M5" s="25"/>
      <c r="N5" s="29"/>
      <c r="O5" s="25"/>
      <c r="P5" s="29"/>
      <c r="Q5" s="25"/>
      <c r="R5" s="29"/>
      <c r="S5" s="25"/>
      <c r="T5" s="29"/>
      <c r="U5" s="25" t="s">
        <v>270</v>
      </c>
      <c r="V5" s="29">
        <f>0.0024 +0.0025</f>
        <v>4.8999999999999998E-3</v>
      </c>
      <c r="W5" s="25" t="s">
        <v>271</v>
      </c>
      <c r="X5" s="29"/>
      <c r="Y5" s="25" t="s">
        <v>272</v>
      </c>
      <c r="Z5" s="29"/>
      <c r="AA5" s="25"/>
    </row>
    <row r="6" spans="1:27" s="16" customFormat="1" ht="48" hidden="1" x14ac:dyDescent="0.2">
      <c r="A6" s="103"/>
      <c r="B6" s="105"/>
      <c r="C6" s="105"/>
      <c r="D6" s="23" t="s">
        <v>273</v>
      </c>
      <c r="E6" s="79" t="s">
        <v>274</v>
      </c>
      <c r="F6" s="80" t="s">
        <v>275</v>
      </c>
      <c r="G6" s="7"/>
      <c r="H6" s="7"/>
      <c r="I6" s="7" t="s">
        <v>194</v>
      </c>
      <c r="J6" s="25" t="s">
        <v>276</v>
      </c>
      <c r="K6" s="25"/>
      <c r="L6" s="29"/>
      <c r="M6" s="25" t="s">
        <v>277</v>
      </c>
      <c r="N6" s="29"/>
      <c r="O6" s="25"/>
      <c r="P6" s="29"/>
      <c r="Q6" s="25"/>
      <c r="R6" s="29"/>
      <c r="S6" s="25"/>
      <c r="T6" s="29"/>
      <c r="U6" s="25"/>
      <c r="V6" s="29"/>
      <c r="W6" s="25"/>
      <c r="X6" s="29"/>
      <c r="Y6" s="25"/>
      <c r="Z6" s="29"/>
      <c r="AA6" s="25"/>
    </row>
    <row r="7" spans="1:27" s="16" customFormat="1" ht="32" x14ac:dyDescent="0.2">
      <c r="A7" s="103"/>
      <c r="B7" s="105"/>
      <c r="C7" s="105"/>
      <c r="D7" s="23" t="s">
        <v>278</v>
      </c>
      <c r="E7" s="25" t="s">
        <v>279</v>
      </c>
      <c r="F7" s="29" t="s">
        <v>280</v>
      </c>
      <c r="G7" s="7"/>
      <c r="H7" s="7"/>
      <c r="I7" s="7" t="s">
        <v>194</v>
      </c>
      <c r="J7" s="25" t="s">
        <v>281</v>
      </c>
      <c r="K7" s="25" t="s">
        <v>282</v>
      </c>
      <c r="L7" s="29"/>
      <c r="M7" s="25"/>
      <c r="N7" s="29"/>
      <c r="O7" s="25"/>
      <c r="P7" s="29"/>
      <c r="R7" s="29"/>
      <c r="S7" s="25"/>
      <c r="T7" s="29"/>
      <c r="U7" s="25" t="s">
        <v>283</v>
      </c>
      <c r="V7" s="29"/>
      <c r="W7" s="25" t="s">
        <v>284</v>
      </c>
      <c r="X7" s="29"/>
      <c r="Y7" s="25" t="s">
        <v>285</v>
      </c>
      <c r="Z7" s="29"/>
      <c r="AA7" s="25"/>
    </row>
    <row r="8" spans="1:27" ht="16" x14ac:dyDescent="0.2">
      <c r="A8" s="119" t="s">
        <v>11</v>
      </c>
      <c r="B8" s="119"/>
      <c r="C8" s="119"/>
      <c r="D8" s="119"/>
      <c r="E8" s="119"/>
      <c r="F8" s="119"/>
      <c r="G8" s="119"/>
      <c r="H8" s="119"/>
      <c r="I8" s="119"/>
      <c r="J8" s="119"/>
      <c r="K8" s="40"/>
      <c r="L8" s="10"/>
      <c r="M8" s="16"/>
      <c r="N8" s="16"/>
      <c r="O8" s="16"/>
      <c r="P8" s="16"/>
      <c r="Q8" s="16"/>
      <c r="R8" s="16"/>
      <c r="S8" s="16"/>
      <c r="T8" s="16"/>
      <c r="U8" s="16"/>
      <c r="V8" s="16"/>
      <c r="W8" s="16"/>
      <c r="X8" s="16"/>
      <c r="Y8" s="16"/>
      <c r="Z8" s="16"/>
      <c r="AA8" s="16"/>
    </row>
    <row r="9" spans="1:27" ht="32" x14ac:dyDescent="0.2">
      <c r="A9" s="12"/>
      <c r="B9" s="12" t="s">
        <v>239</v>
      </c>
      <c r="C9" s="20"/>
      <c r="D9" s="12" t="s">
        <v>240</v>
      </c>
      <c r="E9" s="103" t="s">
        <v>130</v>
      </c>
      <c r="F9" s="103"/>
      <c r="G9" s="103"/>
      <c r="H9" s="103"/>
      <c r="I9" s="12" t="s">
        <v>241</v>
      </c>
      <c r="J9" s="12" t="s">
        <v>242</v>
      </c>
      <c r="K9" s="35"/>
      <c r="L9" s="35"/>
    </row>
    <row r="10" spans="1:27" ht="16" x14ac:dyDescent="0.2">
      <c r="A10" s="103" t="s">
        <v>286</v>
      </c>
      <c r="B10" s="105" t="s">
        <v>287</v>
      </c>
      <c r="C10" s="118"/>
      <c r="D10" s="18" t="s">
        <v>288</v>
      </c>
      <c r="E10" s="108"/>
      <c r="F10" s="108"/>
      <c r="G10" s="108"/>
      <c r="H10" s="108"/>
      <c r="I10" s="1"/>
      <c r="J10" s="1"/>
      <c r="K10" s="36"/>
      <c r="L10" s="36"/>
    </row>
    <row r="11" spans="1:27" ht="16" x14ac:dyDescent="0.2">
      <c r="A11" s="103"/>
      <c r="B11" s="105"/>
      <c r="C11" s="118"/>
      <c r="D11" s="23" t="s">
        <v>289</v>
      </c>
      <c r="E11" s="108"/>
      <c r="F11" s="108"/>
      <c r="G11" s="108"/>
      <c r="H11" s="108"/>
      <c r="I11" s="1"/>
      <c r="J11" s="1"/>
      <c r="K11" s="36"/>
      <c r="L11" s="36"/>
    </row>
    <row r="12" spans="1:27" x14ac:dyDescent="0.2">
      <c r="A12" s="38"/>
      <c r="B12" s="18"/>
      <c r="C12" s="39"/>
      <c r="D12" s="38"/>
      <c r="E12" s="40"/>
      <c r="F12" s="40"/>
      <c r="J12" s="40"/>
    </row>
    <row r="13" spans="1:27" x14ac:dyDescent="0.2">
      <c r="A13" s="13"/>
      <c r="B13" s="9"/>
      <c r="C13" s="23"/>
      <c r="D13" s="18"/>
      <c r="E13" s="41"/>
      <c r="F13" s="41"/>
      <c r="G13" s="41"/>
      <c r="H13" s="41"/>
      <c r="I13" s="41"/>
      <c r="J13" s="41"/>
    </row>
    <row r="14" spans="1:27" x14ac:dyDescent="0.2">
      <c r="G14" s="38"/>
      <c r="H14" s="38"/>
      <c r="I14" s="36"/>
      <c r="J14" s="36"/>
    </row>
    <row r="15" spans="1:27" x14ac:dyDescent="0.2">
      <c r="G15" s="38"/>
      <c r="H15" s="38"/>
      <c r="I15" s="36"/>
      <c r="J15" s="36"/>
    </row>
  </sheetData>
  <mergeCells count="31">
    <mergeCell ref="A10:A11"/>
    <mergeCell ref="B10:B11"/>
    <mergeCell ref="C10:C11"/>
    <mergeCell ref="R2:S2"/>
    <mergeCell ref="T2:U2"/>
    <mergeCell ref="V2:W2"/>
    <mergeCell ref="C4:C7"/>
    <mergeCell ref="B4:B7"/>
    <mergeCell ref="A1:C1"/>
    <mergeCell ref="B2:B3"/>
    <mergeCell ref="C2:C3"/>
    <mergeCell ref="D2:D3"/>
    <mergeCell ref="F2:F3"/>
    <mergeCell ref="D1:K1"/>
    <mergeCell ref="A4:A7"/>
    <mergeCell ref="X2:Y2"/>
    <mergeCell ref="Z2:AA2"/>
    <mergeCell ref="L1:AA1"/>
    <mergeCell ref="E10:H10"/>
    <mergeCell ref="E11:H11"/>
    <mergeCell ref="E9:H9"/>
    <mergeCell ref="E2:E3"/>
    <mergeCell ref="G2:G3"/>
    <mergeCell ref="H2:H3"/>
    <mergeCell ref="I2:I3"/>
    <mergeCell ref="J2:J3"/>
    <mergeCell ref="K2:K3"/>
    <mergeCell ref="L2:M2"/>
    <mergeCell ref="N2:O2"/>
    <mergeCell ref="A8:J8"/>
    <mergeCell ref="P2:Q2"/>
  </mergeCells>
  <phoneticPr fontId="13" type="noConversion"/>
  <conditionalFormatting sqref="I10:I11">
    <cfRule type="containsText" dxfId="30" priority="1" operator="containsText" text="Not Started">
      <formula>NOT(ISERROR(SEARCH("Not Started",I10)))</formula>
    </cfRule>
    <cfRule type="containsText" dxfId="29" priority="2" operator="containsText" text="In Progress">
      <formula>NOT(ISERROR(SEARCH("In Progress",I10)))</formula>
    </cfRule>
    <cfRule type="containsText" dxfId="28" priority="3" operator="containsText" text="Complete">
      <formula>NOT(ISERROR(SEARCH("Complete",I10)))</formula>
    </cfRule>
  </conditionalFormatting>
  <dataValidations count="1">
    <dataValidation type="list" allowBlank="1" showInputMessage="1" showErrorMessage="1" sqref="I10:I11" xr:uid="{57672F3F-8675-4E0E-94CA-9ACD66F34E0C}">
      <formula1>"Not started, In Progress, Complete"</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57A2E-1CC5-4BEE-B4D0-369A72B7F692}">
  <sheetPr codeName="Sheet5">
    <tabColor theme="4"/>
  </sheetPr>
  <dimension ref="A1:AA34"/>
  <sheetViews>
    <sheetView zoomScale="70" zoomScaleNormal="70" workbookViewId="0">
      <pane xSplit="6" topLeftCell="T1" activePane="topRight" state="frozen"/>
      <selection pane="topRight" activeCell="W7" sqref="W7"/>
    </sheetView>
  </sheetViews>
  <sheetFormatPr baseColWidth="10" defaultColWidth="8.6640625" defaultRowHeight="15" customHeight="1" x14ac:dyDescent="0.2"/>
  <cols>
    <col min="1" max="1" width="16.33203125" style="15" customWidth="1"/>
    <col min="2" max="2" width="10.83203125" style="15" customWidth="1"/>
    <col min="3" max="3" width="23.5" style="15" customWidth="1"/>
    <col min="4" max="4" width="12" style="15" customWidth="1"/>
    <col min="5" max="5" width="50.6640625" style="15" customWidth="1"/>
    <col min="6" max="6" width="33.5" style="15" customWidth="1"/>
    <col min="7" max="7" width="10.5" style="15" customWidth="1"/>
    <col min="8" max="8" width="15" style="15" customWidth="1"/>
    <col min="9" max="9" width="11.6640625" style="15" customWidth="1"/>
    <col min="10" max="10" width="67" style="15" customWidth="1"/>
    <col min="11" max="11" width="44.6640625" style="15" customWidth="1"/>
    <col min="12" max="12" width="9.83203125" style="15" hidden="1" customWidth="1"/>
    <col min="13" max="13" width="55" style="15" hidden="1" customWidth="1"/>
    <col min="14" max="14" width="9.83203125" style="15" hidden="1" customWidth="1"/>
    <col min="15" max="15" width="55.6640625" style="15" hidden="1" customWidth="1"/>
    <col min="16" max="16" width="9.83203125" style="15" hidden="1" customWidth="1"/>
    <col min="17" max="17" width="55.5" style="15" hidden="1" customWidth="1"/>
    <col min="18" max="18" width="10" style="15" hidden="1" customWidth="1"/>
    <col min="19" max="19" width="55.33203125" style="15" hidden="1" customWidth="1"/>
    <col min="20" max="20" width="10.1640625" style="15" customWidth="1"/>
    <col min="21" max="21" width="56" style="15" customWidth="1"/>
    <col min="22" max="22" width="10.1640625" style="15" customWidth="1"/>
    <col min="23" max="23" width="55.5" style="15" customWidth="1"/>
    <col min="24" max="24" width="10.1640625" style="15" customWidth="1"/>
    <col min="25" max="25" width="56" style="15" customWidth="1"/>
    <col min="26" max="26" width="10.1640625" style="15" customWidth="1"/>
    <col min="27" max="27" width="55.5" style="15" customWidth="1"/>
    <col min="28" max="16384" width="8.6640625" style="15"/>
  </cols>
  <sheetData>
    <row r="1" spans="1:27" ht="30" customHeight="1" x14ac:dyDescent="0.2">
      <c r="A1" s="112" t="s">
        <v>168</v>
      </c>
      <c r="B1" s="112"/>
      <c r="C1" s="112"/>
      <c r="D1" s="116" t="s">
        <v>128</v>
      </c>
      <c r="E1" s="116"/>
      <c r="F1" s="116"/>
      <c r="G1" s="116"/>
      <c r="H1" s="116"/>
      <c r="I1" s="116"/>
      <c r="J1" s="116"/>
      <c r="K1" s="116"/>
      <c r="L1" s="117" t="s">
        <v>169</v>
      </c>
      <c r="M1" s="117"/>
      <c r="N1" s="117"/>
      <c r="O1" s="117"/>
      <c r="P1" s="117"/>
      <c r="Q1" s="117"/>
      <c r="R1" s="117"/>
      <c r="S1" s="117"/>
      <c r="T1" s="117"/>
      <c r="U1" s="117"/>
      <c r="V1" s="117"/>
      <c r="W1" s="117"/>
      <c r="X1" s="117"/>
      <c r="Y1" s="117"/>
      <c r="Z1" s="117"/>
      <c r="AA1" s="117"/>
    </row>
    <row r="2" spans="1:27" ht="15" customHeight="1" x14ac:dyDescent="0.2">
      <c r="A2" s="19" t="s">
        <v>170</v>
      </c>
      <c r="B2" s="103" t="s">
        <v>171</v>
      </c>
      <c r="C2" s="103" t="s">
        <v>130</v>
      </c>
      <c r="D2" s="103" t="s">
        <v>172</v>
      </c>
      <c r="E2" s="103" t="s">
        <v>130</v>
      </c>
      <c r="F2" s="105" t="s">
        <v>132</v>
      </c>
      <c r="G2" s="105" t="s">
        <v>173</v>
      </c>
      <c r="H2" s="105" t="s">
        <v>174</v>
      </c>
      <c r="I2" s="105" t="s">
        <v>175</v>
      </c>
      <c r="J2" s="105" t="s">
        <v>136</v>
      </c>
      <c r="K2" s="105" t="s">
        <v>176</v>
      </c>
      <c r="L2" s="103" t="s">
        <v>177</v>
      </c>
      <c r="M2" s="103"/>
      <c r="N2" s="105" t="s">
        <v>178</v>
      </c>
      <c r="O2" s="105"/>
      <c r="P2" s="103" t="s">
        <v>179</v>
      </c>
      <c r="Q2" s="103"/>
      <c r="R2" s="105" t="s">
        <v>180</v>
      </c>
      <c r="S2" s="105"/>
      <c r="T2" s="103" t="s">
        <v>181</v>
      </c>
      <c r="U2" s="103"/>
      <c r="V2" s="105" t="s">
        <v>182</v>
      </c>
      <c r="W2" s="105"/>
      <c r="X2" s="103" t="s">
        <v>183</v>
      </c>
      <c r="Y2" s="103"/>
      <c r="Z2" s="105" t="s">
        <v>184</v>
      </c>
      <c r="AA2" s="105"/>
    </row>
    <row r="3" spans="1:27" ht="16" x14ac:dyDescent="0.2">
      <c r="A3" s="19">
        <f>COUNTIF(D4:D8,"&lt;&gt;")</f>
        <v>4</v>
      </c>
      <c r="B3" s="103"/>
      <c r="C3" s="103"/>
      <c r="D3" s="103"/>
      <c r="E3" s="103"/>
      <c r="F3" s="105"/>
      <c r="G3" s="105"/>
      <c r="H3" s="105"/>
      <c r="I3" s="105"/>
      <c r="J3" s="105"/>
      <c r="K3" s="105"/>
      <c r="L3" s="12" t="s">
        <v>185</v>
      </c>
      <c r="M3" s="12" t="s">
        <v>130</v>
      </c>
      <c r="N3" s="9" t="s">
        <v>185</v>
      </c>
      <c r="O3" s="9" t="s">
        <v>130</v>
      </c>
      <c r="P3" s="12" t="s">
        <v>185</v>
      </c>
      <c r="Q3" s="12" t="s">
        <v>130</v>
      </c>
      <c r="R3" s="9" t="s">
        <v>185</v>
      </c>
      <c r="S3" s="9" t="s">
        <v>130</v>
      </c>
      <c r="T3" s="12" t="s">
        <v>185</v>
      </c>
      <c r="U3" s="12" t="s">
        <v>130</v>
      </c>
      <c r="V3" s="9" t="s">
        <v>185</v>
      </c>
      <c r="W3" s="9" t="s">
        <v>130</v>
      </c>
      <c r="X3" s="12" t="s">
        <v>185</v>
      </c>
      <c r="Y3" s="12" t="s">
        <v>130</v>
      </c>
      <c r="Z3" s="9" t="s">
        <v>185</v>
      </c>
      <c r="AA3" s="9" t="s">
        <v>130</v>
      </c>
    </row>
    <row r="4" spans="1:27" s="16" customFormat="1" ht="126" customHeight="1" x14ac:dyDescent="0.2">
      <c r="A4" s="103" t="s">
        <v>290</v>
      </c>
      <c r="B4" s="105" t="s">
        <v>291</v>
      </c>
      <c r="C4" s="118" t="s">
        <v>292</v>
      </c>
      <c r="D4" s="23" t="s">
        <v>293</v>
      </c>
      <c r="E4" s="25" t="s">
        <v>294</v>
      </c>
      <c r="F4" s="25" t="s">
        <v>295</v>
      </c>
      <c r="G4" s="7">
        <v>1</v>
      </c>
      <c r="H4" s="7" t="s">
        <v>203</v>
      </c>
      <c r="I4" s="7" t="s">
        <v>204</v>
      </c>
      <c r="J4" s="26" t="s">
        <v>296</v>
      </c>
      <c r="K4" s="26"/>
      <c r="L4" s="29"/>
      <c r="M4" s="25"/>
      <c r="N4" s="29"/>
      <c r="O4" s="25"/>
      <c r="P4" s="29"/>
      <c r="Q4" s="25"/>
      <c r="R4" s="29"/>
      <c r="S4" s="25"/>
      <c r="T4" s="29"/>
      <c r="U4" s="25" t="s">
        <v>297</v>
      </c>
      <c r="V4" s="29"/>
      <c r="W4" s="25" t="s">
        <v>298</v>
      </c>
      <c r="X4" s="29"/>
      <c r="Y4" s="25" t="s">
        <v>299</v>
      </c>
      <c r="Z4" s="29"/>
      <c r="AA4" s="25"/>
    </row>
    <row r="5" spans="1:27" ht="48" x14ac:dyDescent="0.2">
      <c r="A5" s="103"/>
      <c r="B5" s="105"/>
      <c r="C5" s="118"/>
      <c r="D5" s="18" t="s">
        <v>300</v>
      </c>
      <c r="E5" s="25" t="s">
        <v>301</v>
      </c>
      <c r="F5" s="25" t="s">
        <v>302</v>
      </c>
      <c r="G5" s="7"/>
      <c r="H5" s="29" t="s">
        <v>212</v>
      </c>
      <c r="I5" s="7" t="s">
        <v>213</v>
      </c>
      <c r="J5" s="26" t="s">
        <v>303</v>
      </c>
      <c r="K5" s="26"/>
      <c r="L5" s="29"/>
      <c r="M5" s="25"/>
      <c r="N5" s="29"/>
      <c r="O5" s="25"/>
      <c r="P5"/>
      <c r="Q5" s="25"/>
      <c r="R5" s="29"/>
      <c r="S5" s="25"/>
      <c r="T5" s="29"/>
      <c r="U5" s="25" t="s">
        <v>304</v>
      </c>
      <c r="V5" s="29"/>
      <c r="W5" s="25" t="s">
        <v>304</v>
      </c>
      <c r="X5" s="29"/>
      <c r="Y5" s="25" t="s">
        <v>305</v>
      </c>
      <c r="Z5" s="29"/>
      <c r="AA5" s="25"/>
    </row>
    <row r="6" spans="1:27" ht="48" x14ac:dyDescent="0.2">
      <c r="A6" s="103"/>
      <c r="B6" s="105"/>
      <c r="C6" s="118"/>
      <c r="D6" s="18" t="s">
        <v>306</v>
      </c>
      <c r="E6" s="25" t="s">
        <v>301</v>
      </c>
      <c r="F6" s="25" t="s">
        <v>307</v>
      </c>
      <c r="G6" s="7">
        <v>1</v>
      </c>
      <c r="H6" s="29" t="s">
        <v>308</v>
      </c>
      <c r="I6" s="7" t="s">
        <v>221</v>
      </c>
      <c r="J6" s="26" t="s">
        <v>303</v>
      </c>
      <c r="K6" s="26"/>
      <c r="L6" s="29"/>
      <c r="M6" s="25"/>
      <c r="N6" s="29"/>
      <c r="O6" s="25"/>
      <c r="P6"/>
      <c r="Q6" s="25"/>
      <c r="R6" s="29"/>
      <c r="S6" s="25"/>
      <c r="T6" s="29"/>
      <c r="U6" s="25" t="s">
        <v>309</v>
      </c>
      <c r="V6" s="29"/>
      <c r="W6" s="25" t="s">
        <v>310</v>
      </c>
      <c r="X6" s="29">
        <v>1</v>
      </c>
      <c r="Y6" s="25" t="s">
        <v>311</v>
      </c>
      <c r="Z6" s="29"/>
      <c r="AA6" s="25"/>
    </row>
    <row r="7" spans="1:27" ht="176" x14ac:dyDescent="0.2">
      <c r="A7" s="103"/>
      <c r="B7" s="105"/>
      <c r="C7" s="118"/>
      <c r="D7" s="18" t="s">
        <v>312</v>
      </c>
      <c r="E7" s="25" t="s">
        <v>313</v>
      </c>
      <c r="F7" s="25" t="s">
        <v>314</v>
      </c>
      <c r="G7" s="7"/>
      <c r="H7" s="7" t="s">
        <v>315</v>
      </c>
      <c r="I7" s="7" t="s">
        <v>204</v>
      </c>
      <c r="J7" s="26" t="s">
        <v>316</v>
      </c>
      <c r="K7" s="26" t="s">
        <v>317</v>
      </c>
      <c r="L7" s="29"/>
      <c r="M7" s="25"/>
      <c r="N7" s="29"/>
      <c r="O7" s="25"/>
      <c r="P7" s="29"/>
      <c r="Q7" s="25"/>
      <c r="R7" s="29"/>
      <c r="S7" s="25"/>
      <c r="T7" s="29"/>
      <c r="U7" s="25"/>
      <c r="V7" s="29">
        <v>2</v>
      </c>
      <c r="W7" s="25" t="s">
        <v>318</v>
      </c>
      <c r="X7" s="29"/>
      <c r="Y7" s="25" t="s">
        <v>319</v>
      </c>
      <c r="Z7" s="29"/>
      <c r="AA7" s="25"/>
    </row>
    <row r="8" spans="1:27" ht="30.75" customHeight="1" x14ac:dyDescent="0.2">
      <c r="A8" s="119" t="s">
        <v>11</v>
      </c>
      <c r="B8" s="119"/>
      <c r="C8" s="119"/>
      <c r="D8" s="119"/>
      <c r="E8" s="119"/>
      <c r="F8" s="119"/>
      <c r="G8" s="119"/>
      <c r="H8" s="119"/>
      <c r="I8" s="119"/>
      <c r="J8" s="119"/>
      <c r="L8" s="16"/>
      <c r="M8" s="16"/>
      <c r="N8" s="16"/>
      <c r="O8" s="16"/>
      <c r="P8" s="16"/>
      <c r="Q8" s="16"/>
      <c r="R8" s="16"/>
      <c r="S8" s="16"/>
      <c r="T8" s="16"/>
      <c r="U8" s="16"/>
      <c r="V8" s="16"/>
      <c r="W8" s="16"/>
      <c r="X8" s="16"/>
      <c r="Y8" s="16"/>
      <c r="Z8" s="16"/>
      <c r="AA8" s="16"/>
    </row>
    <row r="9" spans="1:27" ht="30.75" customHeight="1" x14ac:dyDescent="0.2">
      <c r="A9" s="12"/>
      <c r="B9" s="9" t="s">
        <v>239</v>
      </c>
      <c r="C9" s="23"/>
      <c r="D9" s="9" t="s">
        <v>240</v>
      </c>
      <c r="E9" s="103" t="s">
        <v>130</v>
      </c>
      <c r="F9" s="103"/>
      <c r="G9" s="103"/>
      <c r="H9" s="103"/>
      <c r="I9" s="12" t="s">
        <v>241</v>
      </c>
      <c r="J9" s="12" t="s">
        <v>242</v>
      </c>
    </row>
    <row r="10" spans="1:27" ht="29.25" customHeight="1" x14ac:dyDescent="0.2">
      <c r="A10" s="103" t="s">
        <v>320</v>
      </c>
      <c r="B10" s="105" t="s">
        <v>321</v>
      </c>
      <c r="C10" s="105"/>
      <c r="D10" s="18" t="s">
        <v>322</v>
      </c>
      <c r="E10" s="108"/>
      <c r="F10" s="108"/>
      <c r="G10" s="108"/>
      <c r="H10" s="108"/>
      <c r="I10" s="1"/>
      <c r="J10" s="1"/>
    </row>
    <row r="11" spans="1:27" ht="30.75" customHeight="1" x14ac:dyDescent="0.2">
      <c r="A11" s="103"/>
      <c r="B11" s="105"/>
      <c r="C11" s="105"/>
      <c r="D11" s="23" t="s">
        <v>323</v>
      </c>
      <c r="E11" s="108"/>
      <c r="F11" s="108"/>
      <c r="G11" s="108"/>
      <c r="H11" s="108"/>
      <c r="I11" s="1"/>
      <c r="J11" s="1"/>
    </row>
    <row r="12" spans="1:27" ht="16" x14ac:dyDescent="0.2">
      <c r="A12" s="103"/>
      <c r="B12" s="105"/>
      <c r="C12" s="105"/>
      <c r="D12" s="23" t="s">
        <v>324</v>
      </c>
      <c r="E12" s="108"/>
      <c r="F12" s="108"/>
      <c r="G12" s="108"/>
      <c r="H12" s="108"/>
      <c r="I12" s="1"/>
      <c r="J12"/>
    </row>
    <row r="13" spans="1:27" ht="16" x14ac:dyDescent="0.2">
      <c r="A13" s="103"/>
      <c r="B13" s="105"/>
      <c r="C13" s="105"/>
      <c r="D13" s="23" t="s">
        <v>325</v>
      </c>
      <c r="E13" s="108"/>
      <c r="F13" s="108"/>
      <c r="G13" s="108"/>
      <c r="H13" s="108"/>
      <c r="I13" s="1"/>
      <c r="J13"/>
    </row>
    <row r="14" spans="1:27" ht="14.5" customHeight="1" x14ac:dyDescent="0.2">
      <c r="A14" s="103"/>
      <c r="B14" s="105"/>
      <c r="C14" s="105"/>
      <c r="D14" s="23" t="s">
        <v>326</v>
      </c>
      <c r="E14" s="108"/>
      <c r="F14" s="108"/>
      <c r="G14" s="108"/>
      <c r="H14" s="108"/>
      <c r="I14" s="1"/>
      <c r="J14"/>
    </row>
    <row r="15" spans="1:27" ht="14.5" customHeight="1" x14ac:dyDescent="0.2">
      <c r="A15" s="103"/>
      <c r="B15" s="105"/>
      <c r="C15" s="105"/>
      <c r="D15" s="23" t="s">
        <v>327</v>
      </c>
      <c r="E15" s="108"/>
      <c r="F15" s="108"/>
      <c r="G15" s="108"/>
      <c r="H15" s="108"/>
      <c r="I15" s="1"/>
      <c r="J15"/>
    </row>
    <row r="16" spans="1:27" x14ac:dyDescent="0.2">
      <c r="A16" s="13"/>
    </row>
    <row r="17" spans="1:18" x14ac:dyDescent="0.2">
      <c r="A17" s="13"/>
    </row>
    <row r="18" spans="1:18" x14ac:dyDescent="0.2">
      <c r="A18" s="38"/>
    </row>
    <row r="19" spans="1:18" x14ac:dyDescent="0.2">
      <c r="A19" s="13"/>
    </row>
    <row r="24" spans="1:18" x14ac:dyDescent="0.2">
      <c r="F24" s="42"/>
      <c r="G24" s="16"/>
      <c r="H24" s="16"/>
      <c r="I24" s="16"/>
    </row>
    <row r="25" spans="1:18" x14ac:dyDescent="0.2">
      <c r="J25" s="16"/>
      <c r="K25" s="16"/>
      <c r="L25" s="42"/>
      <c r="M25" s="42"/>
      <c r="N25" s="42"/>
      <c r="O25" s="42"/>
      <c r="P25" s="42"/>
      <c r="Q25" s="42"/>
      <c r="R25" s="42"/>
    </row>
    <row r="34" spans="7:7" x14ac:dyDescent="0.2">
      <c r="G34" s="15" t="s">
        <v>328</v>
      </c>
    </row>
  </sheetData>
  <mergeCells count="35">
    <mergeCell ref="A1:C1"/>
    <mergeCell ref="B2:B3"/>
    <mergeCell ref="C2:C3"/>
    <mergeCell ref="K2:K3"/>
    <mergeCell ref="A4:A7"/>
    <mergeCell ref="B4:B7"/>
    <mergeCell ref="C4:C7"/>
    <mergeCell ref="D1:K1"/>
    <mergeCell ref="C10:C15"/>
    <mergeCell ref="B10:B15"/>
    <mergeCell ref="A10:A15"/>
    <mergeCell ref="E13:H13"/>
    <mergeCell ref="E14:H14"/>
    <mergeCell ref="E15:H15"/>
    <mergeCell ref="A8:J8"/>
    <mergeCell ref="P2:Q2"/>
    <mergeCell ref="D2:D3"/>
    <mergeCell ref="F2:F3"/>
    <mergeCell ref="X2:Y2"/>
    <mergeCell ref="Z2:AA2"/>
    <mergeCell ref="L1:AA1"/>
    <mergeCell ref="E12:H12"/>
    <mergeCell ref="E9:H9"/>
    <mergeCell ref="E10:H10"/>
    <mergeCell ref="E11:H11"/>
    <mergeCell ref="E2:E3"/>
    <mergeCell ref="R2:S2"/>
    <mergeCell ref="V2:W2"/>
    <mergeCell ref="T2:U2"/>
    <mergeCell ref="L2:M2"/>
    <mergeCell ref="G2:G3"/>
    <mergeCell ref="H2:H3"/>
    <mergeCell ref="I2:I3"/>
    <mergeCell ref="J2:J3"/>
    <mergeCell ref="N2:O2"/>
  </mergeCells>
  <conditionalFormatting sqref="I10:I15">
    <cfRule type="containsText" dxfId="27" priority="4" operator="containsText" text="Not Started">
      <formula>NOT(ISERROR(SEARCH("Not Started",I10)))</formula>
    </cfRule>
    <cfRule type="containsText" dxfId="26" priority="5" operator="containsText" text="In Progress">
      <formula>NOT(ISERROR(SEARCH("In Progress",I10)))</formula>
    </cfRule>
    <cfRule type="containsText" dxfId="25" priority="6" operator="containsText" text="Complete">
      <formula>NOT(ISERROR(SEARCH("Complete",I10)))</formula>
    </cfRule>
  </conditionalFormatting>
  <dataValidations count="1">
    <dataValidation type="list" allowBlank="1" showInputMessage="1" showErrorMessage="1" sqref="I10:I15" xr:uid="{25DB8889-E1CA-4885-8C9F-FC61F6290F68}">
      <formula1>"Not started, In Progress, Complete"</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04591-5A9F-4347-9B09-012AA77C71E9}">
  <sheetPr codeName="Sheet6">
    <tabColor theme="4"/>
  </sheetPr>
  <dimension ref="A1:AA13"/>
  <sheetViews>
    <sheetView zoomScale="70" zoomScaleNormal="70" workbookViewId="0">
      <pane xSplit="9" ySplit="3" topLeftCell="J4" activePane="bottomRight" state="frozen"/>
      <selection pane="topRight" activeCell="J1" sqref="J1"/>
      <selection pane="bottomLeft" activeCell="A4" sqref="A4"/>
      <selection pane="bottomRight" activeCell="W6" sqref="W6"/>
    </sheetView>
  </sheetViews>
  <sheetFormatPr baseColWidth="10" defaultColWidth="8.6640625" defaultRowHeight="15" customHeight="1" x14ac:dyDescent="0.2"/>
  <cols>
    <col min="1" max="1" width="16.33203125" style="15" customWidth="1"/>
    <col min="2" max="2" width="10.83203125" style="15" customWidth="1"/>
    <col min="3" max="3" width="23.5" style="15" customWidth="1"/>
    <col min="4" max="4" width="12" style="15" customWidth="1"/>
    <col min="5" max="5" width="42.5" style="15" customWidth="1"/>
    <col min="6" max="6" width="32" style="15" customWidth="1"/>
    <col min="7" max="7" width="10.5" style="15" customWidth="1"/>
    <col min="8" max="8" width="15" style="15" customWidth="1"/>
    <col min="9" max="9" width="11.6640625" style="15" customWidth="1"/>
    <col min="10" max="10" width="29" style="15" customWidth="1"/>
    <col min="11" max="11" width="29.1640625" style="15" customWidth="1"/>
    <col min="12" max="12" width="9.83203125" style="15" hidden="1" customWidth="1"/>
    <col min="13" max="13" width="55" style="15" hidden="1" customWidth="1"/>
    <col min="14" max="14" width="9.83203125" style="15" hidden="1" customWidth="1"/>
    <col min="15" max="15" width="55.6640625" style="15" hidden="1" customWidth="1"/>
    <col min="16" max="16" width="9.83203125" style="15" hidden="1" customWidth="1"/>
    <col min="17" max="17" width="55.5" style="15" hidden="1" customWidth="1"/>
    <col min="18" max="18" width="10" style="15" hidden="1" customWidth="1"/>
    <col min="19" max="19" width="55.33203125" style="15" hidden="1" customWidth="1"/>
    <col min="20" max="20" width="10.1640625" style="15" customWidth="1"/>
    <col min="21" max="21" width="56" style="15" customWidth="1"/>
    <col min="22" max="22" width="10.1640625" style="15" customWidth="1"/>
    <col min="23" max="23" width="55.5" style="15" customWidth="1"/>
    <col min="24" max="24" width="10.1640625" style="15" customWidth="1"/>
    <col min="25" max="25" width="56" style="15" customWidth="1"/>
    <col min="26" max="26" width="10.1640625" style="15" customWidth="1"/>
    <col min="27" max="27" width="55.5" style="15" customWidth="1"/>
    <col min="28" max="16384" width="8.6640625" style="15"/>
  </cols>
  <sheetData>
    <row r="1" spans="1:27" ht="30" customHeight="1" x14ac:dyDescent="0.2">
      <c r="A1" s="112" t="s">
        <v>168</v>
      </c>
      <c r="B1" s="112"/>
      <c r="C1" s="112"/>
      <c r="D1" s="116" t="s">
        <v>128</v>
      </c>
      <c r="E1" s="116"/>
      <c r="F1" s="116"/>
      <c r="G1" s="116"/>
      <c r="H1" s="116"/>
      <c r="I1" s="116"/>
      <c r="J1" s="116"/>
      <c r="K1" s="116"/>
      <c r="L1" s="117" t="s">
        <v>169</v>
      </c>
      <c r="M1" s="117"/>
      <c r="N1" s="117"/>
      <c r="O1" s="117"/>
      <c r="P1" s="117"/>
      <c r="Q1" s="117"/>
      <c r="R1" s="117"/>
      <c r="S1" s="117"/>
      <c r="T1" s="117"/>
      <c r="U1" s="117"/>
      <c r="V1" s="117"/>
      <c r="W1" s="117"/>
      <c r="X1" s="117"/>
      <c r="Y1" s="117"/>
      <c r="Z1" s="117"/>
      <c r="AA1" s="117"/>
    </row>
    <row r="2" spans="1:27" ht="15" customHeight="1" x14ac:dyDescent="0.2">
      <c r="A2" s="19" t="s">
        <v>170</v>
      </c>
      <c r="B2" s="103" t="s">
        <v>171</v>
      </c>
      <c r="C2" s="103" t="s">
        <v>130</v>
      </c>
      <c r="D2" s="103" t="s">
        <v>172</v>
      </c>
      <c r="E2" s="103" t="s">
        <v>130</v>
      </c>
      <c r="F2" s="105" t="s">
        <v>132</v>
      </c>
      <c r="G2" s="105" t="s">
        <v>173</v>
      </c>
      <c r="H2" s="105" t="s">
        <v>174</v>
      </c>
      <c r="I2" s="105" t="s">
        <v>175</v>
      </c>
      <c r="J2" s="105" t="s">
        <v>136</v>
      </c>
      <c r="K2" s="105" t="s">
        <v>176</v>
      </c>
      <c r="L2" s="103" t="s">
        <v>177</v>
      </c>
      <c r="M2" s="103"/>
      <c r="N2" s="105" t="s">
        <v>178</v>
      </c>
      <c r="O2" s="105"/>
      <c r="P2" s="103" t="s">
        <v>179</v>
      </c>
      <c r="Q2" s="103"/>
      <c r="R2" s="105" t="s">
        <v>180</v>
      </c>
      <c r="S2" s="105"/>
      <c r="T2" s="103" t="s">
        <v>181</v>
      </c>
      <c r="U2" s="103"/>
      <c r="V2" s="105" t="s">
        <v>182</v>
      </c>
      <c r="W2" s="105"/>
      <c r="X2" s="103" t="s">
        <v>183</v>
      </c>
      <c r="Y2" s="103"/>
      <c r="Z2" s="105" t="s">
        <v>184</v>
      </c>
      <c r="AA2" s="105"/>
    </row>
    <row r="3" spans="1:27" ht="16" x14ac:dyDescent="0.2">
      <c r="A3" s="19">
        <f>COUNTIF(D4:D9,"&lt;&gt;")</f>
        <v>5</v>
      </c>
      <c r="B3" s="103"/>
      <c r="C3" s="103"/>
      <c r="D3" s="103"/>
      <c r="E3" s="103"/>
      <c r="F3" s="105"/>
      <c r="G3" s="105"/>
      <c r="H3" s="105"/>
      <c r="I3" s="105"/>
      <c r="J3" s="105"/>
      <c r="K3" s="105"/>
      <c r="L3" s="12" t="s">
        <v>185</v>
      </c>
      <c r="M3" s="12" t="s">
        <v>130</v>
      </c>
      <c r="N3" s="9" t="s">
        <v>185</v>
      </c>
      <c r="O3" s="9" t="s">
        <v>130</v>
      </c>
      <c r="P3" s="12" t="s">
        <v>185</v>
      </c>
      <c r="Q3" s="12" t="s">
        <v>130</v>
      </c>
      <c r="R3" s="9" t="s">
        <v>185</v>
      </c>
      <c r="S3" s="9" t="s">
        <v>130</v>
      </c>
      <c r="T3" s="12" t="s">
        <v>185</v>
      </c>
      <c r="U3" s="12" t="s">
        <v>130</v>
      </c>
      <c r="V3" s="9" t="s">
        <v>185</v>
      </c>
      <c r="W3" s="9" t="s">
        <v>130</v>
      </c>
      <c r="X3" s="12" t="s">
        <v>185</v>
      </c>
      <c r="Y3" s="12" t="s">
        <v>130</v>
      </c>
      <c r="Z3" s="9" t="s">
        <v>185</v>
      </c>
      <c r="AA3" s="9" t="s">
        <v>130</v>
      </c>
    </row>
    <row r="4" spans="1:27" s="16" customFormat="1" ht="112.5" customHeight="1" x14ac:dyDescent="0.2">
      <c r="A4" s="103" t="s">
        <v>329</v>
      </c>
      <c r="B4" s="105" t="s">
        <v>330</v>
      </c>
      <c r="C4" s="105" t="s">
        <v>331</v>
      </c>
      <c r="D4" s="23" t="s">
        <v>332</v>
      </c>
      <c r="E4" s="25" t="s">
        <v>333</v>
      </c>
      <c r="F4" s="25" t="s">
        <v>334</v>
      </c>
      <c r="G4" s="25"/>
      <c r="H4" s="25"/>
      <c r="I4" s="25" t="s">
        <v>335</v>
      </c>
      <c r="J4" s="25" t="s">
        <v>336</v>
      </c>
      <c r="K4" s="25" t="s">
        <v>337</v>
      </c>
      <c r="L4" s="29"/>
      <c r="M4" s="25"/>
      <c r="N4" s="29"/>
      <c r="O4" s="25"/>
      <c r="P4" s="29"/>
      <c r="Q4" s="25"/>
      <c r="R4" s="2"/>
      <c r="S4" s="27"/>
      <c r="T4" s="2"/>
      <c r="U4" s="27"/>
      <c r="V4" s="29">
        <v>2</v>
      </c>
      <c r="W4" s="25" t="s">
        <v>338</v>
      </c>
      <c r="X4" s="2"/>
      <c r="Y4" s="27" t="s">
        <v>339</v>
      </c>
      <c r="Z4" s="29"/>
      <c r="AA4" s="25"/>
    </row>
    <row r="5" spans="1:27" ht="70.5" customHeight="1" x14ac:dyDescent="0.2">
      <c r="A5" s="103"/>
      <c r="B5" s="105"/>
      <c r="C5" s="105"/>
      <c r="D5" s="18" t="s">
        <v>340</v>
      </c>
      <c r="E5" s="25" t="s">
        <v>341</v>
      </c>
      <c r="F5" s="25" t="s">
        <v>342</v>
      </c>
      <c r="G5" s="25"/>
      <c r="H5" s="25"/>
      <c r="I5" s="25" t="s">
        <v>221</v>
      </c>
      <c r="J5" s="25" t="s">
        <v>343</v>
      </c>
      <c r="K5" s="25"/>
      <c r="L5" s="29"/>
      <c r="M5" s="25"/>
      <c r="N5" s="29"/>
      <c r="O5" s="25"/>
      <c r="P5" s="29"/>
      <c r="Q5" s="25"/>
      <c r="R5" s="2"/>
      <c r="S5" s="27"/>
      <c r="T5" s="2"/>
      <c r="U5"/>
      <c r="V5" s="29">
        <v>20</v>
      </c>
      <c r="W5" s="86" t="s">
        <v>344</v>
      </c>
      <c r="X5" s="2"/>
      <c r="Y5" s="27" t="s">
        <v>345</v>
      </c>
      <c r="Z5" s="29"/>
      <c r="AA5" s="25"/>
    </row>
    <row r="6" spans="1:27" ht="224" x14ac:dyDescent="0.2">
      <c r="A6" s="103"/>
      <c r="B6" s="105"/>
      <c r="C6" s="105"/>
      <c r="D6" s="23" t="s">
        <v>346</v>
      </c>
      <c r="E6" s="25" t="s">
        <v>347</v>
      </c>
      <c r="F6" s="25" t="s">
        <v>348</v>
      </c>
      <c r="G6" s="25"/>
      <c r="H6" s="25"/>
      <c r="I6" s="25" t="s">
        <v>194</v>
      </c>
      <c r="J6" s="25" t="s">
        <v>343</v>
      </c>
      <c r="K6" s="25" t="s">
        <v>349</v>
      </c>
      <c r="L6" s="29"/>
      <c r="M6" s="25"/>
      <c r="N6" s="29"/>
      <c r="O6" s="25"/>
      <c r="P6" s="29"/>
      <c r="Q6" s="25"/>
      <c r="R6" s="29"/>
      <c r="S6" s="25"/>
      <c r="T6" s="29"/>
      <c r="U6" s="25"/>
      <c r="V6" s="29">
        <v>27</v>
      </c>
      <c r="W6" s="25" t="s">
        <v>350</v>
      </c>
      <c r="X6" s="29"/>
      <c r="Y6" s="25" t="s">
        <v>351</v>
      </c>
      <c r="Z6" s="29"/>
      <c r="AA6" s="25"/>
    </row>
    <row r="7" spans="1:27" ht="80" x14ac:dyDescent="0.2">
      <c r="A7" s="103"/>
      <c r="B7" s="105"/>
      <c r="C7" s="105"/>
      <c r="D7" s="18" t="s">
        <v>352</v>
      </c>
      <c r="E7" s="25" t="s">
        <v>353</v>
      </c>
      <c r="F7" s="25" t="s">
        <v>354</v>
      </c>
      <c r="G7" s="25">
        <v>3</v>
      </c>
      <c r="H7" s="25"/>
      <c r="I7" s="25" t="s">
        <v>194</v>
      </c>
      <c r="J7" s="25" t="s">
        <v>355</v>
      </c>
      <c r="K7" s="25"/>
      <c r="L7" s="29"/>
      <c r="M7" s="25"/>
      <c r="N7" s="29"/>
      <c r="O7" s="25"/>
      <c r="P7" s="29"/>
      <c r="Q7" s="25"/>
      <c r="R7" s="29"/>
      <c r="S7" s="25"/>
      <c r="T7" s="29"/>
      <c r="U7" s="25"/>
      <c r="V7" s="29">
        <v>1</v>
      </c>
      <c r="W7" s="81" t="s">
        <v>356</v>
      </c>
      <c r="X7" s="29">
        <v>3</v>
      </c>
      <c r="Y7" s="25" t="s">
        <v>357</v>
      </c>
      <c r="Z7" s="29"/>
      <c r="AA7" s="25"/>
    </row>
    <row r="8" spans="1:27" ht="48" x14ac:dyDescent="0.2">
      <c r="A8" s="103"/>
      <c r="B8" s="105"/>
      <c r="C8" s="105"/>
      <c r="D8" s="23" t="s">
        <v>358</v>
      </c>
      <c r="E8" s="25" t="s">
        <v>359</v>
      </c>
      <c r="F8" s="25" t="s">
        <v>202</v>
      </c>
      <c r="G8" s="25">
        <v>1</v>
      </c>
      <c r="H8" s="25"/>
      <c r="I8" s="25" t="s">
        <v>335</v>
      </c>
      <c r="J8" s="25" t="s">
        <v>360</v>
      </c>
      <c r="K8" s="25" t="s">
        <v>361</v>
      </c>
      <c r="L8" s="29"/>
      <c r="M8" s="25"/>
      <c r="N8" s="29"/>
      <c r="O8" s="25"/>
      <c r="P8" s="29"/>
      <c r="Q8" s="25"/>
      <c r="R8" s="29"/>
      <c r="S8" s="25"/>
      <c r="T8" s="29"/>
      <c r="U8" s="25"/>
      <c r="V8" s="29"/>
      <c r="W8" s="25" t="s">
        <v>304</v>
      </c>
      <c r="X8" s="29"/>
      <c r="Y8" s="25" t="s">
        <v>362</v>
      </c>
      <c r="Z8" s="29"/>
      <c r="AA8" s="25"/>
    </row>
    <row r="9" spans="1:27" ht="30.75" customHeight="1" x14ac:dyDescent="0.2">
      <c r="A9" s="119" t="s">
        <v>11</v>
      </c>
      <c r="B9" s="119"/>
      <c r="C9" s="119"/>
      <c r="D9" s="119"/>
      <c r="E9" s="119"/>
      <c r="F9" s="119"/>
      <c r="G9" s="119"/>
      <c r="H9" s="119"/>
      <c r="I9" s="119"/>
      <c r="J9" s="119"/>
      <c r="L9" s="16"/>
      <c r="M9" s="16"/>
      <c r="N9" s="16"/>
      <c r="O9" s="16"/>
      <c r="P9" s="16"/>
      <c r="Q9" s="16"/>
      <c r="R9" s="16"/>
      <c r="S9" s="16"/>
      <c r="T9" s="16"/>
      <c r="U9" s="16"/>
      <c r="V9" s="16"/>
      <c r="W9" s="16"/>
      <c r="X9" s="16"/>
      <c r="Y9" s="16"/>
      <c r="Z9" s="16"/>
      <c r="AA9" s="16"/>
    </row>
    <row r="10" spans="1:27" ht="30.75" customHeight="1" x14ac:dyDescent="0.2">
      <c r="A10" s="12"/>
      <c r="B10" s="12" t="s">
        <v>239</v>
      </c>
      <c r="C10" s="20"/>
      <c r="D10" s="12" t="s">
        <v>240</v>
      </c>
      <c r="E10" s="103" t="s">
        <v>130</v>
      </c>
      <c r="F10" s="103"/>
      <c r="G10" s="103"/>
      <c r="H10" s="103"/>
      <c r="I10" s="12" t="s">
        <v>241</v>
      </c>
      <c r="J10" s="12" t="s">
        <v>242</v>
      </c>
    </row>
    <row r="11" spans="1:27" ht="16" x14ac:dyDescent="0.2">
      <c r="A11" s="103" t="s">
        <v>363</v>
      </c>
      <c r="B11" s="105" t="s">
        <v>364</v>
      </c>
      <c r="C11" s="118"/>
      <c r="D11" s="18" t="s">
        <v>365</v>
      </c>
      <c r="E11" s="108"/>
      <c r="F11" s="108"/>
      <c r="G11" s="108"/>
      <c r="H11" s="108"/>
      <c r="I11" s="1"/>
      <c r="J11" s="1"/>
    </row>
    <row r="12" spans="1:27" ht="30" customHeight="1" x14ac:dyDescent="0.2">
      <c r="A12" s="103"/>
      <c r="B12" s="105"/>
      <c r="C12" s="118"/>
      <c r="D12" s="23" t="s">
        <v>366</v>
      </c>
      <c r="E12" s="108"/>
      <c r="F12" s="108"/>
      <c r="G12" s="108"/>
      <c r="H12" s="108"/>
      <c r="I12" s="1"/>
      <c r="J12" s="1"/>
    </row>
    <row r="13" spans="1:27" ht="16" x14ac:dyDescent="0.2">
      <c r="A13" s="103"/>
      <c r="B13" s="105"/>
      <c r="C13" s="118"/>
      <c r="D13" s="23" t="s">
        <v>367</v>
      </c>
      <c r="E13" s="108"/>
      <c r="F13" s="108"/>
      <c r="G13" s="108"/>
      <c r="H13" s="108"/>
      <c r="I13" s="1"/>
      <c r="J13" s="1"/>
    </row>
  </sheetData>
  <mergeCells count="32">
    <mergeCell ref="D1:K1"/>
    <mergeCell ref="A11:A13"/>
    <mergeCell ref="B11:B13"/>
    <mergeCell ref="C11:C13"/>
    <mergeCell ref="E13:H13"/>
    <mergeCell ref="C4:C8"/>
    <mergeCell ref="B4:B8"/>
    <mergeCell ref="A4:A8"/>
    <mergeCell ref="I2:I3"/>
    <mergeCell ref="V2:W2"/>
    <mergeCell ref="J2:J3"/>
    <mergeCell ref="K2:K3"/>
    <mergeCell ref="N2:O2"/>
    <mergeCell ref="P2:Q2"/>
    <mergeCell ref="L2:M2"/>
    <mergeCell ref="R2:S2"/>
    <mergeCell ref="X2:Y2"/>
    <mergeCell ref="Z2:AA2"/>
    <mergeCell ref="L1:AA1"/>
    <mergeCell ref="E12:H12"/>
    <mergeCell ref="E11:H11"/>
    <mergeCell ref="E10:H10"/>
    <mergeCell ref="E2:E3"/>
    <mergeCell ref="A9:J9"/>
    <mergeCell ref="A1:C1"/>
    <mergeCell ref="B2:B3"/>
    <mergeCell ref="C2:C3"/>
    <mergeCell ref="D2:D3"/>
    <mergeCell ref="F2:F3"/>
    <mergeCell ref="G2:G3"/>
    <mergeCell ref="H2:H3"/>
    <mergeCell ref="T2:U2"/>
  </mergeCells>
  <phoneticPr fontId="13" type="noConversion"/>
  <conditionalFormatting sqref="I11:I13">
    <cfRule type="containsText" dxfId="24" priority="1" operator="containsText" text="Not Started">
      <formula>NOT(ISERROR(SEARCH("Not Started",I11)))</formula>
    </cfRule>
    <cfRule type="containsText" dxfId="23" priority="2" operator="containsText" text="In Progress">
      <formula>NOT(ISERROR(SEARCH("In Progress",I11)))</formula>
    </cfRule>
    <cfRule type="containsText" dxfId="22" priority="3" operator="containsText" text="Complete">
      <formula>NOT(ISERROR(SEARCH("Complete",I11)))</formula>
    </cfRule>
  </conditionalFormatting>
  <dataValidations count="1">
    <dataValidation type="list" allowBlank="1" showInputMessage="1" showErrorMessage="1" sqref="I11:I13" xr:uid="{3B5B5387-DA82-4611-9B40-A6E88CD61C9F}">
      <formula1>"Not started, In Progress, Complete"</formula1>
    </dataValidation>
  </dataValidation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515FB-6CAA-4B99-9B58-E6B51254E173}">
  <sheetPr codeName="Sheet7">
    <tabColor theme="4"/>
  </sheetPr>
  <dimension ref="A1:AA23"/>
  <sheetViews>
    <sheetView tabSelected="1" zoomScale="90" zoomScaleNormal="90" workbookViewId="0">
      <pane xSplit="9" ySplit="3" topLeftCell="J4" activePane="bottomRight" state="frozen"/>
      <selection pane="topRight" activeCell="J1" sqref="J1"/>
      <selection pane="bottomLeft" activeCell="A4" sqref="A4"/>
      <selection pane="bottomRight" activeCell="W6" sqref="W6"/>
    </sheetView>
  </sheetViews>
  <sheetFormatPr baseColWidth="10" defaultColWidth="8.6640625" defaultRowHeight="15" customHeight="1" x14ac:dyDescent="0.2"/>
  <cols>
    <col min="1" max="1" width="16.33203125" style="15" customWidth="1"/>
    <col min="2" max="2" width="10.83203125" style="15" customWidth="1"/>
    <col min="3" max="3" width="23.5" style="15" customWidth="1"/>
    <col min="4" max="4" width="12" style="15" customWidth="1"/>
    <col min="5" max="5" width="42.33203125" style="15" customWidth="1"/>
    <col min="6" max="6" width="40.83203125" style="15" customWidth="1"/>
    <col min="7" max="7" width="10.5" style="15" customWidth="1"/>
    <col min="8" max="8" width="15" style="15" customWidth="1"/>
    <col min="9" max="9" width="11.6640625" style="15" customWidth="1"/>
    <col min="10" max="10" width="27" style="15" customWidth="1"/>
    <col min="11" max="11" width="37.5" style="15" customWidth="1"/>
    <col min="12" max="12" width="9.83203125" style="15" hidden="1" customWidth="1"/>
    <col min="13" max="13" width="55" style="15" hidden="1" customWidth="1"/>
    <col min="14" max="14" width="9.83203125" style="15" hidden="1" customWidth="1"/>
    <col min="15" max="15" width="55.6640625" style="15" hidden="1" customWidth="1"/>
    <col min="16" max="16" width="9.83203125" style="15" hidden="1" customWidth="1"/>
    <col min="17" max="17" width="55.5" style="15" hidden="1" customWidth="1"/>
    <col min="18" max="18" width="10" style="15" hidden="1" customWidth="1"/>
    <col min="19" max="19" width="55.33203125" style="15" hidden="1" customWidth="1"/>
    <col min="20" max="20" width="10.1640625" style="15" customWidth="1"/>
    <col min="21" max="21" width="56" style="15" customWidth="1"/>
    <col min="22" max="22" width="10.1640625" style="15" customWidth="1"/>
    <col min="23" max="23" width="55.5" style="15" customWidth="1"/>
    <col min="24" max="24" width="10.1640625" style="15" customWidth="1"/>
    <col min="25" max="25" width="56" style="15" customWidth="1"/>
    <col min="26" max="26" width="10.1640625" style="15" customWidth="1"/>
    <col min="27" max="27" width="55.5" style="15" customWidth="1"/>
    <col min="28" max="16384" width="8.6640625" style="15"/>
  </cols>
  <sheetData>
    <row r="1" spans="1:27" ht="30" customHeight="1" x14ac:dyDescent="0.2">
      <c r="A1" s="112" t="s">
        <v>168</v>
      </c>
      <c r="B1" s="112"/>
      <c r="C1" s="112"/>
      <c r="D1" s="116" t="s">
        <v>128</v>
      </c>
      <c r="E1" s="116"/>
      <c r="F1" s="116"/>
      <c r="G1" s="116"/>
      <c r="H1" s="116"/>
      <c r="I1" s="116"/>
      <c r="J1" s="116"/>
      <c r="K1" s="116"/>
      <c r="L1" s="117" t="s">
        <v>169</v>
      </c>
      <c r="M1" s="117"/>
      <c r="N1" s="117"/>
      <c r="O1" s="117"/>
      <c r="P1" s="117"/>
      <c r="Q1" s="117"/>
      <c r="R1" s="117"/>
      <c r="S1" s="117"/>
      <c r="T1" s="117"/>
      <c r="U1" s="117"/>
      <c r="V1" s="117"/>
      <c r="W1" s="117"/>
      <c r="X1" s="117"/>
      <c r="Y1" s="117"/>
      <c r="Z1" s="117"/>
      <c r="AA1" s="117"/>
    </row>
    <row r="2" spans="1:27" ht="15" customHeight="1" x14ac:dyDescent="0.2">
      <c r="A2" s="19" t="s">
        <v>170</v>
      </c>
      <c r="B2" s="103" t="s">
        <v>171</v>
      </c>
      <c r="C2" s="103" t="s">
        <v>130</v>
      </c>
      <c r="D2" s="103" t="s">
        <v>172</v>
      </c>
      <c r="E2" s="103" t="s">
        <v>130</v>
      </c>
      <c r="F2" s="105" t="s">
        <v>132</v>
      </c>
      <c r="G2" s="105" t="s">
        <v>173</v>
      </c>
      <c r="H2" s="105" t="s">
        <v>174</v>
      </c>
      <c r="I2" s="105" t="s">
        <v>175</v>
      </c>
      <c r="J2" s="105" t="s">
        <v>136</v>
      </c>
      <c r="K2" s="105" t="s">
        <v>176</v>
      </c>
      <c r="L2" s="103" t="s">
        <v>177</v>
      </c>
      <c r="M2" s="103"/>
      <c r="N2" s="105" t="s">
        <v>178</v>
      </c>
      <c r="O2" s="105"/>
      <c r="P2" s="103" t="s">
        <v>179</v>
      </c>
      <c r="Q2" s="103"/>
      <c r="R2" s="105" t="s">
        <v>180</v>
      </c>
      <c r="S2" s="105"/>
      <c r="T2" s="103" t="s">
        <v>181</v>
      </c>
      <c r="U2" s="103"/>
      <c r="V2" s="105" t="s">
        <v>182</v>
      </c>
      <c r="W2" s="105"/>
      <c r="X2" s="103" t="s">
        <v>183</v>
      </c>
      <c r="Y2" s="103"/>
      <c r="Z2" s="105" t="s">
        <v>184</v>
      </c>
      <c r="AA2" s="105"/>
    </row>
    <row r="3" spans="1:27" ht="16" x14ac:dyDescent="0.2">
      <c r="A3" s="19">
        <f>COUNTIF(D4:D11,"&lt;&gt;")</f>
        <v>7</v>
      </c>
      <c r="B3" s="103"/>
      <c r="C3" s="103"/>
      <c r="D3" s="103"/>
      <c r="E3" s="103"/>
      <c r="F3" s="105"/>
      <c r="G3" s="105"/>
      <c r="H3" s="105"/>
      <c r="I3" s="105"/>
      <c r="J3" s="105"/>
      <c r="K3" s="105"/>
      <c r="L3" s="12" t="s">
        <v>185</v>
      </c>
      <c r="M3" s="12" t="s">
        <v>130</v>
      </c>
      <c r="N3" s="9" t="s">
        <v>185</v>
      </c>
      <c r="O3" s="9" t="s">
        <v>130</v>
      </c>
      <c r="P3" s="12" t="s">
        <v>185</v>
      </c>
      <c r="Q3" s="12" t="s">
        <v>130</v>
      </c>
      <c r="R3" s="9" t="s">
        <v>185</v>
      </c>
      <c r="S3" s="9" t="s">
        <v>130</v>
      </c>
      <c r="T3" s="12" t="s">
        <v>185</v>
      </c>
      <c r="U3" s="12" t="s">
        <v>130</v>
      </c>
      <c r="V3" s="9" t="s">
        <v>185</v>
      </c>
      <c r="W3" s="9" t="s">
        <v>130</v>
      </c>
      <c r="X3" s="12" t="s">
        <v>185</v>
      </c>
      <c r="Y3" s="12" t="s">
        <v>130</v>
      </c>
      <c r="Z3" s="9" t="s">
        <v>185</v>
      </c>
      <c r="AA3" s="9" t="s">
        <v>130</v>
      </c>
    </row>
    <row r="4" spans="1:27" s="16" customFormat="1" ht="126" customHeight="1" x14ac:dyDescent="0.2">
      <c r="A4" s="103" t="s">
        <v>368</v>
      </c>
      <c r="B4" s="105" t="s">
        <v>369</v>
      </c>
      <c r="C4" s="105" t="s">
        <v>370</v>
      </c>
      <c r="D4" s="23" t="s">
        <v>371</v>
      </c>
      <c r="E4" s="27" t="s">
        <v>372</v>
      </c>
      <c r="F4" s="27" t="s">
        <v>202</v>
      </c>
      <c r="G4" s="30"/>
      <c r="H4" s="30" t="s">
        <v>373</v>
      </c>
      <c r="I4" s="30" t="s">
        <v>374</v>
      </c>
      <c r="J4" s="28" t="s">
        <v>203</v>
      </c>
      <c r="K4" s="28" t="s">
        <v>375</v>
      </c>
      <c r="L4" s="29"/>
      <c r="M4" s="25"/>
      <c r="N4" s="29"/>
      <c r="O4" s="25"/>
      <c r="P4" s="29"/>
      <c r="Q4" s="25"/>
      <c r="R4" s="2"/>
      <c r="S4" s="27"/>
      <c r="T4" s="2"/>
      <c r="U4" s="27"/>
      <c r="V4">
        <v>0</v>
      </c>
      <c r="W4" s="25" t="s">
        <v>376</v>
      </c>
      <c r="X4" s="2">
        <v>1</v>
      </c>
      <c r="Y4" s="27" t="s">
        <v>377</v>
      </c>
      <c r="Z4" s="29"/>
      <c r="AA4" s="25"/>
    </row>
    <row r="5" spans="1:27" ht="57.5" customHeight="1" x14ac:dyDescent="0.2">
      <c r="A5" s="103"/>
      <c r="B5" s="105"/>
      <c r="C5" s="105"/>
      <c r="D5" s="18" t="s">
        <v>378</v>
      </c>
      <c r="E5" s="27" t="s">
        <v>379</v>
      </c>
      <c r="F5" s="27" t="s">
        <v>380</v>
      </c>
      <c r="G5" s="30"/>
      <c r="H5" s="30" t="s">
        <v>381</v>
      </c>
      <c r="I5" s="30" t="s">
        <v>213</v>
      </c>
      <c r="J5" s="28" t="s">
        <v>382</v>
      </c>
      <c r="K5" s="28"/>
      <c r="L5" s="29"/>
      <c r="M5" s="25"/>
      <c r="N5" s="29"/>
      <c r="O5" s="25"/>
      <c r="P5" s="29"/>
      <c r="Q5" s="25"/>
      <c r="R5" s="2"/>
      <c r="S5" s="27"/>
      <c r="T5" s="2"/>
      <c r="U5" s="27"/>
      <c r="V5">
        <f>135+27</f>
        <v>162</v>
      </c>
      <c r="W5" s="21" t="s">
        <v>383</v>
      </c>
      <c r="X5" s="2">
        <v>500</v>
      </c>
      <c r="Y5" s="27" t="s">
        <v>384</v>
      </c>
      <c r="Z5" s="29"/>
      <c r="AA5" s="25"/>
    </row>
    <row r="6" spans="1:27" ht="57.5" customHeight="1" x14ac:dyDescent="0.2">
      <c r="A6" s="103"/>
      <c r="B6" s="105"/>
      <c r="C6" s="105"/>
      <c r="D6" s="18" t="s">
        <v>385</v>
      </c>
      <c r="E6" s="74" t="s">
        <v>386</v>
      </c>
      <c r="F6" s="98" t="s">
        <v>387</v>
      </c>
      <c r="G6" s="95"/>
      <c r="H6" s="95" t="s">
        <v>388</v>
      </c>
      <c r="I6" s="95" t="s">
        <v>389</v>
      </c>
      <c r="J6" s="96" t="s">
        <v>390</v>
      </c>
      <c r="K6" s="28"/>
      <c r="L6" s="29"/>
      <c r="M6" s="25"/>
      <c r="N6" s="29"/>
      <c r="O6" s="25"/>
      <c r="P6" s="29"/>
      <c r="Q6" s="25"/>
      <c r="R6" s="29"/>
      <c r="S6" s="25"/>
      <c r="T6" s="29"/>
      <c r="U6" s="25"/>
      <c r="V6" s="88">
        <v>0</v>
      </c>
      <c r="W6" t="s">
        <v>391</v>
      </c>
      <c r="X6" s="29"/>
      <c r="Y6" s="25" t="s">
        <v>392</v>
      </c>
      <c r="Z6" s="29"/>
      <c r="AA6" s="25"/>
    </row>
    <row r="7" spans="1:27" ht="57.5" customHeight="1" x14ac:dyDescent="0.2">
      <c r="A7" s="103"/>
      <c r="B7" s="105"/>
      <c r="C7" s="105"/>
      <c r="D7" s="18" t="s">
        <v>393</v>
      </c>
      <c r="E7" s="74" t="s">
        <v>386</v>
      </c>
      <c r="F7" s="98" t="s">
        <v>394</v>
      </c>
      <c r="G7" s="95"/>
      <c r="H7" s="95" t="s">
        <v>395</v>
      </c>
      <c r="I7" s="95" t="s">
        <v>396</v>
      </c>
      <c r="J7" s="96" t="s">
        <v>397</v>
      </c>
      <c r="K7" s="28"/>
      <c r="L7" s="29"/>
      <c r="M7" s="25"/>
      <c r="N7" s="29"/>
      <c r="O7" s="25"/>
      <c r="P7" s="29"/>
      <c r="Q7" s="25"/>
      <c r="R7" s="29"/>
      <c r="S7" s="25"/>
      <c r="T7" s="29"/>
      <c r="U7" s="25"/>
      <c r="V7" s="29">
        <v>0</v>
      </c>
      <c r="W7" t="s">
        <v>391</v>
      </c>
      <c r="X7" s="29"/>
      <c r="Y7" s="25" t="s">
        <v>392</v>
      </c>
      <c r="Z7" s="25"/>
      <c r="AA7" s="25"/>
    </row>
    <row r="8" spans="1:27" ht="57.5" customHeight="1" x14ac:dyDescent="0.2">
      <c r="A8" s="103"/>
      <c r="B8" s="105"/>
      <c r="C8" s="105"/>
      <c r="D8" s="18" t="s">
        <v>398</v>
      </c>
      <c r="E8" s="27" t="s">
        <v>386</v>
      </c>
      <c r="F8" s="25" t="s">
        <v>399</v>
      </c>
      <c r="G8" s="30">
        <v>1</v>
      </c>
      <c r="H8" s="2" t="s">
        <v>400</v>
      </c>
      <c r="I8" s="30" t="s">
        <v>401</v>
      </c>
      <c r="J8" s="28" t="s">
        <v>402</v>
      </c>
      <c r="K8" s="28"/>
      <c r="L8" s="29"/>
      <c r="M8" s="25"/>
      <c r="N8" s="29"/>
      <c r="O8" s="25"/>
      <c r="P8" s="29"/>
      <c r="Q8" s="25"/>
      <c r="R8" s="29"/>
      <c r="S8" s="25"/>
      <c r="T8" s="29"/>
      <c r="U8" s="25"/>
      <c r="V8" s="29">
        <v>0</v>
      </c>
      <c r="W8" s="87" t="s">
        <v>403</v>
      </c>
      <c r="X8" s="29"/>
      <c r="Y8" s="25" t="s">
        <v>392</v>
      </c>
      <c r="Z8" s="25"/>
      <c r="AA8" s="25"/>
    </row>
    <row r="9" spans="1:27" ht="32" x14ac:dyDescent="0.2">
      <c r="A9" s="103"/>
      <c r="B9" s="105"/>
      <c r="C9" s="105"/>
      <c r="D9" s="18" t="s">
        <v>404</v>
      </c>
      <c r="E9" s="27" t="s">
        <v>405</v>
      </c>
      <c r="F9" s="27" t="s">
        <v>406</v>
      </c>
      <c r="G9" s="30"/>
      <c r="H9" s="30" t="s">
        <v>381</v>
      </c>
      <c r="I9" s="30" t="s">
        <v>213</v>
      </c>
      <c r="J9" s="28" t="s">
        <v>212</v>
      </c>
      <c r="K9" s="28" t="s">
        <v>407</v>
      </c>
      <c r="L9" s="29"/>
      <c r="M9" s="25"/>
      <c r="N9" s="29"/>
      <c r="O9" s="25"/>
      <c r="P9" s="29"/>
      <c r="Q9" s="25"/>
      <c r="R9" s="29"/>
      <c r="S9" s="25"/>
      <c r="T9" s="29"/>
      <c r="U9"/>
      <c r="V9" s="25">
        <f>1700+317</f>
        <v>2017</v>
      </c>
      <c r="W9" s="25" t="s">
        <v>408</v>
      </c>
      <c r="X9" s="29"/>
      <c r="Y9" s="25"/>
      <c r="Z9" s="29"/>
      <c r="AA9" s="25"/>
    </row>
    <row r="10" spans="1:27" ht="32" x14ac:dyDescent="0.2">
      <c r="A10" s="12"/>
      <c r="B10" s="9"/>
      <c r="C10" s="9"/>
      <c r="D10" s="18" t="s">
        <v>409</v>
      </c>
      <c r="E10" s="27" t="s">
        <v>405</v>
      </c>
      <c r="F10" s="27" t="s">
        <v>410</v>
      </c>
      <c r="G10" s="30"/>
      <c r="H10" s="2" t="s">
        <v>308</v>
      </c>
      <c r="I10" s="30" t="s">
        <v>221</v>
      </c>
      <c r="J10" s="28" t="s">
        <v>411</v>
      </c>
      <c r="K10" s="28" t="s">
        <v>407</v>
      </c>
      <c r="L10" s="29"/>
      <c r="M10" s="25"/>
      <c r="N10" s="29"/>
      <c r="O10" s="25"/>
      <c r="P10" s="29"/>
      <c r="Q10" s="25"/>
      <c r="R10" s="29"/>
      <c r="S10" s="25"/>
      <c r="T10" s="29"/>
      <c r="U10" s="25"/>
      <c r="V10" s="29">
        <v>0</v>
      </c>
      <c r="W10" s="25"/>
      <c r="X10" s="29"/>
      <c r="Y10" s="25"/>
      <c r="Z10" s="29"/>
      <c r="AA10" s="25"/>
    </row>
    <row r="11" spans="1:27" ht="30.75" customHeight="1" x14ac:dyDescent="0.2">
      <c r="A11" s="119" t="s">
        <v>11</v>
      </c>
      <c r="B11" s="119"/>
      <c r="C11" s="119"/>
      <c r="D11" s="119"/>
      <c r="E11" s="119"/>
      <c r="F11" s="119"/>
      <c r="G11" s="119"/>
      <c r="H11" s="119"/>
      <c r="I11" s="119"/>
      <c r="J11" s="119"/>
      <c r="L11" s="16"/>
      <c r="M11" s="16"/>
      <c r="N11" s="16"/>
      <c r="O11" s="16"/>
      <c r="P11" s="16"/>
      <c r="Q11" s="16"/>
      <c r="R11" s="16"/>
      <c r="S11" s="16"/>
      <c r="T11" s="16"/>
      <c r="U11" s="16"/>
      <c r="V11" s="16"/>
      <c r="W11" s="16"/>
      <c r="X11" s="16"/>
      <c r="Y11" s="16"/>
      <c r="Z11" s="16"/>
      <c r="AA11" s="16"/>
    </row>
    <row r="12" spans="1:27" ht="30.75" customHeight="1" x14ac:dyDescent="0.2">
      <c r="A12" s="12"/>
      <c r="B12" s="12" t="s">
        <v>239</v>
      </c>
      <c r="C12" s="20"/>
      <c r="D12" s="12" t="s">
        <v>240</v>
      </c>
      <c r="E12" s="77" t="s">
        <v>130</v>
      </c>
      <c r="F12" s="77" t="s">
        <v>130</v>
      </c>
      <c r="G12" s="77"/>
      <c r="H12" s="77"/>
      <c r="I12" s="12" t="s">
        <v>241</v>
      </c>
      <c r="J12" s="12" t="s">
        <v>242</v>
      </c>
    </row>
    <row r="13" spans="1:27" ht="16" x14ac:dyDescent="0.2">
      <c r="A13" s="103" t="s">
        <v>412</v>
      </c>
      <c r="B13" s="105" t="s">
        <v>413</v>
      </c>
      <c r="C13" s="105"/>
      <c r="D13" s="18" t="s">
        <v>414</v>
      </c>
      <c r="E13" s="108"/>
      <c r="F13" s="108"/>
      <c r="G13" s="108"/>
      <c r="H13" s="108"/>
      <c r="I13" s="1"/>
      <c r="J13" s="1"/>
    </row>
    <row r="14" spans="1:27" ht="16" x14ac:dyDescent="0.2">
      <c r="A14" s="103"/>
      <c r="B14" s="105"/>
      <c r="C14" s="105"/>
      <c r="D14" s="23" t="s">
        <v>415</v>
      </c>
      <c r="E14" s="108"/>
      <c r="F14" s="108"/>
      <c r="G14" s="108"/>
      <c r="H14" s="108"/>
      <c r="I14" s="1"/>
      <c r="J14" s="1"/>
    </row>
    <row r="15" spans="1:27" ht="16" x14ac:dyDescent="0.2">
      <c r="A15" s="103"/>
      <c r="B15" s="105"/>
      <c r="C15" s="105"/>
      <c r="D15" s="23" t="s">
        <v>416</v>
      </c>
      <c r="E15" s="108"/>
      <c r="F15" s="108"/>
      <c r="G15" s="108"/>
      <c r="H15" s="108"/>
      <c r="I15" s="1"/>
      <c r="J15" s="1"/>
    </row>
    <row r="16" spans="1:27" ht="16" x14ac:dyDescent="0.2">
      <c r="A16" s="103"/>
      <c r="B16" s="105"/>
      <c r="C16" s="105"/>
      <c r="D16" s="23" t="s">
        <v>417</v>
      </c>
      <c r="E16" s="108"/>
      <c r="F16" s="108"/>
      <c r="G16" s="108"/>
      <c r="H16" s="108"/>
      <c r="I16" s="1"/>
      <c r="J16" s="1"/>
    </row>
    <row r="17" spans="1:10" ht="16" x14ac:dyDescent="0.2">
      <c r="A17" s="103"/>
      <c r="B17" s="105"/>
      <c r="C17" s="105"/>
      <c r="D17" s="23" t="s">
        <v>418</v>
      </c>
      <c r="E17" s="108"/>
      <c r="F17" s="108"/>
      <c r="G17" s="108"/>
      <c r="H17" s="108"/>
      <c r="I17" s="1"/>
      <c r="J17"/>
    </row>
    <row r="18" spans="1:10" ht="16" x14ac:dyDescent="0.2">
      <c r="A18" s="103"/>
      <c r="B18" s="105"/>
      <c r="C18" s="105"/>
      <c r="D18" s="23" t="s">
        <v>419</v>
      </c>
      <c r="E18" s="108"/>
      <c r="F18" s="108"/>
      <c r="G18" s="108"/>
      <c r="H18" s="108"/>
      <c r="I18" s="1"/>
      <c r="J18"/>
    </row>
    <row r="19" spans="1:10" ht="16" x14ac:dyDescent="0.2">
      <c r="A19" s="103"/>
      <c r="B19" s="105"/>
      <c r="C19" s="105"/>
      <c r="D19" s="23" t="s">
        <v>420</v>
      </c>
      <c r="E19" s="108"/>
      <c r="F19" s="108"/>
      <c r="G19" s="108"/>
      <c r="H19" s="108"/>
      <c r="I19" s="1"/>
      <c r="J19"/>
    </row>
    <row r="20" spans="1:10" ht="16" x14ac:dyDescent="0.2">
      <c r="A20" s="103"/>
      <c r="B20" s="105"/>
      <c r="C20" s="105"/>
      <c r="D20" s="23" t="s">
        <v>421</v>
      </c>
      <c r="E20" s="108"/>
      <c r="F20" s="108"/>
      <c r="G20" s="108"/>
      <c r="H20" s="108"/>
      <c r="I20" s="1"/>
      <c r="J20"/>
    </row>
    <row r="21" spans="1:10" ht="116" customHeight="1" x14ac:dyDescent="0.2">
      <c r="B21" s="9"/>
      <c r="C21" s="9"/>
      <c r="D21" s="23"/>
      <c r="E21" s="23"/>
      <c r="F21" s="60"/>
    </row>
    <row r="22" spans="1:10" x14ac:dyDescent="0.2">
      <c r="B22" s="9"/>
      <c r="C22" s="9"/>
      <c r="D22" s="23"/>
      <c r="E22" s="23"/>
      <c r="F22" s="60"/>
    </row>
    <row r="23" spans="1:10" x14ac:dyDescent="0.2">
      <c r="B23" s="9"/>
      <c r="C23" s="9"/>
      <c r="D23" s="23"/>
      <c r="E23" s="23"/>
      <c r="F23" s="60"/>
    </row>
  </sheetData>
  <mergeCells count="36">
    <mergeCell ref="K2:K3"/>
    <mergeCell ref="B4:B9"/>
    <mergeCell ref="A1:C1"/>
    <mergeCell ref="B2:B3"/>
    <mergeCell ref="C2:C3"/>
    <mergeCell ref="D2:D3"/>
    <mergeCell ref="C4:C9"/>
    <mergeCell ref="A4:A9"/>
    <mergeCell ref="A13:A20"/>
    <mergeCell ref="A11:J11"/>
    <mergeCell ref="E19:H19"/>
    <mergeCell ref="E20:H20"/>
    <mergeCell ref="B13:B20"/>
    <mergeCell ref="E14:H14"/>
    <mergeCell ref="E15:H15"/>
    <mergeCell ref="E16:H16"/>
    <mergeCell ref="E17:H17"/>
    <mergeCell ref="E18:H18"/>
    <mergeCell ref="C13:C20"/>
    <mergeCell ref="E13:H13"/>
    <mergeCell ref="Z2:AA2"/>
    <mergeCell ref="I2:I3"/>
    <mergeCell ref="N2:O2"/>
    <mergeCell ref="D1:K1"/>
    <mergeCell ref="T2:U2"/>
    <mergeCell ref="R2:S2"/>
    <mergeCell ref="G2:G3"/>
    <mergeCell ref="H2:H3"/>
    <mergeCell ref="X2:Y2"/>
    <mergeCell ref="F2:F3"/>
    <mergeCell ref="L1:AA1"/>
    <mergeCell ref="E2:E3"/>
    <mergeCell ref="V2:W2"/>
    <mergeCell ref="L2:M2"/>
    <mergeCell ref="P2:Q2"/>
    <mergeCell ref="J2:J3"/>
  </mergeCells>
  <conditionalFormatting sqref="I13:I20">
    <cfRule type="containsText" dxfId="21" priority="1" operator="containsText" text="Not Started">
      <formula>NOT(ISERROR(SEARCH("Not Started",I13)))</formula>
    </cfRule>
    <cfRule type="containsText" dxfId="20" priority="2" operator="containsText" text="In Progress">
      <formula>NOT(ISERROR(SEARCH("In Progress",I13)))</formula>
    </cfRule>
    <cfRule type="containsText" dxfId="19" priority="3" operator="containsText" text="Complete">
      <formula>NOT(ISERROR(SEARCH("Complete",I13)))</formula>
    </cfRule>
  </conditionalFormatting>
  <dataValidations count="1">
    <dataValidation type="list" allowBlank="1" showInputMessage="1" showErrorMessage="1" sqref="I13:I20" xr:uid="{EFB6218D-781F-4E83-B0BF-30EFFF903B66}">
      <formula1>"Not started, In Progress, Complete"</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722D3-A6D3-4BE5-B742-8746C0DD167D}">
  <sheetPr codeName="Sheet8">
    <tabColor theme="4"/>
  </sheetPr>
  <dimension ref="A1:V11"/>
  <sheetViews>
    <sheetView workbookViewId="0">
      <selection sqref="A1:C1"/>
    </sheetView>
  </sheetViews>
  <sheetFormatPr baseColWidth="10" defaultColWidth="8.6640625" defaultRowHeight="15" x14ac:dyDescent="0.2"/>
  <cols>
    <col min="1" max="1" width="16.33203125" style="15" customWidth="1"/>
    <col min="2" max="2" width="10.83203125" style="15" customWidth="1"/>
    <col min="3" max="3" width="23.5" style="15" customWidth="1"/>
    <col min="4" max="4" width="12" style="15" customWidth="1"/>
    <col min="5" max="5" width="52.5" style="15" customWidth="1"/>
    <col min="6" max="6" width="10.5" style="15" customWidth="1"/>
    <col min="7" max="7" width="15" style="15" customWidth="1"/>
    <col min="8" max="8" width="11.6640625" style="15" customWidth="1"/>
    <col min="9" max="9" width="67" style="15" customWidth="1"/>
    <col min="10" max="10" width="44.6640625" style="15" customWidth="1"/>
    <col min="11" max="11" width="9.83203125" style="15" customWidth="1"/>
    <col min="12" max="12" width="55" style="15" customWidth="1"/>
    <col min="13" max="13" width="9.83203125" style="15" customWidth="1"/>
    <col min="14" max="14" width="55.6640625" style="15" customWidth="1"/>
    <col min="15" max="15" width="9.83203125" style="15" customWidth="1"/>
    <col min="16" max="16" width="55.5" style="15" customWidth="1"/>
    <col min="17" max="17" width="10" style="15" customWidth="1"/>
    <col min="18" max="18" width="55.33203125" style="15" customWidth="1"/>
    <col min="19" max="19" width="10.1640625" style="15" customWidth="1"/>
    <col min="20" max="20" width="56" style="15" customWidth="1"/>
    <col min="21" max="21" width="10.1640625" style="15" customWidth="1"/>
    <col min="22" max="22" width="55.5" style="15" customWidth="1"/>
    <col min="23" max="16384" width="8.6640625" style="15"/>
  </cols>
  <sheetData>
    <row r="1" spans="1:22" ht="30" customHeight="1" x14ac:dyDescent="0.2">
      <c r="A1" s="112" t="s">
        <v>168</v>
      </c>
      <c r="B1" s="112"/>
      <c r="C1" s="112"/>
      <c r="D1" s="116" t="s">
        <v>128</v>
      </c>
      <c r="E1" s="116"/>
      <c r="F1" s="116"/>
      <c r="G1" s="116"/>
      <c r="H1" s="116"/>
      <c r="I1" s="116"/>
      <c r="J1" s="116"/>
      <c r="K1" s="117" t="s">
        <v>169</v>
      </c>
      <c r="L1" s="117"/>
      <c r="M1" s="117"/>
      <c r="N1" s="117"/>
      <c r="O1" s="117"/>
      <c r="P1" s="117"/>
      <c r="Q1" s="117"/>
      <c r="R1" s="117"/>
      <c r="S1" s="117"/>
      <c r="T1" s="117"/>
      <c r="U1" s="117"/>
      <c r="V1" s="117"/>
    </row>
    <row r="2" spans="1:22" ht="15" customHeight="1" x14ac:dyDescent="0.2">
      <c r="A2" s="19" t="s">
        <v>170</v>
      </c>
      <c r="B2" s="103" t="s">
        <v>171</v>
      </c>
      <c r="C2" s="103" t="s">
        <v>130</v>
      </c>
      <c r="D2" s="103" t="s">
        <v>172</v>
      </c>
      <c r="E2" s="105" t="s">
        <v>132</v>
      </c>
      <c r="F2" s="105" t="s">
        <v>173</v>
      </c>
      <c r="G2" s="105" t="s">
        <v>174</v>
      </c>
      <c r="H2" s="105" t="s">
        <v>175</v>
      </c>
      <c r="I2" s="105" t="s">
        <v>136</v>
      </c>
      <c r="J2" s="105" t="s">
        <v>176</v>
      </c>
      <c r="K2" s="103" t="s">
        <v>422</v>
      </c>
      <c r="L2" s="103"/>
      <c r="M2" s="105" t="s">
        <v>423</v>
      </c>
      <c r="N2" s="105"/>
      <c r="O2" s="103" t="s">
        <v>424</v>
      </c>
      <c r="P2" s="103"/>
      <c r="Q2" s="105" t="s">
        <v>425</v>
      </c>
      <c r="R2" s="105"/>
      <c r="S2" s="103" t="s">
        <v>426</v>
      </c>
      <c r="T2" s="103"/>
      <c r="U2" s="105" t="s">
        <v>427</v>
      </c>
      <c r="V2" s="105"/>
    </row>
    <row r="3" spans="1:22" ht="16" x14ac:dyDescent="0.2">
      <c r="A3" s="19">
        <f>COUNTIF(D4:D7,"&lt;&gt;")</f>
        <v>3</v>
      </c>
      <c r="B3" s="103"/>
      <c r="C3" s="103"/>
      <c r="D3" s="103"/>
      <c r="E3" s="105"/>
      <c r="F3" s="105"/>
      <c r="G3" s="105"/>
      <c r="H3" s="105"/>
      <c r="I3" s="105"/>
      <c r="J3" s="105"/>
      <c r="K3" s="12" t="s">
        <v>185</v>
      </c>
      <c r="L3" s="12" t="s">
        <v>130</v>
      </c>
      <c r="M3" s="9" t="s">
        <v>185</v>
      </c>
      <c r="N3" s="9" t="s">
        <v>130</v>
      </c>
      <c r="O3" s="12" t="s">
        <v>185</v>
      </c>
      <c r="P3" s="12" t="s">
        <v>130</v>
      </c>
      <c r="Q3" s="9" t="s">
        <v>185</v>
      </c>
      <c r="R3" s="9" t="s">
        <v>130</v>
      </c>
      <c r="S3" s="12" t="s">
        <v>185</v>
      </c>
      <c r="T3" s="12" t="s">
        <v>130</v>
      </c>
      <c r="U3" s="9" t="s">
        <v>185</v>
      </c>
      <c r="V3" s="9" t="s">
        <v>130</v>
      </c>
    </row>
    <row r="4" spans="1:22" s="16" customFormat="1" ht="105" customHeight="1" x14ac:dyDescent="0.2">
      <c r="A4" s="103" t="s">
        <v>428</v>
      </c>
      <c r="B4" s="105" t="s">
        <v>429</v>
      </c>
      <c r="C4" s="118"/>
      <c r="D4" s="23" t="s">
        <v>430</v>
      </c>
      <c r="E4" s="25"/>
      <c r="F4" s="29"/>
      <c r="G4" s="29"/>
      <c r="H4" s="29"/>
      <c r="I4" s="26"/>
      <c r="J4" s="26"/>
      <c r="K4" s="29"/>
      <c r="L4" s="25"/>
      <c r="M4" s="29"/>
      <c r="N4" s="25"/>
      <c r="O4" s="29"/>
      <c r="P4" s="25"/>
      <c r="Q4" s="29"/>
      <c r="R4" s="25"/>
      <c r="S4" s="29"/>
      <c r="T4" s="25"/>
      <c r="U4" s="29"/>
      <c r="V4" s="25"/>
    </row>
    <row r="5" spans="1:22" ht="16" x14ac:dyDescent="0.2">
      <c r="A5" s="103"/>
      <c r="B5" s="105"/>
      <c r="C5" s="118"/>
      <c r="D5" s="18" t="s">
        <v>431</v>
      </c>
      <c r="E5" s="25"/>
      <c r="F5" s="29"/>
      <c r="G5" s="29"/>
      <c r="H5" s="29"/>
      <c r="I5" s="26"/>
      <c r="J5" s="26"/>
      <c r="K5" s="29"/>
      <c r="L5" s="25"/>
      <c r="M5" s="29"/>
      <c r="N5" s="25"/>
      <c r="O5" s="29"/>
      <c r="P5" s="25"/>
      <c r="Q5" s="29"/>
      <c r="R5" s="25"/>
      <c r="S5" s="29"/>
      <c r="T5" s="25"/>
      <c r="U5" s="29"/>
      <c r="V5" s="25"/>
    </row>
    <row r="6" spans="1:22" ht="42.5" customHeight="1" x14ac:dyDescent="0.2">
      <c r="A6" s="103"/>
      <c r="B6" s="105"/>
      <c r="C6" s="118"/>
      <c r="D6" s="18" t="s">
        <v>432</v>
      </c>
      <c r="E6" s="25"/>
      <c r="F6" s="29"/>
      <c r="G6" s="29"/>
      <c r="H6" s="29"/>
      <c r="I6" s="26"/>
      <c r="J6" s="26"/>
      <c r="K6" s="29"/>
      <c r="L6" s="25"/>
      <c r="M6" s="29"/>
      <c r="N6" s="25"/>
      <c r="O6" s="29"/>
      <c r="P6" s="25"/>
      <c r="Q6" s="29"/>
      <c r="R6" s="25"/>
      <c r="S6" s="29"/>
      <c r="T6" s="25"/>
      <c r="U6" s="29"/>
      <c r="V6" s="25"/>
    </row>
    <row r="7" spans="1:22" ht="30.75" customHeight="1" x14ac:dyDescent="0.2">
      <c r="A7" s="119" t="s">
        <v>11</v>
      </c>
      <c r="B7" s="119"/>
      <c r="C7" s="119"/>
      <c r="D7" s="119"/>
      <c r="E7" s="119"/>
      <c r="F7" s="119"/>
      <c r="G7" s="119"/>
      <c r="H7" s="119"/>
      <c r="I7" s="119"/>
      <c r="K7" s="16"/>
      <c r="L7" s="16"/>
      <c r="M7" s="16"/>
      <c r="N7" s="16"/>
      <c r="O7" s="16"/>
      <c r="P7" s="16"/>
      <c r="Q7" s="16"/>
      <c r="R7" s="16"/>
      <c r="S7" s="16"/>
      <c r="T7" s="16"/>
      <c r="U7" s="16"/>
      <c r="V7" s="16"/>
    </row>
    <row r="8" spans="1:22" ht="30.75" customHeight="1" x14ac:dyDescent="0.2">
      <c r="A8" s="12"/>
      <c r="B8" s="12" t="s">
        <v>239</v>
      </c>
      <c r="C8" s="20"/>
      <c r="D8" s="12" t="s">
        <v>240</v>
      </c>
      <c r="E8" s="12" t="s">
        <v>130</v>
      </c>
      <c r="F8" s="12"/>
      <c r="G8" s="12"/>
      <c r="H8" s="12" t="s">
        <v>241</v>
      </c>
      <c r="I8" s="12" t="s">
        <v>242</v>
      </c>
    </row>
    <row r="9" spans="1:22" ht="16" x14ac:dyDescent="0.2">
      <c r="A9" s="103" t="s">
        <v>433</v>
      </c>
      <c r="B9" s="105" t="s">
        <v>434</v>
      </c>
      <c r="C9" s="118"/>
      <c r="D9" s="18" t="s">
        <v>435</v>
      </c>
      <c r="E9" s="107"/>
      <c r="F9" s="107"/>
      <c r="G9" s="107"/>
      <c r="H9" s="1"/>
      <c r="I9" s="1"/>
    </row>
    <row r="10" spans="1:22" ht="45" customHeight="1" x14ac:dyDescent="0.2">
      <c r="A10" s="103"/>
      <c r="B10" s="105"/>
      <c r="C10" s="118"/>
      <c r="D10" s="23" t="s">
        <v>436</v>
      </c>
      <c r="E10" s="107"/>
      <c r="F10" s="107"/>
      <c r="G10" s="107"/>
      <c r="H10" s="1"/>
      <c r="I10" s="1"/>
    </row>
    <row r="11" spans="1:22" ht="35" customHeight="1" x14ac:dyDescent="0.2">
      <c r="A11" s="103"/>
      <c r="B11" s="105"/>
      <c r="C11" s="118"/>
      <c r="D11" s="23" t="s">
        <v>437</v>
      </c>
      <c r="E11" s="107"/>
      <c r="F11" s="107"/>
      <c r="G11" s="107"/>
      <c r="H11" s="1"/>
      <c r="I11" s="1"/>
    </row>
  </sheetData>
  <mergeCells count="28">
    <mergeCell ref="D1:J1"/>
    <mergeCell ref="E11:G11"/>
    <mergeCell ref="Q2:R2"/>
    <mergeCell ref="A7:I7"/>
    <mergeCell ref="K2:L2"/>
    <mergeCell ref="C4:C6"/>
    <mergeCell ref="A4:A6"/>
    <mergeCell ref="B4:B6"/>
    <mergeCell ref="A9:A11"/>
    <mergeCell ref="B9:B11"/>
    <mergeCell ref="C9:C11"/>
    <mergeCell ref="E9:G9"/>
    <mergeCell ref="E10:G10"/>
    <mergeCell ref="A1:C1"/>
    <mergeCell ref="K1:V1"/>
    <mergeCell ref="B2:B3"/>
    <mergeCell ref="C2:C3"/>
    <mergeCell ref="D2:D3"/>
    <mergeCell ref="E2:E3"/>
    <mergeCell ref="F2:F3"/>
    <mergeCell ref="G2:G3"/>
    <mergeCell ref="S2:T2"/>
    <mergeCell ref="U2:V2"/>
    <mergeCell ref="H2:H3"/>
    <mergeCell ref="I2:I3"/>
    <mergeCell ref="J2:J3"/>
    <mergeCell ref="M2:N2"/>
    <mergeCell ref="O2:P2"/>
  </mergeCells>
  <conditionalFormatting sqref="H9:H11">
    <cfRule type="containsText" dxfId="18" priority="1" operator="containsText" text="Not Started">
      <formula>NOT(ISERROR(SEARCH("Not Started",H9)))</formula>
    </cfRule>
    <cfRule type="containsText" dxfId="17" priority="2" operator="containsText" text="In Progress">
      <formula>NOT(ISERROR(SEARCH("In Progress",H9)))</formula>
    </cfRule>
    <cfRule type="containsText" dxfId="16" priority="3" operator="containsText" text="Complete">
      <formula>NOT(ISERROR(SEARCH("Complete",H9)))</formula>
    </cfRule>
  </conditionalFormatting>
  <dataValidations count="1">
    <dataValidation type="list" allowBlank="1" showInputMessage="1" showErrorMessage="1" sqref="H9:H11" xr:uid="{9E07A1D1-3219-4D02-81D8-7DAA3006DC21}">
      <formula1>"Not started, In Progress, Complete"</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7479225-96f4-4ca3-92fe-b4c132762293">
      <Terms xmlns="http://schemas.microsoft.com/office/infopath/2007/PartnerControls"/>
    </lcf76f155ced4ddcb4097134ff3c332f>
    <TaxCatchAll xmlns="cef04657-b68e-4c82-885b-766bbfd5b08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A953EC0766C5047AD3800CA6A602D9B" ma:contentTypeVersion="17" ma:contentTypeDescription="Create a new document." ma:contentTypeScope="" ma:versionID="edaf211604e76d629bf0280691d65520">
  <xsd:schema xmlns:xsd="http://www.w3.org/2001/XMLSchema" xmlns:xs="http://www.w3.org/2001/XMLSchema" xmlns:p="http://schemas.microsoft.com/office/2006/metadata/properties" xmlns:ns2="e7479225-96f4-4ca3-92fe-b4c132762293" xmlns:ns3="cef04657-b68e-4c82-885b-766bbfd5b086" targetNamespace="http://schemas.microsoft.com/office/2006/metadata/properties" ma:root="true" ma:fieldsID="7fd723a44cf3bd624b0c1e09214a678e" ns2:_="" ns3:_="">
    <xsd:import namespace="e7479225-96f4-4ca3-92fe-b4c132762293"/>
    <xsd:import namespace="cef04657-b68e-4c82-885b-766bbfd5b08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479225-96f4-4ca3-92fe-b4c1327622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2267060-aa71-4076-8e39-9ee3c008b0f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ef04657-b68e-4c82-885b-766bbfd5b08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34e35c11-1e20-46b9-a671-b6584f066148}" ma:internalName="TaxCatchAll" ma:showField="CatchAllData" ma:web="cef04657-b68e-4c82-885b-766bbfd5b08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F92855-799D-409F-8C3C-3B393732C1D9}">
  <ds:schemaRefs>
    <ds:schemaRef ds:uri="http://schemas.microsoft.com/office/2006/metadata/properties"/>
    <ds:schemaRef ds:uri="http://schemas.microsoft.com/office/infopath/2007/PartnerControls"/>
    <ds:schemaRef ds:uri="e7479225-96f4-4ca3-92fe-b4c132762293"/>
    <ds:schemaRef ds:uri="cef04657-b68e-4c82-885b-766bbfd5b086"/>
  </ds:schemaRefs>
</ds:datastoreItem>
</file>

<file path=customXml/itemProps2.xml><?xml version="1.0" encoding="utf-8"?>
<ds:datastoreItem xmlns:ds="http://schemas.openxmlformats.org/officeDocument/2006/customXml" ds:itemID="{0E5EA261-04CA-4754-AA19-02FBC8B74A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479225-96f4-4ca3-92fe-b4c132762293"/>
    <ds:schemaRef ds:uri="cef04657-b68e-4c82-885b-766bbfd5b0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E6E895C-CA89-447F-8A0E-EA0B6D133B1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Instructions</vt:lpstr>
      <vt:lpstr>Key Updates</vt:lpstr>
      <vt:lpstr>Impact and Outcome</vt:lpstr>
      <vt:lpstr>Output 1</vt:lpstr>
      <vt:lpstr>Output 2</vt:lpstr>
      <vt:lpstr>Output 3</vt:lpstr>
      <vt:lpstr>Output 4</vt:lpstr>
      <vt:lpstr>Output 5</vt:lpstr>
      <vt:lpstr>Output 6</vt:lpstr>
      <vt:lpstr>Output 7</vt:lpstr>
      <vt:lpstr>Output 8</vt:lpstr>
      <vt:lpstr>Output 9</vt:lpstr>
      <vt:lpstr>Output 10</vt:lpstr>
      <vt:lpstr>Partners Funders</vt:lpstr>
      <vt:lpstr>Unplanned Outputs</vt:lpstr>
      <vt:lpstr>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Sophie Locke</dc:creator>
  <cp:keywords/>
  <dc:description/>
  <cp:lastModifiedBy>Sam Mead</cp:lastModifiedBy>
  <cp:revision/>
  <dcterms:created xsi:type="dcterms:W3CDTF">2021-04-13T20:59:38Z</dcterms:created>
  <dcterms:modified xsi:type="dcterms:W3CDTF">2024-03-30T15:15:11Z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0x010100FA953EC0766C5047AD3800CA6A602D9B</vt:lpwstr>
  </property>
  <property fmtid="{D5CDD505-2E9C-101B-9397-08002B2CF9AE}" pid="3" name="MediaServiceImageTags">
    <vt:lpwstr/>
  </property>
</Properties>
</file>