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hidePivotFieldList="1" defaultThemeVersion="153222"/>
  <mc:AlternateContent xmlns:mc="http://schemas.openxmlformats.org/markup-compatibility/2006">
    <mc:Choice Requires="x15">
      <x15ac:absPath xmlns:x15ac="http://schemas.microsoft.com/office/spreadsheetml/2010/11/ac" url="C:\Users\HP\Downloads\"/>
    </mc:Choice>
  </mc:AlternateContent>
  <bookViews>
    <workbookView xWindow="0" yWindow="0" windowWidth="20490" windowHeight="7755"/>
  </bookViews>
  <sheets>
    <sheet name="DATASET" sheetId="1" r:id="rId1"/>
    <sheet name="PIVOT TABLES" sheetId="3" r:id="rId2"/>
    <sheet name="DASHBOARD" sheetId="5" r:id="rId3"/>
  </sheets>
  <definedNames>
    <definedName name="Slicer_GENDER">#N/A</definedName>
  </definedNames>
  <calcPr calcId="152511"/>
  <pivotCaches>
    <pivotCache cacheId="0"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3" i="1" l="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2" i="1"/>
  <c r="K51" i="1" l="1"/>
  <c r="L51" i="1"/>
  <c r="M51" i="1" s="1"/>
  <c r="A51"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2" i="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2" i="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2" i="1"/>
  <c r="A3" i="1"/>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2" i="1"/>
</calcChain>
</file>

<file path=xl/sharedStrings.xml><?xml version="1.0" encoding="utf-8"?>
<sst xmlns="http://schemas.openxmlformats.org/spreadsheetml/2006/main" count="258" uniqueCount="96">
  <si>
    <t>STUDENT NAME</t>
  </si>
  <si>
    <t>NEW/OLD STUDENT</t>
  </si>
  <si>
    <t>GENDER</t>
  </si>
  <si>
    <t>GROUP</t>
  </si>
  <si>
    <t>MATHS GRADE</t>
  </si>
  <si>
    <t>ENGLISH GRADE</t>
  </si>
  <si>
    <t>BIOLOGY GRADE</t>
  </si>
  <si>
    <t>PHYSICS GRADE</t>
  </si>
  <si>
    <t>CHEMISTRY GRADE</t>
  </si>
  <si>
    <t>TOTAL SCORE</t>
  </si>
  <si>
    <t>AVERAGE SCORE</t>
  </si>
  <si>
    <t>STATUS</t>
  </si>
  <si>
    <t>CONSIDERATION</t>
  </si>
  <si>
    <t>Abiodun</t>
  </si>
  <si>
    <t>Ola</t>
  </si>
  <si>
    <t>Grace</t>
  </si>
  <si>
    <t>FAVOUR</t>
  </si>
  <si>
    <t>Malik</t>
  </si>
  <si>
    <t>GIFT</t>
  </si>
  <si>
    <t>BEAUTY</t>
  </si>
  <si>
    <t>DAVID</t>
  </si>
  <si>
    <t>daniel</t>
  </si>
  <si>
    <t>precious</t>
  </si>
  <si>
    <t>RACHEAL</t>
  </si>
  <si>
    <t>MIRACLE</t>
  </si>
  <si>
    <t>fiyin</t>
  </si>
  <si>
    <t>ALIMAT</t>
  </si>
  <si>
    <t>MICHEAL</t>
  </si>
  <si>
    <t>alyamin</t>
  </si>
  <si>
    <t>joshua</t>
  </si>
  <si>
    <t>TREASURE</t>
  </si>
  <si>
    <t>IMOLE</t>
  </si>
  <si>
    <t>blessing</t>
  </si>
  <si>
    <t>isreal</t>
  </si>
  <si>
    <t>Aishat</t>
  </si>
  <si>
    <t>hamdalah</t>
  </si>
  <si>
    <t>anu</t>
  </si>
  <si>
    <t>fatimah</t>
  </si>
  <si>
    <t>RASHEEDAH</t>
  </si>
  <si>
    <t>DAMILOLA</t>
  </si>
  <si>
    <t>PEACE</t>
  </si>
  <si>
    <t>PRAISE</t>
  </si>
  <si>
    <t>Darasimi</t>
  </si>
  <si>
    <t>ODUN</t>
  </si>
  <si>
    <t>Eniola</t>
  </si>
  <si>
    <t>abike</t>
  </si>
  <si>
    <t>christabel</t>
  </si>
  <si>
    <t>GOODLUCK</t>
  </si>
  <si>
    <t>AYANFE</t>
  </si>
  <si>
    <t>ANNABEL</t>
  </si>
  <si>
    <t>GODWIN</t>
  </si>
  <si>
    <t>joy</t>
  </si>
  <si>
    <t>AYOBAMI</t>
  </si>
  <si>
    <t>ADE</t>
  </si>
  <si>
    <t>MARIAM</t>
  </si>
  <si>
    <t>HADEESAH</t>
  </si>
  <si>
    <t>PRINCESS</t>
  </si>
  <si>
    <t>ESTHER</t>
  </si>
  <si>
    <t>EMMANUEL</t>
  </si>
  <si>
    <t>GREAT</t>
  </si>
  <si>
    <t>peter</t>
  </si>
  <si>
    <t>Male</t>
  </si>
  <si>
    <t>Female</t>
  </si>
  <si>
    <t>Ife</t>
  </si>
  <si>
    <t>A</t>
  </si>
  <si>
    <t>C</t>
  </si>
  <si>
    <t>B</t>
  </si>
  <si>
    <t>D</t>
  </si>
  <si>
    <t>New</t>
  </si>
  <si>
    <t>Old</t>
  </si>
  <si>
    <t>BOLA</t>
  </si>
  <si>
    <t>Row Labels</t>
  </si>
  <si>
    <t>Grand Total</t>
  </si>
  <si>
    <t>PROMOTED</t>
  </si>
  <si>
    <t>REPEATED</t>
  </si>
  <si>
    <t>Count of CONSIDERATION</t>
  </si>
  <si>
    <t>Values</t>
  </si>
  <si>
    <t>Count of STATUS</t>
  </si>
  <si>
    <t>Sum of AVERAGE SCORE</t>
  </si>
  <si>
    <t>PROMOTED ON TRAIL</t>
  </si>
  <si>
    <t>Annabel</t>
  </si>
  <si>
    <t>Bola</t>
  </si>
  <si>
    <t>Gift</t>
  </si>
  <si>
    <t>Mariam</t>
  </si>
  <si>
    <t>Miracle</t>
  </si>
  <si>
    <t xml:space="preserve">MATHS </t>
  </si>
  <si>
    <t xml:space="preserve">ENGLISH </t>
  </si>
  <si>
    <t xml:space="preserve">BIOLOGY </t>
  </si>
  <si>
    <t xml:space="preserve"> PHYSICS</t>
  </si>
  <si>
    <t>CHEMISTRY</t>
  </si>
  <si>
    <t>Column Labels</t>
  </si>
  <si>
    <t>MATHS</t>
  </si>
  <si>
    <t>ENGLISH</t>
  </si>
  <si>
    <t>BIOLOGY</t>
  </si>
  <si>
    <t>PHYSICS</t>
  </si>
  <si>
    <t>STUDENT NAME2</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</si>
</sst>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b/>
      <sz val="11"/>
      <color theme="1"/>
      <name val="Calibri"/>
      <family val="2"/>
      <scheme val="minor"/>
    </font>
    <font>
      <b/>
      <sz val="11"/>
      <color rgb="FFFF000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1" fillId="0" borderId="0" xfId="0" applyFont="1"/>
    <xf numFmtId="0" fontId="2" fillId="0" borderId="0" xfId="0" applyFont="1"/>
    <xf numFmtId="0" fontId="0" fillId="0" borderId="0" xfId="0" applyFill="1"/>
    <xf numFmtId="0" fontId="0" fillId="0" borderId="0" xfId="0" applyFill="1" applyAlignment="1">
      <alignment horizontal="left"/>
    </xf>
    <xf numFmtId="0" fontId="0" fillId="0" borderId="0" xfId="0" applyNumberFormat="1" applyFill="1"/>
    <xf numFmtId="2" fontId="0" fillId="0" borderId="0" xfId="0" applyNumberFormat="1" applyFill="1"/>
  </cellXfs>
  <cellStyles count="1">
    <cellStyle name="Normal" xfId="0" builtinId="0"/>
  </cellStyles>
  <dxfs count="75">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solid">
          <bgColor rgb="FFFF3399"/>
        </patternFill>
      </fill>
    </dxf>
    <dxf>
      <fill>
        <patternFill patternType="solid">
          <bgColor rgb="FFFF3399"/>
        </patternFill>
      </fill>
    </dxf>
    <dxf>
      <fill>
        <patternFill patternType="solid">
          <bgColor rgb="FF8F97BD"/>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solid">
          <bgColor rgb="FFFF3399"/>
        </patternFill>
      </fill>
    </dxf>
    <dxf>
      <fill>
        <patternFill patternType="solid">
          <bgColor rgb="FFFF3399"/>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solid">
          <bgColor rgb="FFFF3399"/>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solid">
          <bgColor rgb="FFFF3399"/>
        </patternFill>
      </fill>
    </dxf>
    <dxf>
      <fill>
        <patternFill patternType="solid">
          <bgColor rgb="FFFF3399"/>
        </patternFill>
      </fill>
    </dxf>
    <dxf>
      <fill>
        <patternFill patternType="solid">
          <bgColor rgb="FFFF3399"/>
        </patternFill>
      </fill>
    </dxf>
    <dxf>
      <fill>
        <patternFill patternType="solid">
          <bgColor rgb="FFFF3399"/>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solid">
          <bgColor rgb="FFFF3399"/>
        </patternFill>
      </fill>
    </dxf>
    <dxf>
      <fill>
        <patternFill patternType="solid">
          <bgColor rgb="FFFF3399"/>
        </patternFill>
      </fill>
    </dxf>
    <dxf>
      <fill>
        <patternFill patternType="solid">
          <bgColor rgb="FFFF3399"/>
        </patternFill>
      </fill>
    </dxf>
    <dxf>
      <fill>
        <patternFill patternType="solid">
          <bgColor rgb="FFFF3399"/>
        </patternFill>
      </fill>
    </dxf>
    <dxf>
      <fill>
        <patternFill patternType="solid">
          <bgColor rgb="FFFF3399"/>
        </patternFill>
      </fill>
    </dxf>
    <dxf>
      <fill>
        <patternFill patternType="solid">
          <bgColor rgb="FFFF3399"/>
        </patternFill>
      </fill>
    </dxf>
    <dxf>
      <fill>
        <patternFill patternType="solid">
          <bgColor rgb="FFFF3399"/>
        </patternFill>
      </fill>
    </dxf>
    <dxf>
      <fill>
        <patternFill patternType="solid">
          <bgColor rgb="FFFF3399"/>
        </patternFill>
      </fill>
    </dxf>
    <dxf>
      <fill>
        <patternFill patternType="solid">
          <bgColor rgb="FFFF3399"/>
        </patternFill>
      </fill>
    </dxf>
    <dxf>
      <fill>
        <patternFill patternType="solid">
          <bgColor rgb="FFFF3399"/>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solid">
          <bgColor rgb="FFFF3399"/>
        </patternFill>
      </fill>
    </dxf>
    <dxf>
      <fill>
        <patternFill patternType="solid">
          <bgColor rgb="FFFF3399"/>
        </patternFill>
      </fill>
    </dxf>
    <dxf>
      <fill>
        <patternFill patternType="solid">
          <bgColor rgb="FFFF3399"/>
        </patternFill>
      </fill>
    </dxf>
    <dxf>
      <fill>
        <patternFill patternType="solid">
          <bgColor rgb="FFFF3399"/>
        </patternFill>
      </fill>
    </dxf>
    <dxf>
      <fill>
        <patternFill patternType="solid">
          <bgColor rgb="FFFF3399"/>
        </patternFill>
      </fill>
    </dxf>
    <dxf>
      <fill>
        <patternFill patternType="solid">
          <bgColor rgb="FFFF3399"/>
        </patternFill>
      </fill>
    </dxf>
    <dxf>
      <fill>
        <patternFill patternType="none">
          <bgColor auto="1"/>
        </patternFill>
      </fill>
    </dxf>
    <dxf>
      <fill>
        <patternFill patternType="solid">
          <bgColor rgb="FFFF3399"/>
        </patternFill>
      </fill>
    </dxf>
    <dxf>
      <fill>
        <patternFill>
          <bgColor theme="0"/>
        </patternFill>
      </fill>
    </dxf>
    <dxf>
      <fill>
        <patternFill>
          <bgColor rgb="FFFFFF00"/>
        </patternFill>
      </fill>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font>
        <b/>
        <i val="0"/>
        <strike val="0"/>
        <condense val="0"/>
        <extend val="0"/>
        <outline val="0"/>
        <shadow val="0"/>
        <u val="none"/>
        <vertAlign val="baseline"/>
        <sz val="11"/>
        <color rgb="FFFF0000"/>
        <name val="Calibri"/>
        <scheme val="minor"/>
      </font>
    </dxf>
  </dxfs>
  <tableStyles count="0" defaultTableStyle="TableStyleMedium2" defaultPivotStyle="PivotStyleLight16"/>
  <colors>
    <mruColors>
      <color rgb="FF8F97BD"/>
      <color rgb="FFA072AC"/>
      <color rgb="FFFF33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[Student report analysis.xlsx]PIVOT TABLES!PivotTable3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00"/>
              <a:t>PERFORMANCE</a:t>
            </a:r>
            <a:r>
              <a:rPr lang="en-US" sz="1000" baseline="0"/>
              <a:t> DISTRIBUTION</a:t>
            </a:r>
            <a:endParaRPr lang="en-US" sz="1000"/>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dk1">
              <a:tint val="88500"/>
            </a:schemeClr>
          </a:solidFill>
          <a:ln>
            <a:noFill/>
          </a:ln>
          <a:effectLst/>
        </c:spPr>
        <c:marker>
          <c:symbol val="none"/>
        </c:marker>
      </c:pivotFmt>
      <c:pivotFmt>
        <c:idx val="1"/>
        <c:spPr>
          <a:solidFill>
            <a:schemeClr val="dk1">
              <a:tint val="88500"/>
            </a:schemeClr>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'PIVOT TABLES'!$B$3</c:f>
              <c:strCache>
                <c:ptCount val="1"/>
                <c:pt idx="0">
                  <c:v>Total</c:v>
                </c:pt>
              </c:strCache>
            </c:strRef>
          </c:tx>
          <c:spPr>
            <a:solidFill>
              <a:schemeClr val="dk1">
                <a:tint val="885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TABLES'!$A$4:$A$8</c:f>
              <c:strCache>
                <c:ptCount val="5"/>
                <c:pt idx="0">
                  <c:v>MATHS </c:v>
                </c:pt>
                <c:pt idx="1">
                  <c:v>ENGLISH </c:v>
                </c:pt>
                <c:pt idx="2">
                  <c:v>BIOLOGY </c:v>
                </c:pt>
                <c:pt idx="3">
                  <c:v> PHYSICS</c:v>
                </c:pt>
                <c:pt idx="4">
                  <c:v>CHEMISTRY</c:v>
                </c:pt>
              </c:strCache>
            </c:strRef>
          </c:cat>
          <c:val>
            <c:numRef>
              <c:f>'PIVOT TABLES'!$B$4:$B$8</c:f>
              <c:numCache>
                <c:formatCode>General</c:formatCode>
                <c:ptCount val="5"/>
                <c:pt idx="0">
                  <c:v>68.52</c:v>
                </c:pt>
                <c:pt idx="1">
                  <c:v>64.92</c:v>
                </c:pt>
                <c:pt idx="2">
                  <c:v>74.12</c:v>
                </c:pt>
                <c:pt idx="3">
                  <c:v>66.8</c:v>
                </c:pt>
                <c:pt idx="4">
                  <c:v>70.48</c:v>
                </c:pt>
              </c:numCache>
            </c:numRef>
          </c:val>
        </c:ser>
        <c:dLbls>
          <c:dLblPos val="outEnd"/>
          <c:showLegendKey val="0"/>
          <c:showVal val="1"/>
          <c:showCatName val="0"/>
          <c:showSerName val="0"/>
          <c:showPercent val="0"/>
          <c:showBubbleSize val="0"/>
        </c:dLbls>
        <c:gapWidth val="219"/>
        <c:axId val="246187256"/>
        <c:axId val="246188824"/>
      </c:barChart>
      <c:catAx>
        <c:axId val="246187256"/>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6188824"/>
        <c:crosses val="autoZero"/>
        <c:auto val="1"/>
        <c:lblAlgn val="ctr"/>
        <c:lblOffset val="100"/>
        <c:noMultiLvlLbl val="0"/>
      </c:catAx>
      <c:valAx>
        <c:axId val="246188824"/>
        <c:scaling>
          <c:orientation val="minMax"/>
        </c:scaling>
        <c:delete val="1"/>
        <c:axPos val="b"/>
        <c:numFmt formatCode="General" sourceLinked="1"/>
        <c:majorTickMark val="out"/>
        <c:minorTickMark val="none"/>
        <c:tickLblPos val="nextTo"/>
        <c:crossAx val="246187256"/>
        <c:crosses val="autoZero"/>
        <c:crossBetween val="between"/>
      </c:valAx>
      <c:spPr>
        <a:noFill/>
        <a:ln>
          <a:noFill/>
        </a:ln>
        <a:effectLst/>
      </c:spPr>
    </c:plotArea>
    <c:plotVisOnly val="1"/>
    <c:dispBlanksAs val="gap"/>
    <c:showDLblsOverMax val="0"/>
  </c:chart>
  <c:spPr>
    <a:solidFill>
      <a:srgbClr val="8F97BD"/>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[Student report analysis.xlsx]PIVOT TABLES!PivotTable4</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00"/>
              <a:t>COUNT</a:t>
            </a:r>
            <a:r>
              <a:rPr lang="en-US" sz="1000" baseline="0"/>
              <a:t> OF STUDENT BY STATUS</a:t>
            </a:r>
            <a:endParaRPr lang="en-US" sz="1000"/>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dk1">
              <a:tint val="88500"/>
            </a:schemeClr>
          </a:solidFill>
          <a:ln>
            <a:noFill/>
          </a:ln>
          <a:effectLst/>
        </c:spPr>
        <c:marker>
          <c:symbol val="none"/>
        </c:marker>
      </c:pivotFmt>
      <c:pivotFmt>
        <c:idx val="1"/>
        <c:spPr>
          <a:solidFill>
            <a:schemeClr val="dk1">
              <a:tint val="88500"/>
            </a:schemeClr>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2"/>
        <c:spPr>
          <a:solidFill>
            <a:schemeClr val="dk1">
              <a:tint val="88500"/>
            </a:schemeClr>
          </a:solidFill>
          <a:ln>
            <a:noFill/>
          </a:ln>
          <a:effectLst/>
        </c:spPr>
      </c:pivotFmt>
      <c:pivotFmt>
        <c:idx val="3"/>
        <c:spPr>
          <a:solidFill>
            <a:schemeClr val="dk1">
              <a:tint val="88500"/>
            </a:schemeClr>
          </a:solidFill>
          <a:ln>
            <a:noFill/>
          </a:ln>
          <a:effectLst/>
        </c:spPr>
      </c:pivotFmt>
    </c:pivotFmts>
    <c:plotArea>
      <c:layout/>
      <c:doughnutChart>
        <c:varyColors val="1"/>
        <c:ser>
          <c:idx val="0"/>
          <c:order val="0"/>
          <c:tx>
            <c:strRef>
              <c:f>'PIVOT TABLES'!$B$11</c:f>
              <c:strCache>
                <c:ptCount val="1"/>
                <c:pt idx="0">
                  <c:v>Total</c:v>
                </c:pt>
              </c:strCache>
            </c:strRef>
          </c:tx>
          <c:dPt>
            <c:idx val="0"/>
            <c:bubble3D val="0"/>
            <c:spPr>
              <a:solidFill>
                <a:schemeClr val="dk1">
                  <a:tint val="88500"/>
                </a:schemeClr>
              </a:solidFill>
              <a:ln>
                <a:noFill/>
              </a:ln>
              <a:effectLst/>
            </c:spPr>
          </c:dPt>
          <c:dPt>
            <c:idx val="1"/>
            <c:bubble3D val="0"/>
            <c:spPr>
              <a:solidFill>
                <a:schemeClr val="dk1">
                  <a:tint val="55000"/>
                </a:schemeClr>
              </a:solidFill>
              <a:ln>
                <a:no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'PIVOT TABLES'!$A$12:$A$14</c:f>
              <c:strCache>
                <c:ptCount val="2"/>
                <c:pt idx="0">
                  <c:v>PROMOTED</c:v>
                </c:pt>
                <c:pt idx="1">
                  <c:v>REPEATED</c:v>
                </c:pt>
              </c:strCache>
            </c:strRef>
          </c:cat>
          <c:val>
            <c:numRef>
              <c:f>'PIVOT TABLES'!$B$12:$B$14</c:f>
              <c:numCache>
                <c:formatCode>General</c:formatCode>
                <c:ptCount val="2"/>
                <c:pt idx="0">
                  <c:v>23</c:v>
                </c:pt>
                <c:pt idx="1">
                  <c:v>27</c:v>
                </c:pt>
              </c:numCache>
            </c:numRef>
          </c:val>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layout>
        <c:manualLayout>
          <c:xMode val="edge"/>
          <c:yMode val="edge"/>
          <c:x val="0.58363411244198682"/>
          <c:y val="0.42081931136924211"/>
          <c:w val="0.37507592854994759"/>
          <c:h val="0.46491029073690632"/>
        </c:manualLayout>
      </c:layout>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rgbClr val="8F97BD"/>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[Student report analysis.xlsx]PIVOT TABLES!PivotTable6</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00"/>
              <a:t>NEW</a:t>
            </a:r>
            <a:r>
              <a:rPr lang="en-US" sz="1000" baseline="0"/>
              <a:t> VS OLD STUDENT PERFORMANCE</a:t>
            </a:r>
            <a:endParaRPr lang="en-US" sz="1000"/>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spPr>
          <a:solidFill>
            <a:schemeClr val="dk1">
              <a:tint val="88500"/>
            </a:schemeClr>
          </a:solidFill>
          <a:ln>
            <a:noFill/>
          </a:ln>
          <a:effectLst/>
        </c:spPr>
        <c:marker>
          <c:spPr>
            <a:solidFill>
              <a:schemeClr val="dk1">
                <a:tint val="88500"/>
              </a:schemeClr>
            </a:solidFill>
            <a:ln w="9525">
              <a:solidFill>
                <a:schemeClr val="dk1">
                  <a:tint val="88500"/>
                </a:schemeClr>
              </a:solidFill>
            </a:ln>
            <a:effectLst/>
          </c:spPr>
        </c:marker>
      </c:pivotFmt>
      <c:pivotFmt>
        <c:idx val="2"/>
        <c:spPr>
          <a:solidFill>
            <a:schemeClr val="dk1">
              <a:tint val="88500"/>
            </a:schemeClr>
          </a:solidFill>
          <a:ln>
            <a:noFill/>
          </a:ln>
          <a:effectLst/>
        </c:spPr>
        <c:marker>
          <c:symbol val="none"/>
        </c:marker>
      </c:pivotFmt>
      <c:pivotFmt>
        <c:idx val="3"/>
        <c:spPr>
          <a:solidFill>
            <a:schemeClr val="dk1">
              <a:tint val="88500"/>
            </a:schemeClr>
          </a:solidFill>
          <a:ln>
            <a:noFill/>
          </a:ln>
          <a:effectLst/>
        </c:spPr>
        <c:marker>
          <c:symbol val="none"/>
        </c:marker>
      </c:pivotFmt>
      <c:pivotFmt>
        <c:idx val="4"/>
        <c:spPr>
          <a:solidFill>
            <a:schemeClr val="dk1">
              <a:tint val="88500"/>
            </a:schemeClr>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5"/>
        <c:spPr>
          <a:solidFill>
            <a:schemeClr val="dk1">
              <a:tint val="88500"/>
            </a:schemeClr>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9.3145550924762968E-2"/>
          <c:y val="0.26420188132179051"/>
          <c:w val="0.76476256135596454"/>
          <c:h val="0.67761668698435562"/>
        </c:manualLayout>
      </c:layout>
      <c:barChart>
        <c:barDir val="bar"/>
        <c:grouping val="clustered"/>
        <c:varyColors val="0"/>
        <c:ser>
          <c:idx val="0"/>
          <c:order val="0"/>
          <c:tx>
            <c:strRef>
              <c:f>'PIVOT TABLES'!$E$11:$E$12</c:f>
              <c:strCache>
                <c:ptCount val="1"/>
                <c:pt idx="0">
                  <c:v>New</c:v>
                </c:pt>
              </c:strCache>
            </c:strRef>
          </c:tx>
          <c:spPr>
            <a:solidFill>
              <a:schemeClr val="dk1">
                <a:tint val="885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TABLES'!$D$13:$D$17</c:f>
              <c:strCache>
                <c:ptCount val="5"/>
                <c:pt idx="0">
                  <c:v>MATHS</c:v>
                </c:pt>
                <c:pt idx="1">
                  <c:v>ENGLISH</c:v>
                </c:pt>
                <c:pt idx="2">
                  <c:v>BIOLOGY</c:v>
                </c:pt>
                <c:pt idx="3">
                  <c:v>PHYSICS</c:v>
                </c:pt>
                <c:pt idx="4">
                  <c:v>CHEMISTRY</c:v>
                </c:pt>
              </c:strCache>
            </c:strRef>
          </c:cat>
          <c:val>
            <c:numRef>
              <c:f>'PIVOT TABLES'!$E$13:$E$17</c:f>
              <c:numCache>
                <c:formatCode>0.00</c:formatCode>
                <c:ptCount val="5"/>
                <c:pt idx="0">
                  <c:v>68.260869565217391</c:v>
                </c:pt>
                <c:pt idx="1">
                  <c:v>61.304347826086953</c:v>
                </c:pt>
                <c:pt idx="2">
                  <c:v>76.434782608695656</c:v>
                </c:pt>
                <c:pt idx="3">
                  <c:v>67.260869565217391</c:v>
                </c:pt>
                <c:pt idx="4">
                  <c:v>71.217391304347828</c:v>
                </c:pt>
              </c:numCache>
            </c:numRef>
          </c:val>
        </c:ser>
        <c:ser>
          <c:idx val="1"/>
          <c:order val="1"/>
          <c:tx>
            <c:strRef>
              <c:f>'PIVOT TABLES'!$F$11:$F$12</c:f>
              <c:strCache>
                <c:ptCount val="1"/>
                <c:pt idx="0">
                  <c:v>Old</c:v>
                </c:pt>
              </c:strCache>
            </c:strRef>
          </c:tx>
          <c:spPr>
            <a:solidFill>
              <a:schemeClr val="dk1">
                <a:tint val="5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TABLES'!$D$13:$D$17</c:f>
              <c:strCache>
                <c:ptCount val="5"/>
                <c:pt idx="0">
                  <c:v>MATHS</c:v>
                </c:pt>
                <c:pt idx="1">
                  <c:v>ENGLISH</c:v>
                </c:pt>
                <c:pt idx="2">
                  <c:v>BIOLOGY</c:v>
                </c:pt>
                <c:pt idx="3">
                  <c:v>PHYSICS</c:v>
                </c:pt>
                <c:pt idx="4">
                  <c:v>CHEMISTRY</c:v>
                </c:pt>
              </c:strCache>
            </c:strRef>
          </c:cat>
          <c:val>
            <c:numRef>
              <c:f>'PIVOT TABLES'!$F$13:$F$17</c:f>
              <c:numCache>
                <c:formatCode>0.00</c:formatCode>
                <c:ptCount val="5"/>
                <c:pt idx="0">
                  <c:v>68.740740740740748</c:v>
                </c:pt>
                <c:pt idx="1">
                  <c:v>68</c:v>
                </c:pt>
                <c:pt idx="2">
                  <c:v>72.148148148148152</c:v>
                </c:pt>
                <c:pt idx="3">
                  <c:v>66.407407407407405</c:v>
                </c:pt>
                <c:pt idx="4">
                  <c:v>69.851851851851848</c:v>
                </c:pt>
              </c:numCache>
            </c:numRef>
          </c:val>
        </c:ser>
        <c:dLbls>
          <c:dLblPos val="outEnd"/>
          <c:showLegendKey val="0"/>
          <c:showVal val="1"/>
          <c:showCatName val="0"/>
          <c:showSerName val="0"/>
          <c:showPercent val="0"/>
          <c:showBubbleSize val="0"/>
        </c:dLbls>
        <c:gapWidth val="219"/>
        <c:axId val="297623488"/>
        <c:axId val="297627800"/>
      </c:barChart>
      <c:catAx>
        <c:axId val="297623488"/>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297627800"/>
        <c:crosses val="autoZero"/>
        <c:auto val="1"/>
        <c:lblAlgn val="ctr"/>
        <c:lblOffset val="100"/>
        <c:noMultiLvlLbl val="0"/>
      </c:catAx>
      <c:valAx>
        <c:axId val="297627800"/>
        <c:scaling>
          <c:orientation val="minMax"/>
        </c:scaling>
        <c:delete val="1"/>
        <c:axPos val="b"/>
        <c:numFmt formatCode="0.00" sourceLinked="1"/>
        <c:majorTickMark val="out"/>
        <c:minorTickMark val="none"/>
        <c:tickLblPos val="nextTo"/>
        <c:crossAx val="29762348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rgbClr val="8F97BD"/>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[Student report analysis.xlsx]PIVOT TABLES!PivotTable7</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00"/>
              <a:t>CONSIDERATION</a:t>
            </a:r>
            <a:r>
              <a:rPr lang="en-US" sz="1000" baseline="0"/>
              <a:t> STATUS</a:t>
            </a:r>
            <a:endParaRPr lang="en-US" sz="1000"/>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dk1">
              <a:tint val="88500"/>
            </a:schemeClr>
          </a:solidFill>
          <a:ln>
            <a:noFill/>
          </a:ln>
          <a:effectLst/>
        </c:spPr>
        <c:marker>
          <c:symbol val="none"/>
        </c:marker>
      </c:pivotFmt>
      <c:pivotFmt>
        <c:idx val="1"/>
        <c:spPr>
          <a:solidFill>
            <a:schemeClr val="dk1">
              <a:tint val="88500"/>
            </a:schemeClr>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2"/>
        <c:spPr>
          <a:solidFill>
            <a:schemeClr val="dk1">
              <a:tint val="88500"/>
            </a:schemeClr>
          </a:solidFill>
          <a:ln>
            <a:noFill/>
          </a:ln>
          <a:effectLst/>
        </c:spPr>
      </c:pivotFmt>
      <c:pivotFmt>
        <c:idx val="3"/>
        <c:spPr>
          <a:solidFill>
            <a:schemeClr val="dk1">
              <a:tint val="88500"/>
            </a:schemeClr>
          </a:solidFill>
          <a:ln>
            <a:noFill/>
          </a:ln>
          <a:effectLst/>
        </c:spPr>
      </c:pivotFmt>
      <c:pivotFmt>
        <c:idx val="4"/>
        <c:spPr>
          <a:solidFill>
            <a:schemeClr val="dk1">
              <a:tint val="88500"/>
            </a:schemeClr>
          </a:solidFill>
          <a:ln>
            <a:noFill/>
          </a:ln>
          <a:effectLst/>
        </c:spPr>
      </c:pivotFmt>
    </c:pivotFmts>
    <c:plotArea>
      <c:layout/>
      <c:doughnutChart>
        <c:varyColors val="1"/>
        <c:ser>
          <c:idx val="0"/>
          <c:order val="0"/>
          <c:tx>
            <c:strRef>
              <c:f>'PIVOT TABLES'!$B$16</c:f>
              <c:strCache>
                <c:ptCount val="1"/>
                <c:pt idx="0">
                  <c:v>Total</c:v>
                </c:pt>
              </c:strCache>
            </c:strRef>
          </c:tx>
          <c:dPt>
            <c:idx val="0"/>
            <c:bubble3D val="0"/>
            <c:spPr>
              <a:solidFill>
                <a:schemeClr val="dk1">
                  <a:tint val="88500"/>
                </a:schemeClr>
              </a:solidFill>
              <a:ln>
                <a:noFill/>
              </a:ln>
              <a:effectLst/>
            </c:spPr>
          </c:dPt>
          <c:dPt>
            <c:idx val="1"/>
            <c:bubble3D val="0"/>
            <c:spPr>
              <a:solidFill>
                <a:schemeClr val="dk1">
                  <a:tint val="55000"/>
                </a:schemeClr>
              </a:solidFill>
              <a:ln>
                <a:noFill/>
              </a:ln>
              <a:effectLst/>
            </c:spPr>
          </c:dPt>
          <c:dPt>
            <c:idx val="2"/>
            <c:bubble3D val="0"/>
            <c:spPr>
              <a:solidFill>
                <a:schemeClr val="dk1">
                  <a:tint val="75000"/>
                </a:schemeClr>
              </a:solidFill>
              <a:ln>
                <a:no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'PIVOT TABLES'!$A$17:$A$20</c:f>
              <c:strCache>
                <c:ptCount val="3"/>
                <c:pt idx="0">
                  <c:v>PROMOTED</c:v>
                </c:pt>
                <c:pt idx="1">
                  <c:v>REPEATED</c:v>
                </c:pt>
                <c:pt idx="2">
                  <c:v>PROMOTED ON TRAIL</c:v>
                </c:pt>
              </c:strCache>
            </c:strRef>
          </c:cat>
          <c:val>
            <c:numRef>
              <c:f>'PIVOT TABLES'!$B$17:$B$20</c:f>
              <c:numCache>
                <c:formatCode>General</c:formatCode>
                <c:ptCount val="3"/>
                <c:pt idx="0">
                  <c:v>23</c:v>
                </c:pt>
                <c:pt idx="1">
                  <c:v>4</c:v>
                </c:pt>
                <c:pt idx="2">
                  <c:v>23</c:v>
                </c:pt>
              </c:numCache>
            </c:numRef>
          </c:val>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rgbClr val="8F97BD"/>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[Student report analysis.xlsx]PIVOT TABLES!PivotTable5</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00"/>
              <a:t>STATUS</a:t>
            </a:r>
            <a:r>
              <a:rPr lang="en-US" sz="1000" baseline="0"/>
              <a:t> BY GROUP</a:t>
            </a:r>
            <a:endParaRPr lang="en-US" sz="1000"/>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dk1">
              <a:tint val="88500"/>
            </a:schemeClr>
          </a:solidFill>
          <a:ln>
            <a:noFill/>
          </a:ln>
          <a:effectLst/>
        </c:spPr>
        <c:marker>
          <c:symbol val="none"/>
        </c:marker>
      </c:pivotFmt>
      <c:pivotFmt>
        <c:idx val="1"/>
        <c:spPr>
          <a:solidFill>
            <a:schemeClr val="dk1">
              <a:tint val="88500"/>
            </a:schemeClr>
          </a:solidFill>
          <a:ln>
            <a:noFill/>
          </a:ln>
          <a:effectLst/>
        </c:spPr>
        <c:marker>
          <c:symbol val="none"/>
        </c:marker>
      </c:pivotFmt>
      <c:pivotFmt>
        <c:idx val="2"/>
        <c:spPr>
          <a:solidFill>
            <a:schemeClr val="dk1">
              <a:tint val="88500"/>
            </a:schemeClr>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3"/>
        <c:spPr>
          <a:solidFill>
            <a:schemeClr val="dk1">
              <a:tint val="88500"/>
            </a:schemeClr>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7.7606885847326085E-2"/>
          <c:y val="0.27659871466300379"/>
          <c:w val="0.45377696103212156"/>
          <c:h val="0.50890997615817124"/>
        </c:manualLayout>
      </c:layout>
      <c:barChart>
        <c:barDir val="col"/>
        <c:grouping val="clustered"/>
        <c:varyColors val="0"/>
        <c:ser>
          <c:idx val="0"/>
          <c:order val="0"/>
          <c:tx>
            <c:strRef>
              <c:f>'PIVOT TABLES'!$E$3:$E$4</c:f>
              <c:strCache>
                <c:ptCount val="1"/>
                <c:pt idx="0">
                  <c:v>PROMOTED</c:v>
                </c:pt>
              </c:strCache>
            </c:strRef>
          </c:tx>
          <c:spPr>
            <a:solidFill>
              <a:schemeClr val="dk1">
                <a:tint val="885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TABLES'!$D$5:$D$9</c:f>
              <c:strCache>
                <c:ptCount val="4"/>
                <c:pt idx="0">
                  <c:v>A</c:v>
                </c:pt>
                <c:pt idx="1">
                  <c:v>B</c:v>
                </c:pt>
                <c:pt idx="2">
                  <c:v>C</c:v>
                </c:pt>
                <c:pt idx="3">
                  <c:v>D</c:v>
                </c:pt>
              </c:strCache>
            </c:strRef>
          </c:cat>
          <c:val>
            <c:numRef>
              <c:f>'PIVOT TABLES'!$E$5:$E$9</c:f>
              <c:numCache>
                <c:formatCode>General</c:formatCode>
                <c:ptCount val="4"/>
                <c:pt idx="0">
                  <c:v>4</c:v>
                </c:pt>
                <c:pt idx="1">
                  <c:v>4</c:v>
                </c:pt>
                <c:pt idx="2">
                  <c:v>7</c:v>
                </c:pt>
                <c:pt idx="3">
                  <c:v>8</c:v>
                </c:pt>
              </c:numCache>
            </c:numRef>
          </c:val>
        </c:ser>
        <c:ser>
          <c:idx val="1"/>
          <c:order val="1"/>
          <c:tx>
            <c:strRef>
              <c:f>'PIVOT TABLES'!$F$3:$F$4</c:f>
              <c:strCache>
                <c:ptCount val="1"/>
                <c:pt idx="0">
                  <c:v>REPEATED</c:v>
                </c:pt>
              </c:strCache>
            </c:strRef>
          </c:tx>
          <c:spPr>
            <a:solidFill>
              <a:schemeClr val="dk1">
                <a:tint val="5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TABLES'!$D$5:$D$9</c:f>
              <c:strCache>
                <c:ptCount val="4"/>
                <c:pt idx="0">
                  <c:v>A</c:v>
                </c:pt>
                <c:pt idx="1">
                  <c:v>B</c:v>
                </c:pt>
                <c:pt idx="2">
                  <c:v>C</c:v>
                </c:pt>
                <c:pt idx="3">
                  <c:v>D</c:v>
                </c:pt>
              </c:strCache>
            </c:strRef>
          </c:cat>
          <c:val>
            <c:numRef>
              <c:f>'PIVOT TABLES'!$F$5:$F$9</c:f>
              <c:numCache>
                <c:formatCode>General</c:formatCode>
                <c:ptCount val="4"/>
                <c:pt idx="0">
                  <c:v>11</c:v>
                </c:pt>
                <c:pt idx="1">
                  <c:v>7</c:v>
                </c:pt>
                <c:pt idx="2">
                  <c:v>5</c:v>
                </c:pt>
                <c:pt idx="3">
                  <c:v>4</c:v>
                </c:pt>
              </c:numCache>
            </c:numRef>
          </c:val>
        </c:ser>
        <c:dLbls>
          <c:dLblPos val="outEnd"/>
          <c:showLegendKey val="0"/>
          <c:showVal val="1"/>
          <c:showCatName val="0"/>
          <c:showSerName val="0"/>
          <c:showPercent val="0"/>
          <c:showBubbleSize val="0"/>
        </c:dLbls>
        <c:gapWidth val="219"/>
        <c:axId val="297623880"/>
        <c:axId val="297627016"/>
      </c:barChart>
      <c:catAx>
        <c:axId val="2976238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7627016"/>
        <c:crosses val="autoZero"/>
        <c:auto val="1"/>
        <c:lblAlgn val="ctr"/>
        <c:lblOffset val="100"/>
        <c:noMultiLvlLbl val="0"/>
      </c:catAx>
      <c:valAx>
        <c:axId val="297627016"/>
        <c:scaling>
          <c:orientation val="minMax"/>
        </c:scaling>
        <c:delete val="1"/>
        <c:axPos val="l"/>
        <c:numFmt formatCode="General" sourceLinked="1"/>
        <c:majorTickMark val="none"/>
        <c:minorTickMark val="none"/>
        <c:tickLblPos val="nextTo"/>
        <c:crossAx val="297623880"/>
        <c:crosses val="autoZero"/>
        <c:crossBetween val="between"/>
      </c:valAx>
      <c:spPr>
        <a:noFill/>
        <a:ln>
          <a:noFill/>
        </a:ln>
        <a:effectLst/>
      </c:spPr>
    </c:plotArea>
    <c:legend>
      <c:legendPos val="r"/>
      <c:layout>
        <c:manualLayout>
          <c:xMode val="edge"/>
          <c:yMode val="edge"/>
          <c:x val="0.61698316689277666"/>
          <c:y val="0.34800415417343672"/>
          <c:w val="0.37596177291686134"/>
          <c:h val="0.4349419313941249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rgbClr val="8F97BD"/>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[Student report analysis.xlsx]PIVOT TABLES!PivotTable14</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00"/>
              <a:t>TOP</a:t>
            </a:r>
            <a:r>
              <a:rPr lang="en-US" sz="1000" baseline="0"/>
              <a:t> 5 STUDENTS</a:t>
            </a:r>
            <a:endParaRPr lang="en-US" sz="1000"/>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dk1">
              <a:tint val="88500"/>
            </a:schemeClr>
          </a:solidFill>
          <a:ln>
            <a:noFill/>
          </a:ln>
          <a:effectLst/>
        </c:spPr>
        <c:marker>
          <c:symbol val="none"/>
        </c:marker>
      </c:pivotFmt>
      <c:pivotFmt>
        <c:idx val="1"/>
        <c:spPr>
          <a:solidFill>
            <a:schemeClr val="dk1">
              <a:tint val="88500"/>
            </a:schemeClr>
          </a:solidFill>
          <a:ln>
            <a:noFill/>
          </a:ln>
          <a:effectLst/>
        </c:spPr>
        <c:marker>
          <c:symbol val="none"/>
        </c:marker>
      </c:pivotFmt>
    </c:pivotFmts>
    <c:plotArea>
      <c:layout>
        <c:manualLayout>
          <c:layoutTarget val="inner"/>
          <c:xMode val="edge"/>
          <c:yMode val="edge"/>
          <c:x val="0.2659278112825908"/>
          <c:y val="0.25762704176801093"/>
          <c:w val="0.67364240622136939"/>
          <c:h val="0.31779293453302265"/>
        </c:manualLayout>
      </c:layout>
      <c:barChart>
        <c:barDir val="col"/>
        <c:grouping val="clustered"/>
        <c:varyColors val="0"/>
        <c:ser>
          <c:idx val="0"/>
          <c:order val="0"/>
          <c:tx>
            <c:strRef>
              <c:f>'PIVOT TABLES'!$J$3</c:f>
              <c:strCache>
                <c:ptCount val="1"/>
                <c:pt idx="0">
                  <c:v>Total</c:v>
                </c:pt>
              </c:strCache>
            </c:strRef>
          </c:tx>
          <c:spPr>
            <a:solidFill>
              <a:schemeClr val="dk1">
                <a:tint val="88500"/>
              </a:schemeClr>
            </a:solidFill>
            <a:ln>
              <a:noFill/>
            </a:ln>
            <a:effectLst/>
          </c:spPr>
          <c:invertIfNegative val="0"/>
          <c:cat>
            <c:strRef>
              <c:f>'PIVOT TABLES'!$I$4:$I$8</c:f>
              <c:strCache>
                <c:ptCount val="5"/>
                <c:pt idx="0">
                  <c:v>Mariam</c:v>
                </c:pt>
                <c:pt idx="1">
                  <c:v>Bola</c:v>
                </c:pt>
                <c:pt idx="2">
                  <c:v>Miracle</c:v>
                </c:pt>
                <c:pt idx="3">
                  <c:v>Gift</c:v>
                </c:pt>
                <c:pt idx="4">
                  <c:v>Annabel</c:v>
                </c:pt>
              </c:strCache>
            </c:strRef>
          </c:cat>
          <c:val>
            <c:numRef>
              <c:f>'PIVOT TABLES'!$J$4:$J$8</c:f>
              <c:numCache>
                <c:formatCode>General</c:formatCode>
                <c:ptCount val="5"/>
                <c:pt idx="0">
                  <c:v>85.6</c:v>
                </c:pt>
                <c:pt idx="1">
                  <c:v>85.6</c:v>
                </c:pt>
                <c:pt idx="2">
                  <c:v>85.2</c:v>
                </c:pt>
                <c:pt idx="3">
                  <c:v>81.2</c:v>
                </c:pt>
                <c:pt idx="4">
                  <c:v>80.2</c:v>
                </c:pt>
              </c:numCache>
            </c:numRef>
          </c:val>
        </c:ser>
        <c:dLbls>
          <c:showLegendKey val="0"/>
          <c:showVal val="0"/>
          <c:showCatName val="0"/>
          <c:showSerName val="0"/>
          <c:showPercent val="0"/>
          <c:showBubbleSize val="0"/>
        </c:dLbls>
        <c:gapWidth val="219"/>
        <c:overlap val="-27"/>
        <c:axId val="297624272"/>
        <c:axId val="297621920"/>
      </c:barChart>
      <c:catAx>
        <c:axId val="297624272"/>
        <c:scaling>
          <c:orientation val="minMax"/>
        </c:scaling>
        <c:delete val="1"/>
        <c:axPos val="b"/>
        <c:numFmt formatCode="General" sourceLinked="1"/>
        <c:majorTickMark val="none"/>
        <c:minorTickMark val="none"/>
        <c:tickLblPos val="nextTo"/>
        <c:crossAx val="297621920"/>
        <c:crosses val="autoZero"/>
        <c:auto val="1"/>
        <c:lblAlgn val="ctr"/>
        <c:lblOffset val="100"/>
        <c:noMultiLvlLbl val="0"/>
      </c:catAx>
      <c:valAx>
        <c:axId val="297621920"/>
        <c:scaling>
          <c:orientation val="minMax"/>
        </c:scaling>
        <c:delete val="1"/>
        <c:axPos val="l"/>
        <c:numFmt formatCode="General" sourceLinked="1"/>
        <c:majorTickMark val="none"/>
        <c:minorTickMark val="none"/>
        <c:tickLblPos val="nextTo"/>
        <c:crossAx val="29762427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showDLblsOverMax val="0"/>
  </c:chart>
  <c:spPr>
    <a:solidFill>
      <a:srgbClr val="8F97BD"/>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olors1.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2.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3.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4.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5.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6.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5504708" cy="850446"/>
    <xdr:sp macro="" textlink="">
      <xdr:nvSpPr>
        <xdr:cNvPr id="2" name="TextBox 1"/>
        <xdr:cNvSpPr txBox="1"/>
      </xdr:nvSpPr>
      <xdr:spPr>
        <a:xfrm>
          <a:off x="0" y="0"/>
          <a:ext cx="5504708" cy="850446"/>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400" b="1">
              <a:solidFill>
                <a:schemeClr val="tx2">
                  <a:lumMod val="60000"/>
                  <a:lumOff val="40000"/>
                </a:schemeClr>
              </a:solidFill>
              <a:latin typeface="Arial" panose="020B0604020202020204" pitchFamily="34" charset="0"/>
              <a:cs typeface="Arial" panose="020B0604020202020204" pitchFamily="34" charset="0"/>
            </a:rPr>
            <a:t>STUDENT REPORT</a:t>
          </a:r>
        </a:p>
        <a:p>
          <a:pPr algn="ctr"/>
          <a:r>
            <a:rPr lang="en-US" sz="2400" b="1">
              <a:solidFill>
                <a:schemeClr val="tx2">
                  <a:lumMod val="60000"/>
                  <a:lumOff val="40000"/>
                </a:schemeClr>
              </a:solidFill>
              <a:latin typeface="Arial" panose="020B0604020202020204" pitchFamily="34" charset="0"/>
              <a:cs typeface="Arial" panose="020B0604020202020204" pitchFamily="34" charset="0"/>
            </a:rPr>
            <a:t> DASHBOARD</a:t>
          </a:r>
        </a:p>
      </xdr:txBody>
    </xdr:sp>
    <xdr:clientData/>
  </xdr:oneCellAnchor>
  <xdr:twoCellAnchor>
    <xdr:from>
      <xdr:col>0</xdr:col>
      <xdr:colOff>0</xdr:colOff>
      <xdr:row>3</xdr:row>
      <xdr:rowOff>153080</xdr:rowOff>
    </xdr:from>
    <xdr:to>
      <xdr:col>2</xdr:col>
      <xdr:colOff>63033</xdr:colOff>
      <xdr:row>7</xdr:row>
      <xdr:rowOff>68035</xdr:rowOff>
    </xdr:to>
    <xdr:sp macro="" textlink="">
      <xdr:nvSpPr>
        <xdr:cNvPr id="4" name="Rounded Rectangle 3"/>
        <xdr:cNvSpPr/>
      </xdr:nvSpPr>
      <xdr:spPr>
        <a:xfrm>
          <a:off x="0" y="797418"/>
          <a:ext cx="1281673" cy="671352"/>
        </a:xfrm>
        <a:prstGeom prst="roundRect">
          <a:avLst/>
        </a:prstGeom>
        <a:solidFill>
          <a:srgbClr val="8F97BD"/>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a:t>TOTAL NUMBER OF STUDENTS</a:t>
          </a:r>
        </a:p>
        <a:p>
          <a:pPr algn="ctr"/>
          <a:r>
            <a:rPr lang="en-US" sz="1100"/>
            <a:t>50</a:t>
          </a:r>
        </a:p>
      </xdr:txBody>
    </xdr:sp>
    <xdr:clientData/>
  </xdr:twoCellAnchor>
  <xdr:twoCellAnchor>
    <xdr:from>
      <xdr:col>2</xdr:col>
      <xdr:colOff>101554</xdr:colOff>
      <xdr:row>3</xdr:row>
      <xdr:rowOff>170089</xdr:rowOff>
    </xdr:from>
    <xdr:to>
      <xdr:col>4</xdr:col>
      <xdr:colOff>168089</xdr:colOff>
      <xdr:row>7</xdr:row>
      <xdr:rowOff>85044</xdr:rowOff>
    </xdr:to>
    <xdr:sp macro="" textlink="">
      <xdr:nvSpPr>
        <xdr:cNvPr id="6" name="Rounded Rectangle 5"/>
        <xdr:cNvSpPr/>
      </xdr:nvSpPr>
      <xdr:spPr>
        <a:xfrm>
          <a:off x="1320194" y="814427"/>
          <a:ext cx="1285174" cy="671352"/>
        </a:xfrm>
        <a:prstGeom prst="roundRect">
          <a:avLst/>
        </a:prstGeom>
        <a:solidFill>
          <a:srgbClr val="8F97BD"/>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a:t>PERCENTAGE PROMOTED</a:t>
          </a:r>
        </a:p>
        <a:p>
          <a:pPr algn="ctr"/>
          <a:r>
            <a:rPr lang="en-US" sz="1100"/>
            <a:t>92%</a:t>
          </a:r>
        </a:p>
      </xdr:txBody>
    </xdr:sp>
    <xdr:clientData/>
  </xdr:twoCellAnchor>
  <xdr:twoCellAnchor>
    <xdr:from>
      <xdr:col>4</xdr:col>
      <xdr:colOff>210111</xdr:colOff>
      <xdr:row>3</xdr:row>
      <xdr:rowOff>168089</xdr:rowOff>
    </xdr:from>
    <xdr:to>
      <xdr:col>6</xdr:col>
      <xdr:colOff>266141</xdr:colOff>
      <xdr:row>7</xdr:row>
      <xdr:rowOff>83044</xdr:rowOff>
    </xdr:to>
    <xdr:sp macro="" textlink="">
      <xdr:nvSpPr>
        <xdr:cNvPr id="7" name="Rounded Rectangle 6"/>
        <xdr:cNvSpPr/>
      </xdr:nvSpPr>
      <xdr:spPr>
        <a:xfrm>
          <a:off x="2647390" y="812427"/>
          <a:ext cx="1274670" cy="671352"/>
        </a:xfrm>
        <a:prstGeom prst="roundRect">
          <a:avLst/>
        </a:prstGeom>
        <a:solidFill>
          <a:srgbClr val="8F97BD"/>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a:t>AVERAGE</a:t>
          </a:r>
          <a:r>
            <a:rPr lang="en-US" sz="1100" baseline="0"/>
            <a:t> SCORE</a:t>
          </a:r>
          <a:endParaRPr lang="en-US" sz="1100"/>
        </a:p>
        <a:p>
          <a:pPr algn="ctr"/>
          <a:endParaRPr lang="en-US" sz="1100"/>
        </a:p>
        <a:p>
          <a:pPr algn="ctr"/>
          <a:r>
            <a:rPr lang="en-US" sz="1100"/>
            <a:t>68.97</a:t>
          </a:r>
        </a:p>
      </xdr:txBody>
    </xdr:sp>
    <xdr:clientData/>
  </xdr:twoCellAnchor>
  <xdr:twoCellAnchor>
    <xdr:from>
      <xdr:col>3</xdr:col>
      <xdr:colOff>182431</xdr:colOff>
      <xdr:row>7</xdr:row>
      <xdr:rowOff>146236</xdr:rowOff>
    </xdr:from>
    <xdr:to>
      <xdr:col>6</xdr:col>
      <xdr:colOff>44844</xdr:colOff>
      <xdr:row>15</xdr:row>
      <xdr:rowOff>51487</xdr:rowOff>
    </xdr:to>
    <xdr:graphicFrame macro="">
      <xdr:nvGraphicFramePr>
        <xdr:cNvPr id="8"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68019</xdr:colOff>
      <xdr:row>7</xdr:row>
      <xdr:rowOff>138160</xdr:rowOff>
    </xdr:from>
    <xdr:to>
      <xdr:col>9</xdr:col>
      <xdr:colOff>76540</xdr:colOff>
      <xdr:row>15</xdr:row>
      <xdr:rowOff>42521</xdr:rowOff>
    </xdr:to>
    <xdr:graphicFrame macro="">
      <xdr:nvGraphicFramePr>
        <xdr:cNvPr id="9"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15</xdr:row>
      <xdr:rowOff>84080</xdr:rowOff>
    </xdr:from>
    <xdr:to>
      <xdr:col>5</xdr:col>
      <xdr:colOff>596038</xdr:colOff>
      <xdr:row>29</xdr:row>
      <xdr:rowOff>96537</xdr:rowOff>
    </xdr:to>
    <xdr:graphicFrame macro="">
      <xdr:nvGraphicFramePr>
        <xdr:cNvPr id="10"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32178</xdr:colOff>
      <xdr:row>22</xdr:row>
      <xdr:rowOff>109409</xdr:rowOff>
    </xdr:from>
    <xdr:to>
      <xdr:col>9</xdr:col>
      <xdr:colOff>70794</xdr:colOff>
      <xdr:row>29</xdr:row>
      <xdr:rowOff>96537</xdr:rowOff>
    </xdr:to>
    <xdr:graphicFrame macro="">
      <xdr:nvGraphicFramePr>
        <xdr:cNvPr id="11"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34569</xdr:colOff>
      <xdr:row>15</xdr:row>
      <xdr:rowOff>85046</xdr:rowOff>
    </xdr:from>
    <xdr:to>
      <xdr:col>9</xdr:col>
      <xdr:colOff>59531</xdr:colOff>
      <xdr:row>22</xdr:row>
      <xdr:rowOff>96077</xdr:rowOff>
    </xdr:to>
    <xdr:graphicFrame macro="">
      <xdr:nvGraphicFramePr>
        <xdr:cNvPr id="12"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7</xdr:row>
      <xdr:rowOff>145948</xdr:rowOff>
    </xdr:from>
    <xdr:to>
      <xdr:col>3</xdr:col>
      <xdr:colOff>135152</xdr:colOff>
      <xdr:row>15</xdr:row>
      <xdr:rowOff>45050</xdr:rowOff>
    </xdr:to>
    <xdr:graphicFrame macro="">
      <xdr:nvGraphicFramePr>
        <xdr:cNvPr id="13"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6</xdr:col>
      <xdr:colOff>321610</xdr:colOff>
      <xdr:row>3</xdr:row>
      <xdr:rowOff>170892</xdr:rowOff>
    </xdr:from>
    <xdr:to>
      <xdr:col>8</xdr:col>
      <xdr:colOff>448236</xdr:colOff>
      <xdr:row>6</xdr:row>
      <xdr:rowOff>183778</xdr:rowOff>
    </xdr:to>
    <mc:AlternateContent xmlns:mc="http://schemas.openxmlformats.org/markup-compatibility/2006" xmlns:a14="http://schemas.microsoft.com/office/drawing/2010/main">
      <mc:Choice Requires="a14">
        <xdr:graphicFrame macro="">
          <xdr:nvGraphicFramePr>
            <xdr:cNvPr id="14" name="GENDE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3970947" y="928302"/>
              <a:ext cx="1343072" cy="68422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HP" refreshedDate="45875.844429861114" createdVersion="5" refreshedVersion="5" minRefreshableVersion="3" recordCount="50">
  <cacheSource type="worksheet">
    <worksheetSource ref="A1:N51" sheet="DATASET"/>
  </cacheSource>
  <cacheFields count="14">
    <cacheField name="STUDENT NAME" numFmtId="0">
      <sharedItems count="50">
        <s v="Abiodun"/>
        <s v="Ola"/>
        <s v="Grace"/>
        <s v="Favour"/>
        <s v="Malik"/>
        <s v="Ife"/>
        <s v="Gift"/>
        <s v="Beauty"/>
        <s v="David"/>
        <s v="Daniel"/>
        <s v="Precious"/>
        <s v="Racheal"/>
        <s v="Miracle"/>
        <s v="Fiyin"/>
        <s v="Alimat"/>
        <s v="Micheal"/>
        <s v="Alyamin"/>
        <s v="Joshua"/>
        <s v="Treasure"/>
        <s v="Imole"/>
        <s v="Blessing"/>
        <s v="Isreal"/>
        <s v="Aishat"/>
        <s v="Hamdalah"/>
        <s v="Anu"/>
        <s v="Fatimah"/>
        <s v="Rasheedah"/>
        <s v="Damilola"/>
        <s v="Peace"/>
        <s v="Praise"/>
        <s v="Darasimi"/>
        <s v="Odun"/>
        <s v="Eniola"/>
        <s v="Abike"/>
        <s v="Christabel"/>
        <s v="Goodluck"/>
        <s v="Ayanfe"/>
        <s v="Annabel"/>
        <s v="Godwin"/>
        <s v="Joy"/>
        <s v="Ayobami"/>
        <s v="Ade"/>
        <s v="Mariam"/>
        <s v="Hadeesah"/>
        <s v="Princess"/>
        <s v="Esther"/>
        <s v="Emmanuel"/>
        <s v="Great"/>
        <s v="Peter"/>
        <s v="Bola"/>
      </sharedItems>
    </cacheField>
    <cacheField name="STUDENT NAME2" numFmtId="0">
      <sharedItems/>
    </cacheField>
    <cacheField name="NEW/OLD STUDENT" numFmtId="0">
      <sharedItems count="2">
        <s v="New"/>
        <s v="Old"/>
      </sharedItems>
    </cacheField>
    <cacheField name="GENDER" numFmtId="0">
      <sharedItems count="2">
        <s v="Male"/>
        <s v="Female"/>
      </sharedItems>
    </cacheField>
    <cacheField name="GROUP" numFmtId="0">
      <sharedItems count="4">
        <s v="A"/>
        <s v="C"/>
        <s v="B"/>
        <s v="D"/>
      </sharedItems>
    </cacheField>
    <cacheField name="MATHS GRADE" numFmtId="0">
      <sharedItems containsSemiMixedTypes="0" containsString="0" containsNumber="1" containsInteger="1" minValue="18" maxValue="100"/>
    </cacheField>
    <cacheField name="ENGLISH GRADE" numFmtId="0">
      <sharedItems containsSemiMixedTypes="0" containsString="0" containsNumber="1" containsInteger="1" minValue="15" maxValue="99"/>
    </cacheField>
    <cacheField name="BIOLOGY GRADE" numFmtId="0">
      <sharedItems containsSemiMixedTypes="0" containsString="0" containsNumber="1" containsInteger="1" minValue="9" maxValue="100"/>
    </cacheField>
    <cacheField name="PHYSICS GRADE" numFmtId="0">
      <sharedItems containsSemiMixedTypes="0" containsString="0" containsNumber="1" containsInteger="1" minValue="8" maxValue="99"/>
    </cacheField>
    <cacheField name="CHEMISTRY GRADE" numFmtId="0">
      <sharedItems containsSemiMixedTypes="0" containsString="0" containsNumber="1" containsInteger="1" minValue="28" maxValue="99"/>
    </cacheField>
    <cacheField name="TOTAL SCORE" numFmtId="0">
      <sharedItems containsSemiMixedTypes="0" containsString="0" containsNumber="1" containsInteger="1" minValue="232" maxValue="428"/>
    </cacheField>
    <cacheField name="AVERAGE SCORE" numFmtId="0">
      <sharedItems containsSemiMixedTypes="0" containsString="0" containsNumber="1" minValue="46.400000000000006" maxValue="85.6"/>
    </cacheField>
    <cacheField name="STATUS" numFmtId="0">
      <sharedItems count="2">
        <s v="PROMOTED"/>
        <s v="REPEATED"/>
      </sharedItems>
    </cacheField>
    <cacheField name="CONSIDERATION" numFmtId="0">
      <sharedItems count="3">
        <s v="PROMOTED"/>
        <s v="PROMOTED ON TRAIL"/>
        <s v="REPEATED"/>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50">
  <r>
    <x v="0"/>
    <s v="Abiodun"/>
    <x v="0"/>
    <x v="0"/>
    <x v="0"/>
    <n v="60"/>
    <n v="68"/>
    <n v="87"/>
    <n v="99"/>
    <n v="72"/>
    <n v="386"/>
    <n v="77.2"/>
    <x v="0"/>
    <x v="0"/>
  </r>
  <r>
    <x v="1"/>
    <s v="Ola"/>
    <x v="0"/>
    <x v="0"/>
    <x v="1"/>
    <n v="75"/>
    <n v="84"/>
    <n v="59"/>
    <n v="8"/>
    <n v="63"/>
    <n v="289"/>
    <n v="57.8"/>
    <x v="1"/>
    <x v="1"/>
  </r>
  <r>
    <x v="2"/>
    <s v="Grace"/>
    <x v="0"/>
    <x v="1"/>
    <x v="2"/>
    <n v="39"/>
    <n v="39"/>
    <n v="76"/>
    <n v="58"/>
    <n v="79"/>
    <n v="291"/>
    <n v="58.199999999999996"/>
    <x v="1"/>
    <x v="1"/>
  </r>
  <r>
    <x v="3"/>
    <s v="FAVOUR"/>
    <x v="1"/>
    <x v="1"/>
    <x v="0"/>
    <n v="96"/>
    <n v="84"/>
    <n v="35"/>
    <n v="76"/>
    <n v="35"/>
    <n v="326"/>
    <n v="65.2"/>
    <x v="1"/>
    <x v="1"/>
  </r>
  <r>
    <x v="4"/>
    <s v="Malik"/>
    <x v="0"/>
    <x v="0"/>
    <x v="3"/>
    <n v="100"/>
    <n v="69"/>
    <n v="97"/>
    <n v="47"/>
    <n v="73"/>
    <n v="386"/>
    <n v="77.2"/>
    <x v="0"/>
    <x v="0"/>
  </r>
  <r>
    <x v="5"/>
    <s v="Ife"/>
    <x v="1"/>
    <x v="0"/>
    <x v="0"/>
    <n v="84"/>
    <n v="67"/>
    <n v="58"/>
    <n v="77"/>
    <n v="49"/>
    <n v="335"/>
    <n v="67"/>
    <x v="1"/>
    <x v="1"/>
  </r>
  <r>
    <x v="6"/>
    <s v="GIFT"/>
    <x v="0"/>
    <x v="1"/>
    <x v="1"/>
    <n v="59"/>
    <n v="66"/>
    <n v="97"/>
    <n v="98"/>
    <n v="86"/>
    <n v="406"/>
    <n v="81.2"/>
    <x v="0"/>
    <x v="0"/>
  </r>
  <r>
    <x v="7"/>
    <s v="BEAUTY"/>
    <x v="1"/>
    <x v="1"/>
    <x v="2"/>
    <n v="69"/>
    <n v="87"/>
    <n v="68"/>
    <n v="60"/>
    <n v="58"/>
    <n v="342"/>
    <n v="68.400000000000006"/>
    <x v="1"/>
    <x v="1"/>
  </r>
  <r>
    <x v="8"/>
    <s v="DAVID"/>
    <x v="0"/>
    <x v="0"/>
    <x v="3"/>
    <n v="78"/>
    <n v="20"/>
    <n v="95"/>
    <n v="77"/>
    <n v="99"/>
    <n v="369"/>
    <n v="73.8"/>
    <x v="0"/>
    <x v="0"/>
  </r>
  <r>
    <x v="9"/>
    <s v="daniel"/>
    <x v="0"/>
    <x v="0"/>
    <x v="3"/>
    <n v="63"/>
    <n v="30"/>
    <n v="76"/>
    <n v="77"/>
    <n v="28"/>
    <n v="274"/>
    <n v="54.800000000000004"/>
    <x v="1"/>
    <x v="2"/>
  </r>
  <r>
    <x v="10"/>
    <s v="precious"/>
    <x v="0"/>
    <x v="1"/>
    <x v="0"/>
    <n v="18"/>
    <n v="42"/>
    <n v="50"/>
    <n v="80"/>
    <n v="85"/>
    <n v="275"/>
    <n v="55.000000000000007"/>
    <x v="1"/>
    <x v="1"/>
  </r>
  <r>
    <x v="11"/>
    <s v="RACHEAL"/>
    <x v="1"/>
    <x v="1"/>
    <x v="0"/>
    <n v="95"/>
    <n v="69"/>
    <n v="58"/>
    <n v="76"/>
    <n v="66"/>
    <n v="364"/>
    <n v="72.8"/>
    <x v="0"/>
    <x v="0"/>
  </r>
  <r>
    <x v="12"/>
    <s v="MIRACLE"/>
    <x v="1"/>
    <x v="0"/>
    <x v="1"/>
    <n v="86"/>
    <n v="86"/>
    <n v="96"/>
    <n v="69"/>
    <n v="89"/>
    <n v="426"/>
    <n v="85.2"/>
    <x v="0"/>
    <x v="0"/>
  </r>
  <r>
    <x v="13"/>
    <s v="fiyin"/>
    <x v="1"/>
    <x v="1"/>
    <x v="2"/>
    <n v="29"/>
    <n v="94"/>
    <n v="57"/>
    <n v="87"/>
    <n v="77"/>
    <n v="344"/>
    <n v="68.8"/>
    <x v="1"/>
    <x v="1"/>
  </r>
  <r>
    <x v="14"/>
    <s v="ALIMAT"/>
    <x v="1"/>
    <x v="1"/>
    <x v="0"/>
    <n v="82"/>
    <n v="58"/>
    <n v="68"/>
    <n v="38"/>
    <n v="45"/>
    <n v="291"/>
    <n v="58.199999999999996"/>
    <x v="1"/>
    <x v="1"/>
  </r>
  <r>
    <x v="15"/>
    <s v="MICHEAL"/>
    <x v="1"/>
    <x v="0"/>
    <x v="3"/>
    <n v="69"/>
    <n v="73"/>
    <n v="76"/>
    <n v="92"/>
    <n v="58"/>
    <n v="368"/>
    <n v="73.599999999999994"/>
    <x v="0"/>
    <x v="0"/>
  </r>
  <r>
    <x v="16"/>
    <s v="alyamin"/>
    <x v="1"/>
    <x v="0"/>
    <x v="1"/>
    <n v="71"/>
    <n v="59"/>
    <n v="79"/>
    <n v="16"/>
    <n v="97"/>
    <n v="322"/>
    <n v="64.400000000000006"/>
    <x v="1"/>
    <x v="1"/>
  </r>
  <r>
    <x v="17"/>
    <s v="joshua"/>
    <x v="1"/>
    <x v="0"/>
    <x v="1"/>
    <n v="69"/>
    <n v="85"/>
    <n v="87"/>
    <n v="73"/>
    <n v="72"/>
    <n v="386"/>
    <n v="77.2"/>
    <x v="0"/>
    <x v="0"/>
  </r>
  <r>
    <x v="18"/>
    <s v="TREASURE"/>
    <x v="0"/>
    <x v="1"/>
    <x v="0"/>
    <n v="49"/>
    <n v="68"/>
    <n v="57"/>
    <n v="55"/>
    <n v="88"/>
    <n v="317"/>
    <n v="63.4"/>
    <x v="1"/>
    <x v="1"/>
  </r>
  <r>
    <x v="19"/>
    <s v="IMOLE"/>
    <x v="0"/>
    <x v="0"/>
    <x v="2"/>
    <n v="65"/>
    <n v="42"/>
    <n v="48"/>
    <n v="75"/>
    <n v="74"/>
    <n v="304"/>
    <n v="60.8"/>
    <x v="1"/>
    <x v="1"/>
  </r>
  <r>
    <x v="20"/>
    <s v="blessing"/>
    <x v="1"/>
    <x v="1"/>
    <x v="1"/>
    <n v="52"/>
    <n v="87"/>
    <n v="87"/>
    <n v="36"/>
    <n v="59"/>
    <n v="321"/>
    <n v="64.2"/>
    <x v="1"/>
    <x v="1"/>
  </r>
  <r>
    <x v="21"/>
    <s v="isreal"/>
    <x v="0"/>
    <x v="0"/>
    <x v="3"/>
    <n v="84"/>
    <n v="66"/>
    <n v="77"/>
    <n v="97"/>
    <n v="59"/>
    <n v="383"/>
    <n v="76.599999999999994"/>
    <x v="0"/>
    <x v="0"/>
  </r>
  <r>
    <x v="22"/>
    <s v="Aishat"/>
    <x v="1"/>
    <x v="1"/>
    <x v="3"/>
    <n v="96"/>
    <n v="58"/>
    <n v="49"/>
    <n v="50"/>
    <n v="65"/>
    <n v="318"/>
    <n v="63.6"/>
    <x v="1"/>
    <x v="1"/>
  </r>
  <r>
    <x v="23"/>
    <s v="hamdalah"/>
    <x v="0"/>
    <x v="1"/>
    <x v="0"/>
    <n v="49"/>
    <n v="69"/>
    <n v="9"/>
    <n v="57"/>
    <n v="48"/>
    <n v="232"/>
    <n v="46.400000000000006"/>
    <x v="1"/>
    <x v="2"/>
  </r>
  <r>
    <x v="24"/>
    <s v="anu"/>
    <x v="1"/>
    <x v="1"/>
    <x v="0"/>
    <n v="40"/>
    <n v="74"/>
    <n v="67"/>
    <n v="75"/>
    <n v="71"/>
    <n v="327"/>
    <n v="65.400000000000006"/>
    <x v="1"/>
    <x v="1"/>
  </r>
  <r>
    <x v="25"/>
    <s v="fatimah"/>
    <x v="0"/>
    <x v="1"/>
    <x v="2"/>
    <n v="87"/>
    <n v="68"/>
    <n v="86"/>
    <n v="29"/>
    <n v="39"/>
    <n v="309"/>
    <n v="61.8"/>
    <x v="1"/>
    <x v="1"/>
  </r>
  <r>
    <x v="26"/>
    <s v="RASHEEDAH"/>
    <x v="1"/>
    <x v="1"/>
    <x v="2"/>
    <n v="97"/>
    <n v="49"/>
    <n v="86"/>
    <n v="64"/>
    <n v="95"/>
    <n v="391"/>
    <n v="78.2"/>
    <x v="0"/>
    <x v="0"/>
  </r>
  <r>
    <x v="27"/>
    <s v="DAMILOLA"/>
    <x v="1"/>
    <x v="0"/>
    <x v="1"/>
    <n v="69"/>
    <n v="87"/>
    <n v="37"/>
    <n v="86"/>
    <n v="90"/>
    <n v="369"/>
    <n v="73.8"/>
    <x v="0"/>
    <x v="0"/>
  </r>
  <r>
    <x v="28"/>
    <s v="PEACE"/>
    <x v="1"/>
    <x v="0"/>
    <x v="3"/>
    <n v="59"/>
    <n v="68"/>
    <n v="97"/>
    <n v="48"/>
    <n v="96"/>
    <n v="368"/>
    <n v="73.599999999999994"/>
    <x v="0"/>
    <x v="0"/>
  </r>
  <r>
    <x v="29"/>
    <s v="PRAISE"/>
    <x v="1"/>
    <x v="0"/>
    <x v="2"/>
    <n v="85"/>
    <n v="52"/>
    <n v="57"/>
    <n v="85"/>
    <n v="58"/>
    <n v="337"/>
    <n v="67.400000000000006"/>
    <x v="1"/>
    <x v="1"/>
  </r>
  <r>
    <x v="30"/>
    <s v="Darasimi"/>
    <x v="1"/>
    <x v="1"/>
    <x v="0"/>
    <n v="19"/>
    <n v="15"/>
    <n v="87"/>
    <n v="49"/>
    <n v="96"/>
    <n v="266"/>
    <n v="53.2"/>
    <x v="1"/>
    <x v="1"/>
  </r>
  <r>
    <x v="31"/>
    <s v="ODUN"/>
    <x v="0"/>
    <x v="0"/>
    <x v="1"/>
    <n v="86"/>
    <n v="36"/>
    <n v="59"/>
    <n v="99"/>
    <n v="56"/>
    <n v="336"/>
    <n v="67.2"/>
    <x v="1"/>
    <x v="1"/>
  </r>
  <r>
    <x v="32"/>
    <s v="Eniola"/>
    <x v="0"/>
    <x v="1"/>
    <x v="3"/>
    <n v="59"/>
    <n v="74"/>
    <n v="100"/>
    <n v="22"/>
    <n v="87"/>
    <n v="342"/>
    <n v="68.400000000000006"/>
    <x v="1"/>
    <x v="1"/>
  </r>
  <r>
    <x v="33"/>
    <s v="abike"/>
    <x v="0"/>
    <x v="1"/>
    <x v="0"/>
    <n v="60"/>
    <n v="59"/>
    <n v="87"/>
    <n v="43"/>
    <n v="77"/>
    <n v="326"/>
    <n v="65.2"/>
    <x v="1"/>
    <x v="1"/>
  </r>
  <r>
    <x v="34"/>
    <s v="christabel"/>
    <x v="1"/>
    <x v="1"/>
    <x v="2"/>
    <n v="79"/>
    <n v="84"/>
    <n v="99"/>
    <n v="57"/>
    <n v="58"/>
    <n v="377"/>
    <n v="75.400000000000006"/>
    <x v="0"/>
    <x v="0"/>
  </r>
  <r>
    <x v="35"/>
    <s v="GOODLUCK"/>
    <x v="0"/>
    <x v="0"/>
    <x v="3"/>
    <n v="60"/>
    <n v="72"/>
    <n v="87"/>
    <n v="86"/>
    <n v="57"/>
    <n v="362"/>
    <n v="72.399999999999991"/>
    <x v="0"/>
    <x v="0"/>
  </r>
  <r>
    <x v="36"/>
    <s v="AYANFE"/>
    <x v="0"/>
    <x v="0"/>
    <x v="2"/>
    <n v="50"/>
    <n v="47"/>
    <n v="96"/>
    <n v="35"/>
    <n v="77"/>
    <n v="305"/>
    <n v="61"/>
    <x v="1"/>
    <x v="2"/>
  </r>
  <r>
    <x v="37"/>
    <s v="ANNABEL"/>
    <x v="0"/>
    <x v="1"/>
    <x v="2"/>
    <n v="95"/>
    <n v="75"/>
    <n v="59"/>
    <n v="86"/>
    <n v="86"/>
    <n v="401"/>
    <n v="80.2"/>
    <x v="0"/>
    <x v="0"/>
  </r>
  <r>
    <x v="38"/>
    <s v="GODWIN"/>
    <x v="1"/>
    <x v="0"/>
    <x v="0"/>
    <n v="40"/>
    <n v="25"/>
    <n v="88"/>
    <n v="35"/>
    <n v="49"/>
    <n v="237"/>
    <n v="47.4"/>
    <x v="1"/>
    <x v="2"/>
  </r>
  <r>
    <x v="39"/>
    <s v="joy"/>
    <x v="1"/>
    <x v="1"/>
    <x v="0"/>
    <n v="66"/>
    <n v="87"/>
    <n v="59"/>
    <n v="87"/>
    <n v="50"/>
    <n v="349"/>
    <n v="69.8"/>
    <x v="1"/>
    <x v="1"/>
  </r>
  <r>
    <x v="40"/>
    <s v="AYOBAMI"/>
    <x v="1"/>
    <x v="0"/>
    <x v="1"/>
    <n v="48"/>
    <n v="67"/>
    <n v="66"/>
    <n v="96"/>
    <n v="67"/>
    <n v="344"/>
    <n v="68.8"/>
    <x v="1"/>
    <x v="1"/>
  </r>
  <r>
    <x v="41"/>
    <s v="ADE"/>
    <x v="0"/>
    <x v="0"/>
    <x v="1"/>
    <n v="77"/>
    <n v="88"/>
    <n v="97"/>
    <n v="57"/>
    <n v="67"/>
    <n v="386"/>
    <n v="77.2"/>
    <x v="0"/>
    <x v="0"/>
  </r>
  <r>
    <x v="42"/>
    <s v="MARIAM"/>
    <x v="0"/>
    <x v="1"/>
    <x v="3"/>
    <n v="91"/>
    <n v="64"/>
    <n v="99"/>
    <n v="88"/>
    <n v="86"/>
    <n v="428"/>
    <n v="85.6"/>
    <x v="0"/>
    <x v="0"/>
  </r>
  <r>
    <x v="43"/>
    <s v="HADEESAH"/>
    <x v="1"/>
    <x v="1"/>
    <x v="3"/>
    <n v="66"/>
    <n v="56"/>
    <n v="87"/>
    <n v="55"/>
    <n v="37"/>
    <n v="301"/>
    <n v="60.199999999999996"/>
    <x v="1"/>
    <x v="1"/>
  </r>
  <r>
    <x v="44"/>
    <s v="PRINCESS"/>
    <x v="1"/>
    <x v="1"/>
    <x v="0"/>
    <n v="63"/>
    <n v="55"/>
    <n v="79"/>
    <n v="77"/>
    <n v="87"/>
    <n v="361"/>
    <n v="72.2"/>
    <x v="0"/>
    <x v="0"/>
  </r>
  <r>
    <x v="45"/>
    <s v="ESTHER"/>
    <x v="0"/>
    <x v="1"/>
    <x v="0"/>
    <n v="77"/>
    <n v="77"/>
    <n v="70"/>
    <n v="97"/>
    <n v="67"/>
    <n v="388"/>
    <n v="77.600000000000009"/>
    <x v="0"/>
    <x v="0"/>
  </r>
  <r>
    <x v="46"/>
    <s v="EMMANUEL"/>
    <x v="1"/>
    <x v="0"/>
    <x v="2"/>
    <n v="97"/>
    <n v="46"/>
    <n v="98"/>
    <n v="56"/>
    <n v="88"/>
    <n v="385"/>
    <n v="77"/>
    <x v="0"/>
    <x v="0"/>
  </r>
  <r>
    <x v="47"/>
    <s v="GREAT"/>
    <x v="1"/>
    <x v="1"/>
    <x v="3"/>
    <n v="58"/>
    <n v="65"/>
    <n v="69"/>
    <n v="87"/>
    <n v="99"/>
    <n v="378"/>
    <n v="75.599999999999994"/>
    <x v="0"/>
    <x v="0"/>
  </r>
  <r>
    <x v="48"/>
    <s v="peter"/>
    <x v="1"/>
    <x v="0"/>
    <x v="1"/>
    <n v="72"/>
    <n v="99"/>
    <n v="54"/>
    <n v="86"/>
    <n v="75"/>
    <n v="386"/>
    <n v="77.2"/>
    <x v="0"/>
    <x v="0"/>
  </r>
  <r>
    <x v="49"/>
    <s v="BOLA"/>
    <x v="0"/>
    <x v="1"/>
    <x v="1"/>
    <n v="89"/>
    <n v="87"/>
    <n v="90"/>
    <n v="77"/>
    <n v="85"/>
    <n v="428"/>
    <n v="85.6"/>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6" cacheId="0" dataOnRows="1"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chartFormat="35">
  <location ref="D11:F17" firstHeaderRow="1" firstDataRow="2" firstDataCol="1"/>
  <pivotFields count="14">
    <pivotField showAll="0"/>
    <pivotField showAll="0"/>
    <pivotField axis="axisCol" showAll="0">
      <items count="3">
        <item x="0"/>
        <item x="1"/>
        <item t="default"/>
      </items>
    </pivotField>
    <pivotField showAll="0">
      <items count="3">
        <item x="1"/>
        <item x="0"/>
        <item t="default"/>
      </items>
    </pivotField>
    <pivotField showAll="0"/>
    <pivotField dataField="1" showAll="0"/>
    <pivotField dataField="1" showAll="0"/>
    <pivotField dataField="1" showAll="0"/>
    <pivotField dataField="1" showAll="0"/>
    <pivotField dataField="1" showAll="0"/>
    <pivotField showAll="0"/>
    <pivotField showAll="0"/>
    <pivotField showAll="0"/>
    <pivotField showAll="0"/>
  </pivotFields>
  <rowFields count="1">
    <field x="-2"/>
  </rowFields>
  <rowItems count="5">
    <i>
      <x/>
    </i>
    <i i="1">
      <x v="1"/>
    </i>
    <i i="2">
      <x v="2"/>
    </i>
    <i i="3">
      <x v="3"/>
    </i>
    <i i="4">
      <x v="4"/>
    </i>
  </rowItems>
  <colFields count="1">
    <field x="2"/>
  </colFields>
  <colItems count="2">
    <i>
      <x/>
    </i>
    <i>
      <x v="1"/>
    </i>
  </colItems>
  <dataFields count="5">
    <dataField name="MATHS" fld="5" subtotal="average" baseField="2" baseItem="0"/>
    <dataField name="ENGLISH" fld="6" subtotal="average" baseField="2" baseItem="0"/>
    <dataField name="BIOLOGY" fld="7" subtotal="average" baseField="2" baseItem="0"/>
    <dataField name="PHYSICS" fld="8" subtotal="average" baseField="2" baseItem="0"/>
    <dataField name="CHEMISTRY" fld="9" subtotal="average" baseField="2" baseItem="0"/>
  </dataFields>
  <formats count="15">
    <format dxfId="73">
      <pivotArea collapsedLevelsAreSubtotals="1" fieldPosition="0">
        <references count="1">
          <reference field="2" count="1">
            <x v="0"/>
          </reference>
        </references>
      </pivotArea>
    </format>
    <format dxfId="72">
      <pivotArea collapsedLevelsAreSubtotals="1" fieldPosition="0">
        <references count="1">
          <reference field="2" count="1">
            <x v="1"/>
          </reference>
        </references>
      </pivotArea>
    </format>
    <format dxfId="71">
      <pivotArea collapsedLevelsAreSubtotals="1" fieldPosition="0">
        <references count="2">
          <reference field="4294967294" count="1">
            <x v="0"/>
          </reference>
          <reference field="2" count="1" selected="0">
            <x v="0"/>
          </reference>
        </references>
      </pivotArea>
    </format>
    <format dxfId="70">
      <pivotArea collapsedLevelsAreSubtotals="1" fieldPosition="0">
        <references count="2">
          <reference field="4294967294" count="1">
            <x v="1"/>
          </reference>
          <reference field="2" count="1" selected="0">
            <x v="0"/>
          </reference>
        </references>
      </pivotArea>
    </format>
    <format dxfId="69">
      <pivotArea collapsedLevelsAreSubtotals="1" fieldPosition="0">
        <references count="2">
          <reference field="4294967294" count="1">
            <x v="2"/>
          </reference>
          <reference field="2" count="1" selected="0">
            <x v="0"/>
          </reference>
        </references>
      </pivotArea>
    </format>
    <format dxfId="68">
      <pivotArea collapsedLevelsAreSubtotals="1" fieldPosition="0">
        <references count="2">
          <reference field="4294967294" count="1">
            <x v="3"/>
          </reference>
          <reference field="2" count="1" selected="0">
            <x v="0"/>
          </reference>
        </references>
      </pivotArea>
    </format>
    <format dxfId="67">
      <pivotArea collapsedLevelsAreSubtotals="1" fieldPosition="0">
        <references count="2">
          <reference field="4294967294" count="1">
            <x v="4"/>
          </reference>
          <reference field="2" count="1" selected="0">
            <x v="0"/>
          </reference>
        </references>
      </pivotArea>
    </format>
    <format dxfId="66">
      <pivotArea collapsedLevelsAreSubtotals="1" fieldPosition="0">
        <references count="2">
          <reference field="4294967294" count="1">
            <x v="0"/>
          </reference>
          <reference field="2" count="1" selected="0">
            <x v="1"/>
          </reference>
        </references>
      </pivotArea>
    </format>
    <format dxfId="65">
      <pivotArea collapsedLevelsAreSubtotals="1" fieldPosition="0">
        <references count="2">
          <reference field="4294967294" count="1">
            <x v="2"/>
          </reference>
          <reference field="2" count="1" selected="0">
            <x v="1"/>
          </reference>
        </references>
      </pivotArea>
    </format>
    <format dxfId="64">
      <pivotArea collapsedLevelsAreSubtotals="1" fieldPosition="0">
        <references count="2">
          <reference field="4294967294" count="1">
            <x v="3"/>
          </reference>
          <reference field="2" count="1" selected="0">
            <x v="1"/>
          </reference>
        </references>
      </pivotArea>
    </format>
    <format dxfId="63">
      <pivotArea collapsedLevelsAreSubtotals="1" fieldPosition="0">
        <references count="2">
          <reference field="4294967294" count="1">
            <x v="4"/>
          </reference>
          <reference field="2" count="1" selected="0">
            <x v="1"/>
          </reference>
        </references>
      </pivotArea>
    </format>
    <format dxfId="59">
      <pivotArea type="all" dataOnly="0" outline="0" fieldPosition="0"/>
    </format>
    <format dxfId="52">
      <pivotArea outline="0" collapsedLevelsAreSubtotals="1" fieldPosition="0"/>
    </format>
    <format dxfId="51">
      <pivotArea dataOnly="0" labelOnly="1" outline="0" fieldPosition="0">
        <references count="1">
          <reference field="4294967294" count="5">
            <x v="0"/>
            <x v="1"/>
            <x v="2"/>
            <x v="3"/>
            <x v="4"/>
          </reference>
        </references>
      </pivotArea>
    </format>
    <format dxfId="50">
      <pivotArea dataOnly="0" labelOnly="1" fieldPosition="0">
        <references count="1">
          <reference field="2" count="0"/>
        </references>
      </pivotArea>
    </format>
  </formats>
  <chartFormats count="3">
    <chartFormat chart="1" format="3" series="1">
      <pivotArea type="data" outline="0" fieldPosition="0">
        <references count="1">
          <reference field="4294967294" count="1" selected="0">
            <x v="0"/>
          </reference>
        </references>
      </pivotArea>
    </chartFormat>
    <chartFormat chart="1" format="4" series="1">
      <pivotArea type="data" outline="0" fieldPosition="0">
        <references count="2">
          <reference field="4294967294" count="1" selected="0">
            <x v="0"/>
          </reference>
          <reference field="2" count="1" selected="0">
            <x v="0"/>
          </reference>
        </references>
      </pivotArea>
    </chartFormat>
    <chartFormat chart="1" format="5" series="1">
      <pivotArea type="data" outline="0" fieldPosition="0">
        <references count="2">
          <reference field="4294967294" count="1" selected="0">
            <x v="0"/>
          </reference>
          <reference field="2" count="1" selected="0">
            <x v="1"/>
          </reference>
        </references>
      </pivotArea>
    </chartFormat>
  </chartFormat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5" cacheId="0" dataOnRows="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4">
  <location ref="D3:G9" firstHeaderRow="1" firstDataRow="2" firstDataCol="1"/>
  <pivotFields count="14">
    <pivotField showAll="0"/>
    <pivotField showAll="0"/>
    <pivotField showAll="0"/>
    <pivotField showAll="0">
      <items count="3">
        <item x="1"/>
        <item x="0"/>
        <item t="default"/>
      </items>
    </pivotField>
    <pivotField axis="axisRow" showAll="0" sortType="ascending">
      <items count="5">
        <item x="0"/>
        <item x="2"/>
        <item x="1"/>
        <item x="3"/>
        <item t="default"/>
      </items>
    </pivotField>
    <pivotField showAll="0"/>
    <pivotField showAll="0"/>
    <pivotField showAll="0"/>
    <pivotField showAll="0"/>
    <pivotField showAll="0"/>
    <pivotField showAll="0"/>
    <pivotField showAll="0"/>
    <pivotField axis="axisCol" dataField="1" showAll="0">
      <items count="3">
        <item x="0"/>
        <item x="1"/>
        <item t="default"/>
      </items>
    </pivotField>
    <pivotField showAll="0"/>
  </pivotFields>
  <rowFields count="1">
    <field x="4"/>
  </rowFields>
  <rowItems count="5">
    <i>
      <x/>
    </i>
    <i>
      <x v="1"/>
    </i>
    <i>
      <x v="2"/>
    </i>
    <i>
      <x v="3"/>
    </i>
    <i t="grand">
      <x/>
    </i>
  </rowItems>
  <colFields count="1">
    <field x="12"/>
  </colFields>
  <colItems count="3">
    <i>
      <x/>
    </i>
    <i>
      <x v="1"/>
    </i>
    <i t="grand">
      <x/>
    </i>
  </colItems>
  <dataFields count="1">
    <dataField name="Count of STATUS" fld="12" subtotal="count" baseField="0" baseItem="0"/>
  </dataFields>
  <formats count="6">
    <format dxfId="49">
      <pivotArea type="all" dataOnly="0" outline="0" fieldPosition="0"/>
    </format>
    <format dxfId="36">
      <pivotArea outline="0" collapsedLevelsAreSubtotals="1" fieldPosition="0"/>
    </format>
    <format dxfId="35">
      <pivotArea dataOnly="0" labelOnly="1" fieldPosition="0">
        <references count="1">
          <reference field="4" count="0"/>
        </references>
      </pivotArea>
    </format>
    <format dxfId="34">
      <pivotArea dataOnly="0" labelOnly="1" grandRow="1" outline="0" fieldPosition="0"/>
    </format>
    <format dxfId="33">
      <pivotArea dataOnly="0" labelOnly="1" fieldPosition="0">
        <references count="1">
          <reference field="12" count="0"/>
        </references>
      </pivotArea>
    </format>
    <format dxfId="32">
      <pivotArea dataOnly="0" labelOnly="1" grandCol="1" outline="0" fieldPosition="0"/>
    </format>
  </formats>
  <chartFormats count="3">
    <chartFormat chart="1" format="1" series="1">
      <pivotArea type="data" outline="0" fieldPosition="0">
        <references count="1">
          <reference field="4294967294" count="1" selected="0">
            <x v="0"/>
          </reference>
        </references>
      </pivotArea>
    </chartFormat>
    <chartFormat chart="1" format="2" series="1">
      <pivotArea type="data" outline="0" fieldPosition="0">
        <references count="2">
          <reference field="4294967294" count="1" selected="0">
            <x v="0"/>
          </reference>
          <reference field="12" count="1" selected="0">
            <x v="0"/>
          </reference>
        </references>
      </pivotArea>
    </chartFormat>
    <chartFormat chart="1" format="3" series="1">
      <pivotArea type="data" outline="0" fieldPosition="0">
        <references count="2">
          <reference field="4294967294" count="1" selected="0">
            <x v="0"/>
          </reference>
          <reference field="12" count="1" selected="0">
            <x v="1"/>
          </reference>
        </references>
      </pivotArea>
    </chartFormat>
  </chartFormat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4" cacheId="0" dataOnRows="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9">
  <location ref="A11:B14" firstHeaderRow="1" firstDataRow="1" firstDataCol="1"/>
  <pivotFields count="14">
    <pivotField showAll="0"/>
    <pivotField showAll="0"/>
    <pivotField showAll="0"/>
    <pivotField showAll="0">
      <items count="3">
        <item x="1"/>
        <item x="0"/>
        <item t="default"/>
      </items>
    </pivotField>
    <pivotField showAll="0"/>
    <pivotField showAll="0"/>
    <pivotField showAll="0"/>
    <pivotField showAll="0"/>
    <pivotField showAll="0"/>
    <pivotField showAll="0"/>
    <pivotField showAll="0"/>
    <pivotField showAll="0"/>
    <pivotField axis="axisRow" dataField="1" showAll="0">
      <items count="3">
        <item x="0"/>
        <item x="1"/>
        <item t="default"/>
      </items>
    </pivotField>
    <pivotField showAll="0"/>
  </pivotFields>
  <rowFields count="1">
    <field x="12"/>
  </rowFields>
  <rowItems count="3">
    <i>
      <x/>
    </i>
    <i>
      <x v="1"/>
    </i>
    <i t="grand">
      <x/>
    </i>
  </rowItems>
  <colItems count="1">
    <i/>
  </colItems>
  <dataFields count="1">
    <dataField name="Count of STATUS" fld="12" subtotal="count" baseField="0" baseItem="0"/>
  </dataFields>
  <formats count="6">
    <format dxfId="31">
      <pivotArea type="all" dataOnly="0" outline="0" fieldPosition="0"/>
    </format>
    <format dxfId="26">
      <pivotArea outline="0" collapsedLevelsAreSubtotals="1" fieldPosition="0"/>
    </format>
    <format dxfId="25">
      <pivotArea field="12" type="button" dataOnly="0" labelOnly="1" outline="0" axis="axisRow" fieldPosition="0"/>
    </format>
    <format dxfId="24">
      <pivotArea dataOnly="0" labelOnly="1" outline="0" axis="axisValues" fieldPosition="0"/>
    </format>
    <format dxfId="23">
      <pivotArea dataOnly="0" labelOnly="1" fieldPosition="0">
        <references count="1">
          <reference field="12" count="0"/>
        </references>
      </pivotArea>
    </format>
    <format dxfId="22">
      <pivotArea dataOnly="0" labelOnly="1" grandRow="1" outline="0" fieldPosition="0"/>
    </format>
  </formats>
  <chartFormats count="3">
    <chartFormat chart="1" format="1" series="1">
      <pivotArea type="data" outline="0" fieldPosition="0">
        <references count="1">
          <reference field="4294967294" count="1" selected="0">
            <x v="0"/>
          </reference>
        </references>
      </pivotArea>
    </chartFormat>
    <chartFormat chart="1" format="2">
      <pivotArea type="data" outline="0" fieldPosition="0">
        <references count="2">
          <reference field="4294967294" count="1" selected="0">
            <x v="0"/>
          </reference>
          <reference field="12" count="1" selected="0">
            <x v="0"/>
          </reference>
        </references>
      </pivotArea>
    </chartFormat>
    <chartFormat chart="1" format="3">
      <pivotArea type="data" outline="0" fieldPosition="0">
        <references count="2">
          <reference field="4294967294" count="1" selected="0">
            <x v="0"/>
          </reference>
          <reference field="12" count="1" selected="0">
            <x v="1"/>
          </reference>
        </references>
      </pivotArea>
    </chartFormat>
  </chartFormat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3" cacheId="0" dataOnRows="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9">
  <location ref="A3:B8" firstHeaderRow="1" firstDataRow="1" firstDataCol="1"/>
  <pivotFields count="14">
    <pivotField showAll="0"/>
    <pivotField showAll="0"/>
    <pivotField showAll="0"/>
    <pivotField showAll="0">
      <items count="3">
        <item x="1"/>
        <item x="0"/>
        <item t="default"/>
      </items>
    </pivotField>
    <pivotField showAll="0"/>
    <pivotField dataField="1" showAll="0"/>
    <pivotField dataField="1" showAll="0"/>
    <pivotField dataField="1" showAll="0"/>
    <pivotField dataField="1" showAll="0"/>
    <pivotField dataField="1" showAll="0"/>
    <pivotField showAll="0"/>
    <pivotField showAll="0"/>
    <pivotField showAll="0"/>
    <pivotField showAll="0"/>
  </pivotFields>
  <rowFields count="1">
    <field x="-2"/>
  </rowFields>
  <rowItems count="5">
    <i>
      <x/>
    </i>
    <i i="1">
      <x v="1"/>
    </i>
    <i i="2">
      <x v="2"/>
    </i>
    <i i="3">
      <x v="3"/>
    </i>
    <i i="4">
      <x v="4"/>
    </i>
  </rowItems>
  <colItems count="1">
    <i/>
  </colItems>
  <dataFields count="5">
    <dataField name="MATHS " fld="5" subtotal="average" baseField="0" baseItem="4450376"/>
    <dataField name="ENGLISH " fld="6" subtotal="average" baseField="0" baseItem="4450376"/>
    <dataField name="BIOLOGY " fld="7" subtotal="average" baseField="0" baseItem="4450376"/>
    <dataField name=" PHYSICS" fld="8" subtotal="average" baseField="0" baseItem="4450376"/>
    <dataField name="CHEMISTRY" fld="9" subtotal="average" baseField="0" baseItem="4450376"/>
  </dataFields>
  <formats count="4">
    <format dxfId="21">
      <pivotArea type="all" dataOnly="0" outline="0" fieldPosition="0"/>
    </format>
    <format dxfId="19">
      <pivotArea outline="0" collapsedLevelsAreSubtotals="1" fieldPosition="0"/>
    </format>
    <format dxfId="18">
      <pivotArea field="-2" type="button" dataOnly="0" labelOnly="1" outline="0" axis="axisRow" fieldPosition="0"/>
    </format>
    <format dxfId="17">
      <pivotArea dataOnly="0" labelOnly="1" outline="0" fieldPosition="0">
        <references count="1">
          <reference field="4294967294" count="5">
            <x v="0"/>
            <x v="1"/>
            <x v="2"/>
            <x v="3"/>
            <x v="4"/>
          </reference>
        </references>
      </pivotArea>
    </format>
  </formats>
  <chartFormats count="1">
    <chartFormat chart="1" format="1" series="1">
      <pivotArea type="data" outline="0" fieldPosition="0">
        <references count="1">
          <reference field="4294967294" count="1" selected="0">
            <x v="0"/>
          </reference>
        </references>
      </pivotArea>
    </chartFormat>
  </chartFormat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14" cacheId="0" dataOnRows="1"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chartFormat="15">
  <location ref="I3:J8" firstHeaderRow="1" firstDataRow="1" firstDataCol="1"/>
  <pivotFields count="14">
    <pivotField axis="axisRow" showAll="0" measureFilter="1" sortType="descending">
      <items count="51">
        <item x="33"/>
        <item x="0"/>
        <item x="41"/>
        <item x="22"/>
        <item x="14"/>
        <item x="16"/>
        <item x="37"/>
        <item x="24"/>
        <item x="36"/>
        <item x="40"/>
        <item x="7"/>
        <item x="20"/>
        <item x="49"/>
        <item x="34"/>
        <item x="27"/>
        <item x="9"/>
        <item x="30"/>
        <item x="8"/>
        <item x="46"/>
        <item x="32"/>
        <item x="45"/>
        <item x="25"/>
        <item x="3"/>
        <item x="13"/>
        <item x="6"/>
        <item x="38"/>
        <item x="35"/>
        <item x="2"/>
        <item x="47"/>
        <item x="43"/>
        <item x="23"/>
        <item x="5"/>
        <item x="19"/>
        <item x="21"/>
        <item x="17"/>
        <item x="39"/>
        <item x="4"/>
        <item x="42"/>
        <item x="15"/>
        <item x="12"/>
        <item x="31"/>
        <item x="1"/>
        <item x="28"/>
        <item x="48"/>
        <item x="29"/>
        <item x="10"/>
        <item x="44"/>
        <item x="11"/>
        <item x="26"/>
        <item x="18"/>
        <item t="default"/>
      </items>
      <autoSortScope>
        <pivotArea dataOnly="0" outline="0" fieldPosition="0">
          <references count="1">
            <reference field="4294967294" count="1" selected="0">
              <x v="0"/>
            </reference>
          </references>
        </pivotArea>
      </autoSortScope>
    </pivotField>
    <pivotField showAll="0"/>
    <pivotField showAll="0"/>
    <pivotField showAll="0">
      <items count="3">
        <item x="1"/>
        <item x="0"/>
        <item t="default"/>
      </items>
    </pivotField>
    <pivotField showAll="0"/>
    <pivotField showAll="0"/>
    <pivotField showAll="0"/>
    <pivotField showAll="0"/>
    <pivotField showAll="0"/>
    <pivotField showAll="0"/>
    <pivotField showAll="0"/>
    <pivotField dataField="1" showAll="0"/>
    <pivotField showAll="0"/>
    <pivotField showAll="0"/>
  </pivotFields>
  <rowFields count="1">
    <field x="0"/>
  </rowFields>
  <rowItems count="5">
    <i>
      <x v="37"/>
    </i>
    <i>
      <x v="12"/>
    </i>
    <i>
      <x v="39"/>
    </i>
    <i>
      <x v="24"/>
    </i>
    <i>
      <x v="6"/>
    </i>
  </rowItems>
  <colItems count="1">
    <i/>
  </colItems>
  <dataFields count="1">
    <dataField name="Sum of AVERAGE SCORE" fld="11" baseField="0" baseItem="0"/>
  </dataFields>
  <formats count="5">
    <format dxfId="16">
      <pivotArea type="all" dataOnly="0" outline="0" fieldPosition="0"/>
    </format>
    <format dxfId="13">
      <pivotArea outline="0" collapsedLevelsAreSubtotals="1" fieldPosition="0"/>
    </format>
    <format dxfId="12">
      <pivotArea field="0" type="button" dataOnly="0" labelOnly="1" outline="0" axis="axisRow" fieldPosition="0"/>
    </format>
    <format dxfId="11">
      <pivotArea dataOnly="0" labelOnly="1" outline="0" axis="axisValues" fieldPosition="0"/>
    </format>
    <format dxfId="10">
      <pivotArea dataOnly="0" labelOnly="1" fieldPosition="0">
        <references count="1">
          <reference field="0" count="5">
            <x v="6"/>
            <x v="12"/>
            <x v="24"/>
            <x v="37"/>
            <x v="39"/>
          </reference>
        </references>
      </pivotArea>
    </format>
  </formats>
  <chartFormats count="1">
    <chartFormat chart="1" format="1" series="1">
      <pivotArea type="data" outline="0" fieldPosition="0">
        <references count="1">
          <reference field="4294967294" count="1" selected="0">
            <x v="0"/>
          </reference>
        </references>
      </pivotArea>
    </chartFormat>
  </chartFormats>
  <pivotTableStyleInfo name="PivotStyleLight15" showRowHeaders="1" showColHeaders="1" showRowStripes="0" showColStripes="0" showLastColumn="1"/>
  <filters count="1">
    <filter fld="0" type="count" evalOrder="-1" id="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7" cacheId="0" dataOnRows="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9">
  <location ref="A16:B20" firstHeaderRow="1" firstDataRow="1" firstDataCol="1"/>
  <pivotFields count="14">
    <pivotField showAll="0"/>
    <pivotField showAll="0"/>
    <pivotField showAll="0"/>
    <pivotField showAll="0">
      <items count="3">
        <item x="1"/>
        <item x="0"/>
        <item t="default"/>
      </items>
    </pivotField>
    <pivotField showAll="0"/>
    <pivotField showAll="0"/>
    <pivotField showAll="0"/>
    <pivotField showAll="0"/>
    <pivotField showAll="0"/>
    <pivotField showAll="0"/>
    <pivotField showAll="0"/>
    <pivotField showAll="0"/>
    <pivotField showAll="0"/>
    <pivotField axis="axisRow" dataField="1" showAll="0">
      <items count="4">
        <item x="0"/>
        <item x="2"/>
        <item x="1"/>
        <item t="default"/>
      </items>
    </pivotField>
  </pivotFields>
  <rowFields count="1">
    <field x="13"/>
  </rowFields>
  <rowItems count="4">
    <i>
      <x/>
    </i>
    <i>
      <x v="1"/>
    </i>
    <i>
      <x v="2"/>
    </i>
    <i t="grand">
      <x/>
    </i>
  </rowItems>
  <colItems count="1">
    <i/>
  </colItems>
  <dataFields count="1">
    <dataField name="Count of CONSIDERATION" fld="13" subtotal="count" baseField="0" baseItem="0"/>
  </dataFields>
  <formats count="6">
    <format dxfId="9">
      <pivotArea type="all" dataOnly="0" outline="0" fieldPosition="0"/>
    </format>
    <format dxfId="4">
      <pivotArea outline="0" collapsedLevelsAreSubtotals="1" fieldPosition="0"/>
    </format>
    <format dxfId="3">
      <pivotArea field="13" type="button" dataOnly="0" labelOnly="1" outline="0" axis="axisRow" fieldPosition="0"/>
    </format>
    <format dxfId="2">
      <pivotArea dataOnly="0" labelOnly="1" outline="0" axis="axisValues" fieldPosition="0"/>
    </format>
    <format dxfId="1">
      <pivotArea dataOnly="0" labelOnly="1" fieldPosition="0">
        <references count="1">
          <reference field="13" count="0"/>
        </references>
      </pivotArea>
    </format>
    <format dxfId="0">
      <pivotArea dataOnly="0" labelOnly="1" grandRow="1" outline="0" fieldPosition="0"/>
    </format>
  </formats>
  <chartFormats count="4">
    <chartFormat chart="1" format="1" series="1">
      <pivotArea type="data" outline="0" fieldPosition="0">
        <references count="1">
          <reference field="4294967294" count="1" selected="0">
            <x v="0"/>
          </reference>
        </references>
      </pivotArea>
    </chartFormat>
    <chartFormat chart="1" format="2">
      <pivotArea type="data" outline="0" fieldPosition="0">
        <references count="2">
          <reference field="4294967294" count="1" selected="0">
            <x v="0"/>
          </reference>
          <reference field="13" count="1" selected="0">
            <x v="0"/>
          </reference>
        </references>
      </pivotArea>
    </chartFormat>
    <chartFormat chart="1" format="3">
      <pivotArea type="data" outline="0" fieldPosition="0">
        <references count="2">
          <reference field="4294967294" count="1" selected="0">
            <x v="0"/>
          </reference>
          <reference field="13" count="1" selected="0">
            <x v="1"/>
          </reference>
        </references>
      </pivotArea>
    </chartFormat>
    <chartFormat chart="1" format="4">
      <pivotArea type="data" outline="0" fieldPosition="0">
        <references count="2">
          <reference field="4294967294" count="1" selected="0">
            <x v="0"/>
          </reference>
          <reference field="13" count="1" selected="0">
            <x v="2"/>
          </reference>
        </references>
      </pivotArea>
    </chartFormat>
  </chartFormat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GENDER" sourceName="GENDER">
  <pivotTables>
    <pivotTable tabId="3" name="PivotTable3"/>
    <pivotTable tabId="3" name="PivotTable14"/>
    <pivotTable tabId="3" name="PivotTable4"/>
    <pivotTable tabId="3" name="PivotTable5"/>
    <pivotTable tabId="3" name="PivotTable6"/>
    <pivotTable tabId="3" name="PivotTable7"/>
  </pivotTables>
  <data>
    <tabular pivotCacheId="1">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GENDER" cache="Slicer_GENDER" caption="GENDER" style="SlicerStyleDark3" rowHeight="241300"/>
</slicers>
</file>

<file path=xl/tables/table1.xml><?xml version="1.0" encoding="utf-8"?>
<table xmlns="http://schemas.openxmlformats.org/spreadsheetml/2006/main" id="1" name="Table1" displayName="Table1" ref="A1:N51" totalsRowShown="0" headerRowDxfId="74">
  <autoFilter ref="A1:N51"/>
  <tableColumns count="14">
    <tableColumn id="1" name="STUDENT NAME">
      <calculatedColumnFormula>PROPER(B2)</calculatedColumnFormula>
    </tableColumn>
    <tableColumn id="2" name="STUDENT NAME2"/>
    <tableColumn id="3" name="NEW/OLD STUDENT"/>
    <tableColumn id="4" name="GENDER"/>
    <tableColumn id="5" name="GROUP"/>
    <tableColumn id="6" name="MATHS GRADE"/>
    <tableColumn id="7" name="ENGLISH GRADE"/>
    <tableColumn id="8" name="BIOLOGY GRADE"/>
    <tableColumn id="9" name="PHYSICS GRADE"/>
    <tableColumn id="10" name="CHEMISTRY GRADE"/>
    <tableColumn id="11" name="TOTAL SCORE">
      <calculatedColumnFormula>SUM(F2:J2)</calculatedColumnFormula>
    </tableColumn>
    <tableColumn id="12" name="AVERAGE SCORE">
      <calculatedColumnFormula>K2/500*100</calculatedColumnFormula>
    </tableColumn>
    <tableColumn id="13" name="STATUS">
      <calculatedColumnFormula>IF(L2&gt;=70,"PROMOTED","REPEATED")</calculatedColumnFormula>
    </tableColumn>
    <tableColumn id="14" name="CONSIDERATION">
      <calculatedColumnFormula>IF(M2="PROMOTED","PROMOTED",IF(OR(SUM(F2:G2)&gt;=120,SUM(I2:J2)&gt;=120),"PROMOTED ON TRAIL","REPEATED"))</calculatedColumnFormula>
    </tableColumn>
  </tableColumns>
  <tableStyleInfo name="TableStyleLight1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rinterSettings" Target="../printerSettings/printerSettings2.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N51"/>
  <sheetViews>
    <sheetView tabSelected="1" zoomScale="84" zoomScaleNormal="84" workbookViewId="0">
      <selection activeCell="O7" sqref="O7"/>
    </sheetView>
  </sheetViews>
  <sheetFormatPr defaultRowHeight="15" x14ac:dyDescent="0.25"/>
  <cols>
    <col min="1" max="1" width="17.140625" customWidth="1"/>
    <col min="2" max="2" width="15.28515625" hidden="1" customWidth="1"/>
    <col min="3" max="3" width="20.5703125" customWidth="1"/>
    <col min="4" max="4" width="10.5703125" customWidth="1"/>
    <col min="5" max="5" width="9.5703125" customWidth="1"/>
    <col min="6" max="6" width="16.140625" customWidth="1"/>
    <col min="7" max="7" width="17.28515625" customWidth="1"/>
    <col min="8" max="8" width="17.5703125" customWidth="1"/>
    <col min="9" max="9" width="16.85546875" customWidth="1"/>
    <col min="10" max="10" width="19.7109375" customWidth="1"/>
    <col min="11" max="11" width="14.85546875" customWidth="1"/>
    <col min="12" max="12" width="17.5703125" customWidth="1"/>
    <col min="13" max="13" width="11.5703125" customWidth="1"/>
    <col min="14" max="14" width="20.5703125" customWidth="1"/>
  </cols>
  <sheetData>
    <row r="1" spans="1:14" x14ac:dyDescent="0.25">
      <c r="A1" s="1" t="s">
        <v>0</v>
      </c>
      <c r="B1" s="1" t="s">
        <v>95</v>
      </c>
      <c r="C1" s="1" t="s">
        <v>1</v>
      </c>
      <c r="D1" s="1" t="s">
        <v>2</v>
      </c>
      <c r="E1" s="1" t="s">
        <v>3</v>
      </c>
      <c r="F1" s="1" t="s">
        <v>4</v>
      </c>
      <c r="G1" s="1" t="s">
        <v>5</v>
      </c>
      <c r="H1" s="1" t="s">
        <v>6</v>
      </c>
      <c r="I1" s="1" t="s">
        <v>7</v>
      </c>
      <c r="J1" s="1" t="s">
        <v>8</v>
      </c>
      <c r="K1" s="2" t="s">
        <v>9</v>
      </c>
      <c r="L1" s="2" t="s">
        <v>10</v>
      </c>
      <c r="M1" s="2" t="s">
        <v>11</v>
      </c>
      <c r="N1" s="2" t="s">
        <v>12</v>
      </c>
    </row>
    <row r="2" spans="1:14" x14ac:dyDescent="0.25">
      <c r="A2" t="str">
        <f t="shared" ref="A2:A33" si="0">PROPER(B2)</f>
        <v>Abiodun</v>
      </c>
      <c r="B2" t="s">
        <v>13</v>
      </c>
      <c r="C2" t="s">
        <v>68</v>
      </c>
      <c r="D2" t="s">
        <v>61</v>
      </c>
      <c r="E2" t="s">
        <v>64</v>
      </c>
      <c r="F2">
        <v>60</v>
      </c>
      <c r="G2">
        <v>68</v>
      </c>
      <c r="H2">
        <v>87</v>
      </c>
      <c r="I2">
        <v>99</v>
      </c>
      <c r="J2">
        <v>72</v>
      </c>
      <c r="K2">
        <f>SUM(F2:J2)</f>
        <v>386</v>
      </c>
      <c r="L2">
        <f>K2/500*100</f>
        <v>77.2</v>
      </c>
      <c r="M2" t="str">
        <f>IF(L2&gt;=70,"PROMOTED","REPEATED")</f>
        <v>PROMOTED</v>
      </c>
      <c r="N2" t="str">
        <f>IF(M2="PROMOTED","PROMOTED",IF(OR(SUM(F2:G2)&gt;=120,SUM(I2:J2)&gt;=120),"PROMOTED ON TRAIL","REPEATED"))</f>
        <v>PROMOTED</v>
      </c>
    </row>
    <row r="3" spans="1:14" x14ac:dyDescent="0.25">
      <c r="A3" t="str">
        <f t="shared" si="0"/>
        <v>Ola</v>
      </c>
      <c r="B3" t="s">
        <v>14</v>
      </c>
      <c r="C3" t="s">
        <v>68</v>
      </c>
      <c r="D3" t="s">
        <v>61</v>
      </c>
      <c r="E3" t="s">
        <v>65</v>
      </c>
      <c r="F3">
        <v>75</v>
      </c>
      <c r="G3">
        <v>84</v>
      </c>
      <c r="H3">
        <v>59</v>
      </c>
      <c r="I3">
        <v>8</v>
      </c>
      <c r="J3">
        <v>63</v>
      </c>
      <c r="K3">
        <f t="shared" ref="K3:K51" si="1">SUM(F3:J3)</f>
        <v>289</v>
      </c>
      <c r="L3">
        <f t="shared" ref="L3:L51" si="2">K3/500*100</f>
        <v>57.8</v>
      </c>
      <c r="M3" t="str">
        <f t="shared" ref="M3:M51" si="3">IF(L3&gt;=70,"PROMOTED","REPEATED")</f>
        <v>REPEATED</v>
      </c>
      <c r="N3" t="str">
        <f t="shared" ref="N3:N51" si="4">IF(M3="PROMOTED","PROMOTED",IF(OR(SUM(F3:G3)&gt;=120,SUM(I3:J3)&gt;=120),"PROMOTED ON TRAIL","REPEATED"))</f>
        <v>PROMOTED ON TRAIL</v>
      </c>
    </row>
    <row r="4" spans="1:14" x14ac:dyDescent="0.25">
      <c r="A4" t="str">
        <f t="shared" si="0"/>
        <v>Grace</v>
      </c>
      <c r="B4" t="s">
        <v>15</v>
      </c>
      <c r="C4" t="s">
        <v>68</v>
      </c>
      <c r="D4" t="s">
        <v>62</v>
      </c>
      <c r="E4" t="s">
        <v>66</v>
      </c>
      <c r="F4">
        <v>39</v>
      </c>
      <c r="G4">
        <v>39</v>
      </c>
      <c r="H4">
        <v>76</v>
      </c>
      <c r="I4">
        <v>58</v>
      </c>
      <c r="J4">
        <v>79</v>
      </c>
      <c r="K4">
        <f t="shared" si="1"/>
        <v>291</v>
      </c>
      <c r="L4">
        <f t="shared" si="2"/>
        <v>58.199999999999996</v>
      </c>
      <c r="M4" t="str">
        <f t="shared" si="3"/>
        <v>REPEATED</v>
      </c>
      <c r="N4" t="str">
        <f t="shared" si="4"/>
        <v>PROMOTED ON TRAIL</v>
      </c>
    </row>
    <row r="5" spans="1:14" x14ac:dyDescent="0.25">
      <c r="A5" t="str">
        <f t="shared" si="0"/>
        <v>Favour</v>
      </c>
      <c r="B5" t="s">
        <v>16</v>
      </c>
      <c r="C5" t="s">
        <v>69</v>
      </c>
      <c r="D5" t="s">
        <v>62</v>
      </c>
      <c r="E5" t="s">
        <v>64</v>
      </c>
      <c r="F5">
        <v>96</v>
      </c>
      <c r="G5">
        <v>84</v>
      </c>
      <c r="H5">
        <v>35</v>
      </c>
      <c r="I5">
        <v>76</v>
      </c>
      <c r="J5">
        <v>35</v>
      </c>
      <c r="K5">
        <f t="shared" si="1"/>
        <v>326</v>
      </c>
      <c r="L5">
        <f t="shared" si="2"/>
        <v>65.2</v>
      </c>
      <c r="M5" t="str">
        <f t="shared" si="3"/>
        <v>REPEATED</v>
      </c>
      <c r="N5" t="str">
        <f t="shared" si="4"/>
        <v>PROMOTED ON TRAIL</v>
      </c>
    </row>
    <row r="6" spans="1:14" x14ac:dyDescent="0.25">
      <c r="A6" t="str">
        <f t="shared" si="0"/>
        <v>Malik</v>
      </c>
      <c r="B6" t="s">
        <v>17</v>
      </c>
      <c r="C6" t="s">
        <v>68</v>
      </c>
      <c r="D6" t="s">
        <v>61</v>
      </c>
      <c r="E6" t="s">
        <v>67</v>
      </c>
      <c r="F6">
        <v>100</v>
      </c>
      <c r="G6">
        <v>69</v>
      </c>
      <c r="H6">
        <v>97</v>
      </c>
      <c r="I6">
        <v>47</v>
      </c>
      <c r="J6">
        <v>73</v>
      </c>
      <c r="K6">
        <f t="shared" si="1"/>
        <v>386</v>
      </c>
      <c r="L6">
        <f t="shared" si="2"/>
        <v>77.2</v>
      </c>
      <c r="M6" t="str">
        <f t="shared" si="3"/>
        <v>PROMOTED</v>
      </c>
      <c r="N6" t="str">
        <f t="shared" si="4"/>
        <v>PROMOTED</v>
      </c>
    </row>
    <row r="7" spans="1:14" x14ac:dyDescent="0.25">
      <c r="A7" t="str">
        <f t="shared" si="0"/>
        <v>Ife</v>
      </c>
      <c r="B7" t="s">
        <v>63</v>
      </c>
      <c r="C7" t="s">
        <v>69</v>
      </c>
      <c r="D7" t="s">
        <v>61</v>
      </c>
      <c r="E7" t="s">
        <v>64</v>
      </c>
      <c r="F7">
        <v>84</v>
      </c>
      <c r="G7">
        <v>67</v>
      </c>
      <c r="H7">
        <v>58</v>
      </c>
      <c r="I7">
        <v>77</v>
      </c>
      <c r="J7">
        <v>49</v>
      </c>
      <c r="K7">
        <f t="shared" si="1"/>
        <v>335</v>
      </c>
      <c r="L7">
        <f t="shared" si="2"/>
        <v>67</v>
      </c>
      <c r="M7" t="str">
        <f t="shared" si="3"/>
        <v>REPEATED</v>
      </c>
      <c r="N7" t="str">
        <f t="shared" si="4"/>
        <v>PROMOTED ON TRAIL</v>
      </c>
    </row>
    <row r="8" spans="1:14" x14ac:dyDescent="0.25">
      <c r="A8" t="str">
        <f t="shared" si="0"/>
        <v>Gift</v>
      </c>
      <c r="B8" t="s">
        <v>18</v>
      </c>
      <c r="C8" t="s">
        <v>68</v>
      </c>
      <c r="D8" t="s">
        <v>62</v>
      </c>
      <c r="E8" t="s">
        <v>65</v>
      </c>
      <c r="F8">
        <v>59</v>
      </c>
      <c r="G8">
        <v>66</v>
      </c>
      <c r="H8">
        <v>97</v>
      </c>
      <c r="I8">
        <v>98</v>
      </c>
      <c r="J8">
        <v>86</v>
      </c>
      <c r="K8">
        <f t="shared" si="1"/>
        <v>406</v>
      </c>
      <c r="L8">
        <f t="shared" si="2"/>
        <v>81.2</v>
      </c>
      <c r="M8" t="str">
        <f t="shared" si="3"/>
        <v>PROMOTED</v>
      </c>
      <c r="N8" t="str">
        <f t="shared" si="4"/>
        <v>PROMOTED</v>
      </c>
    </row>
    <row r="9" spans="1:14" x14ac:dyDescent="0.25">
      <c r="A9" t="str">
        <f t="shared" si="0"/>
        <v>Beauty</v>
      </c>
      <c r="B9" t="s">
        <v>19</v>
      </c>
      <c r="C9" t="s">
        <v>69</v>
      </c>
      <c r="D9" t="s">
        <v>62</v>
      </c>
      <c r="E9" t="s">
        <v>66</v>
      </c>
      <c r="F9">
        <v>69</v>
      </c>
      <c r="G9">
        <v>87</v>
      </c>
      <c r="H9">
        <v>68</v>
      </c>
      <c r="I9">
        <v>60</v>
      </c>
      <c r="J9">
        <v>58</v>
      </c>
      <c r="K9">
        <f t="shared" si="1"/>
        <v>342</v>
      </c>
      <c r="L9">
        <f t="shared" si="2"/>
        <v>68.400000000000006</v>
      </c>
      <c r="M9" t="str">
        <f t="shared" si="3"/>
        <v>REPEATED</v>
      </c>
      <c r="N9" t="str">
        <f t="shared" si="4"/>
        <v>PROMOTED ON TRAIL</v>
      </c>
    </row>
    <row r="10" spans="1:14" x14ac:dyDescent="0.25">
      <c r="A10" t="str">
        <f t="shared" si="0"/>
        <v>David</v>
      </c>
      <c r="B10" t="s">
        <v>20</v>
      </c>
      <c r="C10" t="s">
        <v>68</v>
      </c>
      <c r="D10" t="s">
        <v>61</v>
      </c>
      <c r="E10" t="s">
        <v>67</v>
      </c>
      <c r="F10">
        <v>78</v>
      </c>
      <c r="G10">
        <v>20</v>
      </c>
      <c r="H10">
        <v>95</v>
      </c>
      <c r="I10">
        <v>77</v>
      </c>
      <c r="J10">
        <v>99</v>
      </c>
      <c r="K10">
        <f t="shared" si="1"/>
        <v>369</v>
      </c>
      <c r="L10">
        <f t="shared" si="2"/>
        <v>73.8</v>
      </c>
      <c r="M10" t="str">
        <f t="shared" si="3"/>
        <v>PROMOTED</v>
      </c>
      <c r="N10" t="str">
        <f t="shared" si="4"/>
        <v>PROMOTED</v>
      </c>
    </row>
    <row r="11" spans="1:14" x14ac:dyDescent="0.25">
      <c r="A11" t="str">
        <f t="shared" si="0"/>
        <v>Daniel</v>
      </c>
      <c r="B11" t="s">
        <v>21</v>
      </c>
      <c r="C11" t="s">
        <v>68</v>
      </c>
      <c r="D11" t="s">
        <v>61</v>
      </c>
      <c r="E11" t="s">
        <v>67</v>
      </c>
      <c r="F11">
        <v>63</v>
      </c>
      <c r="G11">
        <v>30</v>
      </c>
      <c r="H11">
        <v>76</v>
      </c>
      <c r="I11">
        <v>77</v>
      </c>
      <c r="J11">
        <v>28</v>
      </c>
      <c r="K11">
        <f t="shared" si="1"/>
        <v>274</v>
      </c>
      <c r="L11">
        <f t="shared" si="2"/>
        <v>54.800000000000004</v>
      </c>
      <c r="M11" t="str">
        <f t="shared" si="3"/>
        <v>REPEATED</v>
      </c>
      <c r="N11" t="str">
        <f t="shared" si="4"/>
        <v>REPEATED</v>
      </c>
    </row>
    <row r="12" spans="1:14" x14ac:dyDescent="0.25">
      <c r="A12" t="str">
        <f t="shared" si="0"/>
        <v>Precious</v>
      </c>
      <c r="B12" t="s">
        <v>22</v>
      </c>
      <c r="C12" t="s">
        <v>68</v>
      </c>
      <c r="D12" t="s">
        <v>62</v>
      </c>
      <c r="E12" t="s">
        <v>64</v>
      </c>
      <c r="F12">
        <v>18</v>
      </c>
      <c r="G12">
        <v>42</v>
      </c>
      <c r="H12">
        <v>50</v>
      </c>
      <c r="I12">
        <v>80</v>
      </c>
      <c r="J12">
        <v>85</v>
      </c>
      <c r="K12">
        <f t="shared" si="1"/>
        <v>275</v>
      </c>
      <c r="L12">
        <f t="shared" si="2"/>
        <v>55.000000000000007</v>
      </c>
      <c r="M12" t="str">
        <f t="shared" si="3"/>
        <v>REPEATED</v>
      </c>
      <c r="N12" t="str">
        <f t="shared" si="4"/>
        <v>PROMOTED ON TRAIL</v>
      </c>
    </row>
    <row r="13" spans="1:14" x14ac:dyDescent="0.25">
      <c r="A13" t="str">
        <f t="shared" si="0"/>
        <v>Racheal</v>
      </c>
      <c r="B13" t="s">
        <v>23</v>
      </c>
      <c r="C13" t="s">
        <v>69</v>
      </c>
      <c r="D13" t="s">
        <v>62</v>
      </c>
      <c r="E13" t="s">
        <v>64</v>
      </c>
      <c r="F13">
        <v>95</v>
      </c>
      <c r="G13">
        <v>69</v>
      </c>
      <c r="H13">
        <v>58</v>
      </c>
      <c r="I13">
        <v>76</v>
      </c>
      <c r="J13">
        <v>66</v>
      </c>
      <c r="K13">
        <f t="shared" si="1"/>
        <v>364</v>
      </c>
      <c r="L13">
        <f t="shared" si="2"/>
        <v>72.8</v>
      </c>
      <c r="M13" t="str">
        <f t="shared" si="3"/>
        <v>PROMOTED</v>
      </c>
      <c r="N13" t="str">
        <f t="shared" si="4"/>
        <v>PROMOTED</v>
      </c>
    </row>
    <row r="14" spans="1:14" x14ac:dyDescent="0.25">
      <c r="A14" t="str">
        <f t="shared" si="0"/>
        <v>Miracle</v>
      </c>
      <c r="B14" t="s">
        <v>24</v>
      </c>
      <c r="C14" t="s">
        <v>69</v>
      </c>
      <c r="D14" t="s">
        <v>61</v>
      </c>
      <c r="E14" t="s">
        <v>65</v>
      </c>
      <c r="F14">
        <v>86</v>
      </c>
      <c r="G14">
        <v>86</v>
      </c>
      <c r="H14">
        <v>96</v>
      </c>
      <c r="I14">
        <v>69</v>
      </c>
      <c r="J14">
        <v>89</v>
      </c>
      <c r="K14">
        <f t="shared" si="1"/>
        <v>426</v>
      </c>
      <c r="L14">
        <f t="shared" si="2"/>
        <v>85.2</v>
      </c>
      <c r="M14" t="str">
        <f t="shared" si="3"/>
        <v>PROMOTED</v>
      </c>
      <c r="N14" t="str">
        <f t="shared" si="4"/>
        <v>PROMOTED</v>
      </c>
    </row>
    <row r="15" spans="1:14" x14ac:dyDescent="0.25">
      <c r="A15" t="str">
        <f t="shared" si="0"/>
        <v>Fiyin</v>
      </c>
      <c r="B15" t="s">
        <v>25</v>
      </c>
      <c r="C15" t="s">
        <v>69</v>
      </c>
      <c r="D15" t="s">
        <v>62</v>
      </c>
      <c r="E15" t="s">
        <v>66</v>
      </c>
      <c r="F15">
        <v>29</v>
      </c>
      <c r="G15">
        <v>94</v>
      </c>
      <c r="H15">
        <v>57</v>
      </c>
      <c r="I15">
        <v>87</v>
      </c>
      <c r="J15">
        <v>77</v>
      </c>
      <c r="K15">
        <f t="shared" si="1"/>
        <v>344</v>
      </c>
      <c r="L15">
        <f t="shared" si="2"/>
        <v>68.8</v>
      </c>
      <c r="M15" t="str">
        <f t="shared" si="3"/>
        <v>REPEATED</v>
      </c>
      <c r="N15" t="str">
        <f t="shared" si="4"/>
        <v>PROMOTED ON TRAIL</v>
      </c>
    </row>
    <row r="16" spans="1:14" x14ac:dyDescent="0.25">
      <c r="A16" t="str">
        <f t="shared" si="0"/>
        <v>Alimat</v>
      </c>
      <c r="B16" t="s">
        <v>26</v>
      </c>
      <c r="C16" t="s">
        <v>69</v>
      </c>
      <c r="D16" t="s">
        <v>62</v>
      </c>
      <c r="E16" t="s">
        <v>64</v>
      </c>
      <c r="F16">
        <v>82</v>
      </c>
      <c r="G16">
        <v>58</v>
      </c>
      <c r="H16">
        <v>68</v>
      </c>
      <c r="I16">
        <v>38</v>
      </c>
      <c r="J16">
        <v>45</v>
      </c>
      <c r="K16">
        <f t="shared" si="1"/>
        <v>291</v>
      </c>
      <c r="L16">
        <f t="shared" si="2"/>
        <v>58.199999999999996</v>
      </c>
      <c r="M16" t="str">
        <f t="shared" si="3"/>
        <v>REPEATED</v>
      </c>
      <c r="N16" t="str">
        <f t="shared" si="4"/>
        <v>PROMOTED ON TRAIL</v>
      </c>
    </row>
    <row r="17" spans="1:14" x14ac:dyDescent="0.25">
      <c r="A17" t="str">
        <f t="shared" si="0"/>
        <v>Micheal</v>
      </c>
      <c r="B17" t="s">
        <v>27</v>
      </c>
      <c r="C17" t="s">
        <v>69</v>
      </c>
      <c r="D17" t="s">
        <v>61</v>
      </c>
      <c r="E17" t="s">
        <v>67</v>
      </c>
      <c r="F17">
        <v>69</v>
      </c>
      <c r="G17">
        <v>73</v>
      </c>
      <c r="H17">
        <v>76</v>
      </c>
      <c r="I17">
        <v>92</v>
      </c>
      <c r="J17">
        <v>58</v>
      </c>
      <c r="K17">
        <f t="shared" si="1"/>
        <v>368</v>
      </c>
      <c r="L17">
        <f t="shared" si="2"/>
        <v>73.599999999999994</v>
      </c>
      <c r="M17" t="str">
        <f t="shared" si="3"/>
        <v>PROMOTED</v>
      </c>
      <c r="N17" t="str">
        <f t="shared" si="4"/>
        <v>PROMOTED</v>
      </c>
    </row>
    <row r="18" spans="1:14" x14ac:dyDescent="0.25">
      <c r="A18" t="str">
        <f t="shared" si="0"/>
        <v>Alyamin</v>
      </c>
      <c r="B18" t="s">
        <v>28</v>
      </c>
      <c r="C18" t="s">
        <v>69</v>
      </c>
      <c r="D18" t="s">
        <v>61</v>
      </c>
      <c r="E18" t="s">
        <v>65</v>
      </c>
      <c r="F18">
        <v>71</v>
      </c>
      <c r="G18">
        <v>59</v>
      </c>
      <c r="H18">
        <v>79</v>
      </c>
      <c r="I18">
        <v>16</v>
      </c>
      <c r="J18">
        <v>97</v>
      </c>
      <c r="K18">
        <f t="shared" si="1"/>
        <v>322</v>
      </c>
      <c r="L18">
        <f t="shared" si="2"/>
        <v>64.400000000000006</v>
      </c>
      <c r="M18" t="str">
        <f t="shared" si="3"/>
        <v>REPEATED</v>
      </c>
      <c r="N18" t="str">
        <f t="shared" si="4"/>
        <v>PROMOTED ON TRAIL</v>
      </c>
    </row>
    <row r="19" spans="1:14" x14ac:dyDescent="0.25">
      <c r="A19" t="str">
        <f t="shared" si="0"/>
        <v>Joshua</v>
      </c>
      <c r="B19" t="s">
        <v>29</v>
      </c>
      <c r="C19" t="s">
        <v>69</v>
      </c>
      <c r="D19" t="s">
        <v>61</v>
      </c>
      <c r="E19" t="s">
        <v>65</v>
      </c>
      <c r="F19">
        <v>69</v>
      </c>
      <c r="G19">
        <v>85</v>
      </c>
      <c r="H19">
        <v>87</v>
      </c>
      <c r="I19">
        <v>73</v>
      </c>
      <c r="J19">
        <v>72</v>
      </c>
      <c r="K19">
        <f t="shared" si="1"/>
        <v>386</v>
      </c>
      <c r="L19">
        <f t="shared" si="2"/>
        <v>77.2</v>
      </c>
      <c r="M19" t="str">
        <f t="shared" si="3"/>
        <v>PROMOTED</v>
      </c>
      <c r="N19" t="str">
        <f t="shared" si="4"/>
        <v>PROMOTED</v>
      </c>
    </row>
    <row r="20" spans="1:14" x14ac:dyDescent="0.25">
      <c r="A20" t="str">
        <f t="shared" si="0"/>
        <v>Treasure</v>
      </c>
      <c r="B20" t="s">
        <v>30</v>
      </c>
      <c r="C20" t="s">
        <v>68</v>
      </c>
      <c r="D20" t="s">
        <v>62</v>
      </c>
      <c r="E20" t="s">
        <v>64</v>
      </c>
      <c r="F20">
        <v>49</v>
      </c>
      <c r="G20">
        <v>68</v>
      </c>
      <c r="H20">
        <v>57</v>
      </c>
      <c r="I20">
        <v>55</v>
      </c>
      <c r="J20">
        <v>88</v>
      </c>
      <c r="K20">
        <f t="shared" si="1"/>
        <v>317</v>
      </c>
      <c r="L20">
        <f t="shared" si="2"/>
        <v>63.4</v>
      </c>
      <c r="M20" t="str">
        <f t="shared" si="3"/>
        <v>REPEATED</v>
      </c>
      <c r="N20" t="str">
        <f t="shared" si="4"/>
        <v>PROMOTED ON TRAIL</v>
      </c>
    </row>
    <row r="21" spans="1:14" x14ac:dyDescent="0.25">
      <c r="A21" t="str">
        <f t="shared" si="0"/>
        <v>Imole</v>
      </c>
      <c r="B21" t="s">
        <v>31</v>
      </c>
      <c r="C21" t="s">
        <v>68</v>
      </c>
      <c r="D21" t="s">
        <v>61</v>
      </c>
      <c r="E21" t="s">
        <v>66</v>
      </c>
      <c r="F21">
        <v>65</v>
      </c>
      <c r="G21">
        <v>42</v>
      </c>
      <c r="H21">
        <v>48</v>
      </c>
      <c r="I21">
        <v>75</v>
      </c>
      <c r="J21">
        <v>74</v>
      </c>
      <c r="K21">
        <f t="shared" si="1"/>
        <v>304</v>
      </c>
      <c r="L21">
        <f t="shared" si="2"/>
        <v>60.8</v>
      </c>
      <c r="M21" t="str">
        <f t="shared" si="3"/>
        <v>REPEATED</v>
      </c>
      <c r="N21" t="str">
        <f t="shared" si="4"/>
        <v>PROMOTED ON TRAIL</v>
      </c>
    </row>
    <row r="22" spans="1:14" x14ac:dyDescent="0.25">
      <c r="A22" t="str">
        <f t="shared" si="0"/>
        <v>Blessing</v>
      </c>
      <c r="B22" t="s">
        <v>32</v>
      </c>
      <c r="C22" t="s">
        <v>69</v>
      </c>
      <c r="D22" t="s">
        <v>62</v>
      </c>
      <c r="E22" t="s">
        <v>65</v>
      </c>
      <c r="F22">
        <v>52</v>
      </c>
      <c r="G22">
        <v>87</v>
      </c>
      <c r="H22">
        <v>87</v>
      </c>
      <c r="I22">
        <v>36</v>
      </c>
      <c r="J22">
        <v>59</v>
      </c>
      <c r="K22">
        <f t="shared" si="1"/>
        <v>321</v>
      </c>
      <c r="L22">
        <f t="shared" si="2"/>
        <v>64.2</v>
      </c>
      <c r="M22" t="str">
        <f t="shared" si="3"/>
        <v>REPEATED</v>
      </c>
      <c r="N22" t="str">
        <f t="shared" si="4"/>
        <v>PROMOTED ON TRAIL</v>
      </c>
    </row>
    <row r="23" spans="1:14" x14ac:dyDescent="0.25">
      <c r="A23" t="str">
        <f t="shared" si="0"/>
        <v>Isreal</v>
      </c>
      <c r="B23" t="s">
        <v>33</v>
      </c>
      <c r="C23" t="s">
        <v>68</v>
      </c>
      <c r="D23" t="s">
        <v>61</v>
      </c>
      <c r="E23" t="s">
        <v>67</v>
      </c>
      <c r="F23">
        <v>84</v>
      </c>
      <c r="G23">
        <v>66</v>
      </c>
      <c r="H23">
        <v>77</v>
      </c>
      <c r="I23">
        <v>97</v>
      </c>
      <c r="J23">
        <v>59</v>
      </c>
      <c r="K23">
        <f t="shared" si="1"/>
        <v>383</v>
      </c>
      <c r="L23">
        <f t="shared" si="2"/>
        <v>76.599999999999994</v>
      </c>
      <c r="M23" t="str">
        <f t="shared" si="3"/>
        <v>PROMOTED</v>
      </c>
      <c r="N23" t="str">
        <f t="shared" si="4"/>
        <v>PROMOTED</v>
      </c>
    </row>
    <row r="24" spans="1:14" x14ac:dyDescent="0.25">
      <c r="A24" t="str">
        <f t="shared" si="0"/>
        <v>Aishat</v>
      </c>
      <c r="B24" t="s">
        <v>34</v>
      </c>
      <c r="C24" t="s">
        <v>69</v>
      </c>
      <c r="D24" t="s">
        <v>62</v>
      </c>
      <c r="E24" t="s">
        <v>67</v>
      </c>
      <c r="F24">
        <v>96</v>
      </c>
      <c r="G24">
        <v>58</v>
      </c>
      <c r="H24">
        <v>49</v>
      </c>
      <c r="I24">
        <v>50</v>
      </c>
      <c r="J24">
        <v>65</v>
      </c>
      <c r="K24">
        <f t="shared" si="1"/>
        <v>318</v>
      </c>
      <c r="L24">
        <f t="shared" si="2"/>
        <v>63.6</v>
      </c>
      <c r="M24" t="str">
        <f t="shared" si="3"/>
        <v>REPEATED</v>
      </c>
      <c r="N24" t="str">
        <f t="shared" si="4"/>
        <v>PROMOTED ON TRAIL</v>
      </c>
    </row>
    <row r="25" spans="1:14" x14ac:dyDescent="0.25">
      <c r="A25" t="str">
        <f t="shared" si="0"/>
        <v>Hamdalah</v>
      </c>
      <c r="B25" t="s">
        <v>35</v>
      </c>
      <c r="C25" t="s">
        <v>68</v>
      </c>
      <c r="D25" t="s">
        <v>62</v>
      </c>
      <c r="E25" t="s">
        <v>64</v>
      </c>
      <c r="F25">
        <v>49</v>
      </c>
      <c r="G25">
        <v>69</v>
      </c>
      <c r="H25">
        <v>9</v>
      </c>
      <c r="I25">
        <v>57</v>
      </c>
      <c r="J25">
        <v>48</v>
      </c>
      <c r="K25">
        <f t="shared" si="1"/>
        <v>232</v>
      </c>
      <c r="L25">
        <f t="shared" si="2"/>
        <v>46.400000000000006</v>
      </c>
      <c r="M25" t="str">
        <f t="shared" si="3"/>
        <v>REPEATED</v>
      </c>
      <c r="N25" t="str">
        <f t="shared" si="4"/>
        <v>REPEATED</v>
      </c>
    </row>
    <row r="26" spans="1:14" x14ac:dyDescent="0.25">
      <c r="A26" t="str">
        <f t="shared" si="0"/>
        <v>Anu</v>
      </c>
      <c r="B26" t="s">
        <v>36</v>
      </c>
      <c r="C26" t="s">
        <v>69</v>
      </c>
      <c r="D26" t="s">
        <v>62</v>
      </c>
      <c r="E26" t="s">
        <v>64</v>
      </c>
      <c r="F26">
        <v>40</v>
      </c>
      <c r="G26">
        <v>74</v>
      </c>
      <c r="H26">
        <v>67</v>
      </c>
      <c r="I26">
        <v>75</v>
      </c>
      <c r="J26">
        <v>71</v>
      </c>
      <c r="K26">
        <f t="shared" si="1"/>
        <v>327</v>
      </c>
      <c r="L26">
        <f t="shared" si="2"/>
        <v>65.400000000000006</v>
      </c>
      <c r="M26" t="str">
        <f t="shared" si="3"/>
        <v>REPEATED</v>
      </c>
      <c r="N26" t="str">
        <f t="shared" si="4"/>
        <v>PROMOTED ON TRAIL</v>
      </c>
    </row>
    <row r="27" spans="1:14" x14ac:dyDescent="0.25">
      <c r="A27" t="str">
        <f t="shared" si="0"/>
        <v>Fatimah</v>
      </c>
      <c r="B27" t="s">
        <v>37</v>
      </c>
      <c r="C27" t="s">
        <v>68</v>
      </c>
      <c r="D27" t="s">
        <v>62</v>
      </c>
      <c r="E27" t="s">
        <v>66</v>
      </c>
      <c r="F27">
        <v>87</v>
      </c>
      <c r="G27">
        <v>68</v>
      </c>
      <c r="H27">
        <v>86</v>
      </c>
      <c r="I27">
        <v>29</v>
      </c>
      <c r="J27">
        <v>39</v>
      </c>
      <c r="K27">
        <f t="shared" si="1"/>
        <v>309</v>
      </c>
      <c r="L27">
        <f t="shared" si="2"/>
        <v>61.8</v>
      </c>
      <c r="M27" t="str">
        <f t="shared" si="3"/>
        <v>REPEATED</v>
      </c>
      <c r="N27" t="str">
        <f t="shared" si="4"/>
        <v>PROMOTED ON TRAIL</v>
      </c>
    </row>
    <row r="28" spans="1:14" x14ac:dyDescent="0.25">
      <c r="A28" t="str">
        <f t="shared" si="0"/>
        <v>Rasheedah</v>
      </c>
      <c r="B28" t="s">
        <v>38</v>
      </c>
      <c r="C28" t="s">
        <v>69</v>
      </c>
      <c r="D28" t="s">
        <v>62</v>
      </c>
      <c r="E28" t="s">
        <v>66</v>
      </c>
      <c r="F28">
        <v>97</v>
      </c>
      <c r="G28">
        <v>49</v>
      </c>
      <c r="H28">
        <v>86</v>
      </c>
      <c r="I28">
        <v>64</v>
      </c>
      <c r="J28">
        <v>95</v>
      </c>
      <c r="K28">
        <f t="shared" si="1"/>
        <v>391</v>
      </c>
      <c r="L28">
        <f t="shared" si="2"/>
        <v>78.2</v>
      </c>
      <c r="M28" t="str">
        <f t="shared" si="3"/>
        <v>PROMOTED</v>
      </c>
      <c r="N28" t="str">
        <f t="shared" si="4"/>
        <v>PROMOTED</v>
      </c>
    </row>
    <row r="29" spans="1:14" x14ac:dyDescent="0.25">
      <c r="A29" t="str">
        <f t="shared" si="0"/>
        <v>Damilola</v>
      </c>
      <c r="B29" t="s">
        <v>39</v>
      </c>
      <c r="C29" t="s">
        <v>69</v>
      </c>
      <c r="D29" t="s">
        <v>61</v>
      </c>
      <c r="E29" t="s">
        <v>65</v>
      </c>
      <c r="F29">
        <v>69</v>
      </c>
      <c r="G29">
        <v>87</v>
      </c>
      <c r="H29">
        <v>37</v>
      </c>
      <c r="I29">
        <v>86</v>
      </c>
      <c r="J29">
        <v>90</v>
      </c>
      <c r="K29">
        <f t="shared" si="1"/>
        <v>369</v>
      </c>
      <c r="L29">
        <f t="shared" si="2"/>
        <v>73.8</v>
      </c>
      <c r="M29" t="str">
        <f t="shared" si="3"/>
        <v>PROMOTED</v>
      </c>
      <c r="N29" t="str">
        <f t="shared" si="4"/>
        <v>PROMOTED</v>
      </c>
    </row>
    <row r="30" spans="1:14" x14ac:dyDescent="0.25">
      <c r="A30" t="str">
        <f t="shared" si="0"/>
        <v>Peace</v>
      </c>
      <c r="B30" t="s">
        <v>40</v>
      </c>
      <c r="C30" t="s">
        <v>69</v>
      </c>
      <c r="D30" t="s">
        <v>61</v>
      </c>
      <c r="E30" t="s">
        <v>67</v>
      </c>
      <c r="F30">
        <v>59</v>
      </c>
      <c r="G30">
        <v>68</v>
      </c>
      <c r="H30">
        <v>97</v>
      </c>
      <c r="I30">
        <v>48</v>
      </c>
      <c r="J30">
        <v>96</v>
      </c>
      <c r="K30">
        <f t="shared" si="1"/>
        <v>368</v>
      </c>
      <c r="L30">
        <f t="shared" si="2"/>
        <v>73.599999999999994</v>
      </c>
      <c r="M30" t="str">
        <f t="shared" si="3"/>
        <v>PROMOTED</v>
      </c>
      <c r="N30" t="str">
        <f t="shared" si="4"/>
        <v>PROMOTED</v>
      </c>
    </row>
    <row r="31" spans="1:14" x14ac:dyDescent="0.25">
      <c r="A31" t="str">
        <f t="shared" si="0"/>
        <v>Praise</v>
      </c>
      <c r="B31" t="s">
        <v>41</v>
      </c>
      <c r="C31" t="s">
        <v>69</v>
      </c>
      <c r="D31" t="s">
        <v>61</v>
      </c>
      <c r="E31" t="s">
        <v>66</v>
      </c>
      <c r="F31">
        <v>85</v>
      </c>
      <c r="G31">
        <v>52</v>
      </c>
      <c r="H31">
        <v>57</v>
      </c>
      <c r="I31">
        <v>85</v>
      </c>
      <c r="J31">
        <v>58</v>
      </c>
      <c r="K31">
        <f t="shared" si="1"/>
        <v>337</v>
      </c>
      <c r="L31">
        <f t="shared" si="2"/>
        <v>67.400000000000006</v>
      </c>
      <c r="M31" t="str">
        <f t="shared" si="3"/>
        <v>REPEATED</v>
      </c>
      <c r="N31" t="str">
        <f t="shared" si="4"/>
        <v>PROMOTED ON TRAIL</v>
      </c>
    </row>
    <row r="32" spans="1:14" x14ac:dyDescent="0.25">
      <c r="A32" t="str">
        <f t="shared" si="0"/>
        <v>Darasimi</v>
      </c>
      <c r="B32" t="s">
        <v>42</v>
      </c>
      <c r="C32" t="s">
        <v>69</v>
      </c>
      <c r="D32" t="s">
        <v>62</v>
      </c>
      <c r="E32" t="s">
        <v>64</v>
      </c>
      <c r="F32">
        <v>19</v>
      </c>
      <c r="G32">
        <v>15</v>
      </c>
      <c r="H32">
        <v>87</v>
      </c>
      <c r="I32">
        <v>49</v>
      </c>
      <c r="J32">
        <v>96</v>
      </c>
      <c r="K32">
        <f t="shared" si="1"/>
        <v>266</v>
      </c>
      <c r="L32">
        <f t="shared" si="2"/>
        <v>53.2</v>
      </c>
      <c r="M32" t="str">
        <f t="shared" si="3"/>
        <v>REPEATED</v>
      </c>
      <c r="N32" t="str">
        <f t="shared" si="4"/>
        <v>PROMOTED ON TRAIL</v>
      </c>
    </row>
    <row r="33" spans="1:14" x14ac:dyDescent="0.25">
      <c r="A33" t="str">
        <f t="shared" si="0"/>
        <v>Odun</v>
      </c>
      <c r="B33" t="s">
        <v>43</v>
      </c>
      <c r="C33" t="s">
        <v>68</v>
      </c>
      <c r="D33" t="s">
        <v>61</v>
      </c>
      <c r="E33" t="s">
        <v>65</v>
      </c>
      <c r="F33">
        <v>86</v>
      </c>
      <c r="G33">
        <v>36</v>
      </c>
      <c r="H33">
        <v>59</v>
      </c>
      <c r="I33">
        <v>99</v>
      </c>
      <c r="J33">
        <v>56</v>
      </c>
      <c r="K33">
        <f t="shared" si="1"/>
        <v>336</v>
      </c>
      <c r="L33">
        <f t="shared" si="2"/>
        <v>67.2</v>
      </c>
      <c r="M33" t="str">
        <f t="shared" si="3"/>
        <v>REPEATED</v>
      </c>
      <c r="N33" t="str">
        <f t="shared" si="4"/>
        <v>PROMOTED ON TRAIL</v>
      </c>
    </row>
    <row r="34" spans="1:14" x14ac:dyDescent="0.25">
      <c r="A34" t="str">
        <f t="shared" ref="A34:A51" si="5">PROPER(B34)</f>
        <v>Eniola</v>
      </c>
      <c r="B34" t="s">
        <v>44</v>
      </c>
      <c r="C34" t="s">
        <v>68</v>
      </c>
      <c r="D34" t="s">
        <v>62</v>
      </c>
      <c r="E34" t="s">
        <v>67</v>
      </c>
      <c r="F34">
        <v>59</v>
      </c>
      <c r="G34">
        <v>74</v>
      </c>
      <c r="H34">
        <v>100</v>
      </c>
      <c r="I34">
        <v>22</v>
      </c>
      <c r="J34">
        <v>87</v>
      </c>
      <c r="K34">
        <f t="shared" si="1"/>
        <v>342</v>
      </c>
      <c r="L34">
        <f t="shared" si="2"/>
        <v>68.400000000000006</v>
      </c>
      <c r="M34" t="str">
        <f t="shared" si="3"/>
        <v>REPEATED</v>
      </c>
      <c r="N34" t="str">
        <f t="shared" si="4"/>
        <v>PROMOTED ON TRAIL</v>
      </c>
    </row>
    <row r="35" spans="1:14" x14ac:dyDescent="0.25">
      <c r="A35" t="str">
        <f t="shared" si="5"/>
        <v>Abike</v>
      </c>
      <c r="B35" t="s">
        <v>45</v>
      </c>
      <c r="C35" t="s">
        <v>68</v>
      </c>
      <c r="D35" t="s">
        <v>62</v>
      </c>
      <c r="E35" t="s">
        <v>64</v>
      </c>
      <c r="F35">
        <v>60</v>
      </c>
      <c r="G35">
        <v>59</v>
      </c>
      <c r="H35">
        <v>87</v>
      </c>
      <c r="I35">
        <v>43</v>
      </c>
      <c r="J35">
        <v>77</v>
      </c>
      <c r="K35">
        <f t="shared" si="1"/>
        <v>326</v>
      </c>
      <c r="L35">
        <f t="shared" si="2"/>
        <v>65.2</v>
      </c>
      <c r="M35" t="str">
        <f t="shared" si="3"/>
        <v>REPEATED</v>
      </c>
      <c r="N35" t="str">
        <f t="shared" si="4"/>
        <v>PROMOTED ON TRAIL</v>
      </c>
    </row>
    <row r="36" spans="1:14" x14ac:dyDescent="0.25">
      <c r="A36" t="str">
        <f t="shared" si="5"/>
        <v>Christabel</v>
      </c>
      <c r="B36" t="s">
        <v>46</v>
      </c>
      <c r="C36" t="s">
        <v>69</v>
      </c>
      <c r="D36" t="s">
        <v>62</v>
      </c>
      <c r="E36" t="s">
        <v>66</v>
      </c>
      <c r="F36">
        <v>79</v>
      </c>
      <c r="G36">
        <v>84</v>
      </c>
      <c r="H36">
        <v>99</v>
      </c>
      <c r="I36">
        <v>57</v>
      </c>
      <c r="J36">
        <v>58</v>
      </c>
      <c r="K36">
        <f t="shared" si="1"/>
        <v>377</v>
      </c>
      <c r="L36">
        <f t="shared" si="2"/>
        <v>75.400000000000006</v>
      </c>
      <c r="M36" t="str">
        <f t="shared" si="3"/>
        <v>PROMOTED</v>
      </c>
      <c r="N36" t="str">
        <f t="shared" si="4"/>
        <v>PROMOTED</v>
      </c>
    </row>
    <row r="37" spans="1:14" x14ac:dyDescent="0.25">
      <c r="A37" t="str">
        <f t="shared" si="5"/>
        <v>Goodluck</v>
      </c>
      <c r="B37" t="s">
        <v>47</v>
      </c>
      <c r="C37" t="s">
        <v>68</v>
      </c>
      <c r="D37" t="s">
        <v>61</v>
      </c>
      <c r="E37" t="s">
        <v>67</v>
      </c>
      <c r="F37">
        <v>60</v>
      </c>
      <c r="G37">
        <v>72</v>
      </c>
      <c r="H37">
        <v>87</v>
      </c>
      <c r="I37">
        <v>86</v>
      </c>
      <c r="J37">
        <v>57</v>
      </c>
      <c r="K37">
        <f t="shared" si="1"/>
        <v>362</v>
      </c>
      <c r="L37">
        <f t="shared" si="2"/>
        <v>72.399999999999991</v>
      </c>
      <c r="M37" t="str">
        <f t="shared" si="3"/>
        <v>PROMOTED</v>
      </c>
      <c r="N37" t="str">
        <f t="shared" si="4"/>
        <v>PROMOTED</v>
      </c>
    </row>
    <row r="38" spans="1:14" x14ac:dyDescent="0.25">
      <c r="A38" t="str">
        <f t="shared" si="5"/>
        <v>Ayanfe</v>
      </c>
      <c r="B38" t="s">
        <v>48</v>
      </c>
      <c r="C38" t="s">
        <v>68</v>
      </c>
      <c r="D38" t="s">
        <v>61</v>
      </c>
      <c r="E38" t="s">
        <v>66</v>
      </c>
      <c r="F38">
        <v>50</v>
      </c>
      <c r="G38">
        <v>47</v>
      </c>
      <c r="H38">
        <v>96</v>
      </c>
      <c r="I38">
        <v>35</v>
      </c>
      <c r="J38">
        <v>77</v>
      </c>
      <c r="K38">
        <f t="shared" si="1"/>
        <v>305</v>
      </c>
      <c r="L38">
        <f t="shared" si="2"/>
        <v>61</v>
      </c>
      <c r="M38" t="str">
        <f t="shared" si="3"/>
        <v>REPEATED</v>
      </c>
      <c r="N38" t="str">
        <f t="shared" si="4"/>
        <v>REPEATED</v>
      </c>
    </row>
    <row r="39" spans="1:14" x14ac:dyDescent="0.25">
      <c r="A39" t="str">
        <f t="shared" si="5"/>
        <v>Annabel</v>
      </c>
      <c r="B39" t="s">
        <v>49</v>
      </c>
      <c r="C39" t="s">
        <v>68</v>
      </c>
      <c r="D39" t="s">
        <v>62</v>
      </c>
      <c r="E39" t="s">
        <v>66</v>
      </c>
      <c r="F39">
        <v>95</v>
      </c>
      <c r="G39">
        <v>75</v>
      </c>
      <c r="H39">
        <v>59</v>
      </c>
      <c r="I39">
        <v>86</v>
      </c>
      <c r="J39">
        <v>86</v>
      </c>
      <c r="K39">
        <f t="shared" si="1"/>
        <v>401</v>
      </c>
      <c r="L39">
        <f t="shared" si="2"/>
        <v>80.2</v>
      </c>
      <c r="M39" t="str">
        <f t="shared" si="3"/>
        <v>PROMOTED</v>
      </c>
      <c r="N39" t="str">
        <f t="shared" si="4"/>
        <v>PROMOTED</v>
      </c>
    </row>
    <row r="40" spans="1:14" x14ac:dyDescent="0.25">
      <c r="A40" t="str">
        <f t="shared" si="5"/>
        <v>Godwin</v>
      </c>
      <c r="B40" t="s">
        <v>50</v>
      </c>
      <c r="C40" t="s">
        <v>69</v>
      </c>
      <c r="D40" t="s">
        <v>61</v>
      </c>
      <c r="E40" t="s">
        <v>64</v>
      </c>
      <c r="F40">
        <v>40</v>
      </c>
      <c r="G40">
        <v>25</v>
      </c>
      <c r="H40">
        <v>88</v>
      </c>
      <c r="I40">
        <v>35</v>
      </c>
      <c r="J40">
        <v>49</v>
      </c>
      <c r="K40">
        <f t="shared" si="1"/>
        <v>237</v>
      </c>
      <c r="L40">
        <f t="shared" si="2"/>
        <v>47.4</v>
      </c>
      <c r="M40" t="str">
        <f t="shared" si="3"/>
        <v>REPEATED</v>
      </c>
      <c r="N40" t="str">
        <f t="shared" si="4"/>
        <v>REPEATED</v>
      </c>
    </row>
    <row r="41" spans="1:14" x14ac:dyDescent="0.25">
      <c r="A41" t="str">
        <f t="shared" si="5"/>
        <v>Joy</v>
      </c>
      <c r="B41" t="s">
        <v>51</v>
      </c>
      <c r="C41" t="s">
        <v>69</v>
      </c>
      <c r="D41" t="s">
        <v>62</v>
      </c>
      <c r="E41" t="s">
        <v>64</v>
      </c>
      <c r="F41">
        <v>66</v>
      </c>
      <c r="G41">
        <v>87</v>
      </c>
      <c r="H41">
        <v>59</v>
      </c>
      <c r="I41">
        <v>87</v>
      </c>
      <c r="J41">
        <v>50</v>
      </c>
      <c r="K41">
        <f t="shared" si="1"/>
        <v>349</v>
      </c>
      <c r="L41">
        <f t="shared" si="2"/>
        <v>69.8</v>
      </c>
      <c r="M41" t="str">
        <f t="shared" si="3"/>
        <v>REPEATED</v>
      </c>
      <c r="N41" t="str">
        <f t="shared" si="4"/>
        <v>PROMOTED ON TRAIL</v>
      </c>
    </row>
    <row r="42" spans="1:14" x14ac:dyDescent="0.25">
      <c r="A42" t="str">
        <f t="shared" si="5"/>
        <v>Ayobami</v>
      </c>
      <c r="B42" t="s">
        <v>52</v>
      </c>
      <c r="C42" t="s">
        <v>69</v>
      </c>
      <c r="D42" t="s">
        <v>61</v>
      </c>
      <c r="E42" t="s">
        <v>65</v>
      </c>
      <c r="F42">
        <v>48</v>
      </c>
      <c r="G42">
        <v>67</v>
      </c>
      <c r="H42">
        <v>66</v>
      </c>
      <c r="I42">
        <v>96</v>
      </c>
      <c r="J42">
        <v>67</v>
      </c>
      <c r="K42">
        <f t="shared" si="1"/>
        <v>344</v>
      </c>
      <c r="L42">
        <f t="shared" si="2"/>
        <v>68.8</v>
      </c>
      <c r="M42" t="str">
        <f t="shared" si="3"/>
        <v>REPEATED</v>
      </c>
      <c r="N42" t="str">
        <f t="shared" si="4"/>
        <v>PROMOTED ON TRAIL</v>
      </c>
    </row>
    <row r="43" spans="1:14" x14ac:dyDescent="0.25">
      <c r="A43" t="str">
        <f t="shared" si="5"/>
        <v>Ade</v>
      </c>
      <c r="B43" t="s">
        <v>53</v>
      </c>
      <c r="C43" t="s">
        <v>68</v>
      </c>
      <c r="D43" t="s">
        <v>61</v>
      </c>
      <c r="E43" t="s">
        <v>65</v>
      </c>
      <c r="F43">
        <v>77</v>
      </c>
      <c r="G43">
        <v>88</v>
      </c>
      <c r="H43">
        <v>97</v>
      </c>
      <c r="I43">
        <v>57</v>
      </c>
      <c r="J43">
        <v>67</v>
      </c>
      <c r="K43">
        <f t="shared" si="1"/>
        <v>386</v>
      </c>
      <c r="L43">
        <f t="shared" si="2"/>
        <v>77.2</v>
      </c>
      <c r="M43" t="str">
        <f t="shared" si="3"/>
        <v>PROMOTED</v>
      </c>
      <c r="N43" t="str">
        <f t="shared" si="4"/>
        <v>PROMOTED</v>
      </c>
    </row>
    <row r="44" spans="1:14" x14ac:dyDescent="0.25">
      <c r="A44" t="str">
        <f t="shared" si="5"/>
        <v>Mariam</v>
      </c>
      <c r="B44" t="s">
        <v>54</v>
      </c>
      <c r="C44" t="s">
        <v>68</v>
      </c>
      <c r="D44" t="s">
        <v>62</v>
      </c>
      <c r="E44" t="s">
        <v>67</v>
      </c>
      <c r="F44">
        <v>91</v>
      </c>
      <c r="G44">
        <v>64</v>
      </c>
      <c r="H44">
        <v>99</v>
      </c>
      <c r="I44">
        <v>88</v>
      </c>
      <c r="J44">
        <v>86</v>
      </c>
      <c r="K44">
        <f t="shared" si="1"/>
        <v>428</v>
      </c>
      <c r="L44">
        <f t="shared" si="2"/>
        <v>85.6</v>
      </c>
      <c r="M44" t="str">
        <f t="shared" si="3"/>
        <v>PROMOTED</v>
      </c>
      <c r="N44" t="str">
        <f t="shared" si="4"/>
        <v>PROMOTED</v>
      </c>
    </row>
    <row r="45" spans="1:14" x14ac:dyDescent="0.25">
      <c r="A45" t="str">
        <f t="shared" si="5"/>
        <v>Hadeesah</v>
      </c>
      <c r="B45" t="s">
        <v>55</v>
      </c>
      <c r="C45" t="s">
        <v>69</v>
      </c>
      <c r="D45" t="s">
        <v>62</v>
      </c>
      <c r="E45" t="s">
        <v>67</v>
      </c>
      <c r="F45">
        <v>66</v>
      </c>
      <c r="G45">
        <v>56</v>
      </c>
      <c r="H45">
        <v>87</v>
      </c>
      <c r="I45">
        <v>55</v>
      </c>
      <c r="J45">
        <v>37</v>
      </c>
      <c r="K45">
        <f t="shared" si="1"/>
        <v>301</v>
      </c>
      <c r="L45">
        <f t="shared" si="2"/>
        <v>60.199999999999996</v>
      </c>
      <c r="M45" t="str">
        <f t="shared" si="3"/>
        <v>REPEATED</v>
      </c>
      <c r="N45" t="str">
        <f t="shared" si="4"/>
        <v>PROMOTED ON TRAIL</v>
      </c>
    </row>
    <row r="46" spans="1:14" x14ac:dyDescent="0.25">
      <c r="A46" t="str">
        <f t="shared" si="5"/>
        <v>Princess</v>
      </c>
      <c r="B46" t="s">
        <v>56</v>
      </c>
      <c r="C46" t="s">
        <v>69</v>
      </c>
      <c r="D46" t="s">
        <v>62</v>
      </c>
      <c r="E46" t="s">
        <v>64</v>
      </c>
      <c r="F46">
        <v>63</v>
      </c>
      <c r="G46">
        <v>55</v>
      </c>
      <c r="H46">
        <v>79</v>
      </c>
      <c r="I46">
        <v>77</v>
      </c>
      <c r="J46">
        <v>87</v>
      </c>
      <c r="K46">
        <f t="shared" si="1"/>
        <v>361</v>
      </c>
      <c r="L46">
        <f t="shared" si="2"/>
        <v>72.2</v>
      </c>
      <c r="M46" t="str">
        <f t="shared" si="3"/>
        <v>PROMOTED</v>
      </c>
      <c r="N46" t="str">
        <f t="shared" si="4"/>
        <v>PROMOTED</v>
      </c>
    </row>
    <row r="47" spans="1:14" x14ac:dyDescent="0.25">
      <c r="A47" t="str">
        <f t="shared" si="5"/>
        <v>Esther</v>
      </c>
      <c r="B47" t="s">
        <v>57</v>
      </c>
      <c r="C47" t="s">
        <v>68</v>
      </c>
      <c r="D47" t="s">
        <v>62</v>
      </c>
      <c r="E47" t="s">
        <v>64</v>
      </c>
      <c r="F47">
        <v>77</v>
      </c>
      <c r="G47">
        <v>77</v>
      </c>
      <c r="H47">
        <v>70</v>
      </c>
      <c r="I47">
        <v>97</v>
      </c>
      <c r="J47">
        <v>67</v>
      </c>
      <c r="K47">
        <f t="shared" si="1"/>
        <v>388</v>
      </c>
      <c r="L47">
        <f t="shared" si="2"/>
        <v>77.600000000000009</v>
      </c>
      <c r="M47" t="str">
        <f t="shared" si="3"/>
        <v>PROMOTED</v>
      </c>
      <c r="N47" t="str">
        <f t="shared" si="4"/>
        <v>PROMOTED</v>
      </c>
    </row>
    <row r="48" spans="1:14" x14ac:dyDescent="0.25">
      <c r="A48" t="str">
        <f t="shared" si="5"/>
        <v>Emmanuel</v>
      </c>
      <c r="B48" t="s">
        <v>58</v>
      </c>
      <c r="C48" t="s">
        <v>69</v>
      </c>
      <c r="D48" t="s">
        <v>61</v>
      </c>
      <c r="E48" t="s">
        <v>66</v>
      </c>
      <c r="F48">
        <v>97</v>
      </c>
      <c r="G48">
        <v>46</v>
      </c>
      <c r="H48">
        <v>98</v>
      </c>
      <c r="I48">
        <v>56</v>
      </c>
      <c r="J48">
        <v>88</v>
      </c>
      <c r="K48">
        <f t="shared" si="1"/>
        <v>385</v>
      </c>
      <c r="L48">
        <f t="shared" si="2"/>
        <v>77</v>
      </c>
      <c r="M48" t="str">
        <f t="shared" si="3"/>
        <v>PROMOTED</v>
      </c>
      <c r="N48" t="str">
        <f t="shared" si="4"/>
        <v>PROMOTED</v>
      </c>
    </row>
    <row r="49" spans="1:14" x14ac:dyDescent="0.25">
      <c r="A49" t="str">
        <f t="shared" si="5"/>
        <v>Great</v>
      </c>
      <c r="B49" t="s">
        <v>59</v>
      </c>
      <c r="C49" t="s">
        <v>69</v>
      </c>
      <c r="D49" t="s">
        <v>62</v>
      </c>
      <c r="E49" t="s">
        <v>67</v>
      </c>
      <c r="F49">
        <v>58</v>
      </c>
      <c r="G49">
        <v>65</v>
      </c>
      <c r="H49">
        <v>69</v>
      </c>
      <c r="I49">
        <v>87</v>
      </c>
      <c r="J49">
        <v>99</v>
      </c>
      <c r="K49">
        <f t="shared" si="1"/>
        <v>378</v>
      </c>
      <c r="L49">
        <f t="shared" si="2"/>
        <v>75.599999999999994</v>
      </c>
      <c r="M49" t="str">
        <f t="shared" si="3"/>
        <v>PROMOTED</v>
      </c>
      <c r="N49" t="str">
        <f t="shared" si="4"/>
        <v>PROMOTED</v>
      </c>
    </row>
    <row r="50" spans="1:14" x14ac:dyDescent="0.25">
      <c r="A50" t="str">
        <f t="shared" si="5"/>
        <v>Peter</v>
      </c>
      <c r="B50" t="s">
        <v>60</v>
      </c>
      <c r="C50" t="s">
        <v>69</v>
      </c>
      <c r="D50" t="s">
        <v>61</v>
      </c>
      <c r="E50" t="s">
        <v>65</v>
      </c>
      <c r="F50">
        <v>72</v>
      </c>
      <c r="G50">
        <v>99</v>
      </c>
      <c r="H50">
        <v>54</v>
      </c>
      <c r="I50">
        <v>86</v>
      </c>
      <c r="J50">
        <v>75</v>
      </c>
      <c r="K50">
        <f t="shared" si="1"/>
        <v>386</v>
      </c>
      <c r="L50">
        <f t="shared" si="2"/>
        <v>77.2</v>
      </c>
      <c r="M50" t="str">
        <f t="shared" si="3"/>
        <v>PROMOTED</v>
      </c>
      <c r="N50" t="str">
        <f t="shared" si="4"/>
        <v>PROMOTED</v>
      </c>
    </row>
    <row r="51" spans="1:14" x14ac:dyDescent="0.25">
      <c r="A51" t="str">
        <f t="shared" si="5"/>
        <v>Bola</v>
      </c>
      <c r="B51" t="s">
        <v>70</v>
      </c>
      <c r="C51" t="s">
        <v>68</v>
      </c>
      <c r="D51" t="s">
        <v>62</v>
      </c>
      <c r="E51" t="s">
        <v>65</v>
      </c>
      <c r="F51">
        <v>89</v>
      </c>
      <c r="G51">
        <v>87</v>
      </c>
      <c r="H51">
        <v>90</v>
      </c>
      <c r="I51">
        <v>77</v>
      </c>
      <c r="J51">
        <v>85</v>
      </c>
      <c r="K51">
        <f t="shared" si="1"/>
        <v>428</v>
      </c>
      <c r="L51">
        <f t="shared" si="2"/>
        <v>85.6</v>
      </c>
      <c r="M51" t="str">
        <f t="shared" si="3"/>
        <v>PROMOTED</v>
      </c>
      <c r="N51" t="str">
        <f t="shared" si="4"/>
        <v>PROMOTED</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J20"/>
  <sheetViews>
    <sheetView workbookViewId="0">
      <selection activeCell="B19" sqref="B19"/>
    </sheetView>
  </sheetViews>
  <sheetFormatPr defaultRowHeight="15" x14ac:dyDescent="0.25"/>
  <cols>
    <col min="1" max="1" width="20" style="3" customWidth="1"/>
    <col min="2" max="2" width="24.140625" style="3" customWidth="1"/>
    <col min="3" max="3" width="5.28515625" style="3" customWidth="1"/>
    <col min="4" max="4" width="10.85546875" style="3" customWidth="1"/>
    <col min="5" max="5" width="16.28515625" style="3" customWidth="1"/>
    <col min="6" max="6" width="10.5703125" style="3" customWidth="1"/>
    <col min="7" max="7" width="11.28515625" style="3" customWidth="1"/>
    <col min="8" max="8" width="6.85546875" style="3" customWidth="1"/>
    <col min="9" max="9" width="9.140625" style="3"/>
    <col min="10" max="10" width="22" style="3" customWidth="1"/>
    <col min="11" max="11" width="22.5703125" style="3" bestFit="1" customWidth="1"/>
    <col min="12" max="16384" width="9.140625" style="3"/>
  </cols>
  <sheetData>
    <row r="3" spans="1:10" x14ac:dyDescent="0.25">
      <c r="A3" s="3" t="s">
        <v>76</v>
      </c>
      <c r="D3" s="3" t="s">
        <v>77</v>
      </c>
      <c r="E3" s="3" t="s">
        <v>90</v>
      </c>
      <c r="I3" s="3" t="s">
        <v>71</v>
      </c>
      <c r="J3" s="3" t="s">
        <v>78</v>
      </c>
    </row>
    <row r="4" spans="1:10" x14ac:dyDescent="0.25">
      <c r="A4" s="4" t="s">
        <v>85</v>
      </c>
      <c r="B4" s="5">
        <v>68.52</v>
      </c>
      <c r="D4" s="3" t="s">
        <v>71</v>
      </c>
      <c r="E4" s="3" t="s">
        <v>73</v>
      </c>
      <c r="F4" s="3" t="s">
        <v>74</v>
      </c>
      <c r="G4" s="3" t="s">
        <v>72</v>
      </c>
      <c r="I4" s="4" t="s">
        <v>83</v>
      </c>
      <c r="J4" s="5">
        <v>85.6</v>
      </c>
    </row>
    <row r="5" spans="1:10" x14ac:dyDescent="0.25">
      <c r="A5" s="4" t="s">
        <v>86</v>
      </c>
      <c r="B5" s="5">
        <v>64.92</v>
      </c>
      <c r="D5" s="4" t="s">
        <v>64</v>
      </c>
      <c r="E5" s="5">
        <v>4</v>
      </c>
      <c r="F5" s="5">
        <v>11</v>
      </c>
      <c r="G5" s="5">
        <v>15</v>
      </c>
      <c r="I5" s="4" t="s">
        <v>81</v>
      </c>
      <c r="J5" s="5">
        <v>85.6</v>
      </c>
    </row>
    <row r="6" spans="1:10" x14ac:dyDescent="0.25">
      <c r="A6" s="4" t="s">
        <v>87</v>
      </c>
      <c r="B6" s="5">
        <v>74.12</v>
      </c>
      <c r="D6" s="4" t="s">
        <v>66</v>
      </c>
      <c r="E6" s="5">
        <v>4</v>
      </c>
      <c r="F6" s="5">
        <v>7</v>
      </c>
      <c r="G6" s="5">
        <v>11</v>
      </c>
      <c r="I6" s="4" t="s">
        <v>84</v>
      </c>
      <c r="J6" s="5">
        <v>85.2</v>
      </c>
    </row>
    <row r="7" spans="1:10" x14ac:dyDescent="0.25">
      <c r="A7" s="4" t="s">
        <v>88</v>
      </c>
      <c r="B7" s="5">
        <v>66.8</v>
      </c>
      <c r="D7" s="4" t="s">
        <v>65</v>
      </c>
      <c r="E7" s="5">
        <v>7</v>
      </c>
      <c r="F7" s="5">
        <v>5</v>
      </c>
      <c r="G7" s="5">
        <v>12</v>
      </c>
      <c r="I7" s="4" t="s">
        <v>82</v>
      </c>
      <c r="J7" s="5">
        <v>81.2</v>
      </c>
    </row>
    <row r="8" spans="1:10" x14ac:dyDescent="0.25">
      <c r="A8" s="4" t="s">
        <v>89</v>
      </c>
      <c r="B8" s="5">
        <v>70.48</v>
      </c>
      <c r="D8" s="4" t="s">
        <v>67</v>
      </c>
      <c r="E8" s="5">
        <v>8</v>
      </c>
      <c r="F8" s="5">
        <v>4</v>
      </c>
      <c r="G8" s="5">
        <v>12</v>
      </c>
      <c r="I8" s="4" t="s">
        <v>80</v>
      </c>
      <c r="J8" s="5">
        <v>80.2</v>
      </c>
    </row>
    <row r="9" spans="1:10" x14ac:dyDescent="0.25">
      <c r="D9" s="4" t="s">
        <v>72</v>
      </c>
      <c r="E9" s="5">
        <v>23</v>
      </c>
      <c r="F9" s="5">
        <v>27</v>
      </c>
      <c r="G9" s="5">
        <v>50</v>
      </c>
    </row>
    <row r="11" spans="1:10" x14ac:dyDescent="0.25">
      <c r="A11" s="3" t="s">
        <v>71</v>
      </c>
      <c r="B11" s="3" t="s">
        <v>77</v>
      </c>
      <c r="E11" s="3" t="s">
        <v>90</v>
      </c>
    </row>
    <row r="12" spans="1:10" x14ac:dyDescent="0.25">
      <c r="A12" s="4" t="s">
        <v>73</v>
      </c>
      <c r="B12" s="5">
        <v>23</v>
      </c>
      <c r="D12" s="3" t="s">
        <v>76</v>
      </c>
      <c r="E12" s="3" t="s">
        <v>68</v>
      </c>
      <c r="F12" s="3" t="s">
        <v>69</v>
      </c>
    </row>
    <row r="13" spans="1:10" x14ac:dyDescent="0.25">
      <c r="A13" s="4" t="s">
        <v>74</v>
      </c>
      <c r="B13" s="5">
        <v>27</v>
      </c>
      <c r="D13" s="4" t="s">
        <v>91</v>
      </c>
      <c r="E13" s="6">
        <v>68.260869565217391</v>
      </c>
      <c r="F13" s="6">
        <v>68.740740740740748</v>
      </c>
    </row>
    <row r="14" spans="1:10" x14ac:dyDescent="0.25">
      <c r="A14" s="4" t="s">
        <v>72</v>
      </c>
      <c r="B14" s="5">
        <v>50</v>
      </c>
      <c r="D14" s="4" t="s">
        <v>92</v>
      </c>
      <c r="E14" s="6">
        <v>61.304347826086953</v>
      </c>
      <c r="F14" s="6">
        <v>68</v>
      </c>
    </row>
    <row r="15" spans="1:10" x14ac:dyDescent="0.25">
      <c r="D15" s="4" t="s">
        <v>93</v>
      </c>
      <c r="E15" s="6">
        <v>76.434782608695656</v>
      </c>
      <c r="F15" s="6">
        <v>72.148148148148152</v>
      </c>
    </row>
    <row r="16" spans="1:10" x14ac:dyDescent="0.25">
      <c r="A16" s="3" t="s">
        <v>71</v>
      </c>
      <c r="B16" s="3" t="s">
        <v>75</v>
      </c>
      <c r="D16" s="4" t="s">
        <v>94</v>
      </c>
      <c r="E16" s="6">
        <v>67.260869565217391</v>
      </c>
      <c r="F16" s="6">
        <v>66.407407407407405</v>
      </c>
    </row>
    <row r="17" spans="1:6" x14ac:dyDescent="0.25">
      <c r="A17" s="4" t="s">
        <v>73</v>
      </c>
      <c r="B17" s="5">
        <v>23</v>
      </c>
      <c r="D17" s="4" t="s">
        <v>89</v>
      </c>
      <c r="E17" s="6">
        <v>71.217391304347828</v>
      </c>
      <c r="F17" s="6">
        <v>69.851851851851848</v>
      </c>
    </row>
    <row r="18" spans="1:6" x14ac:dyDescent="0.25">
      <c r="A18" s="4" t="s">
        <v>74</v>
      </c>
      <c r="B18" s="5">
        <v>4</v>
      </c>
    </row>
    <row r="19" spans="1:6" x14ac:dyDescent="0.25">
      <c r="A19" s="4" t="s">
        <v>79</v>
      </c>
      <c r="B19" s="5">
        <v>23</v>
      </c>
    </row>
    <row r="20" spans="1:6" x14ac:dyDescent="0.25">
      <c r="A20" s="4" t="s">
        <v>72</v>
      </c>
      <c r="B20" s="5">
        <v>50</v>
      </c>
    </row>
  </sheetData>
  <pageMargins left="0.7" right="0.7" top="0.75" bottom="0.75" header="0.3" footer="0.3"/>
  <pageSetup orientation="portrait" r:id="rId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
  <sheetViews>
    <sheetView showGridLines="0" showRowColHeaders="0" zoomScale="93" zoomScaleNormal="93" workbookViewId="0">
      <selection activeCell="T17" sqref="T17"/>
    </sheetView>
  </sheetViews>
  <sheetFormatPr defaultRowHeight="15" x14ac:dyDescent="0.25"/>
  <sheetData>
    <row r="1" ht="21" customHeight="1" x14ac:dyDescent="0.25"/>
    <row r="3" ht="24" customHeight="1" x14ac:dyDescent="0.25"/>
    <row r="4" ht="23.25" customHeight="1" x14ac:dyDescent="0.25"/>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DATASET</vt:lpstr>
      <vt:lpstr>PIVOT TABLES</vt:lpstr>
      <vt:lpstr>DASHBOARD</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cp:lastPrinted>2025-08-06T19:38:39Z</cp:lastPrinted>
  <dcterms:created xsi:type="dcterms:W3CDTF">2025-08-02T12:38:39Z</dcterms:created>
  <dcterms:modified xsi:type="dcterms:W3CDTF">2025-08-11T18:36:28Z</dcterms:modified>
</cp:coreProperties>
</file>