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yu\25spring\LLM\Project\ExplainIt\Results\Task0\"/>
    </mc:Choice>
  </mc:AlternateContent>
  <xr:revisionPtr revIDLastSave="0" documentId="13_ncr:1_{3583A3CB-A480-43EC-943D-A32C5EE3D8CA}" xr6:coauthVersionLast="47" xr6:coauthVersionMax="47" xr10:uidLastSave="{00000000-0000-0000-0000-000000000000}"/>
  <bookViews>
    <workbookView xWindow="28680" yWindow="-120" windowWidth="29040" windowHeight="15720" xr2:uid="{3BBE71DE-96A6-4F43-8A47-146F4A946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10" i="1"/>
  <c r="J4" i="1"/>
  <c r="J32" i="1"/>
  <c r="J31" i="1"/>
  <c r="J30" i="1"/>
  <c r="J29" i="1"/>
  <c r="J28" i="1"/>
  <c r="J26" i="1"/>
  <c r="J25" i="1"/>
  <c r="J24" i="1"/>
  <c r="J23" i="1"/>
  <c r="J22" i="1"/>
  <c r="L20" i="1"/>
  <c r="J20" i="1"/>
  <c r="L19" i="1"/>
  <c r="J19" i="1"/>
  <c r="J18" i="1"/>
  <c r="L17" i="1"/>
  <c r="J17" i="1"/>
  <c r="L16" i="1"/>
  <c r="J16" i="1"/>
  <c r="L14" i="1"/>
  <c r="J14" i="1"/>
  <c r="L13" i="1"/>
  <c r="J13" i="1"/>
  <c r="J12" i="1"/>
  <c r="L11" i="1"/>
  <c r="J11" i="1"/>
  <c r="L10" i="1"/>
  <c r="J8" i="1"/>
  <c r="J7" i="1"/>
  <c r="J6" i="1"/>
  <c r="L5" i="1"/>
  <c r="J5" i="1"/>
</calcChain>
</file>

<file path=xl/sharedStrings.xml><?xml version="1.0" encoding="utf-8"?>
<sst xmlns="http://schemas.openxmlformats.org/spreadsheetml/2006/main" count="135" uniqueCount="40">
  <si>
    <t>image</t>
    <phoneticPr fontId="2" type="noConversion"/>
  </si>
  <si>
    <t>prompt_type</t>
    <phoneticPr fontId="2" type="noConversion"/>
  </si>
  <si>
    <t>accuracy</t>
    <phoneticPr fontId="2" type="noConversion"/>
  </si>
  <si>
    <t>Hedging</t>
    <phoneticPr fontId="2" type="noConversion"/>
  </si>
  <si>
    <t>Baseline</t>
  </si>
  <si>
    <t>Stepwise CoT</t>
  </si>
  <si>
    <t>Visual-First</t>
  </si>
  <si>
    <t>Explanation-First</t>
  </si>
  <si>
    <t>1,2-dimethylbenzene.png</t>
  </si>
  <si>
    <t>1,3-dimethylbenzene.png</t>
  </si>
  <si>
    <t>1,4-dimethylbenzene.png</t>
  </si>
  <si>
    <t>Alkohol_benzylowy.png</t>
  </si>
  <si>
    <t>Aspartame.png</t>
  </si>
  <si>
    <t>Butan_Lewis.png</t>
  </si>
  <si>
    <t>Butane_simple.png</t>
  </si>
  <si>
    <t>Carbon-dioxide.png</t>
  </si>
  <si>
    <t>Cholesterol.png</t>
  </si>
  <si>
    <t>Cortisol3.png</t>
  </si>
  <si>
    <t>Furan-numbered.png</t>
  </si>
  <si>
    <t>Guanin.png</t>
  </si>
  <si>
    <t>Hydrogen-chloride.png</t>
  </si>
  <si>
    <t>Phenol2.png</t>
  </si>
  <si>
    <t>Propane-Full.png</t>
  </si>
  <si>
    <t>Propane-Skeletal.png</t>
  </si>
  <si>
    <t>Thiophene-numbered.png</t>
  </si>
  <si>
    <t>Thymine.png</t>
  </si>
  <si>
    <t>Tryptophan.png</t>
  </si>
  <si>
    <t>hedging = 0</t>
  </si>
  <si>
    <t>hedging = 1</t>
  </si>
  <si>
    <t># = 1</t>
  </si>
  <si>
    <t># = 0.6</t>
  </si>
  <si>
    <t># = 2</t>
  </si>
  <si>
    <t>baseline</t>
  </si>
  <si>
    <t>stepwise</t>
  </si>
  <si>
    <t>visual</t>
  </si>
  <si>
    <t>explan</t>
  </si>
  <si>
    <t>SUMMARY</t>
  </si>
  <si>
    <t># = 0</t>
  </si>
  <si>
    <t># = 0.5</t>
  </si>
  <si>
    <t># = 1.5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</si>
</sst>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77D9-1255-4582-A0D0-DBD0BE16AADA}">
  <dimension ref="A1:L77"/>
  <sheetViews>
    <sheetView tabSelected="1" workbookViewId="0">
      <selection activeCell="O11" sqref="O11"/>
    </sheetView>
  </sheetViews>
  <sheetFormatPr defaultRowHeight="13.8" x14ac:dyDescent="0.25"/>
  <cols>
    <col min="1" max="1" width="7.77734375" customWidth="1"/>
    <col min="2" max="2" width="12.21875" customWidth="1"/>
    <col min="3" max="3" width="16.6640625" customWidth="1"/>
    <col min="4" max="4" width="11.44140625" customWidth="1"/>
    <col min="5" max="5" width="12.88671875" customWidth="1"/>
    <col min="11" max="11" width="12.33203125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12" ht="14.4" thickBot="1" x14ac:dyDescent="0.3">
      <c r="A2" s="1">
        <v>1</v>
      </c>
      <c r="B2" s="1" t="s">
        <v>8</v>
      </c>
      <c r="C2" s="1" t="s">
        <v>4</v>
      </c>
      <c r="D2" s="1">
        <v>0.5</v>
      </c>
      <c r="E2" s="1">
        <v>1</v>
      </c>
    </row>
    <row r="3" spans="1:12" x14ac:dyDescent="0.25">
      <c r="A3" s="1"/>
      <c r="B3" s="1"/>
      <c r="C3" s="1" t="s">
        <v>5</v>
      </c>
      <c r="D3" s="1">
        <v>1</v>
      </c>
      <c r="E3" s="1">
        <v>1</v>
      </c>
      <c r="H3" s="4" t="s">
        <v>36</v>
      </c>
      <c r="I3" s="5"/>
      <c r="J3" s="5"/>
      <c r="K3" s="5"/>
      <c r="L3" s="6"/>
    </row>
    <row r="4" spans="1:12" x14ac:dyDescent="0.25">
      <c r="A4" s="1"/>
      <c r="B4" s="1"/>
      <c r="C4" s="1" t="s">
        <v>6</v>
      </c>
      <c r="D4" s="1">
        <v>0.5</v>
      </c>
      <c r="E4" s="1">
        <v>1</v>
      </c>
      <c r="H4" s="7"/>
      <c r="I4" s="8" t="s">
        <v>37</v>
      </c>
      <c r="J4" s="8">
        <f>COUNTIF(D:D, 0)</f>
        <v>7</v>
      </c>
      <c r="K4" s="8" t="s">
        <v>27</v>
      </c>
      <c r="L4" s="9">
        <f>COUNTIF(E:E, 0)</f>
        <v>2</v>
      </c>
    </row>
    <row r="5" spans="1:12" x14ac:dyDescent="0.25">
      <c r="A5" s="1"/>
      <c r="B5" s="1"/>
      <c r="C5" s="1" t="s">
        <v>7</v>
      </c>
      <c r="D5" s="1">
        <v>0.5</v>
      </c>
      <c r="E5" s="1">
        <v>1</v>
      </c>
      <c r="H5" s="7"/>
      <c r="I5" s="8" t="s">
        <v>38</v>
      </c>
      <c r="J5" s="8">
        <f>COUNTIF(D:D, 0.5)</f>
        <v>48</v>
      </c>
      <c r="K5" s="8" t="s">
        <v>28</v>
      </c>
      <c r="L5" s="9">
        <f>COUNTIF(E:E, 1)</f>
        <v>74</v>
      </c>
    </row>
    <row r="6" spans="1:12" x14ac:dyDescent="0.25">
      <c r="A6" s="3">
        <v>2</v>
      </c>
      <c r="B6" s="3" t="s">
        <v>9</v>
      </c>
      <c r="C6" s="3" t="s">
        <v>4</v>
      </c>
      <c r="D6" s="3">
        <v>0.5</v>
      </c>
      <c r="E6" s="3">
        <v>1</v>
      </c>
      <c r="H6" s="7"/>
      <c r="I6" s="8" t="s">
        <v>29</v>
      </c>
      <c r="J6" s="8">
        <f>COUNTIF(D:D, 1)</f>
        <v>16</v>
      </c>
      <c r="K6" s="8"/>
      <c r="L6" s="9"/>
    </row>
    <row r="7" spans="1:12" x14ac:dyDescent="0.25">
      <c r="A7" s="3"/>
      <c r="B7" s="3"/>
      <c r="C7" s="3" t="s">
        <v>5</v>
      </c>
      <c r="D7" s="3">
        <v>1</v>
      </c>
      <c r="E7" s="3">
        <v>1</v>
      </c>
      <c r="H7" s="7"/>
      <c r="I7" s="8" t="s">
        <v>39</v>
      </c>
      <c r="J7" s="8">
        <f>COUNTIF(D:D, 1.5)</f>
        <v>4</v>
      </c>
      <c r="K7" s="8"/>
      <c r="L7" s="9"/>
    </row>
    <row r="8" spans="1:12" x14ac:dyDescent="0.25">
      <c r="A8" s="3"/>
      <c r="B8" s="3"/>
      <c r="C8" s="3" t="s">
        <v>6</v>
      </c>
      <c r="D8" s="3">
        <v>0.5</v>
      </c>
      <c r="E8" s="3">
        <v>1</v>
      </c>
      <c r="H8" s="7"/>
      <c r="I8" s="8" t="s">
        <v>31</v>
      </c>
      <c r="J8" s="8">
        <f>COUNTIF(D:D, 2)</f>
        <v>1</v>
      </c>
      <c r="K8" s="8"/>
      <c r="L8" s="9"/>
    </row>
    <row r="9" spans="1:12" x14ac:dyDescent="0.25">
      <c r="A9" s="3"/>
      <c r="B9" s="3"/>
      <c r="C9" s="3" t="s">
        <v>7</v>
      </c>
      <c r="D9" s="3">
        <v>0.5</v>
      </c>
      <c r="E9" s="3">
        <v>1</v>
      </c>
      <c r="H9" s="7"/>
      <c r="I9" s="8"/>
      <c r="J9" s="8"/>
      <c r="K9" s="8"/>
      <c r="L9" s="9"/>
    </row>
    <row r="10" spans="1:12" x14ac:dyDescent="0.25">
      <c r="A10" s="1">
        <v>3</v>
      </c>
      <c r="B10" s="1" t="s">
        <v>10</v>
      </c>
      <c r="C10" s="1" t="s">
        <v>4</v>
      </c>
      <c r="D10" s="1">
        <v>0.5</v>
      </c>
      <c r="E10" s="1">
        <v>1</v>
      </c>
      <c r="H10" s="10" t="s">
        <v>32</v>
      </c>
      <c r="I10" s="8" t="s">
        <v>37</v>
      </c>
      <c r="J10" s="8">
        <f>COUNTIFS(C:C, "Baseline", D:D, 0)</f>
        <v>4</v>
      </c>
      <c r="K10" s="11" t="s">
        <v>32</v>
      </c>
      <c r="L10" s="9">
        <f>COUNTIFS(C:C, "Baseline", E:E, 0)</f>
        <v>2</v>
      </c>
    </row>
    <row r="11" spans="1:12" x14ac:dyDescent="0.25">
      <c r="A11" s="1"/>
      <c r="B11" s="1"/>
      <c r="C11" s="1" t="s">
        <v>5</v>
      </c>
      <c r="D11" s="1">
        <v>0.5</v>
      </c>
      <c r="E11" s="1">
        <v>1</v>
      </c>
      <c r="H11" s="10"/>
      <c r="I11" s="8" t="s">
        <v>38</v>
      </c>
      <c r="J11" s="8">
        <f>COUNTIFS(C:C, "Baseline", D:D, 0.5)</f>
        <v>11</v>
      </c>
      <c r="K11" s="11"/>
      <c r="L11" s="9">
        <f>COUNTIFS(C:C, "Baseline", E:E, 1)</f>
        <v>17</v>
      </c>
    </row>
    <row r="12" spans="1:12" x14ac:dyDescent="0.25">
      <c r="A12" s="1"/>
      <c r="B12" s="1"/>
      <c r="C12" s="1" t="s">
        <v>6</v>
      </c>
      <c r="D12" s="1">
        <v>0.5</v>
      </c>
      <c r="E12" s="1">
        <v>1</v>
      </c>
      <c r="H12" s="10"/>
      <c r="I12" s="8" t="s">
        <v>29</v>
      </c>
      <c r="J12" s="8">
        <f>COUNTIFS(C:C, "Baseline", D:D, 1)</f>
        <v>3</v>
      </c>
      <c r="K12" s="8"/>
      <c r="L12" s="9"/>
    </row>
    <row r="13" spans="1:12" x14ac:dyDescent="0.25">
      <c r="A13" s="1"/>
      <c r="B13" s="1"/>
      <c r="C13" s="1" t="s">
        <v>7</v>
      </c>
      <c r="D13" s="1">
        <v>0.5</v>
      </c>
      <c r="E13" s="1">
        <v>1</v>
      </c>
      <c r="H13" s="10"/>
      <c r="I13" s="8" t="s">
        <v>39</v>
      </c>
      <c r="J13" s="8">
        <f>COUNTIFS(C:C, "Baseline", D:D, 1.5)</f>
        <v>0</v>
      </c>
      <c r="K13" s="11" t="s">
        <v>33</v>
      </c>
      <c r="L13" s="9">
        <f>COUNTIFS(C:C, "Stepwise CoT", E:E, 0)</f>
        <v>0</v>
      </c>
    </row>
    <row r="14" spans="1:12" x14ac:dyDescent="0.25">
      <c r="A14" s="3">
        <v>4</v>
      </c>
      <c r="B14" s="3" t="s">
        <v>11</v>
      </c>
      <c r="C14" s="3" t="s">
        <v>4</v>
      </c>
      <c r="D14" s="3">
        <v>1</v>
      </c>
      <c r="E14" s="3">
        <v>1</v>
      </c>
      <c r="H14" s="10"/>
      <c r="I14" s="8" t="s">
        <v>31</v>
      </c>
      <c r="J14" s="8">
        <f>COUNTIFS(C:C, "Baseline", D:D, 2)</f>
        <v>1</v>
      </c>
      <c r="K14" s="11"/>
      <c r="L14" s="9">
        <f>COUNTIFS(C:C, "Stepwise CoT", E:E, 1)</f>
        <v>19</v>
      </c>
    </row>
    <row r="15" spans="1:12" x14ac:dyDescent="0.25">
      <c r="A15" s="3"/>
      <c r="B15" s="3"/>
      <c r="C15" s="3" t="s">
        <v>5</v>
      </c>
      <c r="D15" s="3">
        <v>0.5</v>
      </c>
      <c r="E15" s="3">
        <v>1</v>
      </c>
      <c r="H15" s="7"/>
      <c r="I15" s="8"/>
      <c r="J15" s="8"/>
      <c r="K15" s="8"/>
      <c r="L15" s="9"/>
    </row>
    <row r="16" spans="1:12" x14ac:dyDescent="0.25">
      <c r="A16" s="3"/>
      <c r="B16" s="3"/>
      <c r="C16" s="3" t="s">
        <v>6</v>
      </c>
      <c r="D16" s="3">
        <v>0.5</v>
      </c>
      <c r="E16" s="3">
        <v>1</v>
      </c>
      <c r="H16" s="10" t="s">
        <v>33</v>
      </c>
      <c r="I16" s="8" t="s">
        <v>37</v>
      </c>
      <c r="J16" s="8">
        <f>COUNTIFS(C:C, "Stepwise CoT", D:D, 0)</f>
        <v>1</v>
      </c>
      <c r="K16" s="11" t="s">
        <v>34</v>
      </c>
      <c r="L16" s="9">
        <f>COUNTIFS(C:C, "Visual-First", E:E, 0)</f>
        <v>0</v>
      </c>
    </row>
    <row r="17" spans="1:12" x14ac:dyDescent="0.25">
      <c r="A17" s="3"/>
      <c r="B17" s="3"/>
      <c r="C17" s="3" t="s">
        <v>7</v>
      </c>
      <c r="D17" s="3">
        <v>1</v>
      </c>
      <c r="E17" s="3">
        <v>1</v>
      </c>
      <c r="H17" s="10"/>
      <c r="I17" s="8" t="s">
        <v>38</v>
      </c>
      <c r="J17" s="8">
        <f>COUNTIFS(C:C, "Stepwise CoT", D:D, 0.5)</f>
        <v>11</v>
      </c>
      <c r="K17" s="11"/>
      <c r="L17" s="9">
        <f>COUNTIFS(C:C, "Visual-First", E:E, 1)</f>
        <v>19</v>
      </c>
    </row>
    <row r="18" spans="1:12" x14ac:dyDescent="0.25">
      <c r="A18" s="1">
        <v>5</v>
      </c>
      <c r="B18" s="1" t="s">
        <v>12</v>
      </c>
      <c r="C18" s="1" t="s">
        <v>4</v>
      </c>
      <c r="D18" s="1">
        <v>0.5</v>
      </c>
      <c r="E18" s="1">
        <v>1</v>
      </c>
      <c r="H18" s="10"/>
      <c r="I18" s="8" t="s">
        <v>29</v>
      </c>
      <c r="J18" s="8">
        <f>COUNTIFS(C:C, "Stepwise CoT", D:D, 1)</f>
        <v>7</v>
      </c>
      <c r="K18" s="8"/>
      <c r="L18" s="9"/>
    </row>
    <row r="19" spans="1:12" x14ac:dyDescent="0.25">
      <c r="A19" s="1"/>
      <c r="B19" s="1"/>
      <c r="C19" s="1" t="s">
        <v>5</v>
      </c>
      <c r="D19" s="1">
        <v>0.5</v>
      </c>
      <c r="E19" s="1">
        <v>1</v>
      </c>
      <c r="H19" s="10"/>
      <c r="I19" s="8" t="s">
        <v>30</v>
      </c>
      <c r="J19" s="8">
        <f>COUNTIFS(C:C, "Stepwise CoT", D:D, 1.5)</f>
        <v>0</v>
      </c>
      <c r="K19" s="11" t="s">
        <v>35</v>
      </c>
      <c r="L19" s="9">
        <f>COUNTIFS(C:C, "Explanation-First", E:E, 0)</f>
        <v>0</v>
      </c>
    </row>
    <row r="20" spans="1:12" x14ac:dyDescent="0.25">
      <c r="A20" s="1"/>
      <c r="B20" s="1"/>
      <c r="C20" s="1" t="s">
        <v>6</v>
      </c>
      <c r="D20" s="1">
        <v>1</v>
      </c>
      <c r="E20" s="1">
        <v>1</v>
      </c>
      <c r="H20" s="10"/>
      <c r="I20" s="8" t="s">
        <v>31</v>
      </c>
      <c r="J20" s="8">
        <f>COUNTIFS(C:C, "Stepwise CoT", D:D, 2)</f>
        <v>0</v>
      </c>
      <c r="K20" s="11"/>
      <c r="L20" s="9">
        <f>COUNTIFS(C:C, "Explanation-First", E:E, 1)</f>
        <v>19</v>
      </c>
    </row>
    <row r="21" spans="1:12" x14ac:dyDescent="0.25">
      <c r="A21" s="1"/>
      <c r="B21" s="1"/>
      <c r="C21" s="1" t="s">
        <v>7</v>
      </c>
      <c r="D21" s="1">
        <v>0.5</v>
      </c>
      <c r="E21" s="1">
        <v>1</v>
      </c>
      <c r="H21" s="7"/>
      <c r="I21" s="8"/>
      <c r="J21" s="8"/>
      <c r="K21" s="8"/>
      <c r="L21" s="9"/>
    </row>
    <row r="22" spans="1:12" x14ac:dyDescent="0.25">
      <c r="A22" s="3">
        <v>6</v>
      </c>
      <c r="B22" s="3" t="s">
        <v>13</v>
      </c>
      <c r="C22" s="3" t="s">
        <v>4</v>
      </c>
      <c r="D22" s="3">
        <v>0.5</v>
      </c>
      <c r="E22" s="3">
        <v>1</v>
      </c>
      <c r="H22" s="10" t="s">
        <v>34</v>
      </c>
      <c r="I22" s="8" t="s">
        <v>37</v>
      </c>
      <c r="J22" s="8">
        <f>COUNTIFS(C:C, "Visual-First", D:D, 0)</f>
        <v>1</v>
      </c>
      <c r="K22" s="8"/>
      <c r="L22" s="9"/>
    </row>
    <row r="23" spans="1:12" x14ac:dyDescent="0.25">
      <c r="A23" s="3"/>
      <c r="B23" s="3"/>
      <c r="C23" s="3" t="s">
        <v>5</v>
      </c>
      <c r="D23" s="3">
        <v>0.5</v>
      </c>
      <c r="E23" s="3">
        <v>1</v>
      </c>
      <c r="H23" s="10"/>
      <c r="I23" s="8" t="s">
        <v>38</v>
      </c>
      <c r="J23" s="8">
        <f>COUNTIFS(C:C, "Visual-First", D:D, 0.5)</f>
        <v>12</v>
      </c>
      <c r="K23" s="8"/>
      <c r="L23" s="9"/>
    </row>
    <row r="24" spans="1:12" x14ac:dyDescent="0.25">
      <c r="A24" s="3"/>
      <c r="B24" s="3"/>
      <c r="C24" s="3" t="s">
        <v>6</v>
      </c>
      <c r="D24" s="3">
        <v>1</v>
      </c>
      <c r="E24" s="3">
        <v>1</v>
      </c>
      <c r="H24" s="10"/>
      <c r="I24" s="8" t="s">
        <v>29</v>
      </c>
      <c r="J24" s="8">
        <f>COUNTIFS(C:C, "Visual-First", D:D, 1)</f>
        <v>3</v>
      </c>
      <c r="K24" s="8"/>
      <c r="L24" s="9"/>
    </row>
    <row r="25" spans="1:12" x14ac:dyDescent="0.25">
      <c r="A25" s="3"/>
      <c r="B25" s="3"/>
      <c r="C25" s="3" t="s">
        <v>7</v>
      </c>
      <c r="D25" s="3">
        <v>0.5</v>
      </c>
      <c r="E25" s="3">
        <v>1</v>
      </c>
      <c r="H25" s="10"/>
      <c r="I25" s="8" t="s">
        <v>39</v>
      </c>
      <c r="J25" s="8">
        <f>COUNTIFS(C:C, "Visual-First", D:D, 1.5)</f>
        <v>3</v>
      </c>
      <c r="K25" s="8"/>
      <c r="L25" s="9"/>
    </row>
    <row r="26" spans="1:12" x14ac:dyDescent="0.25">
      <c r="A26" s="1">
        <v>7</v>
      </c>
      <c r="B26" s="1" t="s">
        <v>14</v>
      </c>
      <c r="C26" s="1" t="s">
        <v>4</v>
      </c>
      <c r="D26" s="1">
        <v>0.5</v>
      </c>
      <c r="E26" s="1">
        <v>1</v>
      </c>
      <c r="H26" s="10"/>
      <c r="I26" s="8" t="s">
        <v>31</v>
      </c>
      <c r="J26" s="8">
        <f>COUNTIFS(C:C, "Visual-First", D:D, 2)</f>
        <v>0</v>
      </c>
      <c r="K26" s="8"/>
      <c r="L26" s="9"/>
    </row>
    <row r="27" spans="1:12" x14ac:dyDescent="0.25">
      <c r="A27" s="1"/>
      <c r="B27" s="1"/>
      <c r="C27" s="1" t="s">
        <v>5</v>
      </c>
      <c r="D27" s="1">
        <v>1</v>
      </c>
      <c r="E27" s="1">
        <v>1</v>
      </c>
      <c r="H27" s="7"/>
      <c r="I27" s="8"/>
      <c r="J27" s="8"/>
      <c r="K27" s="8"/>
      <c r="L27" s="9"/>
    </row>
    <row r="28" spans="1:12" x14ac:dyDescent="0.25">
      <c r="A28" s="1"/>
      <c r="B28" s="1"/>
      <c r="C28" s="1" t="s">
        <v>6</v>
      </c>
      <c r="D28" s="1">
        <v>1</v>
      </c>
      <c r="E28" s="1">
        <v>1</v>
      </c>
      <c r="H28" s="10" t="s">
        <v>35</v>
      </c>
      <c r="I28" s="8" t="s">
        <v>37</v>
      </c>
      <c r="J28" s="8">
        <f>COUNTIFS(C:C, "Explanation-First", D:D, 0)</f>
        <v>1</v>
      </c>
      <c r="K28" s="8"/>
      <c r="L28" s="9"/>
    </row>
    <row r="29" spans="1:12" x14ac:dyDescent="0.25">
      <c r="A29" s="1"/>
      <c r="B29" s="1"/>
      <c r="C29" s="1" t="s">
        <v>7</v>
      </c>
      <c r="D29" s="1">
        <v>0.5</v>
      </c>
      <c r="E29" s="1">
        <v>1</v>
      </c>
      <c r="H29" s="10"/>
      <c r="I29" s="8" t="s">
        <v>38</v>
      </c>
      <c r="J29" s="8">
        <f>COUNTIFS(C:C, "Explanation-First", D:D, 0.5)</f>
        <v>14</v>
      </c>
      <c r="K29" s="8"/>
      <c r="L29" s="9"/>
    </row>
    <row r="30" spans="1:12" x14ac:dyDescent="0.25">
      <c r="A30" s="3">
        <v>8</v>
      </c>
      <c r="B30" s="3" t="s">
        <v>15</v>
      </c>
      <c r="C30" s="3" t="s">
        <v>4</v>
      </c>
      <c r="D30" s="3">
        <v>2</v>
      </c>
      <c r="E30" s="3">
        <v>1</v>
      </c>
      <c r="H30" s="10"/>
      <c r="I30" s="8" t="s">
        <v>29</v>
      </c>
      <c r="J30" s="8">
        <f>COUNTIFS(C:C, "Explanation-First", D:D, 1)</f>
        <v>3</v>
      </c>
      <c r="K30" s="8"/>
      <c r="L30" s="9"/>
    </row>
    <row r="31" spans="1:12" x14ac:dyDescent="0.25">
      <c r="A31" s="3"/>
      <c r="B31" s="3"/>
      <c r="C31" s="3" t="s">
        <v>5</v>
      </c>
      <c r="D31" s="3">
        <v>0.5</v>
      </c>
      <c r="E31" s="3">
        <v>1</v>
      </c>
      <c r="H31" s="10"/>
      <c r="I31" s="8" t="s">
        <v>39</v>
      </c>
      <c r="J31" s="8">
        <f>COUNTIFS(C:C, "Explanation-First", D:D, 1.5)</f>
        <v>1</v>
      </c>
      <c r="K31" s="8"/>
      <c r="L31" s="9"/>
    </row>
    <row r="32" spans="1:12" ht="14.4" thickBot="1" x14ac:dyDescent="0.3">
      <c r="A32" s="3"/>
      <c r="B32" s="3"/>
      <c r="C32" s="3" t="s">
        <v>6</v>
      </c>
      <c r="D32" s="3">
        <v>1.5</v>
      </c>
      <c r="E32" s="3">
        <v>1</v>
      </c>
      <c r="H32" s="12"/>
      <c r="I32" s="13" t="s">
        <v>31</v>
      </c>
      <c r="J32" s="13">
        <f>COUNTIFS(C:C, "Explanation-First", D:D, 2)</f>
        <v>0</v>
      </c>
      <c r="K32" s="13"/>
      <c r="L32" s="14"/>
    </row>
    <row r="33" spans="1:5" x14ac:dyDescent="0.25">
      <c r="A33" s="3"/>
      <c r="B33" s="3"/>
      <c r="C33" s="3" t="s">
        <v>7</v>
      </c>
      <c r="D33" s="3">
        <v>0.5</v>
      </c>
      <c r="E33" s="3">
        <v>1</v>
      </c>
    </row>
    <row r="34" spans="1:5" x14ac:dyDescent="0.25">
      <c r="A34" s="1">
        <v>9</v>
      </c>
      <c r="B34" s="1" t="s">
        <v>16</v>
      </c>
      <c r="C34" s="1" t="s">
        <v>4</v>
      </c>
      <c r="D34" s="1">
        <v>0.5</v>
      </c>
      <c r="E34" s="1">
        <v>1</v>
      </c>
    </row>
    <row r="35" spans="1:5" x14ac:dyDescent="0.25">
      <c r="A35" s="1"/>
      <c r="B35" s="1"/>
      <c r="C35" s="1" t="s">
        <v>5</v>
      </c>
      <c r="D35" s="1">
        <v>1</v>
      </c>
      <c r="E35" s="1">
        <v>1</v>
      </c>
    </row>
    <row r="36" spans="1:5" x14ac:dyDescent="0.25">
      <c r="A36" s="1"/>
      <c r="B36" s="1"/>
      <c r="C36" s="1" t="s">
        <v>6</v>
      </c>
      <c r="D36" s="1">
        <v>1.5</v>
      </c>
      <c r="E36" s="1">
        <v>1</v>
      </c>
    </row>
    <row r="37" spans="1:5" x14ac:dyDescent="0.25">
      <c r="A37" s="1"/>
      <c r="B37" s="1"/>
      <c r="C37" s="1" t="s">
        <v>7</v>
      </c>
      <c r="D37" s="1">
        <v>1</v>
      </c>
      <c r="E37" s="1">
        <v>1</v>
      </c>
    </row>
    <row r="38" spans="1:5" x14ac:dyDescent="0.25">
      <c r="A38" s="3">
        <v>10</v>
      </c>
      <c r="B38" s="3" t="s">
        <v>17</v>
      </c>
      <c r="C38" s="3" t="s">
        <v>4</v>
      </c>
      <c r="D38" s="3">
        <v>1</v>
      </c>
      <c r="E38" s="3">
        <v>1</v>
      </c>
    </row>
    <row r="39" spans="1:5" x14ac:dyDescent="0.25">
      <c r="A39" s="3"/>
      <c r="B39" s="3"/>
      <c r="C39" s="3" t="s">
        <v>5</v>
      </c>
      <c r="D39" s="3">
        <v>1</v>
      </c>
      <c r="E39" s="3">
        <v>1</v>
      </c>
    </row>
    <row r="40" spans="1:5" x14ac:dyDescent="0.25">
      <c r="A40" s="3"/>
      <c r="B40" s="3"/>
      <c r="C40" s="3" t="s">
        <v>6</v>
      </c>
      <c r="D40" s="3">
        <v>1.5</v>
      </c>
      <c r="E40" s="3">
        <v>1</v>
      </c>
    </row>
    <row r="41" spans="1:5" x14ac:dyDescent="0.25">
      <c r="A41" s="3"/>
      <c r="B41" s="3"/>
      <c r="C41" s="3" t="s">
        <v>7</v>
      </c>
      <c r="D41" s="3">
        <v>1.5</v>
      </c>
      <c r="E41" s="3">
        <v>1</v>
      </c>
    </row>
    <row r="42" spans="1:5" x14ac:dyDescent="0.25">
      <c r="A42" s="1">
        <v>11</v>
      </c>
      <c r="B42" s="1" t="s">
        <v>18</v>
      </c>
      <c r="C42" s="1" t="s">
        <v>4</v>
      </c>
      <c r="D42" s="1">
        <v>1</v>
      </c>
      <c r="E42" s="1">
        <v>1</v>
      </c>
    </row>
    <row r="43" spans="1:5" x14ac:dyDescent="0.25">
      <c r="A43" s="1"/>
      <c r="B43" s="1"/>
      <c r="C43" s="1" t="s">
        <v>5</v>
      </c>
      <c r="D43" s="1">
        <v>1</v>
      </c>
      <c r="E43" s="1">
        <v>1</v>
      </c>
    </row>
    <row r="44" spans="1:5" x14ac:dyDescent="0.25">
      <c r="A44" s="1"/>
      <c r="B44" s="1"/>
      <c r="C44" s="1" t="s">
        <v>6</v>
      </c>
      <c r="D44" s="1">
        <v>0.5</v>
      </c>
      <c r="E44" s="1">
        <v>1</v>
      </c>
    </row>
    <row r="45" spans="1:5" x14ac:dyDescent="0.25">
      <c r="A45" s="1"/>
      <c r="B45" s="1"/>
      <c r="C45" s="1" t="s">
        <v>7</v>
      </c>
      <c r="D45" s="1">
        <v>0.5</v>
      </c>
      <c r="E45" s="1">
        <v>1</v>
      </c>
    </row>
    <row r="46" spans="1:5" x14ac:dyDescent="0.25">
      <c r="A46" s="3">
        <v>12</v>
      </c>
      <c r="B46" s="3" t="s">
        <v>19</v>
      </c>
      <c r="C46" s="3" t="s">
        <v>4</v>
      </c>
      <c r="D46" s="3">
        <v>0.5</v>
      </c>
      <c r="E46" s="3">
        <v>1</v>
      </c>
    </row>
    <row r="47" spans="1:5" x14ac:dyDescent="0.25">
      <c r="A47" s="3"/>
      <c r="B47" s="3"/>
      <c r="C47" s="3" t="s">
        <v>5</v>
      </c>
      <c r="D47" s="3">
        <v>0.5</v>
      </c>
      <c r="E47" s="3">
        <v>1</v>
      </c>
    </row>
    <row r="48" spans="1:5" x14ac:dyDescent="0.25">
      <c r="A48" s="3"/>
      <c r="B48" s="3"/>
      <c r="C48" s="3" t="s">
        <v>6</v>
      </c>
      <c r="D48" s="3">
        <v>0.5</v>
      </c>
      <c r="E48" s="3">
        <v>1</v>
      </c>
    </row>
    <row r="49" spans="1:5" x14ac:dyDescent="0.25">
      <c r="A49" s="3"/>
      <c r="B49" s="3"/>
      <c r="C49" s="3" t="s">
        <v>7</v>
      </c>
      <c r="D49" s="3">
        <v>0.5</v>
      </c>
      <c r="E49" s="3">
        <v>1</v>
      </c>
    </row>
    <row r="50" spans="1:5" x14ac:dyDescent="0.25">
      <c r="A50" s="1">
        <v>13</v>
      </c>
      <c r="B50" s="1" t="s">
        <v>20</v>
      </c>
      <c r="C50" s="1" t="s">
        <v>4</v>
      </c>
      <c r="D50" s="1">
        <v>0</v>
      </c>
      <c r="E50" s="1">
        <v>0</v>
      </c>
    </row>
    <row r="51" spans="1:5" x14ac:dyDescent="0.25">
      <c r="A51" s="1"/>
      <c r="B51" s="1"/>
      <c r="C51" s="1" t="s">
        <v>5</v>
      </c>
      <c r="D51" s="1">
        <v>0.5</v>
      </c>
      <c r="E51" s="1">
        <v>1</v>
      </c>
    </row>
    <row r="52" spans="1:5" x14ac:dyDescent="0.25">
      <c r="A52" s="1"/>
      <c r="B52" s="1"/>
      <c r="C52" s="1" t="s">
        <v>6</v>
      </c>
      <c r="D52" s="1">
        <v>0.5</v>
      </c>
      <c r="E52" s="1">
        <v>1</v>
      </c>
    </row>
    <row r="53" spans="1:5" x14ac:dyDescent="0.25">
      <c r="A53" s="1"/>
      <c r="B53" s="1"/>
      <c r="C53" s="1" t="s">
        <v>7</v>
      </c>
      <c r="D53" s="1">
        <v>0</v>
      </c>
      <c r="E53" s="1">
        <v>1</v>
      </c>
    </row>
    <row r="54" spans="1:5" x14ac:dyDescent="0.25">
      <c r="A54" s="3">
        <v>14</v>
      </c>
      <c r="B54" s="3" t="s">
        <v>21</v>
      </c>
      <c r="C54" s="3" t="s">
        <v>4</v>
      </c>
      <c r="D54" s="3">
        <v>0</v>
      </c>
      <c r="E54" s="3">
        <v>1</v>
      </c>
    </row>
    <row r="55" spans="1:5" x14ac:dyDescent="0.25">
      <c r="A55" s="3"/>
      <c r="B55" s="3"/>
      <c r="C55" s="3" t="s">
        <v>5</v>
      </c>
      <c r="D55" s="3">
        <v>1</v>
      </c>
      <c r="E55" s="3">
        <v>1</v>
      </c>
    </row>
    <row r="56" spans="1:5" x14ac:dyDescent="0.25">
      <c r="A56" s="3"/>
      <c r="B56" s="3"/>
      <c r="C56" s="3" t="s">
        <v>6</v>
      </c>
      <c r="D56" s="3">
        <v>0.5</v>
      </c>
      <c r="E56" s="3">
        <v>1</v>
      </c>
    </row>
    <row r="57" spans="1:5" x14ac:dyDescent="0.25">
      <c r="A57" s="3"/>
      <c r="B57" s="3"/>
      <c r="C57" s="3" t="s">
        <v>7</v>
      </c>
      <c r="D57" s="3">
        <v>0.5</v>
      </c>
      <c r="E57" s="3">
        <v>1</v>
      </c>
    </row>
    <row r="58" spans="1:5" x14ac:dyDescent="0.25">
      <c r="A58" s="1">
        <v>15</v>
      </c>
      <c r="B58" s="1" t="s">
        <v>22</v>
      </c>
      <c r="C58" s="1" t="s">
        <v>4</v>
      </c>
      <c r="D58" s="1">
        <v>0.5</v>
      </c>
      <c r="E58" s="1">
        <v>0</v>
      </c>
    </row>
    <row r="59" spans="1:5" x14ac:dyDescent="0.25">
      <c r="A59" s="1"/>
      <c r="B59" s="1"/>
      <c r="C59" s="1" t="s">
        <v>5</v>
      </c>
      <c r="D59" s="1">
        <v>0.5</v>
      </c>
      <c r="E59" s="1">
        <v>1</v>
      </c>
    </row>
    <row r="60" spans="1:5" x14ac:dyDescent="0.25">
      <c r="A60" s="1"/>
      <c r="B60" s="1"/>
      <c r="C60" s="1" t="s">
        <v>6</v>
      </c>
      <c r="D60" s="1">
        <v>0.5</v>
      </c>
      <c r="E60" s="1">
        <v>1</v>
      </c>
    </row>
    <row r="61" spans="1:5" x14ac:dyDescent="0.25">
      <c r="A61" s="1"/>
      <c r="B61" s="1"/>
      <c r="C61" s="1" t="s">
        <v>7</v>
      </c>
      <c r="D61" s="1">
        <v>0.5</v>
      </c>
      <c r="E61" s="1">
        <v>1</v>
      </c>
    </row>
    <row r="62" spans="1:5" x14ac:dyDescent="0.25">
      <c r="A62" s="3">
        <v>16</v>
      </c>
      <c r="B62" s="3" t="s">
        <v>23</v>
      </c>
      <c r="C62" s="3" t="s">
        <v>4</v>
      </c>
      <c r="D62" s="3">
        <v>0.5</v>
      </c>
      <c r="E62" s="3">
        <v>1</v>
      </c>
    </row>
    <row r="63" spans="1:5" x14ac:dyDescent="0.25">
      <c r="A63" s="3"/>
      <c r="B63" s="3"/>
      <c r="C63" s="3" t="s">
        <v>5</v>
      </c>
      <c r="D63" s="3">
        <v>0</v>
      </c>
      <c r="E63" s="3">
        <v>1</v>
      </c>
    </row>
    <row r="64" spans="1:5" x14ac:dyDescent="0.25">
      <c r="A64" s="3"/>
      <c r="B64" s="3"/>
      <c r="C64" s="3" t="s">
        <v>6</v>
      </c>
      <c r="D64" s="3">
        <v>0</v>
      </c>
      <c r="E64" s="3">
        <v>1</v>
      </c>
    </row>
    <row r="65" spans="1:5" x14ac:dyDescent="0.25">
      <c r="A65" s="3"/>
      <c r="B65" s="3"/>
      <c r="C65" s="3" t="s">
        <v>7</v>
      </c>
      <c r="D65" s="3">
        <v>0.5</v>
      </c>
      <c r="E65" s="3">
        <v>1</v>
      </c>
    </row>
    <row r="66" spans="1:5" x14ac:dyDescent="0.25">
      <c r="A66" s="1">
        <v>17</v>
      </c>
      <c r="B66" s="1" t="s">
        <v>24</v>
      </c>
      <c r="C66" s="1" t="s">
        <v>4</v>
      </c>
      <c r="D66" s="1">
        <v>0</v>
      </c>
      <c r="E66" s="1">
        <v>1</v>
      </c>
    </row>
    <row r="67" spans="1:5" x14ac:dyDescent="0.25">
      <c r="A67" s="1"/>
      <c r="B67" s="1"/>
      <c r="C67" s="1" t="s">
        <v>5</v>
      </c>
      <c r="D67" s="1">
        <v>0.5</v>
      </c>
      <c r="E67" s="1">
        <v>1</v>
      </c>
    </row>
    <row r="68" spans="1:5" x14ac:dyDescent="0.25">
      <c r="A68" s="1"/>
      <c r="B68" s="1"/>
      <c r="C68" s="1" t="s">
        <v>6</v>
      </c>
      <c r="D68" s="1">
        <v>0.5</v>
      </c>
      <c r="E68" s="1">
        <v>1</v>
      </c>
    </row>
    <row r="69" spans="1:5" x14ac:dyDescent="0.25">
      <c r="A69" s="1"/>
      <c r="B69" s="1"/>
      <c r="C69" s="1" t="s">
        <v>7</v>
      </c>
      <c r="D69" s="1">
        <v>0.5</v>
      </c>
      <c r="E69" s="1">
        <v>1</v>
      </c>
    </row>
    <row r="70" spans="1:5" x14ac:dyDescent="0.25">
      <c r="A70" s="3">
        <v>18</v>
      </c>
      <c r="B70" s="3" t="s">
        <v>25</v>
      </c>
      <c r="C70" s="3" t="s">
        <v>4</v>
      </c>
      <c r="D70" s="3">
        <v>0.5</v>
      </c>
      <c r="E70" s="3">
        <v>1</v>
      </c>
    </row>
    <row r="71" spans="1:5" x14ac:dyDescent="0.25">
      <c r="A71" s="3"/>
      <c r="B71" s="3"/>
      <c r="C71" s="3" t="s">
        <v>5</v>
      </c>
      <c r="D71" s="3">
        <v>0.5</v>
      </c>
      <c r="E71" s="3">
        <v>1</v>
      </c>
    </row>
    <row r="72" spans="1:5" x14ac:dyDescent="0.25">
      <c r="A72" s="3"/>
      <c r="B72" s="3"/>
      <c r="C72" s="3" t="s">
        <v>6</v>
      </c>
      <c r="D72" s="3">
        <v>0.5</v>
      </c>
      <c r="E72" s="3">
        <v>1</v>
      </c>
    </row>
    <row r="73" spans="1:5" x14ac:dyDescent="0.25">
      <c r="A73" s="3"/>
      <c r="B73" s="3"/>
      <c r="C73" s="3" t="s">
        <v>7</v>
      </c>
      <c r="D73" s="3">
        <v>0.5</v>
      </c>
      <c r="E73" s="3">
        <v>1</v>
      </c>
    </row>
    <row r="74" spans="1:5" x14ac:dyDescent="0.25">
      <c r="A74" s="1">
        <v>19</v>
      </c>
      <c r="B74" s="1" t="s">
        <v>26</v>
      </c>
      <c r="C74" s="1" t="s">
        <v>4</v>
      </c>
      <c r="D74" s="1">
        <v>0</v>
      </c>
      <c r="E74" s="1">
        <v>1</v>
      </c>
    </row>
    <row r="75" spans="1:5" x14ac:dyDescent="0.25">
      <c r="A75" s="1"/>
      <c r="B75" s="1"/>
      <c r="C75" s="1" t="s">
        <v>5</v>
      </c>
      <c r="D75" s="1">
        <v>0.5</v>
      </c>
      <c r="E75" s="1">
        <v>1</v>
      </c>
    </row>
    <row r="76" spans="1:5" x14ac:dyDescent="0.25">
      <c r="A76" s="1"/>
      <c r="B76" s="1"/>
      <c r="C76" s="1" t="s">
        <v>6</v>
      </c>
      <c r="D76" s="1">
        <v>0.5</v>
      </c>
      <c r="E76" s="1">
        <v>1</v>
      </c>
    </row>
    <row r="77" spans="1:5" x14ac:dyDescent="0.25">
      <c r="A77" s="1"/>
      <c r="B77" s="1"/>
      <c r="C77" s="1" t="s">
        <v>7</v>
      </c>
      <c r="D77" s="1">
        <v>1</v>
      </c>
      <c r="E77" s="1">
        <v>1</v>
      </c>
    </row>
  </sheetData>
  <mergeCells count="9">
    <mergeCell ref="H22:H26"/>
    <mergeCell ref="H28:H32"/>
    <mergeCell ref="H3:L3"/>
    <mergeCell ref="H10:H14"/>
    <mergeCell ref="K10:K11"/>
    <mergeCell ref="K13:K14"/>
    <mergeCell ref="H16:H20"/>
    <mergeCell ref="K16:K17"/>
    <mergeCell ref="K19:K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</dc:creator>
  <cp:lastModifiedBy>Xinyu Li</cp:lastModifiedBy>
  <dcterms:created xsi:type="dcterms:W3CDTF">2025-05-04T02:12:16Z</dcterms:created>
  <dcterms:modified xsi:type="dcterms:W3CDTF">2025-05-04T03:19:12Z</dcterms:modified>
</cp:coreProperties>
</file>