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2018.PROYECTOS\2018.PYF18_Planeacion_Financiera\PYF18_SQL\PYF18_Liberacion_R0.00_Base_V0010\Scripts_R01\"/>
    </mc:Choice>
  </mc:AlternateContent>
  <bookViews>
    <workbookView xWindow="0" yWindow="0" windowWidth="20130" windowHeight="4035"/>
  </bookViews>
  <sheets>
    <sheet name="DATO_DOM4" sheetId="1" r:id="rId1"/>
  </sheets>
  <definedNames>
    <definedName name="_xlnm._FilterDatabase" localSheetId="0" hidden="1">DATO_DOM4!$B$1:$K$114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1" l="1"/>
  <c r="K129" i="1" s="1"/>
  <c r="G126" i="1" l="1"/>
  <c r="K126" i="1" s="1"/>
  <c r="G127" i="1"/>
  <c r="K127" i="1" s="1"/>
  <c r="G128" i="1"/>
  <c r="K128" i="1" s="1"/>
  <c r="G130" i="1"/>
  <c r="K130" i="1" s="1"/>
  <c r="G118" i="1"/>
  <c r="K118" i="1" s="1"/>
  <c r="G125" i="1"/>
  <c r="K125" i="1" s="1"/>
  <c r="G124" i="1"/>
  <c r="K124" i="1" s="1"/>
  <c r="G123" i="1"/>
  <c r="K123" i="1" s="1"/>
  <c r="G122" i="1"/>
  <c r="K122" i="1" s="1"/>
  <c r="G121" i="1"/>
  <c r="K121" i="1" s="1"/>
  <c r="G120" i="1"/>
  <c r="K120" i="1" s="1"/>
  <c r="G119" i="1"/>
  <c r="K119" i="1" s="1"/>
  <c r="G117" i="1"/>
  <c r="K117" i="1" s="1"/>
  <c r="G116" i="1"/>
  <c r="K116" i="1" s="1"/>
  <c r="G115" i="1"/>
  <c r="K115" i="1" s="1"/>
  <c r="G75" i="1" l="1"/>
  <c r="G74" i="1"/>
  <c r="G73" i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5" i="1"/>
  <c r="G64" i="1"/>
  <c r="G63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K3" i="1" l="1"/>
  <c r="K5" i="1" l="1"/>
  <c r="K61" i="1" l="1"/>
  <c r="K32" i="1"/>
  <c r="K2" i="1"/>
  <c r="K64" i="1"/>
  <c r="K63" i="1"/>
  <c r="K65" i="1" l="1"/>
  <c r="K74" i="1"/>
  <c r="K73" i="1"/>
  <c r="K62" i="1" l="1"/>
  <c r="G4" i="1" l="1"/>
  <c r="K8" i="1" l="1"/>
  <c r="K12" i="1"/>
  <c r="K7" i="1"/>
  <c r="K6" i="1"/>
  <c r="K15" i="1" l="1"/>
  <c r="K22" i="1"/>
  <c r="K33" i="1" l="1"/>
  <c r="K4" i="1" l="1"/>
  <c r="K27" i="1" l="1"/>
  <c r="K26" i="1"/>
  <c r="K25" i="1"/>
  <c r="K23" i="1"/>
  <c r="K24" i="1"/>
  <c r="K21" i="1"/>
  <c r="K20" i="1"/>
  <c r="K19" i="1"/>
  <c r="K18" i="1"/>
  <c r="K17" i="1"/>
  <c r="K16" i="1"/>
  <c r="K13" i="1"/>
  <c r="K14" i="1"/>
  <c r="K11" i="1"/>
  <c r="K10" i="1"/>
  <c r="D76" i="1" l="1"/>
  <c r="G76" i="1" s="1"/>
  <c r="K75" i="1"/>
  <c r="D77" i="1" l="1"/>
  <c r="G77" i="1" s="1"/>
  <c r="K76" i="1"/>
  <c r="K9" i="1"/>
  <c r="D78" i="1" l="1"/>
  <c r="G78" i="1" s="1"/>
  <c r="K77" i="1"/>
  <c r="D79" i="1" l="1"/>
  <c r="G79" i="1" s="1"/>
  <c r="K78" i="1"/>
  <c r="D80" i="1" l="1"/>
  <c r="G80" i="1" s="1"/>
  <c r="K79" i="1"/>
  <c r="D81" i="1" l="1"/>
  <c r="G81" i="1" s="1"/>
  <c r="K80" i="1"/>
  <c r="D82" i="1" l="1"/>
  <c r="G82" i="1" s="1"/>
  <c r="K81" i="1"/>
  <c r="D83" i="1" l="1"/>
  <c r="G83" i="1" s="1"/>
  <c r="K82" i="1"/>
  <c r="D84" i="1" l="1"/>
  <c r="G84" i="1" s="1"/>
  <c r="K83" i="1"/>
  <c r="D85" i="1" l="1"/>
  <c r="G85" i="1" s="1"/>
  <c r="K84" i="1"/>
  <c r="D86" i="1" l="1"/>
  <c r="G86" i="1" s="1"/>
  <c r="K85" i="1"/>
  <c r="D87" i="1" l="1"/>
  <c r="G87" i="1" s="1"/>
  <c r="K86" i="1"/>
  <c r="D88" i="1" l="1"/>
  <c r="G88" i="1" s="1"/>
  <c r="K87" i="1"/>
  <c r="D89" i="1" l="1"/>
  <c r="G89" i="1" s="1"/>
  <c r="K88" i="1"/>
  <c r="D90" i="1" l="1"/>
  <c r="G90" i="1" s="1"/>
  <c r="K89" i="1"/>
  <c r="D91" i="1" l="1"/>
  <c r="G91" i="1" s="1"/>
  <c r="K90" i="1"/>
  <c r="D92" i="1" l="1"/>
  <c r="G92" i="1" s="1"/>
  <c r="K91" i="1"/>
  <c r="D93" i="1" l="1"/>
  <c r="G93" i="1" s="1"/>
  <c r="K92" i="1"/>
  <c r="D94" i="1" l="1"/>
  <c r="G94" i="1" s="1"/>
  <c r="K93" i="1"/>
  <c r="D95" i="1" l="1"/>
  <c r="G95" i="1" s="1"/>
  <c r="K94" i="1"/>
  <c r="D96" i="1" l="1"/>
  <c r="G96" i="1" s="1"/>
  <c r="K95" i="1"/>
  <c r="D97" i="1" l="1"/>
  <c r="G97" i="1" s="1"/>
  <c r="K96" i="1"/>
  <c r="D98" i="1" l="1"/>
  <c r="G98" i="1" s="1"/>
  <c r="K97" i="1"/>
  <c r="D99" i="1" l="1"/>
  <c r="G99" i="1" s="1"/>
  <c r="K98" i="1"/>
  <c r="D100" i="1" l="1"/>
  <c r="G100" i="1" s="1"/>
  <c r="K99" i="1"/>
  <c r="D101" i="1" l="1"/>
  <c r="G101" i="1" s="1"/>
  <c r="K100" i="1"/>
  <c r="D102" i="1" l="1"/>
  <c r="G102" i="1" s="1"/>
  <c r="K101" i="1"/>
  <c r="D103" i="1" l="1"/>
  <c r="G103" i="1" s="1"/>
  <c r="K102" i="1"/>
  <c r="D104" i="1" l="1"/>
  <c r="G104" i="1" s="1"/>
  <c r="K103" i="1"/>
  <c r="D105" i="1" l="1"/>
  <c r="G105" i="1" s="1"/>
  <c r="K104" i="1"/>
  <c r="D106" i="1" l="1"/>
  <c r="G106" i="1" s="1"/>
  <c r="K105" i="1"/>
  <c r="D107" i="1" l="1"/>
  <c r="G107" i="1" s="1"/>
  <c r="K106" i="1"/>
  <c r="D108" i="1" l="1"/>
  <c r="G108" i="1" s="1"/>
  <c r="K107" i="1"/>
  <c r="D109" i="1" l="1"/>
  <c r="G109" i="1" s="1"/>
  <c r="K108" i="1"/>
  <c r="K109" i="1" l="1"/>
  <c r="D110" i="1"/>
  <c r="G110" i="1" s="1"/>
  <c r="K110" i="1" l="1"/>
  <c r="D111" i="1"/>
  <c r="G111" i="1" s="1"/>
  <c r="K111" i="1" l="1"/>
  <c r="D112" i="1"/>
  <c r="G112" i="1" s="1"/>
  <c r="K112" i="1" l="1"/>
  <c r="D113" i="1"/>
  <c r="G113" i="1" s="1"/>
  <c r="K113" i="1" l="1"/>
  <c r="E37" i="1"/>
  <c r="K37" i="1" s="1"/>
  <c r="E48" i="1"/>
  <c r="K48" i="1" s="1"/>
  <c r="E50" i="1"/>
  <c r="K50" i="1" s="1"/>
  <c r="E57" i="1"/>
  <c r="K57" i="1" s="1"/>
  <c r="E52" i="1"/>
  <c r="K52" i="1" s="1"/>
  <c r="E41" i="1"/>
  <c r="K41" i="1" s="1"/>
  <c r="E51" i="1"/>
  <c r="K51" i="1" s="1"/>
  <c r="E55" i="1"/>
  <c r="K55" i="1" s="1"/>
  <c r="E38" i="1"/>
  <c r="K38" i="1" s="1"/>
  <c r="E34" i="1"/>
  <c r="K34" i="1" s="1"/>
  <c r="E53" i="1"/>
  <c r="K53" i="1" s="1"/>
  <c r="E42" i="1"/>
  <c r="K42" i="1" s="1"/>
  <c r="E44" i="1"/>
  <c r="K44" i="1" s="1"/>
  <c r="E45" i="1"/>
  <c r="K45" i="1" s="1"/>
  <c r="E49" i="1"/>
  <c r="K49" i="1" s="1"/>
  <c r="E39" i="1"/>
  <c r="K39" i="1" s="1"/>
  <c r="E40" i="1"/>
  <c r="K40" i="1" s="1"/>
  <c r="E36" i="1"/>
  <c r="K36" i="1" s="1"/>
  <c r="E46" i="1"/>
  <c r="K46" i="1" s="1"/>
  <c r="E43" i="1"/>
  <c r="K43" i="1" s="1"/>
  <c r="E59" i="1"/>
  <c r="K59" i="1" s="1"/>
  <c r="E47" i="1"/>
  <c r="K47" i="1" s="1"/>
  <c r="E56" i="1"/>
  <c r="K56" i="1" s="1"/>
  <c r="E35" i="1"/>
  <c r="K35" i="1" s="1"/>
  <c r="E54" i="1"/>
  <c r="K54" i="1" s="1"/>
  <c r="E58" i="1"/>
  <c r="K58" i="1" s="1"/>
</calcChain>
</file>

<file path=xl/sharedStrings.xml><?xml version="1.0" encoding="utf-8"?>
<sst xmlns="http://schemas.openxmlformats.org/spreadsheetml/2006/main" count="403" uniqueCount="220">
  <si>
    <t>L_DEBUG</t>
  </si>
  <si>
    <t>K_SISTEMA_EXE</t>
  </si>
  <si>
    <t>K_DATO_D0M4</t>
  </si>
  <si>
    <t>D_DATO_D0M4</t>
  </si>
  <si>
    <t>S_DATO_D0M4</t>
  </si>
  <si>
    <t>O_DATO_D0M4</t>
  </si>
  <si>
    <t>C_DATO_D0M4</t>
  </si>
  <si>
    <t>INGRESOS TOTALES ($)</t>
  </si>
  <si>
    <t>INGRESOS X COBRANZA ($)</t>
  </si>
  <si>
    <t>INGRESOS X VENTA ($)</t>
  </si>
  <si>
    <t>COBRANZA ($)</t>
  </si>
  <si>
    <t>VENTA (KG) / CONTADO</t>
  </si>
  <si>
    <t>VENTA (KG)</t>
  </si>
  <si>
    <t>VENTA (KG) / CREDITO</t>
  </si>
  <si>
    <t>CARTERA CYC ($) / INICIAL</t>
  </si>
  <si>
    <t>CARTERA CYC ($) / FINAL</t>
  </si>
  <si>
    <t>PV</t>
  </si>
  <si>
    <t>V$.Co</t>
  </si>
  <si>
    <t>V$.Cr</t>
  </si>
  <si>
    <t>K_UNIDAD_DATO</t>
  </si>
  <si>
    <t>CYC.Ini</t>
  </si>
  <si>
    <t>CYC.Fin</t>
  </si>
  <si>
    <t>GO</t>
  </si>
  <si>
    <t>S.INICIAL</t>
  </si>
  <si>
    <t>IMP. FEDERALES</t>
  </si>
  <si>
    <t>IMP. PLANTA</t>
  </si>
  <si>
    <t>COOP. IMPUESTOS</t>
  </si>
  <si>
    <t>CRED. TERC.</t>
  </si>
  <si>
    <t>PQ. INV. PLANTA</t>
  </si>
  <si>
    <t>INTERESES</t>
  </si>
  <si>
    <t>AMORT. PETRO.</t>
  </si>
  <si>
    <t>EXTRAORDINARIOS</t>
  </si>
  <si>
    <t>INVERSIONES</t>
  </si>
  <si>
    <t>NO GESTIONABLES</t>
  </si>
  <si>
    <t>ASPTA</t>
  </si>
  <si>
    <t>OTROS GASTOS</t>
  </si>
  <si>
    <t>COOPERACIONES</t>
  </si>
  <si>
    <t>FIRAGAS</t>
  </si>
  <si>
    <t>MP INBURSA</t>
  </si>
  <si>
    <t>SMD</t>
  </si>
  <si>
    <t>SMP</t>
  </si>
  <si>
    <t>EGRESO TOTAL</t>
  </si>
  <si>
    <t>RDO. DEL DIA</t>
  </si>
  <si>
    <t>RDO. ACUM.</t>
  </si>
  <si>
    <t>PRÉSTAMO (+/-)</t>
  </si>
  <si>
    <t>SALDO FINAL</t>
  </si>
  <si>
    <t>ING / VTA. CONTADO</t>
  </si>
  <si>
    <t>ING / COBRANZA</t>
  </si>
  <si>
    <t>GAS / ATRASO</t>
  </si>
  <si>
    <t>GAS / FACTURA</t>
  </si>
  <si>
    <t>PPTO / NÓMINA</t>
  </si>
  <si>
    <t>PPTO / GASTOS</t>
  </si>
  <si>
    <t>OTROS / FLETE</t>
  </si>
  <si>
    <t>OTROS / NÓM. CORP. ZULE</t>
  </si>
  <si>
    <t>VENTA BRUTA ($) / CONTADO</t>
  </si>
  <si>
    <t>VENTA BRUTA ($) / CREDITO</t>
  </si>
  <si>
    <t>DESCUENTO S/VENTA ($) / CONTADO</t>
  </si>
  <si>
    <t>DESCUENTO S/VENTA ($) / CREDITO</t>
  </si>
  <si>
    <t>VENTA NETA ($) / CONTADO</t>
  </si>
  <si>
    <t>VENTA NETA ($) / CREDITO</t>
  </si>
  <si>
    <t>WkDay</t>
  </si>
  <si>
    <t>PC</t>
  </si>
  <si>
    <t>MG</t>
  </si>
  <si>
    <t>FLETE</t>
  </si>
  <si>
    <t>MGD</t>
  </si>
  <si>
    <t>¢MC</t>
  </si>
  <si>
    <t>¢CA</t>
  </si>
  <si>
    <t>¢FG</t>
  </si>
  <si>
    <t>¢SMD</t>
  </si>
  <si>
    <t>¢SMP</t>
  </si>
  <si>
    <t>¢SMRU</t>
  </si>
  <si>
    <t>¢APG</t>
  </si>
  <si>
    <t>¢MP INB</t>
  </si>
  <si>
    <t>TOT</t>
  </si>
  <si>
    <t>Dto</t>
  </si>
  <si>
    <t>Com</t>
  </si>
  <si>
    <t>PVN</t>
  </si>
  <si>
    <t>HGN</t>
  </si>
  <si>
    <t>PCN</t>
  </si>
  <si>
    <t>MGN</t>
  </si>
  <si>
    <t>MDN</t>
  </si>
  <si>
    <t>S#1</t>
  </si>
  <si>
    <t>S#2</t>
  </si>
  <si>
    <t>S#3</t>
  </si>
  <si>
    <t>S#4</t>
  </si>
  <si>
    <t>S#5</t>
  </si>
  <si>
    <t>S#6</t>
  </si>
  <si>
    <t>INVENTARIO (KG) / REPOSICION</t>
  </si>
  <si>
    <t>Rep.INV</t>
  </si>
  <si>
    <t>FACTURA ABASTECIMIENTO ($)</t>
  </si>
  <si>
    <t>PCN ($)</t>
  </si>
  <si>
    <t>PCN$</t>
  </si>
  <si>
    <t>GA$</t>
  </si>
  <si>
    <t>NOMINA ($) / TOMA</t>
  </si>
  <si>
    <t>Vk.Co</t>
  </si>
  <si>
    <t>Vk.Cr</t>
  </si>
  <si>
    <t>D.Co</t>
  </si>
  <si>
    <t>D.Cr</t>
  </si>
  <si>
    <t>Wk-Vk.Co</t>
  </si>
  <si>
    <t>Wk-Vk.Cr</t>
  </si>
  <si>
    <t>Wk-Co</t>
  </si>
  <si>
    <t>Vk</t>
  </si>
  <si>
    <t>D-V$.Co</t>
  </si>
  <si>
    <t>D-V$.Cr</t>
  </si>
  <si>
    <t>Vn$.Co</t>
  </si>
  <si>
    <t>Vn$.Cr</t>
  </si>
  <si>
    <t>Cob$</t>
  </si>
  <si>
    <t>Nom</t>
  </si>
  <si>
    <t>IngXV$</t>
  </si>
  <si>
    <t>IngXCob$</t>
  </si>
  <si>
    <t>IngTot</t>
  </si>
  <si>
    <t>INVENTARIO (KG) REPOSICION X PCN ($)</t>
  </si>
  <si>
    <t>Notas Cálculo</t>
  </si>
  <si>
    <t>REGLA DE CALCULO 
D = ( d - 1 ) 
LU = ( VI + SA + DO )</t>
  </si>
  <si>
    <t>(1) ING / INGRESO TOTAL</t>
  </si>
  <si>
    <t>(2) TOTAL</t>
  </si>
  <si>
    <t>(3) IMPUESTOS / TOTAL</t>
  </si>
  <si>
    <t>(4) OBLIG. BANCARIAS / TOTAL</t>
  </si>
  <si>
    <t>(5) EXTR. Y OTROS / TOTAL</t>
  </si>
  <si>
    <t>(6) CORPORATIVOS / TOTAL</t>
  </si>
  <si>
    <t>(7) RESERVAS / TOTAL</t>
  </si>
  <si>
    <t>X.1024</t>
  </si>
  <si>
    <t>X.1025</t>
  </si>
  <si>
    <t>X.1026</t>
  </si>
  <si>
    <t>Dato #1002 / CEME</t>
  </si>
  <si>
    <t>Formato</t>
  </si>
  <si>
    <t>C3M3</t>
  </si>
  <si>
    <t>FLUP</t>
  </si>
  <si>
    <t>P3C0</t>
  </si>
  <si>
    <t>(P@) DIA DE LA SEMANA / CEME</t>
  </si>
  <si>
    <t>(P@) ASUETO / CEME</t>
  </si>
  <si>
    <t>(P@) PERFIL - VENTA (KG) / CONTADO</t>
  </si>
  <si>
    <t>(P@) PERFIL - VENTA (KG) / CREDITO</t>
  </si>
  <si>
    <t>(P@) PERFIL - COBRANZA ($) / CREDITO</t>
  </si>
  <si>
    <t>(P@) DIA DE LA SEMANA / FLUP</t>
  </si>
  <si>
    <t>(P@) ASUETOS / FLUP</t>
  </si>
  <si>
    <t>[CEME] &gt;&gt;&gt; VENTA (KG)</t>
  </si>
  <si>
    <t>(P@) PRECIO VENTA ($PV)</t>
  </si>
  <si>
    <t>(P@) PCN ($)</t>
  </si>
  <si>
    <t>SMRU</t>
  </si>
  <si>
    <t>(P@) ¢ MP INB</t>
  </si>
  <si>
    <t>(P@) ¢ SMD</t>
  </si>
  <si>
    <t>(P@) ¢ APG</t>
  </si>
  <si>
    <t>(P@) ¢ SMRU</t>
  </si>
  <si>
    <t>(P@) ¢ FG</t>
  </si>
  <si>
    <t>(P@) ¢ SMP</t>
  </si>
  <si>
    <t>(P@) FLETE ($)</t>
  </si>
  <si>
    <t>Regla de Cálculo 
LU = ( VI + SA + DO )
MA |MI | JU | VI = ( d - 1 ) 
SA | DO = 0</t>
  </si>
  <si>
    <t>F() = Suma Renglones de su Grupo.</t>
  </si>
  <si>
    <t>F() = Suma de Totales 2 al 7.</t>
  </si>
  <si>
    <t>F() = Proceso Calculo Codigo.</t>
  </si>
  <si>
    <t>F() = Venta Kg ( Contado + Credito )</t>
  </si>
  <si>
    <t>F() = Venta Bruta $ (Contado) - Descuento ($)</t>
  </si>
  <si>
    <t>F() = Venta Bruta $ (Credito) - Descuento ($)</t>
  </si>
  <si>
    <t>F() = Venta Kg (Credito) x Precio ($PV)</t>
  </si>
  <si>
    <t>F() = Venta Kg (Contado) x Precio ($PV)</t>
  </si>
  <si>
    <t>F() = Venta Kg (Contado) x Descuento ($) Contado</t>
  </si>
  <si>
    <t>F() = Venta Kg (Contado) x Descuento ($) Credito</t>
  </si>
  <si>
    <t>F() = Ingresos x Venta + Cobranza - Nomina</t>
  </si>
  <si>
    <t>F() = CarteraCYC ($) Final (Dia Anterior)</t>
  </si>
  <si>
    <t>F() = CarteraCYC ($) Inicial 
     (+) Venta Neta ($) Credito 
     (-) Cobranza</t>
  </si>
  <si>
    <t>F() = Venta Contado (Dias Anteriores*)
*Regla de Calculo 
LU = ( VI + SA + DO )
MA | MI | JU | VI = ( d - 1 )
SA | DO = 0</t>
  </si>
  <si>
    <t>Cobranza ($)</t>
  </si>
  <si>
    <t>F() = Cobranza $ (Mes) * ( Perfil Cobranza % (xDia) )</t>
  </si>
  <si>
    <t>F() = Venta Kg (Mes) * ( Perfil Venta Contado % (xDia) )</t>
  </si>
  <si>
    <t>F() = Venta Kg (Mes) * ( Perfil Venta Credito % (xDia) )</t>
  </si>
  <si>
    <t>F() = SALDO FINAL =
     (+) #3037 -&gt; RDO. ACUM. 
     (+) #3038 -&gt; PRÉSTAMO (+/-)</t>
  </si>
  <si>
    <t xml:space="preserve">F() = RDO. ACUM. =
     (+) #3001 -&gt; S.INICIAL
     (+) #3004 -&gt; (1) ING / INGRESO TOTAL
     (-) #3035 -&gt; EGRESO TOTAL </t>
  </si>
  <si>
    <t>F() = RDO. DEL DIA =
     (+) #3004 -&gt; (1) ING / INGRESO TOTAL
     (-) #3035 -&gt; EGRESO TOTAL</t>
  </si>
  <si>
    <t>(F[x]) DESCUENTO PV ($) / CONTADO</t>
  </si>
  <si>
    <t>(F[x]) DESCUENTO PV ($) / CREDITO</t>
  </si>
  <si>
    <r>
      <rPr>
        <b/>
        <i/>
        <sz val="9"/>
        <color theme="4"/>
        <rFont val="Calibri"/>
        <family val="2"/>
        <scheme val="minor"/>
      </rPr>
      <t xml:space="preserve">(!) </t>
    </r>
    <r>
      <rPr>
        <i/>
        <sz val="9"/>
        <color theme="4"/>
        <rFont val="Calibri"/>
        <family val="2"/>
        <scheme val="minor"/>
      </rPr>
      <t>SETUP X SISTEMA</t>
    </r>
  </si>
  <si>
    <r>
      <rPr>
        <b/>
        <i/>
        <sz val="9"/>
        <color theme="4"/>
        <rFont val="Calibri"/>
        <family val="2"/>
        <scheme val="minor"/>
      </rPr>
      <t xml:space="preserve">(!) </t>
    </r>
    <r>
      <rPr>
        <i/>
        <sz val="9"/>
        <color theme="4"/>
        <rFont val="Calibri"/>
        <family val="2"/>
        <scheme val="minor"/>
      </rPr>
      <t>SETUP X PARAMETRO</t>
    </r>
  </si>
  <si>
    <r>
      <rPr>
        <b/>
        <i/>
        <sz val="9"/>
        <color theme="4"/>
        <rFont val="Calibri"/>
        <family val="2"/>
        <scheme val="minor"/>
      </rPr>
      <t xml:space="preserve">(!) </t>
    </r>
    <r>
      <rPr>
        <i/>
        <sz val="9"/>
        <color theme="4"/>
        <rFont val="Calibri"/>
        <family val="2"/>
        <scheme val="minor"/>
      </rPr>
      <t>SETUP X PARAMETRO [PR3C0]</t>
    </r>
  </si>
  <si>
    <r>
      <rPr>
        <b/>
        <i/>
        <sz val="9"/>
        <color theme="4"/>
        <rFont val="Calibri"/>
        <family val="2"/>
        <scheme val="minor"/>
      </rPr>
      <t xml:space="preserve">F() = Reposición Kg(Dia) x Tarifa($PCN)
</t>
    </r>
    <r>
      <rPr>
        <i/>
        <sz val="9"/>
        <color theme="4"/>
        <rFont val="Calibri"/>
        <family val="2"/>
        <scheme val="minor"/>
      </rPr>
      <t>*Cálculo diario.</t>
    </r>
  </si>
  <si>
    <r>
      <rPr>
        <b/>
        <i/>
        <sz val="9"/>
        <color theme="4"/>
        <rFont val="Calibri"/>
        <family val="2"/>
        <scheme val="minor"/>
      </rPr>
      <t xml:space="preserve">F() = (Venta Kg(Mes) x Tarifa($ FLETE)) / #ViernesHabiles
</t>
    </r>
    <r>
      <rPr>
        <i/>
        <sz val="9"/>
        <color theme="4"/>
        <rFont val="Calibri"/>
        <family val="2"/>
        <scheme val="minor"/>
      </rPr>
      <t>*Cálculo semanal se aplica el último dia hábil de la semana.
**El  monto se divide en el numero de viernes hábiles.</t>
    </r>
  </si>
  <si>
    <r>
      <rPr>
        <b/>
        <i/>
        <sz val="9"/>
        <color theme="4"/>
        <rFont val="Calibri"/>
        <family val="2"/>
        <scheme val="minor"/>
      </rPr>
      <t xml:space="preserve">F() = Venta Kg(Mes) x Tarifa(¢ APG)
</t>
    </r>
    <r>
      <rPr>
        <i/>
        <sz val="9"/>
        <color theme="4"/>
        <rFont val="Calibri"/>
        <family val="2"/>
        <scheme val="minor"/>
      </rPr>
      <t>*Se aplica el ultimo dia hábil de 22 23 y 24.</t>
    </r>
  </si>
  <si>
    <r>
      <rPr>
        <b/>
        <i/>
        <sz val="9"/>
        <color theme="4"/>
        <rFont val="Calibri"/>
        <family val="2"/>
        <scheme val="minor"/>
      </rPr>
      <t xml:space="preserve">F() = Reposición Kg(Dia) x Tarifa(¢ SMRU)
</t>
    </r>
    <r>
      <rPr>
        <i/>
        <sz val="9"/>
        <color theme="4"/>
        <rFont val="Calibri"/>
        <family val="2"/>
        <scheme val="minor"/>
      </rPr>
      <t>*Cálculo diario.</t>
    </r>
  </si>
  <si>
    <r>
      <rPr>
        <b/>
        <i/>
        <sz val="9"/>
        <color theme="4"/>
        <rFont val="Calibri"/>
        <family val="2"/>
        <scheme val="minor"/>
      </rPr>
      <t xml:space="preserve">F() = Venta Kg(Mes) x Tarifa(¢ FG)
</t>
    </r>
    <r>
      <rPr>
        <i/>
        <sz val="9"/>
        <color theme="4"/>
        <rFont val="Calibri"/>
        <family val="2"/>
        <scheme val="minor"/>
      </rPr>
      <t>*Se aplica el ultimo dia hábil de 22 23 y 24.</t>
    </r>
  </si>
  <si>
    <r>
      <rPr>
        <b/>
        <i/>
        <sz val="9"/>
        <color theme="4"/>
        <rFont val="Calibri"/>
        <family val="2"/>
        <scheme val="minor"/>
      </rPr>
      <t xml:space="preserve">F() = Venta Kg(Mes) x Tarifa(¢ MP INB)
</t>
    </r>
    <r>
      <rPr>
        <i/>
        <sz val="9"/>
        <color theme="4"/>
        <rFont val="Calibri"/>
        <family val="2"/>
        <scheme val="minor"/>
      </rPr>
      <t>*Se aplica el ultimo dia hábil de 22 23 y 24.</t>
    </r>
  </si>
  <si>
    <r>
      <rPr>
        <b/>
        <i/>
        <sz val="9"/>
        <color theme="4"/>
        <rFont val="Calibri"/>
        <family val="2"/>
        <scheme val="minor"/>
      </rPr>
      <t xml:space="preserve">F() = Venta Kg(Mes) x Tarifa(¢ SMD)
</t>
    </r>
    <r>
      <rPr>
        <i/>
        <sz val="9"/>
        <color theme="4"/>
        <rFont val="Calibri"/>
        <family val="2"/>
        <scheme val="minor"/>
      </rPr>
      <t>*Se aplica el ultimo dia hábil de 22 23 y 24.</t>
    </r>
  </si>
  <si>
    <r>
      <rPr>
        <b/>
        <i/>
        <sz val="9"/>
        <color theme="4"/>
        <rFont val="Calibri"/>
        <family val="2"/>
        <scheme val="minor"/>
      </rPr>
      <t xml:space="preserve">F() = Venta Kg(Mes) x Tarifa(¢ SMP)
</t>
    </r>
    <r>
      <rPr>
        <i/>
        <sz val="9"/>
        <color theme="4"/>
        <rFont val="Calibri"/>
        <family val="2"/>
        <scheme val="minor"/>
      </rPr>
      <t>*Se aplica el ultimo dia hábil de 22 23 y 24.</t>
    </r>
  </si>
  <si>
    <t>POB</t>
  </si>
  <si>
    <t>(P@) PARAMETRO DE TIEMPO YYYY</t>
  </si>
  <si>
    <t>(P@) PARAMETRO MES MM</t>
  </si>
  <si>
    <t xml:space="preserve">(P@) PARAMETRO MES </t>
  </si>
  <si>
    <t>(P@) TEMPORADA</t>
  </si>
  <si>
    <t>(P@) VENTAS N-5</t>
  </si>
  <si>
    <t>(P@) VENTAS N-4</t>
  </si>
  <si>
    <t>(P@) VENTAS N-3</t>
  </si>
  <si>
    <t>(P@) VENTAS N-2</t>
  </si>
  <si>
    <t>(P@) VENTAS N-1</t>
  </si>
  <si>
    <t>(P@) PERFIL DE VENTA</t>
  </si>
  <si>
    <t>(P@) NUMERO DE VIERNES DEL MES</t>
  </si>
  <si>
    <t>PRONOSTICO DE VENTA ESTIMADA</t>
  </si>
  <si>
    <t>VENTA COMPROMISO</t>
  </si>
  <si>
    <t>INCREMENTO DE VENTAS %</t>
  </si>
  <si>
    <r>
      <rPr>
        <b/>
        <i/>
        <sz val="9"/>
        <color theme="4"/>
        <rFont val="Calibri"/>
        <family val="2"/>
        <scheme val="minor"/>
      </rPr>
      <t xml:space="preserve">(!) </t>
    </r>
    <r>
      <rPr>
        <i/>
        <sz val="9"/>
        <color theme="4"/>
        <rFont val="Calibri"/>
        <family val="2"/>
        <scheme val="minor"/>
      </rPr>
      <t>SETUP X PARAMETRO [POB]</t>
    </r>
  </si>
  <si>
    <t xml:space="preserve">F() =Calculo de Promedio de distribucion de venta </t>
  </si>
  <si>
    <t xml:space="preserve">F() = Calculo en base a la tendencia de ventas historicas  consideradas </t>
  </si>
  <si>
    <t>(P@) INCREMENTO COMPROMISO KG</t>
  </si>
  <si>
    <t>F() = Calculo del porcentaje de incremento de ventas entre la estimacion y la venta compromiso</t>
  </si>
  <si>
    <t>YYYY</t>
  </si>
  <si>
    <t>MM</t>
  </si>
  <si>
    <t>MONTH</t>
  </si>
  <si>
    <t>VofM</t>
  </si>
  <si>
    <t>TEMP</t>
  </si>
  <si>
    <t>VN-5</t>
  </si>
  <si>
    <t>VN-4</t>
  </si>
  <si>
    <t>VN-3</t>
  </si>
  <si>
    <t>VN-2</t>
  </si>
  <si>
    <t>VN-1</t>
  </si>
  <si>
    <t>PfV</t>
  </si>
  <si>
    <t>InComp</t>
  </si>
  <si>
    <t>PrVent</t>
  </si>
  <si>
    <t>VentC</t>
  </si>
  <si>
    <t>Pincr</t>
  </si>
  <si>
    <t>PROYECCION DE VENTAS OBJETIVO</t>
  </si>
  <si>
    <t>F() =  incremento compromiso KG</t>
  </si>
  <si>
    <t>F() = Calculo de venta compromiso sumando 4001 y 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</si>
</sst>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/>
      <name val="Courier New"/>
      <family val="3"/>
    </font>
    <font>
      <i/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00B050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showGridLines="0" tabSelected="1" zoomScale="130" zoomScaleNormal="130" workbookViewId="0">
      <pane xSplit="5" ySplit="1" topLeftCell="J112" activePane="bottomRight" state="frozen"/>
      <selection pane="topRight" activeCell="F1" sqref="F1"/>
      <selection pane="bottomLeft" activeCell="A2" sqref="A2"/>
      <selection pane="bottomRight" activeCell="E127" sqref="E127"/>
    </sheetView>
  </sheetViews>
  <sheetFormatPr baseColWidth="10" defaultColWidth="11.5703125" defaultRowHeight="12" x14ac:dyDescent="0.25"/>
  <cols>
    <col min="1" max="2" width="11.5703125" style="5"/>
    <col min="3" max="3" width="10" style="5" bestFit="1" customWidth="1"/>
    <col min="4" max="4" width="10" style="9" bestFit="1" customWidth="1"/>
    <col min="5" max="5" width="39.42578125" style="9" bestFit="1" customWidth="1"/>
    <col min="6" max="6" width="44.28515625" style="37" bestFit="1" customWidth="1"/>
    <col min="7" max="7" width="21" style="9" customWidth="1"/>
    <col min="8" max="8" width="11.5703125" style="9"/>
    <col min="9" max="9" width="11.5703125" style="5"/>
    <col min="10" max="10" width="16.140625" style="9" bestFit="1" customWidth="1"/>
    <col min="11" max="11" width="104.42578125" style="2" bestFit="1" customWidth="1"/>
    <col min="12" max="16384" width="11.5703125" style="9"/>
  </cols>
  <sheetData>
    <row r="1" spans="1:12" s="1" customFormat="1" x14ac:dyDescent="0.25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31" t="s">
        <v>112</v>
      </c>
      <c r="G1" s="1" t="s">
        <v>6</v>
      </c>
      <c r="H1" s="1" t="s">
        <v>4</v>
      </c>
      <c r="I1" s="1" t="s">
        <v>5</v>
      </c>
      <c r="J1" s="1" t="s">
        <v>19</v>
      </c>
      <c r="K1" s="2"/>
    </row>
    <row r="2" spans="1:12" s="1" customFormat="1" x14ac:dyDescent="0.25">
      <c r="A2" s="3"/>
      <c r="B2" s="3"/>
      <c r="C2" s="3"/>
      <c r="F2" s="31"/>
      <c r="I2" s="3"/>
      <c r="K2" s="4" t="str">
        <f>"-- =========================================================="</f>
        <v>-- ==========================================================</v>
      </c>
    </row>
    <row r="3" spans="1:12" s="1" customFormat="1" x14ac:dyDescent="0.25">
      <c r="A3" s="3"/>
      <c r="B3" s="3"/>
      <c r="C3" s="3"/>
      <c r="F3" s="31"/>
      <c r="I3" s="3"/>
      <c r="K3" s="4" t="str">
        <f>"-- DATOS // DOM4 // C3M3 // COMPROMISO VENTAS "</f>
        <v xml:space="preserve">-- DATOS // DOM4 // C3M3 // COMPROMISO VENTAS </v>
      </c>
    </row>
    <row r="4" spans="1:12" s="1" customFormat="1" ht="12.75" x14ac:dyDescent="0.25">
      <c r="A4" s="5" t="s">
        <v>126</v>
      </c>
      <c r="B4" s="5">
        <v>0</v>
      </c>
      <c r="C4" s="5">
        <v>0</v>
      </c>
      <c r="D4" s="6">
        <v>1020</v>
      </c>
      <c r="E4" s="7" t="s">
        <v>129</v>
      </c>
      <c r="F4" s="32" t="s">
        <v>171</v>
      </c>
      <c r="G4" s="8" t="str">
        <f t="shared" ref="G4:G30" si="0">CONCATENATE("[#",D4,"] ",E4)</f>
        <v>[#1020] (P@) DIA DE LA SEMANA / CEME</v>
      </c>
      <c r="H4" s="9" t="s">
        <v>60</v>
      </c>
      <c r="I4" s="5">
        <v>0</v>
      </c>
      <c r="J4" s="3">
        <v>1</v>
      </c>
      <c r="K4" s="10" t="str">
        <f t="shared" ref="K4:K27" si="1">CONCATENATE("EXECUTE [dbo].[PG_CI_DATO_D0M4] ", B4, ", ", C4, ", ", D4, ", '", E4, "', '", G4, "', '", H4, "', ", I4, ", ",J4)</f>
        <v>EXECUTE [dbo].[PG_CI_DATO_D0M4] 0, 0, 1020, '(P@) DIA DE LA SEMANA / CEME', '[#1020] (P@) DIA DE LA SEMANA / CEME', 'WkDay', 0, 1</v>
      </c>
      <c r="L4" s="9"/>
    </row>
    <row r="5" spans="1:12" s="1" customFormat="1" ht="12.75" x14ac:dyDescent="0.25">
      <c r="A5" s="5" t="s">
        <v>126</v>
      </c>
      <c r="B5" s="5">
        <v>0</v>
      </c>
      <c r="C5" s="5">
        <v>0</v>
      </c>
      <c r="D5" s="11">
        <v>1027</v>
      </c>
      <c r="E5" s="7" t="s">
        <v>130</v>
      </c>
      <c r="F5" s="32" t="s">
        <v>171</v>
      </c>
      <c r="G5" s="8" t="str">
        <f t="shared" si="0"/>
        <v>[#1027] (P@) ASUETO / CEME</v>
      </c>
      <c r="H5" s="9" t="s">
        <v>60</v>
      </c>
      <c r="I5" s="5">
        <v>0</v>
      </c>
      <c r="J5" s="3">
        <v>1</v>
      </c>
      <c r="K5" s="10" t="str">
        <f t="shared" si="1"/>
        <v>EXECUTE [dbo].[PG_CI_DATO_D0M4] 0, 0, 1027, '(P@) ASUETO / CEME', '[#1027] (P@) ASUETO / CEME', 'WkDay', 0, 1</v>
      </c>
      <c r="L5" s="9"/>
    </row>
    <row r="6" spans="1:12" s="1" customFormat="1" ht="12.75" x14ac:dyDescent="0.25">
      <c r="A6" s="5" t="s">
        <v>126</v>
      </c>
      <c r="B6" s="5">
        <v>0</v>
      </c>
      <c r="C6" s="5">
        <v>0</v>
      </c>
      <c r="D6" s="6">
        <v>1021</v>
      </c>
      <c r="E6" s="7" t="s">
        <v>131</v>
      </c>
      <c r="F6" s="32" t="s">
        <v>172</v>
      </c>
      <c r="G6" s="8" t="str">
        <f t="shared" si="0"/>
        <v>[#1021] (P@) PERFIL - VENTA (KG) / CONTADO</v>
      </c>
      <c r="H6" s="9" t="s">
        <v>98</v>
      </c>
      <c r="I6" s="5">
        <v>0</v>
      </c>
      <c r="J6" s="3">
        <v>5</v>
      </c>
      <c r="K6" s="10" t="str">
        <f t="shared" si="1"/>
        <v>EXECUTE [dbo].[PG_CI_DATO_D0M4] 0, 0, 1021, '(P@) PERFIL - VENTA (KG) / CONTADO', '[#1021] (P@) PERFIL - VENTA (KG) / CONTADO', 'Wk-Vk.Co', 0, 5</v>
      </c>
      <c r="L6" s="9"/>
    </row>
    <row r="7" spans="1:12" s="1" customFormat="1" ht="12.75" x14ac:dyDescent="0.25">
      <c r="A7" s="5" t="s">
        <v>126</v>
      </c>
      <c r="B7" s="5">
        <v>0</v>
      </c>
      <c r="C7" s="5">
        <v>0</v>
      </c>
      <c r="D7" s="6">
        <v>1022</v>
      </c>
      <c r="E7" s="7" t="s">
        <v>132</v>
      </c>
      <c r="F7" s="32" t="s">
        <v>172</v>
      </c>
      <c r="G7" s="8" t="str">
        <f t="shared" si="0"/>
        <v>[#1022] (P@) PERFIL - VENTA (KG) / CREDITO</v>
      </c>
      <c r="H7" s="9" t="s">
        <v>99</v>
      </c>
      <c r="I7" s="5">
        <v>0</v>
      </c>
      <c r="J7" s="3">
        <v>5</v>
      </c>
      <c r="K7" s="10" t="str">
        <f t="shared" si="1"/>
        <v>EXECUTE [dbo].[PG_CI_DATO_D0M4] 0, 0, 1022, '(P@) PERFIL - VENTA (KG) / CREDITO', '[#1022] (P@) PERFIL - VENTA (KG) / CREDITO', 'Wk-Vk.Cr', 0, 5</v>
      </c>
      <c r="L7" s="9"/>
    </row>
    <row r="8" spans="1:12" s="1" customFormat="1" ht="12.75" x14ac:dyDescent="0.25">
      <c r="A8" s="5" t="s">
        <v>126</v>
      </c>
      <c r="B8" s="5">
        <v>0</v>
      </c>
      <c r="C8" s="5">
        <v>0</v>
      </c>
      <c r="D8" s="6">
        <v>1023</v>
      </c>
      <c r="E8" s="7" t="s">
        <v>133</v>
      </c>
      <c r="F8" s="32" t="s">
        <v>172</v>
      </c>
      <c r="G8" s="8" t="str">
        <f t="shared" si="0"/>
        <v>[#1023] (P@) PERFIL - COBRANZA ($) / CREDITO</v>
      </c>
      <c r="H8" s="9" t="s">
        <v>100</v>
      </c>
      <c r="I8" s="5">
        <v>0</v>
      </c>
      <c r="J8" s="3">
        <v>5</v>
      </c>
      <c r="K8" s="10" t="str">
        <f t="shared" si="1"/>
        <v>EXECUTE [dbo].[PG_CI_DATO_D0M4] 0, 0, 1023, '(P@) PERFIL - COBRANZA ($) / CREDITO', '[#1023] (P@) PERFIL - COBRANZA ($) / CREDITO', 'Wk-Co', 0, 5</v>
      </c>
      <c r="L8" s="9"/>
    </row>
    <row r="9" spans="1:12" ht="12.75" x14ac:dyDescent="0.25">
      <c r="A9" s="5" t="s">
        <v>126</v>
      </c>
      <c r="B9" s="5">
        <v>0</v>
      </c>
      <c r="C9" s="5">
        <v>0</v>
      </c>
      <c r="D9" s="12">
        <v>1001</v>
      </c>
      <c r="E9" s="7" t="s">
        <v>137</v>
      </c>
      <c r="F9" s="32" t="s">
        <v>172</v>
      </c>
      <c r="G9" s="8" t="str">
        <f t="shared" si="0"/>
        <v>[#1001] (P@) PRECIO VENTA ($PV)</v>
      </c>
      <c r="H9" s="9" t="s">
        <v>16</v>
      </c>
      <c r="I9" s="5">
        <v>0</v>
      </c>
      <c r="J9" s="3">
        <v>1</v>
      </c>
      <c r="K9" s="10" t="str">
        <f t="shared" si="1"/>
        <v>EXECUTE [dbo].[PG_CI_DATO_D0M4] 0, 0, 1001, '(P@) PRECIO VENTA ($PV)', '[#1001] (P@) PRECIO VENTA ($PV)', 'PV', 0, 1</v>
      </c>
    </row>
    <row r="10" spans="1:12" x14ac:dyDescent="0.25">
      <c r="A10" s="5" t="s">
        <v>126</v>
      </c>
      <c r="B10" s="5">
        <v>0</v>
      </c>
      <c r="C10" s="5">
        <v>0</v>
      </c>
      <c r="D10" s="6">
        <v>1014</v>
      </c>
      <c r="E10" s="13" t="s">
        <v>169</v>
      </c>
      <c r="F10" s="33" t="s">
        <v>150</v>
      </c>
      <c r="G10" s="8" t="str">
        <f t="shared" si="0"/>
        <v>[#1014] (F[x]) DESCUENTO PV ($) / CONTADO</v>
      </c>
      <c r="H10" s="9" t="s">
        <v>96</v>
      </c>
      <c r="I10" s="5">
        <v>0</v>
      </c>
      <c r="J10" s="3">
        <v>1</v>
      </c>
      <c r="K10" s="10" t="str">
        <f t="shared" si="1"/>
        <v>EXECUTE [dbo].[PG_CI_DATO_D0M4] 0, 0, 1014, '(F[x]) DESCUENTO PV ($) / CONTADO', '[#1014] (F[x]) DESCUENTO PV ($) / CONTADO', 'D.Co', 0, 1</v>
      </c>
    </row>
    <row r="11" spans="1:12" x14ac:dyDescent="0.25">
      <c r="A11" s="5" t="s">
        <v>126</v>
      </c>
      <c r="B11" s="5">
        <v>0</v>
      </c>
      <c r="C11" s="5">
        <v>0</v>
      </c>
      <c r="D11" s="6">
        <v>1015</v>
      </c>
      <c r="E11" s="13" t="s">
        <v>170</v>
      </c>
      <c r="F11" s="33" t="s">
        <v>150</v>
      </c>
      <c r="G11" s="8" t="str">
        <f t="shared" si="0"/>
        <v>[#1015] (F[x]) DESCUENTO PV ($) / CREDITO</v>
      </c>
      <c r="H11" s="9" t="s">
        <v>97</v>
      </c>
      <c r="I11" s="5">
        <v>0</v>
      </c>
      <c r="J11" s="3">
        <v>1</v>
      </c>
      <c r="K11" s="10" t="str">
        <f t="shared" si="1"/>
        <v>EXECUTE [dbo].[PG_CI_DATO_D0M4] 0, 0, 1015, '(F[x]) DESCUENTO PV ($) / CREDITO', '[#1015] (F[x]) DESCUENTO PV ($) / CREDITO', 'D.Cr', 0, 1</v>
      </c>
    </row>
    <row r="12" spans="1:12" x14ac:dyDescent="0.25">
      <c r="A12" s="5" t="s">
        <v>126</v>
      </c>
      <c r="B12" s="5">
        <v>0</v>
      </c>
      <c r="C12" s="5">
        <v>0</v>
      </c>
      <c r="D12" s="6">
        <v>1003</v>
      </c>
      <c r="E12" s="14" t="s">
        <v>11</v>
      </c>
      <c r="F12" s="34" t="s">
        <v>164</v>
      </c>
      <c r="G12" s="8" t="str">
        <f t="shared" si="0"/>
        <v>[#1003] VENTA (KG) / CONTADO</v>
      </c>
      <c r="H12" s="9" t="s">
        <v>94</v>
      </c>
      <c r="I12" s="5">
        <v>0</v>
      </c>
      <c r="J12" s="3">
        <v>2</v>
      </c>
      <c r="K12" s="10" t="str">
        <f t="shared" si="1"/>
        <v>EXECUTE [dbo].[PG_CI_DATO_D0M4] 0, 0, 1003, 'VENTA (KG) / CONTADO', '[#1003] VENTA (KG) / CONTADO', 'Vk.Co', 0, 2</v>
      </c>
    </row>
    <row r="13" spans="1:12" x14ac:dyDescent="0.25">
      <c r="A13" s="5" t="s">
        <v>126</v>
      </c>
      <c r="B13" s="5">
        <v>0</v>
      </c>
      <c r="C13" s="5">
        <v>0</v>
      </c>
      <c r="D13" s="6">
        <v>1004</v>
      </c>
      <c r="E13" s="14" t="s">
        <v>13</v>
      </c>
      <c r="F13" s="34" t="s">
        <v>165</v>
      </c>
      <c r="G13" s="8" t="str">
        <f t="shared" si="0"/>
        <v>[#1004] VENTA (KG) / CREDITO</v>
      </c>
      <c r="H13" s="9" t="s">
        <v>95</v>
      </c>
      <c r="I13" s="5">
        <v>0</v>
      </c>
      <c r="J13" s="3">
        <v>2</v>
      </c>
      <c r="K13" s="10" t="str">
        <f t="shared" si="1"/>
        <v>EXECUTE [dbo].[PG_CI_DATO_D0M4] 0, 0, 1004, 'VENTA (KG) / CREDITO', '[#1004] VENTA (KG) / CREDITO', 'Vk.Cr', 0, 2</v>
      </c>
    </row>
    <row r="14" spans="1:12" x14ac:dyDescent="0.25">
      <c r="A14" s="5" t="s">
        <v>126</v>
      </c>
      <c r="B14" s="5">
        <v>0</v>
      </c>
      <c r="C14" s="5">
        <v>0</v>
      </c>
      <c r="D14" s="6">
        <v>1002</v>
      </c>
      <c r="E14" s="15" t="s">
        <v>12</v>
      </c>
      <c r="F14" s="32" t="s">
        <v>151</v>
      </c>
      <c r="G14" s="8" t="str">
        <f t="shared" si="0"/>
        <v>[#1002] VENTA (KG)</v>
      </c>
      <c r="H14" s="9" t="s">
        <v>101</v>
      </c>
      <c r="I14" s="5">
        <v>0</v>
      </c>
      <c r="J14" s="3">
        <v>2</v>
      </c>
      <c r="K14" s="10" t="str">
        <f t="shared" si="1"/>
        <v>EXECUTE [dbo].[PG_CI_DATO_D0M4] 0, 0, 1002, 'VENTA (KG)', '[#1002] VENTA (KG)', 'Vk', 0, 2</v>
      </c>
    </row>
    <row r="15" spans="1:12" x14ac:dyDescent="0.25">
      <c r="A15" s="5" t="s">
        <v>126</v>
      </c>
      <c r="B15" s="5">
        <v>0</v>
      </c>
      <c r="C15" s="5">
        <v>0</v>
      </c>
      <c r="D15" s="6">
        <v>1005</v>
      </c>
      <c r="E15" s="16" t="s">
        <v>54</v>
      </c>
      <c r="F15" s="32" t="s">
        <v>155</v>
      </c>
      <c r="G15" s="8" t="str">
        <f t="shared" si="0"/>
        <v>[#1005] VENTA BRUTA ($) / CONTADO</v>
      </c>
      <c r="H15" s="9" t="s">
        <v>17</v>
      </c>
      <c r="I15" s="5">
        <v>0</v>
      </c>
      <c r="J15" s="3">
        <v>1</v>
      </c>
      <c r="K15" s="10" t="str">
        <f t="shared" si="1"/>
        <v>EXECUTE [dbo].[PG_CI_DATO_D0M4] 0, 0, 1005, 'VENTA BRUTA ($) / CONTADO', '[#1005] VENTA BRUTA ($) / CONTADO', 'V$.Co', 0, 1</v>
      </c>
    </row>
    <row r="16" spans="1:12" x14ac:dyDescent="0.25">
      <c r="A16" s="5" t="s">
        <v>126</v>
      </c>
      <c r="B16" s="5">
        <v>0</v>
      </c>
      <c r="C16" s="5">
        <v>0</v>
      </c>
      <c r="D16" s="6">
        <v>1016</v>
      </c>
      <c r="E16" s="16" t="s">
        <v>56</v>
      </c>
      <c r="F16" s="32" t="s">
        <v>156</v>
      </c>
      <c r="G16" s="8" t="str">
        <f t="shared" si="0"/>
        <v>[#1016] DESCUENTO S/VENTA ($) / CONTADO</v>
      </c>
      <c r="H16" s="9" t="s">
        <v>102</v>
      </c>
      <c r="I16" s="5">
        <v>0</v>
      </c>
      <c r="J16" s="3">
        <v>1</v>
      </c>
      <c r="K16" s="10" t="str">
        <f t="shared" si="1"/>
        <v>EXECUTE [dbo].[PG_CI_DATO_D0M4] 0, 0, 1016, 'DESCUENTO S/VENTA ($) / CONTADO', '[#1016] DESCUENTO S/VENTA ($) / CONTADO', 'D-V$.Co', 0, 1</v>
      </c>
    </row>
    <row r="17" spans="1:11" x14ac:dyDescent="0.25">
      <c r="A17" s="5" t="s">
        <v>126</v>
      </c>
      <c r="B17" s="5">
        <v>0</v>
      </c>
      <c r="C17" s="5">
        <v>0</v>
      </c>
      <c r="D17" s="6">
        <v>1018</v>
      </c>
      <c r="E17" s="15" t="s">
        <v>58</v>
      </c>
      <c r="F17" s="32" t="s">
        <v>152</v>
      </c>
      <c r="G17" s="8" t="str">
        <f t="shared" si="0"/>
        <v>[#1018] VENTA NETA ($) / CONTADO</v>
      </c>
      <c r="H17" s="9" t="s">
        <v>104</v>
      </c>
      <c r="I17" s="5">
        <v>0</v>
      </c>
      <c r="J17" s="3">
        <v>1</v>
      </c>
      <c r="K17" s="10" t="str">
        <f t="shared" si="1"/>
        <v>EXECUTE [dbo].[PG_CI_DATO_D0M4] 0, 0, 1018, 'VENTA NETA ($) / CONTADO', '[#1018] VENTA NETA ($) / CONTADO', 'Vn$.Co', 0, 1</v>
      </c>
    </row>
    <row r="18" spans="1:11" x14ac:dyDescent="0.25">
      <c r="A18" s="5" t="s">
        <v>126</v>
      </c>
      <c r="B18" s="5">
        <v>0</v>
      </c>
      <c r="C18" s="5">
        <v>0</v>
      </c>
      <c r="D18" s="6">
        <v>1006</v>
      </c>
      <c r="E18" s="16" t="s">
        <v>55</v>
      </c>
      <c r="F18" s="32" t="s">
        <v>154</v>
      </c>
      <c r="G18" s="8" t="str">
        <f t="shared" si="0"/>
        <v>[#1006] VENTA BRUTA ($) / CREDITO</v>
      </c>
      <c r="H18" s="9" t="s">
        <v>18</v>
      </c>
      <c r="I18" s="5">
        <v>0</v>
      </c>
      <c r="J18" s="3">
        <v>1</v>
      </c>
      <c r="K18" s="10" t="str">
        <f t="shared" si="1"/>
        <v>EXECUTE [dbo].[PG_CI_DATO_D0M4] 0, 0, 1006, 'VENTA BRUTA ($) / CREDITO', '[#1006] VENTA BRUTA ($) / CREDITO', 'V$.Cr', 0, 1</v>
      </c>
    </row>
    <row r="19" spans="1:11" x14ac:dyDescent="0.25">
      <c r="A19" s="5" t="s">
        <v>126</v>
      </c>
      <c r="B19" s="5">
        <v>0</v>
      </c>
      <c r="C19" s="5">
        <v>0</v>
      </c>
      <c r="D19" s="6">
        <v>1017</v>
      </c>
      <c r="E19" s="16" t="s">
        <v>57</v>
      </c>
      <c r="F19" s="32" t="s">
        <v>157</v>
      </c>
      <c r="G19" s="8" t="str">
        <f t="shared" si="0"/>
        <v>[#1017] DESCUENTO S/VENTA ($) / CREDITO</v>
      </c>
      <c r="H19" s="9" t="s">
        <v>103</v>
      </c>
      <c r="I19" s="5">
        <v>0</v>
      </c>
      <c r="J19" s="3">
        <v>1</v>
      </c>
      <c r="K19" s="10" t="str">
        <f t="shared" si="1"/>
        <v>EXECUTE [dbo].[PG_CI_DATO_D0M4] 0, 0, 1017, 'DESCUENTO S/VENTA ($) / CREDITO', '[#1017] DESCUENTO S/VENTA ($) / CREDITO', 'D-V$.Cr', 0, 1</v>
      </c>
    </row>
    <row r="20" spans="1:11" x14ac:dyDescent="0.25">
      <c r="A20" s="5" t="s">
        <v>126</v>
      </c>
      <c r="B20" s="5">
        <v>0</v>
      </c>
      <c r="C20" s="5">
        <v>0</v>
      </c>
      <c r="D20" s="6">
        <v>1019</v>
      </c>
      <c r="E20" s="15" t="s">
        <v>59</v>
      </c>
      <c r="F20" s="32" t="s">
        <v>153</v>
      </c>
      <c r="G20" s="8" t="str">
        <f t="shared" si="0"/>
        <v>[#1019] VENTA NETA ($) / CREDITO</v>
      </c>
      <c r="H20" s="9" t="s">
        <v>105</v>
      </c>
      <c r="I20" s="5">
        <v>0</v>
      </c>
      <c r="J20" s="3">
        <v>1</v>
      </c>
      <c r="K20" s="10" t="str">
        <f t="shared" si="1"/>
        <v>EXECUTE [dbo].[PG_CI_DATO_D0M4] 0, 0, 1019, 'VENTA NETA ($) / CREDITO', '[#1019] VENTA NETA ($) / CREDITO', 'Vn$.Cr', 0, 1</v>
      </c>
    </row>
    <row r="21" spans="1:11" x14ac:dyDescent="0.25">
      <c r="A21" s="5" t="s">
        <v>126</v>
      </c>
      <c r="B21" s="5">
        <v>0</v>
      </c>
      <c r="C21" s="5">
        <v>0</v>
      </c>
      <c r="D21" s="6">
        <v>1007</v>
      </c>
      <c r="E21" s="16" t="s">
        <v>10</v>
      </c>
      <c r="F21" s="32" t="s">
        <v>163</v>
      </c>
      <c r="G21" s="8" t="str">
        <f t="shared" si="0"/>
        <v>[#1007] COBRANZA ($)</v>
      </c>
      <c r="H21" s="9" t="s">
        <v>106</v>
      </c>
      <c r="I21" s="5">
        <v>0</v>
      </c>
      <c r="J21" s="3">
        <v>1</v>
      </c>
      <c r="K21" s="10" t="str">
        <f t="shared" si="1"/>
        <v>EXECUTE [dbo].[PG_CI_DATO_D0M4] 0, 0, 1007, 'COBRANZA ($)', '[#1007] COBRANZA ($)', 'Cob$', 0, 1</v>
      </c>
    </row>
    <row r="22" spans="1:11" ht="60" x14ac:dyDescent="0.25">
      <c r="A22" s="5" t="s">
        <v>126</v>
      </c>
      <c r="B22" s="5">
        <v>0</v>
      </c>
      <c r="C22" s="5">
        <v>0</v>
      </c>
      <c r="D22" s="6">
        <v>1009</v>
      </c>
      <c r="E22" s="14" t="s">
        <v>9</v>
      </c>
      <c r="F22" s="35" t="s">
        <v>161</v>
      </c>
      <c r="G22" s="8" t="str">
        <f t="shared" si="0"/>
        <v>[#1009] INGRESOS X VENTA ($)</v>
      </c>
      <c r="H22" s="9" t="s">
        <v>108</v>
      </c>
      <c r="I22" s="5">
        <v>0</v>
      </c>
      <c r="J22" s="3">
        <v>1</v>
      </c>
      <c r="K22" s="10" t="str">
        <f t="shared" si="1"/>
        <v>EXECUTE [dbo].[PG_CI_DATO_D0M4] 0, 0, 1009, 'INGRESOS X VENTA ($)', '[#1009] INGRESOS X VENTA ($)', 'IngXV$', 0, 1</v>
      </c>
    </row>
    <row r="23" spans="1:11" x14ac:dyDescent="0.25">
      <c r="A23" s="5" t="s">
        <v>126</v>
      </c>
      <c r="B23" s="5">
        <v>0</v>
      </c>
      <c r="C23" s="5">
        <v>0</v>
      </c>
      <c r="D23" s="6">
        <v>1010</v>
      </c>
      <c r="E23" s="14" t="s">
        <v>8</v>
      </c>
      <c r="F23" s="35" t="s">
        <v>162</v>
      </c>
      <c r="G23" s="8" t="str">
        <f t="shared" si="0"/>
        <v>[#1010] INGRESOS X COBRANZA ($)</v>
      </c>
      <c r="H23" s="9" t="s">
        <v>109</v>
      </c>
      <c r="I23" s="5">
        <v>0</v>
      </c>
      <c r="J23" s="3">
        <v>1</v>
      </c>
      <c r="K23" s="10" t="str">
        <f t="shared" si="1"/>
        <v>EXECUTE [dbo].[PG_CI_DATO_D0M4] 0, 0, 1010, 'INGRESOS X COBRANZA ($)', '[#1010] INGRESOS X COBRANZA ($)', 'IngXCob$', 0, 1</v>
      </c>
    </row>
    <row r="24" spans="1:11" x14ac:dyDescent="0.25">
      <c r="A24" s="5" t="s">
        <v>126</v>
      </c>
      <c r="B24" s="5">
        <v>0</v>
      </c>
      <c r="C24" s="5">
        <v>0</v>
      </c>
      <c r="D24" s="6">
        <v>1008</v>
      </c>
      <c r="E24" s="14" t="s">
        <v>93</v>
      </c>
      <c r="F24" s="36"/>
      <c r="G24" s="8" t="str">
        <f t="shared" si="0"/>
        <v>[#1008] NOMINA ($) / TOMA</v>
      </c>
      <c r="H24" s="9" t="s">
        <v>107</v>
      </c>
      <c r="I24" s="5">
        <v>0</v>
      </c>
      <c r="J24" s="3">
        <v>1</v>
      </c>
      <c r="K24" s="10" t="str">
        <f t="shared" si="1"/>
        <v>EXECUTE [dbo].[PG_CI_DATO_D0M4] 0, 0, 1008, 'NOMINA ($) / TOMA', '[#1008] NOMINA ($) / TOMA', 'Nom', 0, 1</v>
      </c>
    </row>
    <row r="25" spans="1:11" x14ac:dyDescent="0.25">
      <c r="A25" s="5" t="s">
        <v>126</v>
      </c>
      <c r="B25" s="5">
        <v>0</v>
      </c>
      <c r="C25" s="5">
        <v>0</v>
      </c>
      <c r="D25" s="6">
        <v>1011</v>
      </c>
      <c r="E25" s="15" t="s">
        <v>7</v>
      </c>
      <c r="F25" s="34" t="s">
        <v>158</v>
      </c>
      <c r="G25" s="8" t="str">
        <f t="shared" si="0"/>
        <v>[#1011] INGRESOS TOTALES ($)</v>
      </c>
      <c r="H25" s="9" t="s">
        <v>110</v>
      </c>
      <c r="I25" s="5">
        <v>0</v>
      </c>
      <c r="J25" s="3">
        <v>1</v>
      </c>
      <c r="K25" s="10" t="str">
        <f t="shared" si="1"/>
        <v>EXECUTE [dbo].[PG_CI_DATO_D0M4] 0, 0, 1011, 'INGRESOS TOTALES ($)', '[#1011] INGRESOS TOTALES ($)', 'IngTot', 0, 1</v>
      </c>
    </row>
    <row r="26" spans="1:11" x14ac:dyDescent="0.25">
      <c r="A26" s="5" t="s">
        <v>126</v>
      </c>
      <c r="B26" s="5">
        <v>0</v>
      </c>
      <c r="C26" s="5">
        <v>0</v>
      </c>
      <c r="D26" s="6">
        <v>1012</v>
      </c>
      <c r="E26" s="16" t="s">
        <v>14</v>
      </c>
      <c r="F26" s="35" t="s">
        <v>159</v>
      </c>
      <c r="G26" s="8" t="str">
        <f t="shared" si="0"/>
        <v>[#1012] CARTERA CYC ($) / INICIAL</v>
      </c>
      <c r="H26" s="9" t="s">
        <v>20</v>
      </c>
      <c r="I26" s="5">
        <v>0</v>
      </c>
      <c r="J26" s="3">
        <v>1</v>
      </c>
      <c r="K26" s="10" t="str">
        <f t="shared" si="1"/>
        <v>EXECUTE [dbo].[PG_CI_DATO_D0M4] 0, 0, 1012, 'CARTERA CYC ($) / INICIAL', '[#1012] CARTERA CYC ($) / INICIAL', 'CYC.Ini', 0, 1</v>
      </c>
    </row>
    <row r="27" spans="1:11" ht="36" x14ac:dyDescent="0.25">
      <c r="A27" s="5" t="s">
        <v>126</v>
      </c>
      <c r="B27" s="5">
        <v>0</v>
      </c>
      <c r="C27" s="5">
        <v>0</v>
      </c>
      <c r="D27" s="6">
        <v>1013</v>
      </c>
      <c r="E27" s="16" t="s">
        <v>15</v>
      </c>
      <c r="F27" s="35" t="s">
        <v>160</v>
      </c>
      <c r="G27" s="8" t="str">
        <f t="shared" si="0"/>
        <v>[#1013] CARTERA CYC ($) / FINAL</v>
      </c>
      <c r="H27" s="9" t="s">
        <v>21</v>
      </c>
      <c r="I27" s="5">
        <v>0</v>
      </c>
      <c r="J27" s="3">
        <v>1</v>
      </c>
      <c r="K27" s="10" t="str">
        <f t="shared" si="1"/>
        <v>EXECUTE [dbo].[PG_CI_DATO_D0M4] 0, 0, 1013, 'CARTERA CYC ($) / FINAL', '[#1013] CARTERA CYC ($) / FINAL', 'CYC.Fin', 0, 1</v>
      </c>
    </row>
    <row r="28" spans="1:11" ht="36" x14ac:dyDescent="0.25">
      <c r="A28" s="17" t="s">
        <v>126</v>
      </c>
      <c r="B28" s="17">
        <v>0</v>
      </c>
      <c r="C28" s="17">
        <v>0</v>
      </c>
      <c r="D28" s="18" t="s">
        <v>121</v>
      </c>
      <c r="E28" s="19" t="s">
        <v>87</v>
      </c>
      <c r="F28" s="35" t="s">
        <v>113</v>
      </c>
      <c r="G28" s="8" t="str">
        <f t="shared" si="0"/>
        <v>[#X.1024] INVENTARIO (KG) / REPOSICION</v>
      </c>
      <c r="H28" s="19" t="s">
        <v>88</v>
      </c>
      <c r="I28" s="17">
        <v>0</v>
      </c>
      <c r="J28" s="20">
        <v>2</v>
      </c>
      <c r="K28" s="10"/>
    </row>
    <row r="29" spans="1:11" x14ac:dyDescent="0.25">
      <c r="A29" s="17" t="s">
        <v>126</v>
      </c>
      <c r="B29" s="17">
        <v>0</v>
      </c>
      <c r="C29" s="17">
        <v>0</v>
      </c>
      <c r="D29" s="18" t="s">
        <v>122</v>
      </c>
      <c r="E29" s="19" t="s">
        <v>90</v>
      </c>
      <c r="F29" s="32" t="s">
        <v>172</v>
      </c>
      <c r="G29" s="8" t="str">
        <f t="shared" si="0"/>
        <v>[#X.1025] PCN ($)</v>
      </c>
      <c r="H29" s="19" t="s">
        <v>91</v>
      </c>
      <c r="I29" s="17">
        <v>0</v>
      </c>
      <c r="J29" s="20">
        <v>1</v>
      </c>
      <c r="K29" s="10"/>
    </row>
    <row r="30" spans="1:11" x14ac:dyDescent="0.25">
      <c r="A30" s="17" t="s">
        <v>126</v>
      </c>
      <c r="B30" s="17">
        <v>0</v>
      </c>
      <c r="C30" s="17">
        <v>0</v>
      </c>
      <c r="D30" s="18" t="s">
        <v>123</v>
      </c>
      <c r="E30" s="21" t="s">
        <v>89</v>
      </c>
      <c r="F30" s="32" t="s">
        <v>111</v>
      </c>
      <c r="G30" s="8" t="str">
        <f t="shared" si="0"/>
        <v>[#X.1026] FACTURA ABASTECIMIENTO ($)</v>
      </c>
      <c r="H30" s="19" t="s">
        <v>92</v>
      </c>
      <c r="I30" s="17">
        <v>0</v>
      </c>
      <c r="J30" s="20">
        <v>1</v>
      </c>
      <c r="K30" s="10"/>
    </row>
    <row r="31" spans="1:11" x14ac:dyDescent="0.25">
      <c r="K31" s="2" t="s">
        <v>22</v>
      </c>
    </row>
    <row r="32" spans="1:11" x14ac:dyDescent="0.25">
      <c r="K32" s="4" t="str">
        <f>"-- =========================================================="</f>
        <v>-- ==========================================================</v>
      </c>
    </row>
    <row r="33" spans="1:11" x14ac:dyDescent="0.25">
      <c r="A33" s="3"/>
      <c r="B33" s="3"/>
      <c r="C33" s="3"/>
      <c r="D33" s="1"/>
      <c r="E33" s="1"/>
      <c r="F33" s="31"/>
      <c r="G33" s="1"/>
      <c r="H33" s="1"/>
      <c r="I33" s="3"/>
      <c r="J33" s="1"/>
      <c r="K33" s="4" t="str">
        <f>"-- DATOS // DOM4 // PR3C // PRECIOS-COSTOS GAS "</f>
        <v xml:space="preserve">-- DATOS // DOM4 // PR3C // PRECIOS-COSTOS GAS </v>
      </c>
    </row>
    <row r="34" spans="1:11" x14ac:dyDescent="0.25">
      <c r="A34" s="5" t="s">
        <v>128</v>
      </c>
      <c r="B34" s="5">
        <v>0</v>
      </c>
      <c r="C34" s="5">
        <v>0</v>
      </c>
      <c r="D34" s="12">
        <v>2001</v>
      </c>
      <c r="E34" s="22" t="str">
        <f>CONCATENATE(G34, " - ", H34)</f>
        <v>S#1 - PV</v>
      </c>
      <c r="F34" s="36"/>
      <c r="G34" s="1" t="s">
        <v>81</v>
      </c>
      <c r="H34" s="9" t="s">
        <v>16</v>
      </c>
      <c r="I34" s="5">
        <v>0</v>
      </c>
      <c r="J34" s="3">
        <v>1</v>
      </c>
      <c r="K34" s="10" t="str">
        <f t="shared" ref="K34:K59" si="2">CONCATENATE("EXECUTE [dbo].[PG_CI_DATO_D0M4] ", B34, ", ", C34, ", ", D34, ", '", E34, "', '", G34, "', '", H34, "', ", I34, ", ",J34)</f>
        <v>EXECUTE [dbo].[PG_CI_DATO_D0M4] 0, 0, 2001, 'S#1 - PV', 'S#1', 'PV', 0, 1</v>
      </c>
    </row>
    <row r="35" spans="1:11" x14ac:dyDescent="0.25">
      <c r="A35" s="5" t="s">
        <v>128</v>
      </c>
      <c r="B35" s="5">
        <v>0</v>
      </c>
      <c r="C35" s="5">
        <v>0</v>
      </c>
      <c r="D35" s="23">
        <v>2002</v>
      </c>
      <c r="E35" s="22" t="str">
        <f t="shared" ref="E35:E59" si="3">CONCATENATE(G35, " - ", H35)</f>
        <v>S#2 - PC</v>
      </c>
      <c r="F35" s="36"/>
      <c r="G35" s="1" t="s">
        <v>82</v>
      </c>
      <c r="H35" s="9" t="s">
        <v>61</v>
      </c>
      <c r="I35" s="5">
        <v>0</v>
      </c>
      <c r="J35" s="3">
        <v>1</v>
      </c>
      <c r="K35" s="10" t="str">
        <f t="shared" si="2"/>
        <v>EXECUTE [dbo].[PG_CI_DATO_D0M4] 0, 0, 2002, 'S#2 - PC', 'S#2', 'PC', 0, 1</v>
      </c>
    </row>
    <row r="36" spans="1:11" x14ac:dyDescent="0.25">
      <c r="A36" s="5" t="s">
        <v>128</v>
      </c>
      <c r="B36" s="5">
        <v>0</v>
      </c>
      <c r="C36" s="5">
        <v>0</v>
      </c>
      <c r="D36" s="23">
        <v>2003</v>
      </c>
      <c r="E36" s="22" t="str">
        <f t="shared" si="3"/>
        <v>S#2 - MG</v>
      </c>
      <c r="F36" s="36"/>
      <c r="G36" s="1" t="s">
        <v>82</v>
      </c>
      <c r="H36" s="9" t="s">
        <v>62</v>
      </c>
      <c r="I36" s="5">
        <v>0</v>
      </c>
      <c r="J36" s="3">
        <v>1</v>
      </c>
      <c r="K36" s="10" t="str">
        <f t="shared" si="2"/>
        <v>EXECUTE [dbo].[PG_CI_DATO_D0M4] 0, 0, 2003, 'S#2 - MG', 'S#2', 'MG', 0, 1</v>
      </c>
    </row>
    <row r="37" spans="1:11" x14ac:dyDescent="0.25">
      <c r="A37" s="5" t="s">
        <v>128</v>
      </c>
      <c r="B37" s="5">
        <v>0</v>
      </c>
      <c r="C37" s="5">
        <v>0</v>
      </c>
      <c r="D37" s="23">
        <v>2004</v>
      </c>
      <c r="E37" s="22" t="str">
        <f t="shared" si="3"/>
        <v>S#2 - FLETE</v>
      </c>
      <c r="F37" s="36"/>
      <c r="G37" s="1" t="s">
        <v>82</v>
      </c>
      <c r="H37" s="9" t="s">
        <v>63</v>
      </c>
      <c r="I37" s="5">
        <v>0</v>
      </c>
      <c r="J37" s="3">
        <v>1</v>
      </c>
      <c r="K37" s="10" t="str">
        <f t="shared" si="2"/>
        <v>EXECUTE [dbo].[PG_CI_DATO_D0M4] 0, 0, 2004, 'S#2 - FLETE', 'S#2', 'FLETE', 0, 1</v>
      </c>
    </row>
    <row r="38" spans="1:11" x14ac:dyDescent="0.25">
      <c r="A38" s="5" t="s">
        <v>128</v>
      </c>
      <c r="B38" s="5">
        <v>0</v>
      </c>
      <c r="C38" s="5">
        <v>0</v>
      </c>
      <c r="D38" s="23">
        <v>2005</v>
      </c>
      <c r="E38" s="24" t="str">
        <f t="shared" si="3"/>
        <v>S#2 - MGD</v>
      </c>
      <c r="F38" s="38"/>
      <c r="G38" s="1" t="s">
        <v>82</v>
      </c>
      <c r="H38" s="9" t="s">
        <v>64</v>
      </c>
      <c r="I38" s="5">
        <v>0</v>
      </c>
      <c r="J38" s="3">
        <v>1</v>
      </c>
      <c r="K38" s="10" t="str">
        <f t="shared" si="2"/>
        <v>EXECUTE [dbo].[PG_CI_DATO_D0M4] 0, 0, 2005, 'S#2 - MGD', 'S#2', 'MGD', 0, 1</v>
      </c>
    </row>
    <row r="39" spans="1:11" x14ac:dyDescent="0.25">
      <c r="A39" s="5" t="s">
        <v>128</v>
      </c>
      <c r="B39" s="5">
        <v>0</v>
      </c>
      <c r="C39" s="5">
        <v>0</v>
      </c>
      <c r="D39" s="23">
        <v>2006</v>
      </c>
      <c r="E39" s="22" t="str">
        <f t="shared" si="3"/>
        <v>S#3 - ¢MC</v>
      </c>
      <c r="F39" s="36"/>
      <c r="G39" s="1" t="s">
        <v>83</v>
      </c>
      <c r="H39" s="9" t="s">
        <v>65</v>
      </c>
      <c r="I39" s="5">
        <v>0</v>
      </c>
      <c r="J39" s="3">
        <v>1</v>
      </c>
      <c r="K39" s="10" t="str">
        <f t="shared" si="2"/>
        <v>EXECUTE [dbo].[PG_CI_DATO_D0M4] 0, 0, 2006, 'S#3 - ¢MC', 'S#3', '¢MC', 0, 1</v>
      </c>
    </row>
    <row r="40" spans="1:11" x14ac:dyDescent="0.25">
      <c r="A40" s="5" t="s">
        <v>128</v>
      </c>
      <c r="B40" s="5">
        <v>0</v>
      </c>
      <c r="C40" s="5">
        <v>0</v>
      </c>
      <c r="D40" s="23">
        <v>2007</v>
      </c>
      <c r="E40" s="22" t="str">
        <f t="shared" si="3"/>
        <v>S#3 - ¢CA</v>
      </c>
      <c r="F40" s="36"/>
      <c r="G40" s="1" t="s">
        <v>83</v>
      </c>
      <c r="H40" s="9" t="s">
        <v>66</v>
      </c>
      <c r="I40" s="5">
        <v>0</v>
      </c>
      <c r="J40" s="3">
        <v>1</v>
      </c>
      <c r="K40" s="10" t="str">
        <f t="shared" si="2"/>
        <v>EXECUTE [dbo].[PG_CI_DATO_D0M4] 0, 0, 2007, 'S#3 - ¢CA', 'S#3', '¢CA', 0, 1</v>
      </c>
    </row>
    <row r="41" spans="1:11" x14ac:dyDescent="0.25">
      <c r="A41" s="5" t="s">
        <v>128</v>
      </c>
      <c r="B41" s="5">
        <v>0</v>
      </c>
      <c r="C41" s="5">
        <v>0</v>
      </c>
      <c r="D41" s="23">
        <v>2008</v>
      </c>
      <c r="E41" s="22" t="str">
        <f t="shared" si="3"/>
        <v>S#3 - ¢FG</v>
      </c>
      <c r="F41" s="36"/>
      <c r="G41" s="1" t="s">
        <v>83</v>
      </c>
      <c r="H41" s="9" t="s">
        <v>67</v>
      </c>
      <c r="I41" s="5">
        <v>0</v>
      </c>
      <c r="J41" s="3">
        <v>1</v>
      </c>
      <c r="K41" s="10" t="str">
        <f t="shared" si="2"/>
        <v>EXECUTE [dbo].[PG_CI_DATO_D0M4] 0, 0, 2008, 'S#3 - ¢FG', 'S#3', '¢FG', 0, 1</v>
      </c>
    </row>
    <row r="42" spans="1:11" x14ac:dyDescent="0.25">
      <c r="A42" s="5" t="s">
        <v>128</v>
      </c>
      <c r="B42" s="5">
        <v>0</v>
      </c>
      <c r="C42" s="5">
        <v>0</v>
      </c>
      <c r="D42" s="23">
        <v>2009</v>
      </c>
      <c r="E42" s="22" t="str">
        <f t="shared" si="3"/>
        <v>S#3 - ¢MP INB</v>
      </c>
      <c r="F42" s="36"/>
      <c r="G42" s="1" t="s">
        <v>83</v>
      </c>
      <c r="H42" s="9" t="s">
        <v>72</v>
      </c>
      <c r="I42" s="5">
        <v>0</v>
      </c>
      <c r="J42" s="3">
        <v>1</v>
      </c>
      <c r="K42" s="10" t="str">
        <f t="shared" si="2"/>
        <v>EXECUTE [dbo].[PG_CI_DATO_D0M4] 0, 0, 2009, 'S#3 - ¢MP INB', 'S#3', '¢MP INB', 0, 1</v>
      </c>
    </row>
    <row r="43" spans="1:11" x14ac:dyDescent="0.25">
      <c r="A43" s="5" t="s">
        <v>128</v>
      </c>
      <c r="B43" s="5">
        <v>0</v>
      </c>
      <c r="C43" s="5">
        <v>0</v>
      </c>
      <c r="D43" s="23">
        <v>2010</v>
      </c>
      <c r="E43" s="22" t="str">
        <f t="shared" si="3"/>
        <v>S#3 - ¢SMD</v>
      </c>
      <c r="F43" s="36"/>
      <c r="G43" s="1" t="s">
        <v>83</v>
      </c>
      <c r="H43" s="9" t="s">
        <v>68</v>
      </c>
      <c r="I43" s="5">
        <v>0</v>
      </c>
      <c r="J43" s="3">
        <v>1</v>
      </c>
      <c r="K43" s="10" t="str">
        <f t="shared" si="2"/>
        <v>EXECUTE [dbo].[PG_CI_DATO_D0M4] 0, 0, 2010, 'S#3 - ¢SMD', 'S#3', '¢SMD', 0, 1</v>
      </c>
    </row>
    <row r="44" spans="1:11" x14ac:dyDescent="0.25">
      <c r="A44" s="5" t="s">
        <v>128</v>
      </c>
      <c r="B44" s="5">
        <v>0</v>
      </c>
      <c r="C44" s="5">
        <v>0</v>
      </c>
      <c r="D44" s="23">
        <v>2011</v>
      </c>
      <c r="E44" s="22" t="str">
        <f t="shared" si="3"/>
        <v>S#3 - ¢SMP</v>
      </c>
      <c r="F44" s="36"/>
      <c r="G44" s="1" t="s">
        <v>83</v>
      </c>
      <c r="H44" s="9" t="s">
        <v>69</v>
      </c>
      <c r="I44" s="5">
        <v>0</v>
      </c>
      <c r="J44" s="3">
        <v>1</v>
      </c>
      <c r="K44" s="10" t="str">
        <f t="shared" si="2"/>
        <v>EXECUTE [dbo].[PG_CI_DATO_D0M4] 0, 0, 2011, 'S#3 - ¢SMP', 'S#3', '¢SMP', 0, 1</v>
      </c>
    </row>
    <row r="45" spans="1:11" x14ac:dyDescent="0.25">
      <c r="A45" s="5" t="s">
        <v>128</v>
      </c>
      <c r="B45" s="5">
        <v>0</v>
      </c>
      <c r="C45" s="5">
        <v>0</v>
      </c>
      <c r="D45" s="23">
        <v>2012</v>
      </c>
      <c r="E45" s="22" t="str">
        <f t="shared" si="3"/>
        <v>S#3 - ¢SMRU</v>
      </c>
      <c r="F45" s="36"/>
      <c r="G45" s="1" t="s">
        <v>83</v>
      </c>
      <c r="H45" s="9" t="s">
        <v>70</v>
      </c>
      <c r="I45" s="5">
        <v>0</v>
      </c>
      <c r="J45" s="3">
        <v>1</v>
      </c>
      <c r="K45" s="10" t="str">
        <f t="shared" si="2"/>
        <v>EXECUTE [dbo].[PG_CI_DATO_D0M4] 0, 0, 2012, 'S#3 - ¢SMRU', 'S#3', '¢SMRU', 0, 1</v>
      </c>
    </row>
    <row r="46" spans="1:11" x14ac:dyDescent="0.25">
      <c r="A46" s="5" t="s">
        <v>128</v>
      </c>
      <c r="B46" s="5">
        <v>0</v>
      </c>
      <c r="C46" s="5">
        <v>0</v>
      </c>
      <c r="D46" s="23">
        <v>2013</v>
      </c>
      <c r="E46" s="22" t="str">
        <f t="shared" si="3"/>
        <v>S#3 - ¢APG</v>
      </c>
      <c r="F46" s="36"/>
      <c r="G46" s="1" t="s">
        <v>83</v>
      </c>
      <c r="H46" s="9" t="s">
        <v>71</v>
      </c>
      <c r="I46" s="5">
        <v>0</v>
      </c>
      <c r="J46" s="3">
        <v>1</v>
      </c>
      <c r="K46" s="10" t="str">
        <f t="shared" si="2"/>
        <v>EXECUTE [dbo].[PG_CI_DATO_D0M4] 0, 0, 2013, 'S#3 - ¢APG', 'S#3', '¢APG', 0, 1</v>
      </c>
    </row>
    <row r="47" spans="1:11" x14ac:dyDescent="0.25">
      <c r="A47" s="5" t="s">
        <v>128</v>
      </c>
      <c r="B47" s="5">
        <v>0</v>
      </c>
      <c r="C47" s="5">
        <v>0</v>
      </c>
      <c r="D47" s="23">
        <v>2014</v>
      </c>
      <c r="E47" s="24" t="str">
        <f t="shared" si="3"/>
        <v>S#3 - TOT</v>
      </c>
      <c r="F47" s="38"/>
      <c r="G47" s="1" t="s">
        <v>83</v>
      </c>
      <c r="H47" s="9" t="s">
        <v>73</v>
      </c>
      <c r="I47" s="5">
        <v>0</v>
      </c>
      <c r="J47" s="3">
        <v>1</v>
      </c>
      <c r="K47" s="10" t="str">
        <f t="shared" si="2"/>
        <v>EXECUTE [dbo].[PG_CI_DATO_D0M4] 0, 0, 2014, 'S#3 - TOT', 'S#3', 'TOT', 0, 1</v>
      </c>
    </row>
    <row r="48" spans="1:11" x14ac:dyDescent="0.25">
      <c r="A48" s="5" t="s">
        <v>128</v>
      </c>
      <c r="B48" s="5">
        <v>0</v>
      </c>
      <c r="C48" s="5">
        <v>0</v>
      </c>
      <c r="D48" s="23">
        <v>2015</v>
      </c>
      <c r="E48" s="22" t="str">
        <f t="shared" si="3"/>
        <v>S#4 - PV</v>
      </c>
      <c r="F48" s="36"/>
      <c r="G48" s="1" t="s">
        <v>84</v>
      </c>
      <c r="H48" s="9" t="s">
        <v>16</v>
      </c>
      <c r="I48" s="5">
        <v>0</v>
      </c>
      <c r="J48" s="3">
        <v>1</v>
      </c>
      <c r="K48" s="10" t="str">
        <f t="shared" si="2"/>
        <v>EXECUTE [dbo].[PG_CI_DATO_D0M4] 0, 0, 2015, 'S#4 - PV', 'S#4', 'PV', 0, 1</v>
      </c>
    </row>
    <row r="49" spans="1:11" x14ac:dyDescent="0.25">
      <c r="A49" s="5" t="s">
        <v>128</v>
      </c>
      <c r="B49" s="5">
        <v>0</v>
      </c>
      <c r="C49" s="5">
        <v>0</v>
      </c>
      <c r="D49" s="23">
        <v>2016</v>
      </c>
      <c r="E49" s="22" t="str">
        <f t="shared" si="3"/>
        <v>S#4 - Dto</v>
      </c>
      <c r="F49" s="36"/>
      <c r="G49" s="1" t="s">
        <v>84</v>
      </c>
      <c r="H49" s="9" t="s">
        <v>74</v>
      </c>
      <c r="I49" s="5">
        <v>0</v>
      </c>
      <c r="J49" s="3">
        <v>1</v>
      </c>
      <c r="K49" s="10" t="str">
        <f t="shared" si="2"/>
        <v>EXECUTE [dbo].[PG_CI_DATO_D0M4] 0, 0, 2016, 'S#4 - Dto', 'S#4', 'Dto', 0, 1</v>
      </c>
    </row>
    <row r="50" spans="1:11" x14ac:dyDescent="0.25">
      <c r="A50" s="5" t="s">
        <v>128</v>
      </c>
      <c r="B50" s="5">
        <v>0</v>
      </c>
      <c r="C50" s="5">
        <v>0</v>
      </c>
      <c r="D50" s="23">
        <v>2017</v>
      </c>
      <c r="E50" s="22" t="str">
        <f t="shared" si="3"/>
        <v>S#4 - Com</v>
      </c>
      <c r="F50" s="36"/>
      <c r="G50" s="1" t="s">
        <v>84</v>
      </c>
      <c r="H50" s="9" t="s">
        <v>75</v>
      </c>
      <c r="I50" s="5">
        <v>0</v>
      </c>
      <c r="J50" s="3">
        <v>1</v>
      </c>
      <c r="K50" s="10" t="str">
        <f t="shared" si="2"/>
        <v>EXECUTE [dbo].[PG_CI_DATO_D0M4] 0, 0, 2017, 'S#4 - Com', 'S#4', 'Com', 0, 1</v>
      </c>
    </row>
    <row r="51" spans="1:11" x14ac:dyDescent="0.25">
      <c r="A51" s="5" t="s">
        <v>128</v>
      </c>
      <c r="B51" s="5">
        <v>0</v>
      </c>
      <c r="C51" s="5">
        <v>0</v>
      </c>
      <c r="D51" s="23">
        <v>2018</v>
      </c>
      <c r="E51" s="24" t="str">
        <f t="shared" si="3"/>
        <v>S#4 - PVN</v>
      </c>
      <c r="F51" s="38"/>
      <c r="G51" s="1" t="s">
        <v>84</v>
      </c>
      <c r="H51" s="9" t="s">
        <v>76</v>
      </c>
      <c r="I51" s="5">
        <v>0</v>
      </c>
      <c r="J51" s="3">
        <v>1</v>
      </c>
      <c r="K51" s="10" t="str">
        <f t="shared" si="2"/>
        <v>EXECUTE [dbo].[PG_CI_DATO_D0M4] 0, 0, 2018, 'S#4 - PVN', 'S#4', 'PVN', 0, 1</v>
      </c>
    </row>
    <row r="52" spans="1:11" x14ac:dyDescent="0.25">
      <c r="A52" s="5" t="s">
        <v>128</v>
      </c>
      <c r="B52" s="5">
        <v>0</v>
      </c>
      <c r="C52" s="5">
        <v>0</v>
      </c>
      <c r="D52" s="23">
        <v>2019</v>
      </c>
      <c r="E52" s="22" t="str">
        <f t="shared" si="3"/>
        <v>S#5 - PC</v>
      </c>
      <c r="F52" s="36"/>
      <c r="G52" s="1" t="s">
        <v>85</v>
      </c>
      <c r="H52" s="9" t="s">
        <v>61</v>
      </c>
      <c r="I52" s="5">
        <v>0</v>
      </c>
      <c r="J52" s="3">
        <v>1</v>
      </c>
      <c r="K52" s="10" t="str">
        <f t="shared" si="2"/>
        <v>EXECUTE [dbo].[PG_CI_DATO_D0M4] 0, 0, 2019, 'S#5 - PC', 'S#5', 'PC', 0, 1</v>
      </c>
    </row>
    <row r="53" spans="1:11" x14ac:dyDescent="0.25">
      <c r="A53" s="5" t="s">
        <v>128</v>
      </c>
      <c r="B53" s="5">
        <v>0</v>
      </c>
      <c r="C53" s="5">
        <v>0</v>
      </c>
      <c r="D53" s="23">
        <v>2020</v>
      </c>
      <c r="E53" s="22" t="str">
        <f t="shared" si="3"/>
        <v>S#5 - HGN</v>
      </c>
      <c r="F53" s="36"/>
      <c r="G53" s="1" t="s">
        <v>85</v>
      </c>
      <c r="H53" s="9" t="s">
        <v>77</v>
      </c>
      <c r="I53" s="5">
        <v>0</v>
      </c>
      <c r="J53" s="3">
        <v>1</v>
      </c>
      <c r="K53" s="10" t="str">
        <f t="shared" si="2"/>
        <v>EXECUTE [dbo].[PG_CI_DATO_D0M4] 0, 0, 2020, 'S#5 - HGN', 'S#5', 'HGN', 0, 1</v>
      </c>
    </row>
    <row r="54" spans="1:11" x14ac:dyDescent="0.25">
      <c r="A54" s="5" t="s">
        <v>128</v>
      </c>
      <c r="B54" s="5">
        <v>0</v>
      </c>
      <c r="C54" s="5">
        <v>0</v>
      </c>
      <c r="D54" s="23">
        <v>2021</v>
      </c>
      <c r="E54" s="24" t="str">
        <f t="shared" si="3"/>
        <v>S#5 - PCN</v>
      </c>
      <c r="F54" s="38"/>
      <c r="G54" s="1" t="s">
        <v>85</v>
      </c>
      <c r="H54" s="9" t="s">
        <v>78</v>
      </c>
      <c r="I54" s="5">
        <v>0</v>
      </c>
      <c r="J54" s="3">
        <v>1</v>
      </c>
      <c r="K54" s="10" t="str">
        <f t="shared" si="2"/>
        <v>EXECUTE [dbo].[PG_CI_DATO_D0M4] 0, 0, 2021, 'S#5 - PCN', 'S#5', 'PCN', 0, 1</v>
      </c>
    </row>
    <row r="55" spans="1:11" x14ac:dyDescent="0.25">
      <c r="A55" s="5" t="s">
        <v>128</v>
      </c>
      <c r="B55" s="5">
        <v>0</v>
      </c>
      <c r="C55" s="5">
        <v>0</v>
      </c>
      <c r="D55" s="23">
        <v>2022</v>
      </c>
      <c r="E55" s="22" t="str">
        <f t="shared" si="3"/>
        <v>S#6 - PVN</v>
      </c>
      <c r="F55" s="36"/>
      <c r="G55" s="1" t="s">
        <v>86</v>
      </c>
      <c r="H55" s="9" t="s">
        <v>76</v>
      </c>
      <c r="I55" s="5">
        <v>0</v>
      </c>
      <c r="J55" s="3">
        <v>1</v>
      </c>
      <c r="K55" s="10" t="str">
        <f t="shared" si="2"/>
        <v>EXECUTE [dbo].[PG_CI_DATO_D0M4] 0, 0, 2022, 'S#6 - PVN', 'S#6', 'PVN', 0, 1</v>
      </c>
    </row>
    <row r="56" spans="1:11" x14ac:dyDescent="0.25">
      <c r="A56" s="5" t="s">
        <v>128</v>
      </c>
      <c r="B56" s="5">
        <v>0</v>
      </c>
      <c r="C56" s="5">
        <v>0</v>
      </c>
      <c r="D56" s="23">
        <v>2023</v>
      </c>
      <c r="E56" s="22" t="str">
        <f t="shared" si="3"/>
        <v>S#6 - PCN</v>
      </c>
      <c r="F56" s="36"/>
      <c r="G56" s="1" t="s">
        <v>86</v>
      </c>
      <c r="H56" s="9" t="s">
        <v>78</v>
      </c>
      <c r="I56" s="5">
        <v>0</v>
      </c>
      <c r="J56" s="3">
        <v>1</v>
      </c>
      <c r="K56" s="10" t="str">
        <f t="shared" si="2"/>
        <v>EXECUTE [dbo].[PG_CI_DATO_D0M4] 0, 0, 2023, 'S#6 - PCN', 'S#6', 'PCN', 0, 1</v>
      </c>
    </row>
    <row r="57" spans="1:11" x14ac:dyDescent="0.25">
      <c r="A57" s="5" t="s">
        <v>128</v>
      </c>
      <c r="B57" s="5">
        <v>0</v>
      </c>
      <c r="C57" s="5">
        <v>0</v>
      </c>
      <c r="D57" s="23">
        <v>2024</v>
      </c>
      <c r="E57" s="24" t="str">
        <f t="shared" si="3"/>
        <v>S#6 - MGN</v>
      </c>
      <c r="F57" s="38"/>
      <c r="G57" s="1" t="s">
        <v>86</v>
      </c>
      <c r="H57" s="9" t="s">
        <v>79</v>
      </c>
      <c r="I57" s="5">
        <v>0</v>
      </c>
      <c r="J57" s="3">
        <v>1</v>
      </c>
      <c r="K57" s="10" t="str">
        <f t="shared" si="2"/>
        <v>EXECUTE [dbo].[PG_CI_DATO_D0M4] 0, 0, 2024, 'S#6 - MGN', 'S#6', 'MGN', 0, 1</v>
      </c>
    </row>
    <row r="58" spans="1:11" x14ac:dyDescent="0.25">
      <c r="A58" s="5" t="s">
        <v>128</v>
      </c>
      <c r="B58" s="5">
        <v>0</v>
      </c>
      <c r="C58" s="5">
        <v>0</v>
      </c>
      <c r="D58" s="23">
        <v>2025</v>
      </c>
      <c r="E58" s="22" t="str">
        <f t="shared" si="3"/>
        <v>S#6 - FLETE</v>
      </c>
      <c r="F58" s="36"/>
      <c r="G58" s="1" t="s">
        <v>86</v>
      </c>
      <c r="H58" s="9" t="s">
        <v>63</v>
      </c>
      <c r="I58" s="5">
        <v>0</v>
      </c>
      <c r="J58" s="3">
        <v>1</v>
      </c>
      <c r="K58" s="10" t="str">
        <f t="shared" si="2"/>
        <v>EXECUTE [dbo].[PG_CI_DATO_D0M4] 0, 0, 2025, 'S#6 - FLETE', 'S#6', 'FLETE', 0, 1</v>
      </c>
    </row>
    <row r="59" spans="1:11" x14ac:dyDescent="0.25">
      <c r="A59" s="5" t="s">
        <v>128</v>
      </c>
      <c r="B59" s="5">
        <v>0</v>
      </c>
      <c r="C59" s="5">
        <v>0</v>
      </c>
      <c r="D59" s="23">
        <v>2026</v>
      </c>
      <c r="E59" s="24" t="str">
        <f t="shared" si="3"/>
        <v>S#6 - MDN</v>
      </c>
      <c r="F59" s="38"/>
      <c r="G59" s="1" t="s">
        <v>86</v>
      </c>
      <c r="H59" s="9" t="s">
        <v>80</v>
      </c>
      <c r="I59" s="5">
        <v>0</v>
      </c>
      <c r="J59" s="3">
        <v>1</v>
      </c>
      <c r="K59" s="10" t="str">
        <f t="shared" si="2"/>
        <v>EXECUTE [dbo].[PG_CI_DATO_D0M4] 0, 0, 2026, 'S#6 - MDN', 'S#6', 'MDN', 0, 1</v>
      </c>
    </row>
    <row r="60" spans="1:11" x14ac:dyDescent="0.25">
      <c r="D60" s="6"/>
      <c r="E60" s="1"/>
      <c r="F60" s="31"/>
      <c r="G60" s="1"/>
      <c r="J60" s="3"/>
      <c r="K60" s="10" t="s">
        <v>22</v>
      </c>
    </row>
    <row r="61" spans="1:11" x14ac:dyDescent="0.25">
      <c r="D61" s="6"/>
      <c r="E61" s="1"/>
      <c r="F61" s="31"/>
      <c r="G61" s="1"/>
      <c r="J61" s="3"/>
      <c r="K61" s="4" t="str">
        <f>"-- =========================================================="</f>
        <v>-- ==========================================================</v>
      </c>
    </row>
    <row r="62" spans="1:11" x14ac:dyDescent="0.25">
      <c r="D62" s="6"/>
      <c r="E62" s="1"/>
      <c r="F62" s="31"/>
      <c r="G62" s="1"/>
      <c r="J62" s="3"/>
      <c r="K62" s="4" t="str">
        <f>"-- DATOS // DOM4 // C3M3 // FLUJO EFECTIVO PROYECTADO"</f>
        <v>-- DATOS // DOM4 // C3M3 // FLUJO EFECTIVO PROYECTADO</v>
      </c>
    </row>
    <row r="63" spans="1:11" ht="12.75" x14ac:dyDescent="0.25">
      <c r="A63" s="5" t="s">
        <v>127</v>
      </c>
      <c r="B63" s="5">
        <v>0</v>
      </c>
      <c r="C63" s="5">
        <v>0</v>
      </c>
      <c r="D63" s="6">
        <v>3043</v>
      </c>
      <c r="E63" s="7" t="s">
        <v>134</v>
      </c>
      <c r="F63" s="32" t="s">
        <v>171</v>
      </c>
      <c r="G63" s="8" t="str">
        <f t="shared" ref="G63:G113" si="4">CONCATENATE("[#",D63,"] ",E63)</f>
        <v>[#3043] (P@) DIA DE LA SEMANA / FLUP</v>
      </c>
      <c r="H63" s="9" t="s">
        <v>60</v>
      </c>
      <c r="I63" s="5">
        <v>0</v>
      </c>
      <c r="J63" s="3">
        <v>1</v>
      </c>
      <c r="K63" s="10" t="str">
        <f t="shared" ref="K63:K113" si="5">CONCATENATE("EXECUTE [dbo].[PG_CI_DATO_D0M4] ", B63, ", ", C63, ", ", D63, ", '", E63, "', '", G63, "', '", H63, "', ", I63, ", ",J63)</f>
        <v>EXECUTE [dbo].[PG_CI_DATO_D0M4] 0, 0, 3043, '(P@) DIA DE LA SEMANA / FLUP', '[#3043] (P@) DIA DE LA SEMANA / FLUP', 'WkDay', 0, 1</v>
      </c>
    </row>
    <row r="64" spans="1:11" ht="12.75" x14ac:dyDescent="0.25">
      <c r="A64" s="5" t="s">
        <v>127</v>
      </c>
      <c r="B64" s="5">
        <v>0</v>
      </c>
      <c r="C64" s="5">
        <v>0</v>
      </c>
      <c r="D64" s="6">
        <v>3044</v>
      </c>
      <c r="E64" s="7" t="s">
        <v>135</v>
      </c>
      <c r="F64" s="32" t="s">
        <v>171</v>
      </c>
      <c r="G64" s="8" t="str">
        <f t="shared" si="4"/>
        <v>[#3044] (P@) ASUETOS / FLUP</v>
      </c>
      <c r="H64" s="9" t="s">
        <v>60</v>
      </c>
      <c r="I64" s="5">
        <v>0</v>
      </c>
      <c r="J64" s="3">
        <v>1</v>
      </c>
      <c r="K64" s="10" t="str">
        <f t="shared" si="5"/>
        <v>EXECUTE [dbo].[PG_CI_DATO_D0M4] 0, 0, 3044, '(P@) ASUETOS / FLUP', '[#3044] (P@) ASUETOS / FLUP', 'WkDay', 0, 1</v>
      </c>
    </row>
    <row r="65" spans="1:11" ht="12.75" x14ac:dyDescent="0.25">
      <c r="A65" s="5" t="s">
        <v>127</v>
      </c>
      <c r="B65" s="5">
        <v>0</v>
      </c>
      <c r="C65" s="5">
        <v>0</v>
      </c>
      <c r="D65" s="6">
        <v>3042</v>
      </c>
      <c r="E65" s="7" t="s">
        <v>138</v>
      </c>
      <c r="F65" s="32" t="s">
        <v>173</v>
      </c>
      <c r="G65" s="8" t="str">
        <f t="shared" si="4"/>
        <v>[#3042] (P@) PCN ($)</v>
      </c>
      <c r="H65" s="9" t="s">
        <v>91</v>
      </c>
      <c r="I65" s="5">
        <v>0</v>
      </c>
      <c r="J65" s="3">
        <v>1</v>
      </c>
      <c r="K65" s="10" t="str">
        <f t="shared" ref="K65:K73" si="6">CONCATENATE("EXECUTE [dbo].[PG_CI_DATO_D0M4] ", B65, ", ", C65, ", ", D65, ", '", E65, "', '", G65, "', '", H65, "', ", I65, ", ",J65)</f>
        <v>EXECUTE [dbo].[PG_CI_DATO_D0M4] 0, 0, 3042, '(P@) PCN ($)', '[#3042] (P@) PCN ($)', 'PCN$', 0, 1</v>
      </c>
    </row>
    <row r="66" spans="1:11" ht="12.75" x14ac:dyDescent="0.25">
      <c r="A66" s="5" t="s">
        <v>127</v>
      </c>
      <c r="B66" s="5">
        <v>0</v>
      </c>
      <c r="C66" s="5">
        <v>0</v>
      </c>
      <c r="D66" s="6">
        <v>3045</v>
      </c>
      <c r="E66" s="7" t="s">
        <v>146</v>
      </c>
      <c r="F66" s="32" t="s">
        <v>173</v>
      </c>
      <c r="G66" s="8" t="str">
        <f t="shared" si="4"/>
        <v>[#3045] (P@) FLETE ($)</v>
      </c>
      <c r="H66" s="9" t="s">
        <v>91</v>
      </c>
      <c r="I66" s="5">
        <v>0</v>
      </c>
      <c r="J66" s="3">
        <v>1</v>
      </c>
      <c r="K66" s="10" t="str">
        <f t="shared" si="6"/>
        <v>EXECUTE [dbo].[PG_CI_DATO_D0M4] 0, 0, 3045, '(P@) FLETE ($)', '[#3045] (P@) FLETE ($)', 'PCN$', 0, 1</v>
      </c>
    </row>
    <row r="67" spans="1:11" ht="12.75" x14ac:dyDescent="0.25">
      <c r="A67" s="5" t="s">
        <v>127</v>
      </c>
      <c r="B67" s="5">
        <v>0</v>
      </c>
      <c r="C67" s="5">
        <v>0</v>
      </c>
      <c r="D67" s="6">
        <v>3046</v>
      </c>
      <c r="E67" s="7" t="s">
        <v>142</v>
      </c>
      <c r="F67" s="32" t="s">
        <v>173</v>
      </c>
      <c r="G67" s="8" t="str">
        <f t="shared" si="4"/>
        <v>[#3046] (P@) ¢ APG</v>
      </c>
      <c r="I67" s="5">
        <v>0</v>
      </c>
      <c r="J67" s="3">
        <v>1</v>
      </c>
      <c r="K67" s="10" t="str">
        <f t="shared" si="6"/>
        <v>EXECUTE [dbo].[PG_CI_DATO_D0M4] 0, 0, 3046, '(P@) ¢ APG', '[#3046] (P@) ¢ APG', '', 0, 1</v>
      </c>
    </row>
    <row r="68" spans="1:11" ht="12.75" x14ac:dyDescent="0.25">
      <c r="A68" s="5" t="s">
        <v>127</v>
      </c>
      <c r="B68" s="5">
        <v>0</v>
      </c>
      <c r="C68" s="5">
        <v>0</v>
      </c>
      <c r="D68" s="6">
        <v>3047</v>
      </c>
      <c r="E68" s="7" t="s">
        <v>143</v>
      </c>
      <c r="F68" s="32" t="s">
        <v>173</v>
      </c>
      <c r="G68" s="8" t="str">
        <f t="shared" si="4"/>
        <v>[#3047] (P@) ¢ SMRU</v>
      </c>
      <c r="I68" s="5">
        <v>0</v>
      </c>
      <c r="J68" s="3">
        <v>1</v>
      </c>
      <c r="K68" s="10" t="str">
        <f t="shared" si="6"/>
        <v>EXECUTE [dbo].[PG_CI_DATO_D0M4] 0, 0, 3047, '(P@) ¢ SMRU', '[#3047] (P@) ¢ SMRU', '', 0, 1</v>
      </c>
    </row>
    <row r="69" spans="1:11" ht="12.75" x14ac:dyDescent="0.25">
      <c r="A69" s="5" t="s">
        <v>127</v>
      </c>
      <c r="B69" s="5">
        <v>0</v>
      </c>
      <c r="C69" s="5">
        <v>0</v>
      </c>
      <c r="D69" s="6">
        <v>3048</v>
      </c>
      <c r="E69" s="7" t="s">
        <v>144</v>
      </c>
      <c r="F69" s="32" t="s">
        <v>173</v>
      </c>
      <c r="G69" s="8" t="str">
        <f t="shared" si="4"/>
        <v>[#3048] (P@) ¢ FG</v>
      </c>
      <c r="I69" s="5">
        <v>0</v>
      </c>
      <c r="J69" s="3">
        <v>1</v>
      </c>
      <c r="K69" s="10" t="str">
        <f t="shared" si="6"/>
        <v>EXECUTE [dbo].[PG_CI_DATO_D0M4] 0, 0, 3048, '(P@) ¢ FG', '[#3048] (P@) ¢ FG', '', 0, 1</v>
      </c>
    </row>
    <row r="70" spans="1:11" ht="12.75" x14ac:dyDescent="0.25">
      <c r="A70" s="5" t="s">
        <v>127</v>
      </c>
      <c r="B70" s="5">
        <v>0</v>
      </c>
      <c r="C70" s="5">
        <v>0</v>
      </c>
      <c r="D70" s="6">
        <v>3049</v>
      </c>
      <c r="E70" s="7" t="s">
        <v>140</v>
      </c>
      <c r="F70" s="32" t="s">
        <v>173</v>
      </c>
      <c r="G70" s="8" t="str">
        <f t="shared" si="4"/>
        <v>[#3049] (P@) ¢ MP INB</v>
      </c>
      <c r="I70" s="5">
        <v>0</v>
      </c>
      <c r="J70" s="3">
        <v>1</v>
      </c>
      <c r="K70" s="10" t="str">
        <f t="shared" si="6"/>
        <v>EXECUTE [dbo].[PG_CI_DATO_D0M4] 0, 0, 3049, '(P@) ¢ MP INB', '[#3049] (P@) ¢ MP INB', '', 0, 1</v>
      </c>
    </row>
    <row r="71" spans="1:11" ht="12.75" x14ac:dyDescent="0.25">
      <c r="A71" s="5" t="s">
        <v>127</v>
      </c>
      <c r="B71" s="5">
        <v>0</v>
      </c>
      <c r="C71" s="5">
        <v>0</v>
      </c>
      <c r="D71" s="6">
        <v>3050</v>
      </c>
      <c r="E71" s="7" t="s">
        <v>141</v>
      </c>
      <c r="F71" s="32" t="s">
        <v>173</v>
      </c>
      <c r="G71" s="8" t="str">
        <f t="shared" si="4"/>
        <v>[#3050] (P@) ¢ SMD</v>
      </c>
      <c r="I71" s="5">
        <v>0</v>
      </c>
      <c r="J71" s="3">
        <v>1</v>
      </c>
      <c r="K71" s="10" t="str">
        <f t="shared" si="6"/>
        <v>EXECUTE [dbo].[PG_CI_DATO_D0M4] 0, 0, 3050, '(P@) ¢ SMD', '[#3050] (P@) ¢ SMD', '', 0, 1</v>
      </c>
    </row>
    <row r="72" spans="1:11" ht="12.75" x14ac:dyDescent="0.25">
      <c r="A72" s="5" t="s">
        <v>127</v>
      </c>
      <c r="B72" s="5">
        <v>0</v>
      </c>
      <c r="C72" s="5">
        <v>0</v>
      </c>
      <c r="D72" s="11">
        <v>3051</v>
      </c>
      <c r="E72" s="7" t="s">
        <v>145</v>
      </c>
      <c r="F72" s="32" t="s">
        <v>173</v>
      </c>
      <c r="G72" s="8" t="str">
        <f t="shared" si="4"/>
        <v>[#3051] (P@) ¢ SMP</v>
      </c>
      <c r="I72" s="5">
        <v>0</v>
      </c>
      <c r="J72" s="3">
        <v>1</v>
      </c>
      <c r="K72" s="10" t="str">
        <f t="shared" si="6"/>
        <v>EXECUTE [dbo].[PG_CI_DATO_D0M4] 0, 0, 3051, '(P@) ¢ SMP', '[#3051] (P@) ¢ SMP', '', 0, 1</v>
      </c>
    </row>
    <row r="73" spans="1:11" x14ac:dyDescent="0.25">
      <c r="A73" s="5" t="s">
        <v>127</v>
      </c>
      <c r="B73" s="5">
        <v>0</v>
      </c>
      <c r="C73" s="5">
        <v>0</v>
      </c>
      <c r="D73" s="6">
        <v>3040</v>
      </c>
      <c r="E73" s="25" t="s">
        <v>136</v>
      </c>
      <c r="F73" s="32" t="s">
        <v>124</v>
      </c>
      <c r="G73" s="8" t="str">
        <f t="shared" si="4"/>
        <v>[#3040] [CEME] &gt;&gt;&gt; VENTA (KG)</v>
      </c>
      <c r="H73" s="9" t="s">
        <v>101</v>
      </c>
      <c r="I73" s="5">
        <v>0</v>
      </c>
      <c r="J73" s="3">
        <v>2</v>
      </c>
      <c r="K73" s="10" t="str">
        <f t="shared" si="6"/>
        <v>EXECUTE [dbo].[PG_CI_DATO_D0M4] 0, 0, 3040, '[CEME] &gt;&gt;&gt; VENTA (KG)', '[#3040] [CEME] &gt;&gt;&gt; VENTA (KG)', 'Vk', 0, 2</v>
      </c>
    </row>
    <row r="74" spans="1:11" ht="48" x14ac:dyDescent="0.25">
      <c r="A74" s="5" t="s">
        <v>127</v>
      </c>
      <c r="B74" s="5">
        <v>0</v>
      </c>
      <c r="C74" s="5">
        <v>0</v>
      </c>
      <c r="D74" s="6">
        <v>3041</v>
      </c>
      <c r="E74" s="26" t="s">
        <v>87</v>
      </c>
      <c r="F74" s="35" t="s">
        <v>147</v>
      </c>
      <c r="G74" s="8" t="str">
        <f t="shared" si="4"/>
        <v>[#3041] INVENTARIO (KG) / REPOSICION</v>
      </c>
      <c r="H74" s="9" t="s">
        <v>88</v>
      </c>
      <c r="I74" s="5">
        <v>0</v>
      </c>
      <c r="J74" s="3">
        <v>2</v>
      </c>
      <c r="K74" s="10" t="str">
        <f t="shared" si="5"/>
        <v>EXECUTE [dbo].[PG_CI_DATO_D0M4] 0, 0, 3041, 'INVENTARIO (KG) / REPOSICION', '[#3041] INVENTARIO (KG) / REPOSICION', 'Rep.INV', 0, 2</v>
      </c>
    </row>
    <row r="75" spans="1:11" x14ac:dyDescent="0.25">
      <c r="A75" s="5" t="s">
        <v>127</v>
      </c>
      <c r="B75" s="5">
        <v>0</v>
      </c>
      <c r="C75" s="5">
        <v>0</v>
      </c>
      <c r="D75" s="12">
        <v>3001</v>
      </c>
      <c r="E75" s="1" t="s">
        <v>23</v>
      </c>
      <c r="F75" s="39"/>
      <c r="G75" s="8" t="str">
        <f t="shared" si="4"/>
        <v>[#3001] S.INICIAL</v>
      </c>
      <c r="I75" s="5">
        <v>0</v>
      </c>
      <c r="J75" s="3">
        <v>1</v>
      </c>
      <c r="K75" s="10" t="str">
        <f t="shared" si="5"/>
        <v>EXECUTE [dbo].[PG_CI_DATO_D0M4] 0, 0, 3001, 'S.INICIAL', '[#3001] S.INICIAL', '', 0, 1</v>
      </c>
    </row>
    <row r="76" spans="1:11" x14ac:dyDescent="0.25">
      <c r="A76" s="5" t="s">
        <v>127</v>
      </c>
      <c r="B76" s="5">
        <v>0</v>
      </c>
      <c r="C76" s="5">
        <v>0</v>
      </c>
      <c r="D76" s="6">
        <f t="shared" ref="D76:D113" si="7">D75+1</f>
        <v>3002</v>
      </c>
      <c r="E76" s="28" t="s">
        <v>46</v>
      </c>
      <c r="F76" s="39"/>
      <c r="G76" s="8" t="str">
        <f t="shared" si="4"/>
        <v>[#3002] ING / VTA. CONTADO</v>
      </c>
      <c r="I76" s="5">
        <v>0</v>
      </c>
      <c r="J76" s="3">
        <v>1</v>
      </c>
      <c r="K76" s="10" t="str">
        <f t="shared" si="5"/>
        <v>EXECUTE [dbo].[PG_CI_DATO_D0M4] 0, 0, 3002, 'ING / VTA. CONTADO', '[#3002] ING / VTA. CONTADO', '', 0, 1</v>
      </c>
    </row>
    <row r="77" spans="1:11" x14ac:dyDescent="0.25">
      <c r="A77" s="5" t="s">
        <v>127</v>
      </c>
      <c r="B77" s="5">
        <v>0</v>
      </c>
      <c r="C77" s="5">
        <v>0</v>
      </c>
      <c r="D77" s="6">
        <f t="shared" si="7"/>
        <v>3003</v>
      </c>
      <c r="E77" s="28" t="s">
        <v>47</v>
      </c>
      <c r="F77" s="39"/>
      <c r="G77" s="8" t="str">
        <f t="shared" si="4"/>
        <v>[#3003] ING / COBRANZA</v>
      </c>
      <c r="I77" s="5">
        <v>0</v>
      </c>
      <c r="J77" s="3">
        <v>1</v>
      </c>
      <c r="K77" s="10" t="str">
        <f t="shared" si="5"/>
        <v>EXECUTE [dbo].[PG_CI_DATO_D0M4] 0, 0, 3003, 'ING / COBRANZA', '[#3003] ING / COBRANZA', '', 0, 1</v>
      </c>
    </row>
    <row r="78" spans="1:11" x14ac:dyDescent="0.25">
      <c r="A78" s="5" t="s">
        <v>127</v>
      </c>
      <c r="B78" s="5">
        <v>0</v>
      </c>
      <c r="C78" s="5">
        <v>0</v>
      </c>
      <c r="D78" s="6">
        <f t="shared" si="7"/>
        <v>3004</v>
      </c>
      <c r="E78" s="27" t="s">
        <v>114</v>
      </c>
      <c r="F78" s="40" t="s">
        <v>148</v>
      </c>
      <c r="G78" s="8" t="str">
        <f t="shared" si="4"/>
        <v>[#3004] (1) ING / INGRESO TOTAL</v>
      </c>
      <c r="I78" s="5">
        <v>0</v>
      </c>
      <c r="J78" s="3">
        <v>1</v>
      </c>
      <c r="K78" s="10" t="str">
        <f t="shared" si="5"/>
        <v>EXECUTE [dbo].[PG_CI_DATO_D0M4] 0, 0, 3004, '(1) ING / INGRESO TOTAL', '[#3004] (1) ING / INGRESO TOTAL', '', 0, 1</v>
      </c>
    </row>
    <row r="79" spans="1:11" x14ac:dyDescent="0.25">
      <c r="A79" s="5" t="s">
        <v>127</v>
      </c>
      <c r="B79" s="5">
        <v>0</v>
      </c>
      <c r="C79" s="5">
        <v>0</v>
      </c>
      <c r="D79" s="6">
        <f t="shared" si="7"/>
        <v>3005</v>
      </c>
      <c r="E79" s="28" t="s">
        <v>48</v>
      </c>
      <c r="F79" s="39"/>
      <c r="G79" s="8" t="str">
        <f t="shared" si="4"/>
        <v>[#3005] GAS / ATRASO</v>
      </c>
      <c r="I79" s="5">
        <v>0</v>
      </c>
      <c r="J79" s="3">
        <v>1</v>
      </c>
      <c r="K79" s="10" t="str">
        <f t="shared" si="5"/>
        <v>EXECUTE [dbo].[PG_CI_DATO_D0M4] 0, 0, 3005, 'GAS / ATRASO', '[#3005] GAS / ATRASO', '', 0, 1</v>
      </c>
    </row>
    <row r="80" spans="1:11" ht="24" x14ac:dyDescent="0.25">
      <c r="A80" s="5" t="s">
        <v>127</v>
      </c>
      <c r="B80" s="5">
        <v>0</v>
      </c>
      <c r="C80" s="5">
        <v>0</v>
      </c>
      <c r="D80" s="6">
        <f t="shared" si="7"/>
        <v>3006</v>
      </c>
      <c r="E80" s="29" t="s">
        <v>49</v>
      </c>
      <c r="F80" s="33" t="s">
        <v>174</v>
      </c>
      <c r="G80" s="8" t="str">
        <f t="shared" si="4"/>
        <v>[#3006] GAS / FACTURA</v>
      </c>
      <c r="I80" s="5">
        <v>0</v>
      </c>
      <c r="J80" s="3">
        <v>1</v>
      </c>
      <c r="K80" s="10" t="str">
        <f t="shared" si="5"/>
        <v>EXECUTE [dbo].[PG_CI_DATO_D0M4] 0, 0, 3006, 'GAS / FACTURA', '[#3006] GAS / FACTURA', '', 0, 1</v>
      </c>
    </row>
    <row r="81" spans="1:11" x14ac:dyDescent="0.25">
      <c r="A81" s="5" t="s">
        <v>127</v>
      </c>
      <c r="B81" s="5">
        <v>0</v>
      </c>
      <c r="C81" s="5">
        <v>0</v>
      </c>
      <c r="D81" s="6">
        <f t="shared" si="7"/>
        <v>3007</v>
      </c>
      <c r="E81" s="28" t="s">
        <v>50</v>
      </c>
      <c r="F81" s="39"/>
      <c r="G81" s="8" t="str">
        <f t="shared" si="4"/>
        <v>[#3007] PPTO / NÓMINA</v>
      </c>
      <c r="I81" s="5">
        <v>0</v>
      </c>
      <c r="J81" s="3">
        <v>1</v>
      </c>
      <c r="K81" s="10" t="str">
        <f t="shared" si="5"/>
        <v>EXECUTE [dbo].[PG_CI_DATO_D0M4] 0, 0, 3007, 'PPTO / NÓMINA', '[#3007] PPTO / NÓMINA', '', 0, 1</v>
      </c>
    </row>
    <row r="82" spans="1:11" x14ac:dyDescent="0.25">
      <c r="A82" s="5" t="s">
        <v>127</v>
      </c>
      <c r="B82" s="5">
        <v>0</v>
      </c>
      <c r="C82" s="5">
        <v>0</v>
      </c>
      <c r="D82" s="6">
        <f t="shared" si="7"/>
        <v>3008</v>
      </c>
      <c r="E82" s="28" t="s">
        <v>51</v>
      </c>
      <c r="F82" s="39"/>
      <c r="G82" s="8" t="str">
        <f t="shared" si="4"/>
        <v>[#3008] PPTO / GASTOS</v>
      </c>
      <c r="I82" s="5">
        <v>0</v>
      </c>
      <c r="J82" s="3">
        <v>1</v>
      </c>
      <c r="K82" s="10" t="str">
        <f t="shared" si="5"/>
        <v>EXECUTE [dbo].[PG_CI_DATO_D0M4] 0, 0, 3008, 'PPTO / GASTOS', '[#3008] PPTO / GASTOS', '', 0, 1</v>
      </c>
    </row>
    <row r="83" spans="1:11" ht="48" x14ac:dyDescent="0.25">
      <c r="A83" s="5" t="s">
        <v>127</v>
      </c>
      <c r="B83" s="5">
        <v>0</v>
      </c>
      <c r="C83" s="5">
        <v>0</v>
      </c>
      <c r="D83" s="6">
        <f t="shared" si="7"/>
        <v>3009</v>
      </c>
      <c r="E83" s="29" t="s">
        <v>52</v>
      </c>
      <c r="F83" s="33" t="s">
        <v>175</v>
      </c>
      <c r="G83" s="8" t="str">
        <f t="shared" si="4"/>
        <v>[#3009] OTROS / FLETE</v>
      </c>
      <c r="I83" s="5">
        <v>0</v>
      </c>
      <c r="J83" s="3">
        <v>1</v>
      </c>
      <c r="K83" s="10" t="str">
        <f t="shared" si="5"/>
        <v>EXECUTE [dbo].[PG_CI_DATO_D0M4] 0, 0, 3009, 'OTROS / FLETE', '[#3009] OTROS / FLETE', '', 0, 1</v>
      </c>
    </row>
    <row r="84" spans="1:11" x14ac:dyDescent="0.25">
      <c r="A84" s="5" t="s">
        <v>127</v>
      </c>
      <c r="B84" s="5">
        <v>0</v>
      </c>
      <c r="C84" s="5">
        <v>0</v>
      </c>
      <c r="D84" s="6">
        <f t="shared" si="7"/>
        <v>3010</v>
      </c>
      <c r="E84" s="28" t="s">
        <v>53</v>
      </c>
      <c r="F84" s="39"/>
      <c r="G84" s="8" t="str">
        <f t="shared" si="4"/>
        <v>[#3010] OTROS / NÓM. CORP. ZULE</v>
      </c>
      <c r="I84" s="5">
        <v>0</v>
      </c>
      <c r="J84" s="3">
        <v>1</v>
      </c>
      <c r="K84" s="10" t="str">
        <f t="shared" si="5"/>
        <v>EXECUTE [dbo].[PG_CI_DATO_D0M4] 0, 0, 3010, 'OTROS / NÓM. CORP. ZULE', '[#3010] OTROS / NÓM. CORP. ZULE', '', 0, 1</v>
      </c>
    </row>
    <row r="85" spans="1:11" x14ac:dyDescent="0.25">
      <c r="A85" s="5" t="s">
        <v>127</v>
      </c>
      <c r="B85" s="5">
        <v>0</v>
      </c>
      <c r="C85" s="5">
        <v>0</v>
      </c>
      <c r="D85" s="6">
        <f t="shared" si="7"/>
        <v>3011</v>
      </c>
      <c r="E85" s="27" t="s">
        <v>115</v>
      </c>
      <c r="F85" s="33" t="s">
        <v>148</v>
      </c>
      <c r="G85" s="8" t="str">
        <f t="shared" si="4"/>
        <v>[#3011] (2) TOTAL</v>
      </c>
      <c r="I85" s="5">
        <v>0</v>
      </c>
      <c r="J85" s="3">
        <v>1</v>
      </c>
      <c r="K85" s="10" t="str">
        <f t="shared" si="5"/>
        <v>EXECUTE [dbo].[PG_CI_DATO_D0M4] 0, 0, 3011, '(2) TOTAL', '[#3011] (2) TOTAL', '', 0, 1</v>
      </c>
    </row>
    <row r="86" spans="1:11" x14ac:dyDescent="0.25">
      <c r="A86" s="5" t="s">
        <v>127</v>
      </c>
      <c r="B86" s="5">
        <v>0</v>
      </c>
      <c r="C86" s="5">
        <v>0</v>
      </c>
      <c r="D86" s="6">
        <f t="shared" si="7"/>
        <v>3012</v>
      </c>
      <c r="E86" s="28" t="s">
        <v>24</v>
      </c>
      <c r="F86" s="39"/>
      <c r="G86" s="8" t="str">
        <f t="shared" si="4"/>
        <v>[#3012] IMP. FEDERALES</v>
      </c>
      <c r="I86" s="5">
        <v>0</v>
      </c>
      <c r="J86" s="3">
        <v>1</v>
      </c>
      <c r="K86" s="10" t="str">
        <f t="shared" si="5"/>
        <v>EXECUTE [dbo].[PG_CI_DATO_D0M4] 0, 0, 3012, 'IMP. FEDERALES', '[#3012] IMP. FEDERALES', '', 0, 1</v>
      </c>
    </row>
    <row r="87" spans="1:11" x14ac:dyDescent="0.25">
      <c r="A87" s="5" t="s">
        <v>127</v>
      </c>
      <c r="B87" s="5">
        <v>0</v>
      </c>
      <c r="C87" s="5">
        <v>0</v>
      </c>
      <c r="D87" s="6">
        <f t="shared" si="7"/>
        <v>3013</v>
      </c>
      <c r="E87" s="28" t="s">
        <v>25</v>
      </c>
      <c r="F87" s="39"/>
      <c r="G87" s="8" t="str">
        <f t="shared" si="4"/>
        <v>[#3013] IMP. PLANTA</v>
      </c>
      <c r="I87" s="5">
        <v>0</v>
      </c>
      <c r="J87" s="3">
        <v>1</v>
      </c>
      <c r="K87" s="10" t="str">
        <f t="shared" si="5"/>
        <v>EXECUTE [dbo].[PG_CI_DATO_D0M4] 0, 0, 3013, 'IMP. PLANTA', '[#3013] IMP. PLANTA', '', 0, 1</v>
      </c>
    </row>
    <row r="88" spans="1:11" x14ac:dyDescent="0.25">
      <c r="A88" s="5" t="s">
        <v>127</v>
      </c>
      <c r="B88" s="5">
        <v>0</v>
      </c>
      <c r="C88" s="5">
        <v>0</v>
      </c>
      <c r="D88" s="6">
        <f t="shared" si="7"/>
        <v>3014</v>
      </c>
      <c r="E88" s="28" t="s">
        <v>26</v>
      </c>
      <c r="F88" s="39"/>
      <c r="G88" s="8" t="str">
        <f t="shared" si="4"/>
        <v>[#3014] COOP. IMPUESTOS</v>
      </c>
      <c r="I88" s="5">
        <v>0</v>
      </c>
      <c r="J88" s="3">
        <v>1</v>
      </c>
      <c r="K88" s="10" t="str">
        <f t="shared" si="5"/>
        <v>EXECUTE [dbo].[PG_CI_DATO_D0M4] 0, 0, 3014, 'COOP. IMPUESTOS', '[#3014] COOP. IMPUESTOS', '', 0, 1</v>
      </c>
    </row>
    <row r="89" spans="1:11" x14ac:dyDescent="0.25">
      <c r="A89" s="5" t="s">
        <v>127</v>
      </c>
      <c r="B89" s="5">
        <v>0</v>
      </c>
      <c r="C89" s="5">
        <v>0</v>
      </c>
      <c r="D89" s="6">
        <f t="shared" si="7"/>
        <v>3015</v>
      </c>
      <c r="E89" s="27" t="s">
        <v>116</v>
      </c>
      <c r="F89" s="33" t="s">
        <v>148</v>
      </c>
      <c r="G89" s="8" t="str">
        <f t="shared" si="4"/>
        <v>[#3015] (3) IMPUESTOS / TOTAL</v>
      </c>
      <c r="I89" s="5">
        <v>0</v>
      </c>
      <c r="J89" s="3">
        <v>1</v>
      </c>
      <c r="K89" s="10" t="str">
        <f t="shared" si="5"/>
        <v>EXECUTE [dbo].[PG_CI_DATO_D0M4] 0, 0, 3015, '(3) IMPUESTOS / TOTAL', '[#3015] (3) IMPUESTOS / TOTAL', '', 0, 1</v>
      </c>
    </row>
    <row r="90" spans="1:11" x14ac:dyDescent="0.25">
      <c r="A90" s="5" t="s">
        <v>127</v>
      </c>
      <c r="B90" s="5">
        <v>0</v>
      </c>
      <c r="C90" s="5">
        <v>0</v>
      </c>
      <c r="D90" s="6">
        <f t="shared" si="7"/>
        <v>3016</v>
      </c>
      <c r="E90" s="28" t="s">
        <v>27</v>
      </c>
      <c r="F90" s="39"/>
      <c r="G90" s="8" t="str">
        <f t="shared" si="4"/>
        <v>[#3016] CRED. TERC.</v>
      </c>
      <c r="I90" s="5">
        <v>0</v>
      </c>
      <c r="J90" s="3">
        <v>1</v>
      </c>
      <c r="K90" s="10" t="str">
        <f t="shared" si="5"/>
        <v>EXECUTE [dbo].[PG_CI_DATO_D0M4] 0, 0, 3016, 'CRED. TERC.', '[#3016] CRED. TERC.', '', 0, 1</v>
      </c>
    </row>
    <row r="91" spans="1:11" x14ac:dyDescent="0.25">
      <c r="A91" s="5" t="s">
        <v>127</v>
      </c>
      <c r="B91" s="5">
        <v>0</v>
      </c>
      <c r="C91" s="5">
        <v>0</v>
      </c>
      <c r="D91" s="6">
        <f t="shared" si="7"/>
        <v>3017</v>
      </c>
      <c r="E91" s="28" t="s">
        <v>28</v>
      </c>
      <c r="F91" s="39"/>
      <c r="G91" s="8" t="str">
        <f t="shared" si="4"/>
        <v>[#3017] PQ. INV. PLANTA</v>
      </c>
      <c r="I91" s="5">
        <v>0</v>
      </c>
      <c r="J91" s="3">
        <v>1</v>
      </c>
      <c r="K91" s="10" t="str">
        <f t="shared" si="5"/>
        <v>EXECUTE [dbo].[PG_CI_DATO_D0M4] 0, 0, 3017, 'PQ. INV. PLANTA', '[#3017] PQ. INV. PLANTA', '', 0, 1</v>
      </c>
    </row>
    <row r="92" spans="1:11" x14ac:dyDescent="0.25">
      <c r="A92" s="5" t="s">
        <v>127</v>
      </c>
      <c r="B92" s="5">
        <v>0</v>
      </c>
      <c r="C92" s="5">
        <v>0</v>
      </c>
      <c r="D92" s="6">
        <f t="shared" si="7"/>
        <v>3018</v>
      </c>
      <c r="E92" s="28" t="s">
        <v>29</v>
      </c>
      <c r="F92" s="39"/>
      <c r="G92" s="8" t="str">
        <f t="shared" si="4"/>
        <v>[#3018] INTERESES</v>
      </c>
      <c r="I92" s="5">
        <v>0</v>
      </c>
      <c r="J92" s="3">
        <v>1</v>
      </c>
      <c r="K92" s="10" t="str">
        <f t="shared" si="5"/>
        <v>EXECUTE [dbo].[PG_CI_DATO_D0M4] 0, 0, 3018, 'INTERESES', '[#3018] INTERESES', '', 0, 1</v>
      </c>
    </row>
    <row r="93" spans="1:11" ht="24" x14ac:dyDescent="0.25">
      <c r="A93" s="5" t="s">
        <v>127</v>
      </c>
      <c r="B93" s="5">
        <v>0</v>
      </c>
      <c r="C93" s="5">
        <v>0</v>
      </c>
      <c r="D93" s="6">
        <f t="shared" si="7"/>
        <v>3019</v>
      </c>
      <c r="E93" s="29" t="s">
        <v>30</v>
      </c>
      <c r="F93" s="33" t="s">
        <v>176</v>
      </c>
      <c r="G93" s="8" t="str">
        <f t="shared" si="4"/>
        <v>[#3019] AMORT. PETRO.</v>
      </c>
      <c r="I93" s="5">
        <v>0</v>
      </c>
      <c r="J93" s="3">
        <v>1</v>
      </c>
      <c r="K93" s="10" t="str">
        <f t="shared" si="5"/>
        <v>EXECUTE [dbo].[PG_CI_DATO_D0M4] 0, 0, 3019, 'AMORT. PETRO.', '[#3019] AMORT. PETRO.', '', 0, 1</v>
      </c>
    </row>
    <row r="94" spans="1:11" x14ac:dyDescent="0.25">
      <c r="A94" s="5" t="s">
        <v>127</v>
      </c>
      <c r="B94" s="5">
        <v>0</v>
      </c>
      <c r="C94" s="5">
        <v>0</v>
      </c>
      <c r="D94" s="6">
        <f t="shared" si="7"/>
        <v>3020</v>
      </c>
      <c r="E94" s="27" t="s">
        <v>117</v>
      </c>
      <c r="F94" s="33" t="s">
        <v>148</v>
      </c>
      <c r="G94" s="8" t="str">
        <f t="shared" si="4"/>
        <v>[#3020] (4) OBLIG. BANCARIAS / TOTAL</v>
      </c>
      <c r="I94" s="5">
        <v>0</v>
      </c>
      <c r="J94" s="3">
        <v>1</v>
      </c>
      <c r="K94" s="10" t="str">
        <f t="shared" si="5"/>
        <v>EXECUTE [dbo].[PG_CI_DATO_D0M4] 0, 0, 3020, '(4) OBLIG. BANCARIAS / TOTAL', '[#3020] (4) OBLIG. BANCARIAS / TOTAL', '', 0, 1</v>
      </c>
    </row>
    <row r="95" spans="1:11" x14ac:dyDescent="0.25">
      <c r="A95" s="5" t="s">
        <v>127</v>
      </c>
      <c r="B95" s="5">
        <v>0</v>
      </c>
      <c r="C95" s="5">
        <v>0</v>
      </c>
      <c r="D95" s="6">
        <f t="shared" si="7"/>
        <v>3021</v>
      </c>
      <c r="E95" s="28" t="s">
        <v>31</v>
      </c>
      <c r="F95" s="39"/>
      <c r="G95" s="8" t="str">
        <f t="shared" si="4"/>
        <v>[#3021] EXTRAORDINARIOS</v>
      </c>
      <c r="I95" s="5">
        <v>0</v>
      </c>
      <c r="J95" s="3">
        <v>1</v>
      </c>
      <c r="K95" s="10" t="str">
        <f t="shared" si="5"/>
        <v>EXECUTE [dbo].[PG_CI_DATO_D0M4] 0, 0, 3021, 'EXTRAORDINARIOS', '[#3021] EXTRAORDINARIOS', '', 0, 1</v>
      </c>
    </row>
    <row r="96" spans="1:11" x14ac:dyDescent="0.25">
      <c r="A96" s="5" t="s">
        <v>127</v>
      </c>
      <c r="B96" s="5">
        <v>0</v>
      </c>
      <c r="C96" s="5">
        <v>0</v>
      </c>
      <c r="D96" s="6">
        <f t="shared" si="7"/>
        <v>3022</v>
      </c>
      <c r="E96" s="28" t="s">
        <v>32</v>
      </c>
      <c r="F96" s="39"/>
      <c r="G96" s="8" t="str">
        <f t="shared" si="4"/>
        <v>[#3022] INVERSIONES</v>
      </c>
      <c r="I96" s="5">
        <v>0</v>
      </c>
      <c r="J96" s="3">
        <v>1</v>
      </c>
      <c r="K96" s="10" t="str">
        <f t="shared" si="5"/>
        <v>EXECUTE [dbo].[PG_CI_DATO_D0M4] 0, 0, 3022, 'INVERSIONES', '[#3022] INVERSIONES', '', 0, 1</v>
      </c>
    </row>
    <row r="97" spans="1:11" x14ac:dyDescent="0.25">
      <c r="A97" s="5" t="s">
        <v>127</v>
      </c>
      <c r="B97" s="5">
        <v>0</v>
      </c>
      <c r="C97" s="5">
        <v>0</v>
      </c>
      <c r="D97" s="6">
        <f t="shared" si="7"/>
        <v>3023</v>
      </c>
      <c r="E97" s="28" t="s">
        <v>33</v>
      </c>
      <c r="F97" s="39"/>
      <c r="G97" s="8" t="str">
        <f t="shared" si="4"/>
        <v>[#3023] NO GESTIONABLES</v>
      </c>
      <c r="I97" s="5">
        <v>0</v>
      </c>
      <c r="J97" s="3">
        <v>1</v>
      </c>
      <c r="K97" s="10" t="str">
        <f t="shared" si="5"/>
        <v>EXECUTE [dbo].[PG_CI_DATO_D0M4] 0, 0, 3023, 'NO GESTIONABLES', '[#3023] NO GESTIONABLES', '', 0, 1</v>
      </c>
    </row>
    <row r="98" spans="1:11" x14ac:dyDescent="0.25">
      <c r="A98" s="5" t="s">
        <v>127</v>
      </c>
      <c r="B98" s="5">
        <v>0</v>
      </c>
      <c r="C98" s="5">
        <v>0</v>
      </c>
      <c r="D98" s="6">
        <f t="shared" si="7"/>
        <v>3024</v>
      </c>
      <c r="E98" s="27" t="s">
        <v>118</v>
      </c>
      <c r="F98" s="33" t="s">
        <v>148</v>
      </c>
      <c r="G98" s="8" t="str">
        <f t="shared" si="4"/>
        <v>[#3024] (5) EXTR. Y OTROS / TOTAL</v>
      </c>
      <c r="I98" s="5">
        <v>0</v>
      </c>
      <c r="J98" s="3">
        <v>1</v>
      </c>
      <c r="K98" s="10" t="str">
        <f t="shared" si="5"/>
        <v>EXECUTE [dbo].[PG_CI_DATO_D0M4] 0, 0, 3024, '(5) EXTR. Y OTROS / TOTAL', '[#3024] (5) EXTR. Y OTROS / TOTAL', '', 0, 1</v>
      </c>
    </row>
    <row r="99" spans="1:11" x14ac:dyDescent="0.25">
      <c r="A99" s="5" t="s">
        <v>127</v>
      </c>
      <c r="B99" s="5">
        <v>0</v>
      </c>
      <c r="C99" s="5">
        <v>0</v>
      </c>
      <c r="D99" s="6">
        <f t="shared" si="7"/>
        <v>3025</v>
      </c>
      <c r="E99" s="28" t="s">
        <v>34</v>
      </c>
      <c r="F99" s="39"/>
      <c r="G99" s="8" t="str">
        <f t="shared" si="4"/>
        <v>[#3025] ASPTA</v>
      </c>
      <c r="I99" s="5">
        <v>0</v>
      </c>
      <c r="J99" s="3">
        <v>1</v>
      </c>
      <c r="K99" s="10" t="str">
        <f t="shared" si="5"/>
        <v>EXECUTE [dbo].[PG_CI_DATO_D0M4] 0, 0, 3025, 'ASPTA', '[#3025] ASPTA', '', 0, 1</v>
      </c>
    </row>
    <row r="100" spans="1:11" x14ac:dyDescent="0.25">
      <c r="A100" s="5" t="s">
        <v>127</v>
      </c>
      <c r="B100" s="5">
        <v>0</v>
      </c>
      <c r="C100" s="5">
        <v>0</v>
      </c>
      <c r="D100" s="6">
        <f t="shared" si="7"/>
        <v>3026</v>
      </c>
      <c r="E100" s="28" t="s">
        <v>35</v>
      </c>
      <c r="F100" s="39"/>
      <c r="G100" s="8" t="str">
        <f t="shared" si="4"/>
        <v>[#3026] OTROS GASTOS</v>
      </c>
      <c r="I100" s="5">
        <v>0</v>
      </c>
      <c r="J100" s="3">
        <v>1</v>
      </c>
      <c r="K100" s="10" t="str">
        <f t="shared" si="5"/>
        <v>EXECUTE [dbo].[PG_CI_DATO_D0M4] 0, 0, 3026, 'OTROS GASTOS', '[#3026] OTROS GASTOS', '', 0, 1</v>
      </c>
    </row>
    <row r="101" spans="1:11" x14ac:dyDescent="0.25">
      <c r="A101" s="5" t="s">
        <v>127</v>
      </c>
      <c r="B101" s="5">
        <v>0</v>
      </c>
      <c r="C101" s="5">
        <v>0</v>
      </c>
      <c r="D101" s="6">
        <f t="shared" si="7"/>
        <v>3027</v>
      </c>
      <c r="E101" s="28" t="s">
        <v>36</v>
      </c>
      <c r="F101" s="39"/>
      <c r="G101" s="8" t="str">
        <f t="shared" si="4"/>
        <v>[#3027] COOPERACIONES</v>
      </c>
      <c r="I101" s="5">
        <v>0</v>
      </c>
      <c r="J101" s="3">
        <v>1</v>
      </c>
      <c r="K101" s="10" t="str">
        <f t="shared" si="5"/>
        <v>EXECUTE [dbo].[PG_CI_DATO_D0M4] 0, 0, 3027, 'COOPERACIONES', '[#3027] COOPERACIONES', '', 0, 1</v>
      </c>
    </row>
    <row r="102" spans="1:11" x14ac:dyDescent="0.25">
      <c r="A102" s="5" t="s">
        <v>127</v>
      </c>
      <c r="B102" s="5">
        <v>0</v>
      </c>
      <c r="C102" s="5">
        <v>0</v>
      </c>
      <c r="D102" s="6">
        <f t="shared" si="7"/>
        <v>3028</v>
      </c>
      <c r="E102" s="27" t="s">
        <v>119</v>
      </c>
      <c r="F102" s="33" t="s">
        <v>148</v>
      </c>
      <c r="G102" s="8" t="str">
        <f t="shared" si="4"/>
        <v>[#3028] (6) CORPORATIVOS / TOTAL</v>
      </c>
      <c r="I102" s="5">
        <v>0</v>
      </c>
      <c r="J102" s="3">
        <v>1</v>
      </c>
      <c r="K102" s="10" t="str">
        <f t="shared" si="5"/>
        <v>EXECUTE [dbo].[PG_CI_DATO_D0M4] 0, 0, 3028, '(6) CORPORATIVOS / TOTAL', '[#3028] (6) CORPORATIVOS / TOTAL', '', 0, 1</v>
      </c>
    </row>
    <row r="103" spans="1:11" ht="24" x14ac:dyDescent="0.25">
      <c r="A103" s="5" t="s">
        <v>127</v>
      </c>
      <c r="B103" s="5">
        <v>0</v>
      </c>
      <c r="C103" s="5">
        <v>0</v>
      </c>
      <c r="D103" s="6">
        <f t="shared" si="7"/>
        <v>3029</v>
      </c>
      <c r="E103" s="29" t="s">
        <v>139</v>
      </c>
      <c r="F103" s="33" t="s">
        <v>177</v>
      </c>
      <c r="G103" s="8" t="str">
        <f t="shared" si="4"/>
        <v>[#3029] SMRU</v>
      </c>
      <c r="I103" s="5">
        <v>0</v>
      </c>
      <c r="J103" s="3">
        <v>1</v>
      </c>
      <c r="K103" s="10" t="str">
        <f t="shared" si="5"/>
        <v>EXECUTE [dbo].[PG_CI_DATO_D0M4] 0, 0, 3029, 'SMRU', '[#3029] SMRU', '', 0, 1</v>
      </c>
    </row>
    <row r="104" spans="1:11" ht="24" x14ac:dyDescent="0.25">
      <c r="A104" s="5" t="s">
        <v>127</v>
      </c>
      <c r="B104" s="5">
        <v>0</v>
      </c>
      <c r="C104" s="5">
        <v>0</v>
      </c>
      <c r="D104" s="6">
        <f t="shared" si="7"/>
        <v>3030</v>
      </c>
      <c r="E104" s="29" t="s">
        <v>37</v>
      </c>
      <c r="F104" s="33" t="s">
        <v>178</v>
      </c>
      <c r="G104" s="8" t="str">
        <f t="shared" si="4"/>
        <v>[#3030] FIRAGAS</v>
      </c>
      <c r="I104" s="5">
        <v>0</v>
      </c>
      <c r="J104" s="3">
        <v>1</v>
      </c>
      <c r="K104" s="10" t="str">
        <f t="shared" si="5"/>
        <v>EXECUTE [dbo].[PG_CI_DATO_D0M4] 0, 0, 3030, 'FIRAGAS', '[#3030] FIRAGAS', '', 0, 1</v>
      </c>
    </row>
    <row r="105" spans="1:11" ht="24" x14ac:dyDescent="0.25">
      <c r="A105" s="5" t="s">
        <v>127</v>
      </c>
      <c r="B105" s="5">
        <v>0</v>
      </c>
      <c r="C105" s="5">
        <v>0</v>
      </c>
      <c r="D105" s="6">
        <f t="shared" si="7"/>
        <v>3031</v>
      </c>
      <c r="E105" s="29" t="s">
        <v>38</v>
      </c>
      <c r="F105" s="33" t="s">
        <v>179</v>
      </c>
      <c r="G105" s="8" t="str">
        <f t="shared" si="4"/>
        <v>[#3031] MP INBURSA</v>
      </c>
      <c r="I105" s="5">
        <v>0</v>
      </c>
      <c r="J105" s="3">
        <v>1</v>
      </c>
      <c r="K105" s="10" t="str">
        <f t="shared" si="5"/>
        <v>EXECUTE [dbo].[PG_CI_DATO_D0M4] 0, 0, 3031, 'MP INBURSA', '[#3031] MP INBURSA', '', 0, 1</v>
      </c>
    </row>
    <row r="106" spans="1:11" ht="24" x14ac:dyDescent="0.25">
      <c r="A106" s="5" t="s">
        <v>127</v>
      </c>
      <c r="B106" s="5">
        <v>0</v>
      </c>
      <c r="C106" s="5">
        <v>0</v>
      </c>
      <c r="D106" s="6">
        <f t="shared" si="7"/>
        <v>3032</v>
      </c>
      <c r="E106" s="29" t="s">
        <v>39</v>
      </c>
      <c r="F106" s="33" t="s">
        <v>180</v>
      </c>
      <c r="G106" s="8" t="str">
        <f t="shared" si="4"/>
        <v>[#3032] SMD</v>
      </c>
      <c r="I106" s="5">
        <v>0</v>
      </c>
      <c r="J106" s="3">
        <v>1</v>
      </c>
      <c r="K106" s="10" t="str">
        <f t="shared" si="5"/>
        <v>EXECUTE [dbo].[PG_CI_DATO_D0M4] 0, 0, 3032, 'SMD', '[#3032] SMD', '', 0, 1</v>
      </c>
    </row>
    <row r="107" spans="1:11" ht="24" x14ac:dyDescent="0.25">
      <c r="A107" s="5" t="s">
        <v>127</v>
      </c>
      <c r="B107" s="5">
        <v>0</v>
      </c>
      <c r="C107" s="5">
        <v>0</v>
      </c>
      <c r="D107" s="6">
        <f t="shared" si="7"/>
        <v>3033</v>
      </c>
      <c r="E107" s="29" t="s">
        <v>40</v>
      </c>
      <c r="F107" s="33" t="s">
        <v>181</v>
      </c>
      <c r="G107" s="8" t="str">
        <f t="shared" si="4"/>
        <v>[#3033] SMP</v>
      </c>
      <c r="I107" s="5">
        <v>0</v>
      </c>
      <c r="J107" s="3">
        <v>1</v>
      </c>
      <c r="K107" s="10" t="str">
        <f t="shared" si="5"/>
        <v>EXECUTE [dbo].[PG_CI_DATO_D0M4] 0, 0, 3033, 'SMP', '[#3033] SMP', '', 0, 1</v>
      </c>
    </row>
    <row r="108" spans="1:11" x14ac:dyDescent="0.25">
      <c r="A108" s="5" t="s">
        <v>127</v>
      </c>
      <c r="B108" s="5">
        <v>0</v>
      </c>
      <c r="C108" s="5">
        <v>0</v>
      </c>
      <c r="D108" s="6">
        <f t="shared" si="7"/>
        <v>3034</v>
      </c>
      <c r="E108" s="27" t="s">
        <v>120</v>
      </c>
      <c r="F108" s="33" t="s">
        <v>148</v>
      </c>
      <c r="G108" s="8" t="str">
        <f t="shared" si="4"/>
        <v>[#3034] (7) RESERVAS / TOTAL</v>
      </c>
      <c r="I108" s="5">
        <v>0</v>
      </c>
      <c r="J108" s="3">
        <v>1</v>
      </c>
      <c r="K108" s="10" t="str">
        <f t="shared" si="5"/>
        <v>EXECUTE [dbo].[PG_CI_DATO_D0M4] 0, 0, 3034, '(7) RESERVAS / TOTAL', '[#3034] (7) RESERVAS / TOTAL', '', 0, 1</v>
      </c>
    </row>
    <row r="109" spans="1:11" x14ac:dyDescent="0.25">
      <c r="A109" s="5" t="s">
        <v>127</v>
      </c>
      <c r="B109" s="5">
        <v>0</v>
      </c>
      <c r="C109" s="5">
        <v>0</v>
      </c>
      <c r="D109" s="6">
        <f t="shared" si="7"/>
        <v>3035</v>
      </c>
      <c r="E109" s="30" t="s">
        <v>41</v>
      </c>
      <c r="F109" s="33" t="s">
        <v>149</v>
      </c>
      <c r="G109" s="8" t="str">
        <f t="shared" si="4"/>
        <v>[#3035] EGRESO TOTAL</v>
      </c>
      <c r="I109" s="5">
        <v>0</v>
      </c>
      <c r="J109" s="3">
        <v>1</v>
      </c>
      <c r="K109" s="10" t="str">
        <f t="shared" si="5"/>
        <v>EXECUTE [dbo].[PG_CI_DATO_D0M4] 0, 0, 3035, 'EGRESO TOTAL', '[#3035] EGRESO TOTAL', '', 0, 1</v>
      </c>
    </row>
    <row r="110" spans="1:11" ht="36" x14ac:dyDescent="0.25">
      <c r="A110" s="5" t="s">
        <v>127</v>
      </c>
      <c r="B110" s="5">
        <v>0</v>
      </c>
      <c r="C110" s="5">
        <v>0</v>
      </c>
      <c r="D110" s="6">
        <f t="shared" si="7"/>
        <v>3036</v>
      </c>
      <c r="E110" s="28" t="s">
        <v>42</v>
      </c>
      <c r="F110" s="40" t="s">
        <v>168</v>
      </c>
      <c r="G110" s="8" t="str">
        <f t="shared" si="4"/>
        <v>[#3036] RDO. DEL DIA</v>
      </c>
      <c r="I110" s="5">
        <v>0</v>
      </c>
      <c r="J110" s="3">
        <v>1</v>
      </c>
      <c r="K110" s="10" t="str">
        <f t="shared" si="5"/>
        <v>EXECUTE [dbo].[PG_CI_DATO_D0M4] 0, 0, 3036, 'RDO. DEL DIA', '[#3036] RDO. DEL DIA', '', 0, 1</v>
      </c>
    </row>
    <row r="111" spans="1:11" ht="48" x14ac:dyDescent="0.25">
      <c r="A111" s="5" t="s">
        <v>127</v>
      </c>
      <c r="B111" s="5">
        <v>0</v>
      </c>
      <c r="C111" s="5">
        <v>0</v>
      </c>
      <c r="D111" s="6">
        <f t="shared" si="7"/>
        <v>3037</v>
      </c>
      <c r="E111" s="28" t="s">
        <v>43</v>
      </c>
      <c r="F111" s="40" t="s">
        <v>167</v>
      </c>
      <c r="G111" s="8" t="str">
        <f t="shared" si="4"/>
        <v>[#3037] RDO. ACUM.</v>
      </c>
      <c r="I111" s="5">
        <v>0</v>
      </c>
      <c r="J111" s="3">
        <v>1</v>
      </c>
      <c r="K111" s="10" t="str">
        <f t="shared" si="5"/>
        <v>EXECUTE [dbo].[PG_CI_DATO_D0M4] 0, 0, 3037, 'RDO. ACUM.', '[#3037] RDO. ACUM.', '', 0, 1</v>
      </c>
    </row>
    <row r="112" spans="1:11" x14ac:dyDescent="0.25">
      <c r="A112" s="5" t="s">
        <v>127</v>
      </c>
      <c r="B112" s="5">
        <v>0</v>
      </c>
      <c r="C112" s="5">
        <v>0</v>
      </c>
      <c r="D112" s="6">
        <f t="shared" si="7"/>
        <v>3038</v>
      </c>
      <c r="E112" s="28" t="s">
        <v>44</v>
      </c>
      <c r="F112" s="39"/>
      <c r="G112" s="8" t="str">
        <f t="shared" si="4"/>
        <v>[#3038] PRÉSTAMO (+/-)</v>
      </c>
      <c r="I112" s="5">
        <v>0</v>
      </c>
      <c r="J112" s="3">
        <v>1</v>
      </c>
      <c r="K112" s="10" t="str">
        <f t="shared" si="5"/>
        <v>EXECUTE [dbo].[PG_CI_DATO_D0M4] 0, 0, 3038, 'PRÉSTAMO (+/-)', '[#3038] PRÉSTAMO (+/-)', '', 0, 1</v>
      </c>
    </row>
    <row r="113" spans="1:12" ht="36" x14ac:dyDescent="0.25">
      <c r="A113" s="5" t="s">
        <v>127</v>
      </c>
      <c r="B113" s="5">
        <v>0</v>
      </c>
      <c r="C113" s="5">
        <v>0</v>
      </c>
      <c r="D113" s="6">
        <f t="shared" si="7"/>
        <v>3039</v>
      </c>
      <c r="E113" s="30" t="s">
        <v>45</v>
      </c>
      <c r="F113" s="40" t="s">
        <v>166</v>
      </c>
      <c r="G113" s="8" t="str">
        <f t="shared" si="4"/>
        <v>[#3039] SALDO FINAL</v>
      </c>
      <c r="I113" s="5">
        <v>0</v>
      </c>
      <c r="J113" s="3">
        <v>1</v>
      </c>
      <c r="K113" s="10" t="str">
        <f t="shared" si="5"/>
        <v>EXECUTE [dbo].[PG_CI_DATO_D0M4] 0, 0, 3039, 'SALDO FINAL', '[#3039] SALDO FINAL', '', 0, 1</v>
      </c>
    </row>
    <row r="115" spans="1:12" s="1" customFormat="1" ht="15" x14ac:dyDescent="0.25">
      <c r="A115" s="5" t="s">
        <v>182</v>
      </c>
      <c r="B115" s="5">
        <v>0</v>
      </c>
      <c r="C115" s="5">
        <v>0</v>
      </c>
      <c r="D115" s="41">
        <v>4043</v>
      </c>
      <c r="E115" s="7" t="s">
        <v>183</v>
      </c>
      <c r="F115" s="32" t="s">
        <v>171</v>
      </c>
      <c r="G115" s="8" t="str">
        <f t="shared" ref="G115:G130" si="8">CONCATENATE("[#",D115,"] ",E115)</f>
        <v>[#4043] (P@) PARAMETRO DE TIEMPO YYYY</v>
      </c>
      <c r="H115" s="9" t="s">
        <v>202</v>
      </c>
      <c r="I115" s="5">
        <v>10</v>
      </c>
      <c r="J115" s="3">
        <v>5</v>
      </c>
      <c r="K115" s="10" t="str">
        <f t="shared" ref="K115:K130" si="9">CONCATENATE("EXECUTE [dbo].[PG_CI_DATO_D0M4] ", B115, ", ", C115, ", ", D115, ", '", E115, "', '", G115, "', '", H115, "', ", I115, ", ",J115)</f>
        <v>EXECUTE [dbo].[PG_CI_DATO_D0M4] 0, 0, 4043, '(P@) PARAMETRO DE TIEMPO YYYY', '[#4043] (P@) PARAMETRO DE TIEMPO YYYY', 'YYYY', 10, 5</v>
      </c>
      <c r="L115" s="9"/>
    </row>
    <row r="116" spans="1:12" s="1" customFormat="1" ht="15" x14ac:dyDescent="0.25">
      <c r="A116" s="5" t="s">
        <v>182</v>
      </c>
      <c r="B116" s="5">
        <v>0</v>
      </c>
      <c r="C116" s="5">
        <v>0</v>
      </c>
      <c r="D116" s="41">
        <v>4044</v>
      </c>
      <c r="E116" s="7" t="s">
        <v>184</v>
      </c>
      <c r="F116" s="32" t="s">
        <v>171</v>
      </c>
      <c r="G116" s="8" t="str">
        <f t="shared" si="8"/>
        <v>[#4044] (P@) PARAMETRO MES MM</v>
      </c>
      <c r="H116" s="9" t="s">
        <v>203</v>
      </c>
      <c r="I116" s="5">
        <v>20</v>
      </c>
      <c r="J116" s="3">
        <v>5</v>
      </c>
      <c r="K116" s="10" t="str">
        <f t="shared" si="9"/>
        <v>EXECUTE [dbo].[PG_CI_DATO_D0M4] 0, 0, 4044, '(P@) PARAMETRO MES MM', '[#4044] (P@) PARAMETRO MES MM', 'MM', 20, 5</v>
      </c>
      <c r="L116" s="9"/>
    </row>
    <row r="117" spans="1:12" s="1" customFormat="1" ht="15" x14ac:dyDescent="0.25">
      <c r="A117" s="5" t="s">
        <v>182</v>
      </c>
      <c r="B117" s="5">
        <v>0</v>
      </c>
      <c r="C117" s="5">
        <v>0</v>
      </c>
      <c r="D117" s="41">
        <v>4045</v>
      </c>
      <c r="E117" s="7" t="s">
        <v>185</v>
      </c>
      <c r="F117" s="32" t="s">
        <v>171</v>
      </c>
      <c r="G117" s="8" t="str">
        <f t="shared" si="8"/>
        <v xml:space="preserve">[#4045] (P@) PARAMETRO MES </v>
      </c>
      <c r="H117" s="9" t="s">
        <v>204</v>
      </c>
      <c r="I117" s="5">
        <v>30</v>
      </c>
      <c r="J117" s="3">
        <v>5</v>
      </c>
      <c r="K117" s="10" t="str">
        <f t="shared" si="9"/>
        <v>EXECUTE [dbo].[PG_CI_DATO_D0M4] 0, 0, 4045, '(P@) PARAMETRO MES ', '[#4045] (P@) PARAMETRO MES ', 'MONTH', 30, 5</v>
      </c>
      <c r="L117" s="9"/>
    </row>
    <row r="118" spans="1:12" ht="15" x14ac:dyDescent="0.25">
      <c r="A118" s="5" t="s">
        <v>182</v>
      </c>
      <c r="B118" s="5">
        <v>0</v>
      </c>
      <c r="C118" s="5">
        <v>0</v>
      </c>
      <c r="D118" s="41">
        <v>4046</v>
      </c>
      <c r="E118" s="7" t="s">
        <v>193</v>
      </c>
      <c r="F118" s="32" t="s">
        <v>171</v>
      </c>
      <c r="G118" s="8" t="str">
        <f>CONCATENATE("[#",D118,"] ",E118)</f>
        <v>[#4046] (P@) NUMERO DE VIERNES DEL MES</v>
      </c>
      <c r="H118" s="9" t="s">
        <v>205</v>
      </c>
      <c r="I118" s="5">
        <v>40</v>
      </c>
      <c r="J118" s="3">
        <v>6</v>
      </c>
      <c r="K118" s="10" t="str">
        <f>CONCATENATE("EXECUTE [dbo].[PG_CI_DATO_D0M4] ", B118, ", ", C118, ", ", D118, ", '", E118, "', '", G118, "', '", H118, "', ", I118, ", ",J118)</f>
        <v>EXECUTE [dbo].[PG_CI_DATO_D0M4] 0, 0, 4046, '(P@) NUMERO DE VIERNES DEL MES', '[#4046] (P@) NUMERO DE VIERNES DEL MES', 'VofM', 40, 6</v>
      </c>
    </row>
    <row r="119" spans="1:12" s="1" customFormat="1" ht="15" x14ac:dyDescent="0.25">
      <c r="A119" s="5" t="s">
        <v>182</v>
      </c>
      <c r="B119" s="5">
        <v>0</v>
      </c>
      <c r="C119" s="5">
        <v>0</v>
      </c>
      <c r="D119" s="41">
        <v>4047</v>
      </c>
      <c r="E119" s="7" t="s">
        <v>186</v>
      </c>
      <c r="F119" s="32" t="s">
        <v>172</v>
      </c>
      <c r="G119" s="8" t="str">
        <f t="shared" si="8"/>
        <v>[#4047] (P@) TEMPORADA</v>
      </c>
      <c r="H119" s="9" t="s">
        <v>206</v>
      </c>
      <c r="I119" s="5">
        <v>50</v>
      </c>
      <c r="J119" s="3">
        <v>6</v>
      </c>
      <c r="K119" s="10" t="str">
        <f t="shared" si="9"/>
        <v>EXECUTE [dbo].[PG_CI_DATO_D0M4] 0, 0, 4047, '(P@) TEMPORADA', '[#4047] (P@) TEMPORADA', 'TEMP', 50, 6</v>
      </c>
      <c r="L119" s="9"/>
    </row>
    <row r="120" spans="1:12" s="1" customFormat="1" ht="15" x14ac:dyDescent="0.25">
      <c r="A120" s="5" t="s">
        <v>182</v>
      </c>
      <c r="B120" s="5">
        <v>0</v>
      </c>
      <c r="C120" s="5">
        <v>0</v>
      </c>
      <c r="D120" s="41">
        <v>4048</v>
      </c>
      <c r="E120" s="7" t="s">
        <v>187</v>
      </c>
      <c r="F120" s="32" t="s">
        <v>172</v>
      </c>
      <c r="G120" s="8" t="str">
        <f t="shared" si="8"/>
        <v>[#4048] (P@) VENTAS N-5</v>
      </c>
      <c r="H120" s="9" t="s">
        <v>207</v>
      </c>
      <c r="I120" s="5">
        <v>60</v>
      </c>
      <c r="J120" s="3">
        <v>2</v>
      </c>
      <c r="K120" s="10" t="str">
        <f t="shared" si="9"/>
        <v>EXECUTE [dbo].[PG_CI_DATO_D0M4] 0, 0, 4048, '(P@) VENTAS N-5', '[#4048] (P@) VENTAS N-5', 'VN-5', 60, 2</v>
      </c>
      <c r="L120" s="9"/>
    </row>
    <row r="121" spans="1:12" ht="15" x14ac:dyDescent="0.25">
      <c r="A121" s="5" t="s">
        <v>182</v>
      </c>
      <c r="B121" s="5">
        <v>0</v>
      </c>
      <c r="C121" s="5">
        <v>0</v>
      </c>
      <c r="D121" s="41">
        <v>4049</v>
      </c>
      <c r="E121" s="7" t="s">
        <v>188</v>
      </c>
      <c r="F121" s="32" t="s">
        <v>172</v>
      </c>
      <c r="G121" s="8" t="str">
        <f t="shared" si="8"/>
        <v>[#4049] (P@) VENTAS N-4</v>
      </c>
      <c r="H121" s="9" t="s">
        <v>208</v>
      </c>
      <c r="I121" s="5">
        <v>70</v>
      </c>
      <c r="J121" s="3">
        <v>2</v>
      </c>
      <c r="K121" s="10" t="str">
        <f t="shared" si="9"/>
        <v>EXECUTE [dbo].[PG_CI_DATO_D0M4] 0, 0, 4049, '(P@) VENTAS N-4', '[#4049] (P@) VENTAS N-4', 'VN-4', 70, 2</v>
      </c>
    </row>
    <row r="122" spans="1:12" ht="15" x14ac:dyDescent="0.25">
      <c r="A122" s="5" t="s">
        <v>182</v>
      </c>
      <c r="B122" s="5">
        <v>0</v>
      </c>
      <c r="C122" s="5">
        <v>0</v>
      </c>
      <c r="D122" s="41">
        <v>4050</v>
      </c>
      <c r="E122" s="7" t="s">
        <v>189</v>
      </c>
      <c r="F122" s="33" t="s">
        <v>150</v>
      </c>
      <c r="G122" s="8" t="str">
        <f t="shared" si="8"/>
        <v>[#4050] (P@) VENTAS N-3</v>
      </c>
      <c r="H122" s="9" t="s">
        <v>209</v>
      </c>
      <c r="I122" s="5">
        <v>80</v>
      </c>
      <c r="J122" s="3">
        <v>2</v>
      </c>
      <c r="K122" s="10" t="str">
        <f t="shared" si="9"/>
        <v>EXECUTE [dbo].[PG_CI_DATO_D0M4] 0, 0, 4050, '(P@) VENTAS N-3', '[#4050] (P@) VENTAS N-3', 'VN-3', 80, 2</v>
      </c>
    </row>
    <row r="123" spans="1:12" ht="15" x14ac:dyDescent="0.25">
      <c r="A123" s="5" t="s">
        <v>182</v>
      </c>
      <c r="B123" s="5">
        <v>0</v>
      </c>
      <c r="C123" s="5">
        <v>0</v>
      </c>
      <c r="D123" s="41">
        <v>4051</v>
      </c>
      <c r="E123" s="7" t="s">
        <v>190</v>
      </c>
      <c r="F123" s="33" t="s">
        <v>150</v>
      </c>
      <c r="G123" s="8" t="str">
        <f t="shared" si="8"/>
        <v>[#4051] (P@) VENTAS N-2</v>
      </c>
      <c r="H123" s="9" t="s">
        <v>210</v>
      </c>
      <c r="I123" s="5">
        <v>90</v>
      </c>
      <c r="J123" s="3">
        <v>2</v>
      </c>
      <c r="K123" s="10" t="str">
        <f t="shared" si="9"/>
        <v>EXECUTE [dbo].[PG_CI_DATO_D0M4] 0, 0, 4051, '(P@) VENTAS N-2', '[#4051] (P@) VENTAS N-2', 'VN-2', 90, 2</v>
      </c>
    </row>
    <row r="124" spans="1:12" ht="15" x14ac:dyDescent="0.25">
      <c r="A124" s="5" t="s">
        <v>182</v>
      </c>
      <c r="B124" s="5">
        <v>0</v>
      </c>
      <c r="C124" s="5">
        <v>0</v>
      </c>
      <c r="D124" s="41">
        <v>4052</v>
      </c>
      <c r="E124" s="7" t="s">
        <v>191</v>
      </c>
      <c r="F124" s="34" t="s">
        <v>164</v>
      </c>
      <c r="G124" s="8" t="str">
        <f t="shared" si="8"/>
        <v>[#4052] (P@) VENTAS N-1</v>
      </c>
      <c r="H124" s="9" t="s">
        <v>211</v>
      </c>
      <c r="I124" s="5">
        <v>100</v>
      </c>
      <c r="J124" s="3">
        <v>2</v>
      </c>
      <c r="K124" s="10" t="str">
        <f t="shared" si="9"/>
        <v>EXECUTE [dbo].[PG_CI_DATO_D0M4] 0, 0, 4052, '(P@) VENTAS N-1', '[#4052] (P@) VENTAS N-1', 'VN-1', 100, 2</v>
      </c>
    </row>
    <row r="125" spans="1:12" ht="15" x14ac:dyDescent="0.25">
      <c r="A125" s="5" t="s">
        <v>182</v>
      </c>
      <c r="B125" s="5">
        <v>0</v>
      </c>
      <c r="C125" s="5">
        <v>0</v>
      </c>
      <c r="D125" s="41">
        <v>4053</v>
      </c>
      <c r="E125" s="7" t="s">
        <v>192</v>
      </c>
      <c r="F125" s="34" t="s">
        <v>198</v>
      </c>
      <c r="G125" s="8" t="str">
        <f t="shared" si="8"/>
        <v>[#4053] (P@) PERFIL DE VENTA</v>
      </c>
      <c r="H125" s="9" t="s">
        <v>212</v>
      </c>
      <c r="I125" s="5">
        <v>110</v>
      </c>
      <c r="J125" s="3">
        <v>4</v>
      </c>
      <c r="K125" s="10" t="str">
        <f t="shared" si="9"/>
        <v>EXECUTE [dbo].[PG_CI_DATO_D0M4] 0, 0, 4053, '(P@) PERFIL DE VENTA', '[#4053] (P@) PERFIL DE VENTA', 'PfV', 110, 4</v>
      </c>
    </row>
    <row r="126" spans="1:12" ht="15" x14ac:dyDescent="0.25">
      <c r="A126" s="5" t="s">
        <v>182</v>
      </c>
      <c r="B126" s="5">
        <v>0</v>
      </c>
      <c r="C126" s="5">
        <v>0</v>
      </c>
      <c r="D126" s="41">
        <v>4055</v>
      </c>
      <c r="E126" s="7" t="s">
        <v>200</v>
      </c>
      <c r="F126" s="32" t="s">
        <v>197</v>
      </c>
      <c r="G126" s="8" t="str">
        <f t="shared" si="8"/>
        <v>[#4055] (P@) INCREMENTO COMPROMISO KG</v>
      </c>
      <c r="H126" s="9" t="s">
        <v>213</v>
      </c>
      <c r="I126" s="5">
        <v>130</v>
      </c>
      <c r="J126" s="3">
        <v>2</v>
      </c>
      <c r="K126" s="2" t="str">
        <f t="shared" si="9"/>
        <v>EXECUTE [dbo].[PG_CI_DATO_D0M4] 0, 0, 4055, '(P@) INCREMENTO COMPROMISO KG', '[#4055] (P@) INCREMENTO COMPROMISO KG', 'InComp', 130, 2</v>
      </c>
    </row>
    <row r="127" spans="1:12" ht="15" x14ac:dyDescent="0.25">
      <c r="A127" s="5" t="s">
        <v>182</v>
      </c>
      <c r="B127" s="5">
        <v>0</v>
      </c>
      <c r="C127" s="5">
        <v>0</v>
      </c>
      <c r="D127" s="42">
        <v>4001</v>
      </c>
      <c r="E127" s="22" t="s">
        <v>194</v>
      </c>
      <c r="F127" s="32" t="s">
        <v>199</v>
      </c>
      <c r="G127" s="8" t="str">
        <f t="shared" si="8"/>
        <v>[#4001] PRONOSTICO DE VENTA ESTIMADA</v>
      </c>
      <c r="H127" s="9" t="s">
        <v>214</v>
      </c>
      <c r="I127" s="5">
        <v>140</v>
      </c>
      <c r="J127" s="3">
        <v>2</v>
      </c>
      <c r="K127" s="10" t="str">
        <f t="shared" si="9"/>
        <v>EXECUTE [dbo].[PG_CI_DATO_D0M4] 0, 0, 4001, 'PRONOSTICO DE VENTA ESTIMADA', '[#4001] PRONOSTICO DE VENTA ESTIMADA', 'PrVent', 140, 2</v>
      </c>
    </row>
    <row r="128" spans="1:12" ht="15" x14ac:dyDescent="0.25">
      <c r="A128" s="5" t="s">
        <v>182</v>
      </c>
      <c r="B128" s="5">
        <v>0</v>
      </c>
      <c r="C128" s="5">
        <v>0</v>
      </c>
      <c r="D128" s="43">
        <v>4002</v>
      </c>
      <c r="E128" s="22" t="s">
        <v>195</v>
      </c>
      <c r="F128" s="32" t="s">
        <v>218</v>
      </c>
      <c r="G128" s="8" t="str">
        <f>CONCATENATE("[#",D128,"] ",E128)</f>
        <v>[#4002] VENTA COMPROMISO</v>
      </c>
      <c r="H128" s="9" t="s">
        <v>215</v>
      </c>
      <c r="I128" s="5">
        <v>150</v>
      </c>
      <c r="J128" s="3">
        <v>2</v>
      </c>
      <c r="K128" s="2" t="str">
        <f t="shared" si="9"/>
        <v>EXECUTE [dbo].[PG_CI_DATO_D0M4] 0, 0, 4002, 'VENTA COMPROMISO', '[#4002] VENTA COMPROMISO', 'VentC', 150, 2</v>
      </c>
    </row>
    <row r="129" spans="1:11" ht="15" x14ac:dyDescent="0.25">
      <c r="A129" s="5" t="s">
        <v>182</v>
      </c>
      <c r="B129" s="5">
        <v>0</v>
      </c>
      <c r="C129" s="5">
        <v>0</v>
      </c>
      <c r="D129" s="43">
        <v>4003</v>
      </c>
      <c r="E129" s="22" t="s">
        <v>217</v>
      </c>
      <c r="F129" s="32" t="s">
        <v>219</v>
      </c>
      <c r="G129" s="8" t="str">
        <f t="shared" ref="G129" si="10">CONCATENATE("[#",D129,"] ",E129)</f>
        <v>[#4003] PROYECCION DE VENTAS OBJETIVO</v>
      </c>
      <c r="H129" s="9" t="s">
        <v>182</v>
      </c>
      <c r="I129" s="5">
        <v>160</v>
      </c>
      <c r="J129" s="3">
        <v>2</v>
      </c>
      <c r="K129" s="2" t="str">
        <f t="shared" ref="K129" si="11">CONCATENATE("EXECUTE [dbo].[PG_CI_DATO_D0M4] ", B129, ", ", C129, ", ", D129, ", '", E129, "', '", G129, "', '", H129, "', ", I129, ", ",J129)</f>
        <v>EXECUTE [dbo].[PG_CI_DATO_D0M4] 0, 0, 4003, 'PROYECCION DE VENTAS OBJETIVO', '[#4003] PROYECCION DE VENTAS OBJETIVO', 'POB', 160, 2</v>
      </c>
    </row>
    <row r="130" spans="1:11" ht="15" x14ac:dyDescent="0.25">
      <c r="A130" s="5" t="s">
        <v>182</v>
      </c>
      <c r="B130" s="5">
        <v>0</v>
      </c>
      <c r="C130" s="5">
        <v>0</v>
      </c>
      <c r="D130" s="43">
        <v>4004</v>
      </c>
      <c r="E130" s="22" t="s">
        <v>196</v>
      </c>
      <c r="F130" s="32" t="s">
        <v>201</v>
      </c>
      <c r="G130" s="8" t="str">
        <f t="shared" si="8"/>
        <v>[#4004] INCREMENTO DE VENTAS %</v>
      </c>
      <c r="H130" s="9" t="s">
        <v>216</v>
      </c>
      <c r="I130" s="5">
        <v>160</v>
      </c>
      <c r="J130" s="3">
        <v>4</v>
      </c>
      <c r="K130" s="2" t="str">
        <f t="shared" si="9"/>
        <v>EXECUTE [dbo].[PG_CI_DATO_D0M4] 0, 0, 4004, 'INCREMENTO DE VENTAS %', '[#4004] INCREMENTO DE VENTAS %', 'Pincr', 160, 4</v>
      </c>
    </row>
  </sheetData>
  <autoFilter ref="B1:K1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DATO_DOM4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Windows User</cp:lastModifiedBy>
  <dcterms:created xsi:type="dcterms:W3CDTF">2017-11-24T17:07:25Z</dcterms:created>
  <dcterms:modified xsi:type="dcterms:W3CDTF">2018-08-21T01:26:11Z</dcterms:modified>
</cp:coreProperties>
</file>