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2018.PROYECTOS\2018.PYF18_Planeacion_Financiera\PYF18_SQL\PYF18_Liberacion_R0.00_Base_V0010\Scripts_R01\"/>
    </mc:Choice>
  </mc:AlternateContent>
  <bookViews>
    <workbookView xWindow="0" yWindow="0" windowWidth="20130" windowHeight="4035"/>
  </bookViews>
  <sheets>
    <sheet name="DEFINICION_DOM4" sheetId="1" r:id="rId1"/>
    <sheet name="Hoja1" sheetId="2" r:id="rId2"/>
  </sheets>
  <definedNames>
    <definedName name="_xlnm._FilterDatabase" localSheetId="0" hidden="1">DEFINICION_DOM4!$A$1:$N$114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8" i="1" l="1"/>
  <c r="L129" i="1" s="1"/>
  <c r="L130" i="1" s="1"/>
  <c r="L131" i="1" s="1"/>
  <c r="L132" i="1" s="1"/>
  <c r="N118" i="1" l="1"/>
  <c r="L118" i="1"/>
  <c r="N119" i="1" s="1"/>
  <c r="N117" i="1"/>
  <c r="L119" i="1" l="1"/>
  <c r="N34" i="1"/>
  <c r="N63" i="1"/>
  <c r="N4" i="1"/>
  <c r="N120" i="1" l="1"/>
  <c r="L120" i="1"/>
  <c r="L121" i="1" s="1"/>
  <c r="L122" i="1" s="1"/>
  <c r="L123" i="1" s="1"/>
  <c r="L124" i="1" s="1"/>
  <c r="L125" i="1" s="1"/>
  <c r="L126" i="1" s="1"/>
  <c r="L127" i="1" s="1"/>
  <c r="N132" i="1" s="1"/>
  <c r="C76" i="1"/>
  <c r="N126" i="1" l="1"/>
  <c r="N121" i="1"/>
  <c r="N122" i="1"/>
  <c r="C77" i="1"/>
  <c r="M64" i="1"/>
  <c r="M65" i="1" s="1"/>
  <c r="M66" i="1" s="1"/>
  <c r="M67" i="1" s="1"/>
  <c r="M68" i="1" s="1"/>
  <c r="L64" i="1"/>
  <c r="N64" i="1" l="1"/>
  <c r="N123" i="1"/>
  <c r="C78" i="1"/>
  <c r="L65" i="1"/>
  <c r="N65" i="1" s="1"/>
  <c r="N2" i="1"/>
  <c r="N32" i="1"/>
  <c r="N61" i="1"/>
  <c r="N128" i="1" l="1"/>
  <c r="N124" i="1"/>
  <c r="C79" i="1"/>
  <c r="L66" i="1"/>
  <c r="N66" i="1" s="1"/>
  <c r="N33" i="1"/>
  <c r="N3" i="1"/>
  <c r="N129" i="1" l="1"/>
  <c r="N125" i="1"/>
  <c r="C80" i="1"/>
  <c r="L67" i="1"/>
  <c r="N67" i="1" s="1"/>
  <c r="M35" i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L35" i="1"/>
  <c r="N35" i="1" l="1"/>
  <c r="N131" i="1"/>
  <c r="N130" i="1"/>
  <c r="N127" i="1"/>
  <c r="C81" i="1"/>
  <c r="L36" i="1"/>
  <c r="N36" i="1" s="1"/>
  <c r="L68" i="1"/>
  <c r="N68" i="1" s="1"/>
  <c r="M69" i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5" i="1"/>
  <c r="M6" i="1" s="1"/>
  <c r="M7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8" i="1" s="1"/>
  <c r="N62" i="1"/>
  <c r="C82" i="1" l="1"/>
  <c r="L69" i="1"/>
  <c r="N69" i="1" s="1"/>
  <c r="L37" i="1"/>
  <c r="N37" i="1" s="1"/>
  <c r="M106" i="1"/>
  <c r="M107" i="1" s="1"/>
  <c r="M108" i="1" s="1"/>
  <c r="M109" i="1" s="1"/>
  <c r="M110" i="1" s="1"/>
  <c r="M111" i="1" s="1"/>
  <c r="M112" i="1" s="1"/>
  <c r="M113" i="1" s="1"/>
  <c r="L5" i="1"/>
  <c r="N5" i="1" s="1"/>
  <c r="L38" i="1" l="1"/>
  <c r="N38" i="1" s="1"/>
  <c r="L70" i="1"/>
  <c r="N70" i="1" s="1"/>
  <c r="C83" i="1"/>
  <c r="L6" i="1"/>
  <c r="N6" i="1" s="1"/>
  <c r="C84" i="1" l="1"/>
  <c r="L71" i="1"/>
  <c r="N71" i="1" s="1"/>
  <c r="L39" i="1"/>
  <c r="N39" i="1" s="1"/>
  <c r="L7" i="1"/>
  <c r="N7" i="1" s="1"/>
  <c r="L40" i="1" l="1"/>
  <c r="N40" i="1" s="1"/>
  <c r="L72" i="1"/>
  <c r="N72" i="1" s="1"/>
  <c r="C85" i="1"/>
  <c r="L8" i="1"/>
  <c r="N8" i="1" s="1"/>
  <c r="L41" i="1" l="1"/>
  <c r="N41" i="1" s="1"/>
  <c r="C86" i="1"/>
  <c r="L73" i="1"/>
  <c r="N73" i="1" s="1"/>
  <c r="L9" i="1"/>
  <c r="N9" i="1" s="1"/>
  <c r="L74" i="1" l="1"/>
  <c r="N74" i="1" s="1"/>
  <c r="C87" i="1"/>
  <c r="L42" i="1"/>
  <c r="N42" i="1" s="1"/>
  <c r="L10" i="1"/>
  <c r="N10" i="1" s="1"/>
  <c r="L43" i="1" l="1"/>
  <c r="N43" i="1" s="1"/>
  <c r="C88" i="1"/>
  <c r="L75" i="1"/>
  <c r="N75" i="1" s="1"/>
  <c r="L11" i="1"/>
  <c r="N11" i="1" s="1"/>
  <c r="L44" i="1" l="1"/>
  <c r="N44" i="1" s="1"/>
  <c r="L76" i="1"/>
  <c r="N76" i="1" s="1"/>
  <c r="C89" i="1"/>
  <c r="L12" i="1"/>
  <c r="N12" i="1" s="1"/>
  <c r="L45" i="1" l="1"/>
  <c r="N45" i="1" s="1"/>
  <c r="C90" i="1"/>
  <c r="L77" i="1"/>
  <c r="N77" i="1" s="1"/>
  <c r="L13" i="1"/>
  <c r="N13" i="1" s="1"/>
  <c r="L78" i="1" l="1"/>
  <c r="N78" i="1" s="1"/>
  <c r="C91" i="1"/>
  <c r="L46" i="1"/>
  <c r="N46" i="1" s="1"/>
  <c r="L14" i="1"/>
  <c r="N14" i="1" s="1"/>
  <c r="L47" i="1" l="1"/>
  <c r="N47" i="1" s="1"/>
  <c r="C92" i="1"/>
  <c r="L79" i="1"/>
  <c r="N79" i="1" s="1"/>
  <c r="L15" i="1"/>
  <c r="N15" i="1" s="1"/>
  <c r="L80" i="1" l="1"/>
  <c r="N80" i="1" s="1"/>
  <c r="C93" i="1"/>
  <c r="L48" i="1"/>
  <c r="N48" i="1" s="1"/>
  <c r="L16" i="1"/>
  <c r="N16" i="1" s="1"/>
  <c r="L81" i="1" l="1"/>
  <c r="N81" i="1" s="1"/>
  <c r="L49" i="1"/>
  <c r="N49" i="1" s="1"/>
  <c r="C94" i="1"/>
  <c r="L17" i="1"/>
  <c r="N17" i="1" s="1"/>
  <c r="C95" i="1" l="1"/>
  <c r="L50" i="1"/>
  <c r="N50" i="1" s="1"/>
  <c r="L82" i="1"/>
  <c r="N82" i="1" s="1"/>
  <c r="L18" i="1"/>
  <c r="N18" i="1" s="1"/>
  <c r="L83" i="1" l="1"/>
  <c r="N83" i="1" s="1"/>
  <c r="L51" i="1"/>
  <c r="N51" i="1" s="1"/>
  <c r="C96" i="1"/>
  <c r="L19" i="1"/>
  <c r="N19" i="1" s="1"/>
  <c r="C97" i="1" l="1"/>
  <c r="L52" i="1"/>
  <c r="N52" i="1" s="1"/>
  <c r="L84" i="1"/>
  <c r="N84" i="1" s="1"/>
  <c r="L20" i="1"/>
  <c r="N20" i="1" s="1"/>
  <c r="L85" i="1" l="1"/>
  <c r="N85" i="1" s="1"/>
  <c r="L53" i="1"/>
  <c r="N53" i="1" s="1"/>
  <c r="C98" i="1"/>
  <c r="L21" i="1"/>
  <c r="N21" i="1" s="1"/>
  <c r="C99" i="1" l="1"/>
  <c r="L54" i="1"/>
  <c r="N54" i="1" s="1"/>
  <c r="L86" i="1"/>
  <c r="N86" i="1" s="1"/>
  <c r="L22" i="1"/>
  <c r="N22" i="1" s="1"/>
  <c r="L87" i="1" l="1"/>
  <c r="N87" i="1" s="1"/>
  <c r="L55" i="1"/>
  <c r="N55" i="1" s="1"/>
  <c r="C100" i="1"/>
  <c r="L23" i="1"/>
  <c r="N23" i="1" s="1"/>
  <c r="C101" i="1" l="1"/>
  <c r="L56" i="1"/>
  <c r="N56" i="1" s="1"/>
  <c r="L88" i="1"/>
  <c r="N88" i="1" s="1"/>
  <c r="L24" i="1"/>
  <c r="N24" i="1" s="1"/>
  <c r="L89" i="1" l="1"/>
  <c r="N89" i="1" s="1"/>
  <c r="L57" i="1"/>
  <c r="N57" i="1" s="1"/>
  <c r="C102" i="1"/>
  <c r="L25" i="1"/>
  <c r="N25" i="1" s="1"/>
  <c r="C103" i="1" l="1"/>
  <c r="L58" i="1"/>
  <c r="N58" i="1" s="1"/>
  <c r="L90" i="1"/>
  <c r="N90" i="1" s="1"/>
  <c r="L26" i="1"/>
  <c r="N26" i="1" s="1"/>
  <c r="L91" i="1" l="1"/>
  <c r="N91" i="1" s="1"/>
  <c r="L59" i="1"/>
  <c r="N59" i="1" s="1"/>
  <c r="C104" i="1"/>
  <c r="L27" i="1"/>
  <c r="N27" i="1" s="1"/>
  <c r="C105" i="1" l="1"/>
  <c r="L92" i="1"/>
  <c r="N92" i="1" s="1"/>
  <c r="L28" i="1"/>
  <c r="L29" i="1" s="1"/>
  <c r="L30" i="1" s="1"/>
  <c r="L93" i="1" l="1"/>
  <c r="N93" i="1" s="1"/>
  <c r="C106" i="1"/>
  <c r="C107" i="1" l="1"/>
  <c r="L94" i="1"/>
  <c r="N94" i="1" s="1"/>
  <c r="L95" i="1" l="1"/>
  <c r="N95" i="1" s="1"/>
  <c r="C108" i="1"/>
  <c r="C109" i="1" l="1"/>
  <c r="L96" i="1"/>
  <c r="N96" i="1" s="1"/>
  <c r="L97" i="1" l="1"/>
  <c r="N97" i="1" s="1"/>
  <c r="C110" i="1"/>
  <c r="C111" i="1" l="1"/>
  <c r="L98" i="1"/>
  <c r="N98" i="1" s="1"/>
  <c r="C112" i="1" l="1"/>
  <c r="L99" i="1"/>
  <c r="N99" i="1" s="1"/>
  <c r="L100" i="1" l="1"/>
  <c r="N100" i="1" s="1"/>
  <c r="C113" i="1"/>
  <c r="L101" i="1" l="1"/>
  <c r="N101" i="1" s="1"/>
  <c r="L102" i="1" l="1"/>
  <c r="N102" i="1" s="1"/>
  <c r="L103" i="1" l="1"/>
  <c r="N103" i="1" s="1"/>
  <c r="L104" i="1" l="1"/>
  <c r="N104" i="1" s="1"/>
  <c r="L105" i="1" l="1"/>
  <c r="N105" i="1" s="1"/>
  <c r="L106" i="1" l="1"/>
  <c r="N106" i="1" s="1"/>
  <c r="L107" i="1" l="1"/>
  <c r="N107" i="1" s="1"/>
  <c r="L108" i="1" l="1"/>
  <c r="N108" i="1" s="1"/>
  <c r="L109" i="1" l="1"/>
  <c r="N109" i="1" s="1"/>
  <c r="L110" i="1" l="1"/>
  <c r="N110" i="1" s="1"/>
  <c r="L111" i="1" l="1"/>
  <c r="N111" i="1" s="1"/>
  <c r="L112" i="1" l="1"/>
  <c r="N112" i="1" s="1"/>
  <c r="L113" i="1" l="1"/>
  <c r="N113" i="1" s="1"/>
</calcChain>
</file>

<file path=xl/sharedStrings.xml><?xml version="1.0" encoding="utf-8"?>
<sst xmlns="http://schemas.openxmlformats.org/spreadsheetml/2006/main" count="158" uniqueCount="146">
  <si>
    <t>L_DEBUG</t>
  </si>
  <si>
    <t>K_SISTEMA_EXE</t>
  </si>
  <si>
    <t>INGRESOS TOTALES ($)</t>
  </si>
  <si>
    <t>INGRESOS X COBRANZA ($)</t>
  </si>
  <si>
    <t>INGRESOS X VENTA ($)</t>
  </si>
  <si>
    <t>COBRANZA ($)</t>
  </si>
  <si>
    <t>VENTA (KG) / CONTADO</t>
  </si>
  <si>
    <t>VENTA (KG)</t>
  </si>
  <si>
    <t>VENTA (KG) / CREDITO</t>
  </si>
  <si>
    <t>CARTERA CYC ($) / INICIAL</t>
  </si>
  <si>
    <t>CARTERA CYC ($) / FINAL</t>
  </si>
  <si>
    <t>[K_DOCUMENTO_D0M4]</t>
  </si>
  <si>
    <t>[L_VISIBLE]</t>
  </si>
  <si>
    <t>[O_DEFINICION_D0M4]</t>
  </si>
  <si>
    <t>GO</t>
  </si>
  <si>
    <t>S.INICIAL</t>
  </si>
  <si>
    <t>ING / VTA. CONTADO</t>
  </si>
  <si>
    <t>ING / COBRANZA</t>
  </si>
  <si>
    <t>GAS / ATRASO</t>
  </si>
  <si>
    <t>GAS / FACTURA</t>
  </si>
  <si>
    <t>PPTO / NÓMINA</t>
  </si>
  <si>
    <t>PPTO / GASTOS</t>
  </si>
  <si>
    <t>OTROS / FLETE</t>
  </si>
  <si>
    <t>OTROS / NÓM. CORP. ZULE</t>
  </si>
  <si>
    <t>IMP. FEDERALES</t>
  </si>
  <si>
    <t>IMP. PLANTA</t>
  </si>
  <si>
    <t>COOP. IMPUESTOS</t>
  </si>
  <si>
    <t>CRED. TERC.</t>
  </si>
  <si>
    <t>PQ. INV. PLANTA</t>
  </si>
  <si>
    <t>INTERESES</t>
  </si>
  <si>
    <t>AMORT. PETRO.</t>
  </si>
  <si>
    <t>EXTRAORDINARIOS</t>
  </si>
  <si>
    <t>INVERSIONES</t>
  </si>
  <si>
    <t>NO GESTIONABLES</t>
  </si>
  <si>
    <t>ASPTA</t>
  </si>
  <si>
    <t>OTROS GASTOS</t>
  </si>
  <si>
    <t>COOPERACIONES</t>
  </si>
  <si>
    <t>FIRAGAS</t>
  </si>
  <si>
    <t>MP INBURSA</t>
  </si>
  <si>
    <t>SMD</t>
  </si>
  <si>
    <t>SMP</t>
  </si>
  <si>
    <t>EGRESO TOTAL</t>
  </si>
  <si>
    <t>RDO. DEL DIA</t>
  </si>
  <si>
    <t>RDO. ACUM.</t>
  </si>
  <si>
    <t>PRÉSTAMO (+/-)</t>
  </si>
  <si>
    <t>SALDO FINAL</t>
  </si>
  <si>
    <t>VENTA BRUTA ($) / CONTADO</t>
  </si>
  <si>
    <t>DESCUENTO S/VENTA ($) / CONTADO</t>
  </si>
  <si>
    <t>VENTA NETA ($) / CONTADO</t>
  </si>
  <si>
    <t>VENTA BRUTA ($) / CREDITO</t>
  </si>
  <si>
    <t>DESCUENTO S/VENTA ($) / CREDITO</t>
  </si>
  <si>
    <t>VENTA NETA ($) / CREDITO</t>
  </si>
  <si>
    <t>S#1 - PV</t>
  </si>
  <si>
    <t>S#2 - PC</t>
  </si>
  <si>
    <t>S#2 - MG</t>
  </si>
  <si>
    <t>S#2 - FLETE</t>
  </si>
  <si>
    <t>S#2 - MGD</t>
  </si>
  <si>
    <t>S#3 - ¢MC</t>
  </si>
  <si>
    <t>S#3 - ¢CA</t>
  </si>
  <si>
    <t>S#3 - ¢FG</t>
  </si>
  <si>
    <t>S#3 - ¢MP INB</t>
  </si>
  <si>
    <t>S#3 - ¢SMD</t>
  </si>
  <si>
    <t>S#3 - ¢SMP</t>
  </si>
  <si>
    <t>S#3 - ¢SMRU</t>
  </si>
  <si>
    <t>S#3 - ¢APG</t>
  </si>
  <si>
    <t>S#3 - TOT</t>
  </si>
  <si>
    <t>S#4 - PV</t>
  </si>
  <si>
    <t>S#4 - Dto</t>
  </si>
  <si>
    <t>S#4 - Com</t>
  </si>
  <si>
    <t>S#4 - PVN</t>
  </si>
  <si>
    <t>S#5 - PC</t>
  </si>
  <si>
    <t>S#5 - HGN</t>
  </si>
  <si>
    <t>S#5 - PCN</t>
  </si>
  <si>
    <t>S#6 - PVN</t>
  </si>
  <si>
    <t>S#6 - PCN</t>
  </si>
  <si>
    <t>S#6 - MGN</t>
  </si>
  <si>
    <t>S#6 - FLETE</t>
  </si>
  <si>
    <t>S#6 - MDN</t>
  </si>
  <si>
    <t>INVENTARIO (KG) / REPOSICION</t>
  </si>
  <si>
    <t>PCN ($)</t>
  </si>
  <si>
    <t>FACTURA ABASTECIMIENTO ($)</t>
  </si>
  <si>
    <t>NOMINA ($) / TOMA</t>
  </si>
  <si>
    <t>(1) ING / INGRESO TOTAL</t>
  </si>
  <si>
    <t>(2) TOTAL</t>
  </si>
  <si>
    <t>(3) IMPUESTOS / TOTAL</t>
  </si>
  <si>
    <t>(4) OBLIG. BANCARIAS / TOTAL</t>
  </si>
  <si>
    <t>(5) EXTR. Y OTROS / TOTAL</t>
  </si>
  <si>
    <t>(6) CORPORATIVOS / TOTAL</t>
  </si>
  <si>
    <t>(7) RESERVAS / TOTAL</t>
  </si>
  <si>
    <t>X.1024</t>
  </si>
  <si>
    <t>X.1025</t>
  </si>
  <si>
    <t>X.1026</t>
  </si>
  <si>
    <t>K_DATO_D0M4</t>
  </si>
  <si>
    <t>D_DATO_D0M4</t>
  </si>
  <si>
    <t>(P@) DIA DE LA SEMANA / CEME</t>
  </si>
  <si>
    <t>(P@) ASUETO / CEME</t>
  </si>
  <si>
    <t>(P@) PERFIL - VENTA (KG) / CONTADO</t>
  </si>
  <si>
    <t>(P@) PERFIL - VENTA (KG) / CREDITO</t>
  </si>
  <si>
    <t>(P@) PERFIL - COBRANZA ($) / CREDITO</t>
  </si>
  <si>
    <t>(P@) DIA DE LA SEMANA / FLUP</t>
  </si>
  <si>
    <t>(P@) ASUETOS / FLUP</t>
  </si>
  <si>
    <t>[CEME] &gt;&gt;&gt; VENTA (KG)</t>
  </si>
  <si>
    <t>(P@) PRECIO VENTA ($PV)</t>
  </si>
  <si>
    <t>(P@) PCN ($)</t>
  </si>
  <si>
    <t>(P@) FLETE ($)</t>
  </si>
  <si>
    <t>(P@) ¢ APG</t>
  </si>
  <si>
    <t>(P@) ¢ SMRU</t>
  </si>
  <si>
    <t>(P@) ¢ FG</t>
  </si>
  <si>
    <t>(P@) ¢ MP INB</t>
  </si>
  <si>
    <t>(P@) ¢ SMD</t>
  </si>
  <si>
    <t>(P@) ¢ SMP</t>
  </si>
  <si>
    <t>SMRU</t>
  </si>
  <si>
    <t>[L_CALCULADO]</t>
  </si>
  <si>
    <t>[L_EDITABLE]</t>
  </si>
  <si>
    <t>L_BOLD</t>
  </si>
  <si>
    <t>L_ITALICA</t>
  </si>
  <si>
    <t>K_ALIGN</t>
  </si>
  <si>
    <t>N_INDENTAR</t>
  </si>
  <si>
    <t>(F[x]) DESCUENTO PV ($) / CONTADO</t>
  </si>
  <si>
    <t>(F[x]) DESCUENTO PV ($) / CREDITO</t>
  </si>
  <si>
    <t>(P@) PARAMETRO DE TIEMPO YYYY</t>
  </si>
  <si>
    <t>(P@) PARAMETRO MES MM</t>
  </si>
  <si>
    <t>(P@) TEMPORADA</t>
  </si>
  <si>
    <t>(P@) VENTAS N-5</t>
  </si>
  <si>
    <t>(P@) VENTAS N-4</t>
  </si>
  <si>
    <t>(P@) VENTAS N-3</t>
  </si>
  <si>
    <t>(P@) VENTAS N-2</t>
  </si>
  <si>
    <t>(P@) VENTAS N-1</t>
  </si>
  <si>
    <t>PRONOSTICO DE VENTA ESTIMADA</t>
  </si>
  <si>
    <t>VENTA COMPROMISO</t>
  </si>
  <si>
    <t>INCREMENTO DE VENTAS %</t>
  </si>
  <si>
    <t xml:space="preserve">(P@) PARAMETRO MES </t>
  </si>
  <si>
    <t>(P@) PERFIL DE VENTA</t>
  </si>
  <si>
    <t>(P@) NUMERO DE VIERNES DEL MES</t>
  </si>
  <si>
    <t>(P@) INCREMENTO COMPROMISO KG</t>
  </si>
  <si>
    <t>PROYECCION DE VENTAS OBJETIVO</t>
  </si>
  <si>
    <t>M01_VALOR</t>
  </si>
  <si>
    <t>M02_VALOR</t>
  </si>
  <si>
    <t>M03_VALOR</t>
  </si>
  <si>
    <t>M04_VALOR</t>
  </si>
  <si>
    <t>M05_VALOR</t>
  </si>
  <si>
    <t>M06_VALOR</t>
  </si>
  <si>
    <t>M07_VALOR</t>
  </si>
  <si>
    <t>M08_VALOR</t>
  </si>
  <si>
    <t>M09_VALOR</t>
  </si>
  <si>
    <t>M00_VALOR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</si>
</sst>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9"/>
      <color theme="4"/>
      <name val="Courier New"/>
      <family val="3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/>
    <xf numFmtId="0" fontId="5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2" borderId="0" xfId="0" applyFont="1" applyFill="1" applyAlignme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inden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="130" zoomScaleNormal="130" workbookViewId="0">
      <pane xSplit="4" ySplit="1" topLeftCell="L116" activePane="bottomRight" state="frozen"/>
      <selection pane="topRight" activeCell="E1" sqref="E1"/>
      <selection pane="bottomLeft" activeCell="A2" sqref="A2"/>
      <selection pane="bottomRight" activeCell="N117" sqref="N117:N132"/>
    </sheetView>
  </sheetViews>
  <sheetFormatPr baseColWidth="10" defaultRowHeight="15" x14ac:dyDescent="0.25"/>
  <cols>
    <col min="1" max="1" width="11.5703125" style="6"/>
    <col min="2" max="2" width="10" style="6" bestFit="1" customWidth="1"/>
    <col min="3" max="3" width="10" style="11" bestFit="1" customWidth="1"/>
    <col min="4" max="4" width="39.42578125" style="11" bestFit="1" customWidth="1"/>
    <col min="5" max="11" width="14.7109375" style="6" customWidth="1"/>
    <col min="12" max="12" width="26.140625" style="6" bestFit="1" customWidth="1"/>
    <col min="13" max="13" width="27.140625" style="6" bestFit="1" customWidth="1"/>
    <col min="14" max="14" width="104.42578125" style="2" bestFit="1" customWidth="1"/>
  </cols>
  <sheetData>
    <row r="1" spans="1:14" s="7" customFormat="1" x14ac:dyDescent="0.25">
      <c r="A1" s="7" t="s">
        <v>0</v>
      </c>
      <c r="B1" s="7" t="s">
        <v>1</v>
      </c>
      <c r="C1" s="13" t="s">
        <v>92</v>
      </c>
      <c r="D1" s="13" t="s">
        <v>93</v>
      </c>
      <c r="E1" s="6" t="s">
        <v>12</v>
      </c>
      <c r="F1" s="6" t="s">
        <v>112</v>
      </c>
      <c r="G1" s="6" t="s">
        <v>113</v>
      </c>
      <c r="H1" s="5" t="s">
        <v>114</v>
      </c>
      <c r="I1" s="5" t="s">
        <v>115</v>
      </c>
      <c r="J1" s="5" t="s">
        <v>117</v>
      </c>
      <c r="K1" s="5" t="s">
        <v>116</v>
      </c>
      <c r="L1" s="6" t="s">
        <v>13</v>
      </c>
      <c r="M1" s="6" t="s">
        <v>11</v>
      </c>
      <c r="N1" s="8"/>
    </row>
    <row r="2" spans="1:14" x14ac:dyDescent="0.25">
      <c r="C2" s="13"/>
      <c r="D2" s="13"/>
      <c r="N2" s="9" t="str">
        <f>"-- ======================================================="</f>
        <v>-- =======================================================</v>
      </c>
    </row>
    <row r="3" spans="1:14" s="1" customFormat="1" x14ac:dyDescent="0.25">
      <c r="A3" s="3"/>
      <c r="B3" s="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9" t="str">
        <f>"-- K_DOCUMENTO_D0M4 // #101 // C3M3 // COMPROMISO"</f>
        <v>-- K_DOCUMENTO_D0M4 // #101 // C3M3 // COMPROMISO</v>
      </c>
    </row>
    <row r="4" spans="1:14" x14ac:dyDescent="0.25">
      <c r="A4" s="6">
        <v>0</v>
      </c>
      <c r="B4" s="6">
        <v>0</v>
      </c>
      <c r="C4" s="12">
        <v>1020</v>
      </c>
      <c r="D4" s="19" t="s">
        <v>94</v>
      </c>
      <c r="E4" s="3">
        <v>0</v>
      </c>
      <c r="F4" s="3">
        <v>1</v>
      </c>
      <c r="G4" s="3">
        <v>0</v>
      </c>
      <c r="H4" s="3">
        <v>0</v>
      </c>
      <c r="I4" s="3">
        <v>1</v>
      </c>
      <c r="J4" s="3">
        <v>0</v>
      </c>
      <c r="K4" s="3">
        <v>1</v>
      </c>
      <c r="L4" s="6">
        <v>10</v>
      </c>
      <c r="M4" s="5">
        <v>101</v>
      </c>
      <c r="N4" s="18" t="str">
        <f>CONCATENATE("EXECUTE [dbo].[PG_CI_DEFINICION_D0M4] ", A4, ", ", B4, ", ", C4, ", '", D4, "', ", E4, ", ", F4, ", ", G4,", ", H4,", ", I4,", ", J4,", ", K4, ", ", L4, ", ",M4)</f>
        <v>EXECUTE [dbo].[PG_CI_DEFINICION_D0M4] 0, 0, 1020, '(P@) DIA DE LA SEMANA / CEME', 0, 1, 0, 0, 1, 0, 1, 10, 101</v>
      </c>
    </row>
    <row r="5" spans="1:14" x14ac:dyDescent="0.25">
      <c r="A5" s="6">
        <v>0</v>
      </c>
      <c r="B5" s="6">
        <v>0</v>
      </c>
      <c r="C5" s="17">
        <v>1027</v>
      </c>
      <c r="D5" s="19" t="s">
        <v>95</v>
      </c>
      <c r="E5" s="3">
        <v>0</v>
      </c>
      <c r="F5" s="3">
        <v>1</v>
      </c>
      <c r="G5" s="3">
        <v>0</v>
      </c>
      <c r="H5" s="3">
        <v>0</v>
      </c>
      <c r="I5" s="3">
        <v>1</v>
      </c>
      <c r="J5" s="3">
        <v>0</v>
      </c>
      <c r="K5" s="3">
        <v>1</v>
      </c>
      <c r="L5" s="4">
        <f>L4+10</f>
        <v>20</v>
      </c>
      <c r="M5" s="4">
        <f>M4</f>
        <v>101</v>
      </c>
      <c r="N5" s="18" t="str">
        <f t="shared" ref="N5:N27" si="0">CONCATENATE("EXECUTE [dbo].[PG_CI_DEFINICION_D0M4] ", A5, ", ", B5, ", ", C5, ", '", D5, "', ", E5, ", ", F5, ", ", G5,", ", H5,", ", I5,", ", J5,", ", K5, ", ", L5, ", ",M5)</f>
        <v>EXECUTE [dbo].[PG_CI_DEFINICION_D0M4] 0, 0, 1027, '(P@) ASUETO / CEME', 0, 1, 0, 0, 1, 0, 1, 20, 101</v>
      </c>
    </row>
    <row r="6" spans="1:14" x14ac:dyDescent="0.25">
      <c r="A6" s="6">
        <v>0</v>
      </c>
      <c r="B6" s="6">
        <v>0</v>
      </c>
      <c r="C6" s="12">
        <v>1021</v>
      </c>
      <c r="D6" s="19" t="s">
        <v>96</v>
      </c>
      <c r="E6" s="3">
        <v>0</v>
      </c>
      <c r="F6" s="3">
        <v>1</v>
      </c>
      <c r="G6" s="3">
        <v>0</v>
      </c>
      <c r="H6" s="3">
        <v>0</v>
      </c>
      <c r="I6" s="3">
        <v>1</v>
      </c>
      <c r="J6" s="3">
        <v>0</v>
      </c>
      <c r="K6" s="3">
        <v>1</v>
      </c>
      <c r="L6" s="4">
        <f t="shared" ref="L6:L30" si="1">L5+10</f>
        <v>30</v>
      </c>
      <c r="M6" s="4">
        <f t="shared" ref="M6:M30" si="2">M5</f>
        <v>101</v>
      </c>
      <c r="N6" s="18" t="str">
        <f t="shared" si="0"/>
        <v>EXECUTE [dbo].[PG_CI_DEFINICION_D0M4] 0, 0, 1021, '(P@) PERFIL - VENTA (KG) / CONTADO', 0, 1, 0, 0, 1, 0, 1, 30, 101</v>
      </c>
    </row>
    <row r="7" spans="1:14" x14ac:dyDescent="0.25">
      <c r="A7" s="6">
        <v>0</v>
      </c>
      <c r="B7" s="6">
        <v>0</v>
      </c>
      <c r="C7" s="12">
        <v>1022</v>
      </c>
      <c r="D7" s="19" t="s">
        <v>97</v>
      </c>
      <c r="E7" s="3">
        <v>0</v>
      </c>
      <c r="F7" s="3">
        <v>1</v>
      </c>
      <c r="G7" s="3">
        <v>0</v>
      </c>
      <c r="H7" s="3">
        <v>0</v>
      </c>
      <c r="I7" s="3">
        <v>1</v>
      </c>
      <c r="J7" s="3">
        <v>0</v>
      </c>
      <c r="K7" s="3">
        <v>1</v>
      </c>
      <c r="L7" s="4">
        <f t="shared" si="1"/>
        <v>40</v>
      </c>
      <c r="M7" s="4">
        <f t="shared" si="2"/>
        <v>101</v>
      </c>
      <c r="N7" s="18" t="str">
        <f t="shared" si="0"/>
        <v>EXECUTE [dbo].[PG_CI_DEFINICION_D0M4] 0, 0, 1022, '(P@) PERFIL - VENTA (KG) / CREDITO', 0, 1, 0, 0, 1, 0, 1, 40, 101</v>
      </c>
    </row>
    <row r="8" spans="1:14" x14ac:dyDescent="0.25">
      <c r="A8" s="6">
        <v>0</v>
      </c>
      <c r="B8" s="6">
        <v>0</v>
      </c>
      <c r="C8" s="12">
        <v>1023</v>
      </c>
      <c r="D8" s="19" t="s">
        <v>98</v>
      </c>
      <c r="E8" s="3">
        <v>0</v>
      </c>
      <c r="F8" s="3">
        <v>1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4">
        <f t="shared" si="1"/>
        <v>50</v>
      </c>
      <c r="M8" s="4">
        <f>M30</f>
        <v>101</v>
      </c>
      <c r="N8" s="18" t="str">
        <f t="shared" si="0"/>
        <v>EXECUTE [dbo].[PG_CI_DEFINICION_D0M4] 0, 0, 1023, '(P@) PERFIL - COBRANZA ($) / CREDITO', 0, 1, 0, 0, 1, 0, 1, 50, 101</v>
      </c>
    </row>
    <row r="9" spans="1:14" x14ac:dyDescent="0.25">
      <c r="A9" s="6">
        <v>0</v>
      </c>
      <c r="B9" s="6">
        <v>0</v>
      </c>
      <c r="C9" s="10">
        <v>1001</v>
      </c>
      <c r="D9" s="19" t="s">
        <v>102</v>
      </c>
      <c r="E9" s="3">
        <v>0</v>
      </c>
      <c r="F9" s="3">
        <v>1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>
        <f t="shared" si="1"/>
        <v>60</v>
      </c>
      <c r="M9" s="4">
        <f>M7</f>
        <v>101</v>
      </c>
      <c r="N9" s="18" t="str">
        <f t="shared" si="0"/>
        <v>EXECUTE [dbo].[PG_CI_DEFINICION_D0M4] 0, 0, 1001, '(P@) PRECIO VENTA ($PV)', 0, 1, 0, 0, 1, 0, 1, 60, 101</v>
      </c>
    </row>
    <row r="10" spans="1:14" x14ac:dyDescent="0.25">
      <c r="A10" s="6">
        <v>0</v>
      </c>
      <c r="B10" s="6">
        <v>0</v>
      </c>
      <c r="C10" s="12">
        <v>1014</v>
      </c>
      <c r="D10" s="20" t="s">
        <v>118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3</v>
      </c>
      <c r="L10" s="4">
        <f t="shared" si="1"/>
        <v>70</v>
      </c>
      <c r="M10" s="4">
        <f t="shared" si="2"/>
        <v>101</v>
      </c>
      <c r="N10" s="18" t="str">
        <f t="shared" si="0"/>
        <v>EXECUTE [dbo].[PG_CI_DEFINICION_D0M4] 0, 0, 1014, '(F[x]) DESCUENTO PV ($) / CONTADO', 0, 1, 0, 0, 0, 0, 3, 70, 101</v>
      </c>
    </row>
    <row r="11" spans="1:14" x14ac:dyDescent="0.25">
      <c r="A11" s="6">
        <v>0</v>
      </c>
      <c r="B11" s="6">
        <v>0</v>
      </c>
      <c r="C11" s="12">
        <v>1015</v>
      </c>
      <c r="D11" s="20" t="s">
        <v>119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3</v>
      </c>
      <c r="L11" s="4">
        <f t="shared" si="1"/>
        <v>80</v>
      </c>
      <c r="M11" s="4">
        <f t="shared" si="2"/>
        <v>101</v>
      </c>
      <c r="N11" s="18" t="str">
        <f t="shared" si="0"/>
        <v>EXECUTE [dbo].[PG_CI_DEFINICION_D0M4] 0, 0, 1015, '(F[x]) DESCUENTO PV ($) / CREDITO', 0, 1, 0, 0, 0, 0, 3, 80, 101</v>
      </c>
    </row>
    <row r="12" spans="1:14" x14ac:dyDescent="0.25">
      <c r="A12" s="6">
        <v>0</v>
      </c>
      <c r="B12" s="6">
        <v>0</v>
      </c>
      <c r="C12" s="12">
        <v>1003</v>
      </c>
      <c r="D12" s="21" t="s">
        <v>6</v>
      </c>
      <c r="E12" s="3">
        <v>1</v>
      </c>
      <c r="F12" s="3">
        <v>1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4">
        <f t="shared" si="1"/>
        <v>90</v>
      </c>
      <c r="M12" s="4">
        <f t="shared" si="2"/>
        <v>101</v>
      </c>
      <c r="N12" s="18" t="str">
        <f t="shared" si="0"/>
        <v>EXECUTE [dbo].[PG_CI_DEFINICION_D0M4] 0, 0, 1003, 'VENTA (KG) / CONTADO', 1, 1, 0, 0, 0, 1, 1, 90, 101</v>
      </c>
    </row>
    <row r="13" spans="1:14" x14ac:dyDescent="0.25">
      <c r="A13" s="6">
        <v>0</v>
      </c>
      <c r="B13" s="6">
        <v>0</v>
      </c>
      <c r="C13" s="12">
        <v>1004</v>
      </c>
      <c r="D13" s="21" t="s">
        <v>8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1</v>
      </c>
      <c r="L13" s="4">
        <f t="shared" si="1"/>
        <v>100</v>
      </c>
      <c r="M13" s="4">
        <f t="shared" si="2"/>
        <v>101</v>
      </c>
      <c r="N13" s="18" t="str">
        <f t="shared" si="0"/>
        <v>EXECUTE [dbo].[PG_CI_DEFINICION_D0M4] 0, 0, 1004, 'VENTA (KG) / CREDITO', 1, 1, 0, 0, 0, 1, 1, 100, 101</v>
      </c>
    </row>
    <row r="14" spans="1:14" x14ac:dyDescent="0.25">
      <c r="A14" s="6">
        <v>0</v>
      </c>
      <c r="B14" s="6">
        <v>0</v>
      </c>
      <c r="C14" s="12">
        <v>1002</v>
      </c>
      <c r="D14" s="22" t="s">
        <v>7</v>
      </c>
      <c r="E14" s="3">
        <v>1</v>
      </c>
      <c r="F14" s="3">
        <v>1</v>
      </c>
      <c r="G14" s="3">
        <v>0</v>
      </c>
      <c r="H14" s="3">
        <v>1</v>
      </c>
      <c r="I14" s="3">
        <v>0</v>
      </c>
      <c r="J14" s="3">
        <v>0</v>
      </c>
      <c r="K14" s="3">
        <v>3</v>
      </c>
      <c r="L14" s="4">
        <f t="shared" si="1"/>
        <v>110</v>
      </c>
      <c r="M14" s="4">
        <f t="shared" si="2"/>
        <v>101</v>
      </c>
      <c r="N14" s="18" t="str">
        <f t="shared" si="0"/>
        <v>EXECUTE [dbo].[PG_CI_DEFINICION_D0M4] 0, 0, 1002, 'VENTA (KG)', 1, 1, 0, 1, 0, 0, 3, 110, 101</v>
      </c>
    </row>
    <row r="15" spans="1:14" x14ac:dyDescent="0.25">
      <c r="A15" s="6">
        <v>0</v>
      </c>
      <c r="B15" s="6">
        <v>0</v>
      </c>
      <c r="C15" s="12">
        <v>1005</v>
      </c>
      <c r="D15" s="23" t="s">
        <v>46</v>
      </c>
      <c r="E15" s="3">
        <v>1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4">
        <f t="shared" si="1"/>
        <v>120</v>
      </c>
      <c r="M15" s="4">
        <f t="shared" si="2"/>
        <v>101</v>
      </c>
      <c r="N15" s="18" t="str">
        <f t="shared" si="0"/>
        <v>EXECUTE [dbo].[PG_CI_DEFINICION_D0M4] 0, 0, 1005, 'VENTA BRUTA ($) / CONTADO', 1, 1, 0, 0, 0, 0, 1, 120, 101</v>
      </c>
    </row>
    <row r="16" spans="1:14" x14ac:dyDescent="0.25">
      <c r="A16" s="6">
        <v>0</v>
      </c>
      <c r="B16" s="6">
        <v>0</v>
      </c>
      <c r="C16" s="12">
        <v>1016</v>
      </c>
      <c r="D16" s="23" t="s">
        <v>47</v>
      </c>
      <c r="E16" s="3">
        <v>1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4">
        <f t="shared" si="1"/>
        <v>130</v>
      </c>
      <c r="M16" s="4">
        <f t="shared" si="2"/>
        <v>101</v>
      </c>
      <c r="N16" s="18" t="str">
        <f t="shared" si="0"/>
        <v>EXECUTE [dbo].[PG_CI_DEFINICION_D0M4] 0, 0, 1016, 'DESCUENTO S/VENTA ($) / CONTADO', 1, 1, 0, 0, 0, 0, 1, 130, 101</v>
      </c>
    </row>
    <row r="17" spans="1:14" x14ac:dyDescent="0.25">
      <c r="A17" s="6">
        <v>0</v>
      </c>
      <c r="B17" s="6">
        <v>0</v>
      </c>
      <c r="C17" s="12">
        <v>1018</v>
      </c>
      <c r="D17" s="22" t="s">
        <v>48</v>
      </c>
      <c r="E17" s="3">
        <v>1</v>
      </c>
      <c r="F17" s="3">
        <v>1</v>
      </c>
      <c r="G17" s="3">
        <v>0</v>
      </c>
      <c r="H17" s="3">
        <v>1</v>
      </c>
      <c r="I17" s="3">
        <v>0</v>
      </c>
      <c r="J17" s="3">
        <v>0</v>
      </c>
      <c r="K17" s="3">
        <v>3</v>
      </c>
      <c r="L17" s="4">
        <f t="shared" si="1"/>
        <v>140</v>
      </c>
      <c r="M17" s="4">
        <f t="shared" si="2"/>
        <v>101</v>
      </c>
      <c r="N17" s="18" t="str">
        <f t="shared" si="0"/>
        <v>EXECUTE [dbo].[PG_CI_DEFINICION_D0M4] 0, 0, 1018, 'VENTA NETA ($) / CONTADO', 1, 1, 0, 1, 0, 0, 3, 140, 101</v>
      </c>
    </row>
    <row r="18" spans="1:14" x14ac:dyDescent="0.25">
      <c r="A18" s="6">
        <v>0</v>
      </c>
      <c r="B18" s="6">
        <v>0</v>
      </c>
      <c r="C18" s="12">
        <v>1006</v>
      </c>
      <c r="D18" s="23" t="s">
        <v>49</v>
      </c>
      <c r="E18" s="3">
        <v>1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4">
        <f t="shared" si="1"/>
        <v>150</v>
      </c>
      <c r="M18" s="4">
        <f t="shared" si="2"/>
        <v>101</v>
      </c>
      <c r="N18" s="18" t="str">
        <f t="shared" si="0"/>
        <v>EXECUTE [dbo].[PG_CI_DEFINICION_D0M4] 0, 0, 1006, 'VENTA BRUTA ($) / CREDITO', 1, 1, 0, 0, 0, 0, 1, 150, 101</v>
      </c>
    </row>
    <row r="19" spans="1:14" x14ac:dyDescent="0.25">
      <c r="A19" s="6">
        <v>0</v>
      </c>
      <c r="B19" s="6">
        <v>0</v>
      </c>
      <c r="C19" s="12">
        <v>1017</v>
      </c>
      <c r="D19" s="23" t="s">
        <v>50</v>
      </c>
      <c r="E19" s="3">
        <v>1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4">
        <f t="shared" si="1"/>
        <v>160</v>
      </c>
      <c r="M19" s="4">
        <f t="shared" si="2"/>
        <v>101</v>
      </c>
      <c r="N19" s="18" t="str">
        <f t="shared" si="0"/>
        <v>EXECUTE [dbo].[PG_CI_DEFINICION_D0M4] 0, 0, 1017, 'DESCUENTO S/VENTA ($) / CREDITO', 1, 1, 0, 0, 0, 0, 1, 160, 101</v>
      </c>
    </row>
    <row r="20" spans="1:14" x14ac:dyDescent="0.25">
      <c r="A20" s="6">
        <v>0</v>
      </c>
      <c r="B20" s="6">
        <v>0</v>
      </c>
      <c r="C20" s="12">
        <v>1019</v>
      </c>
      <c r="D20" s="22" t="s">
        <v>51</v>
      </c>
      <c r="E20" s="3">
        <v>1</v>
      </c>
      <c r="F20" s="3">
        <v>1</v>
      </c>
      <c r="G20" s="3">
        <v>0</v>
      </c>
      <c r="H20" s="3">
        <v>1</v>
      </c>
      <c r="I20" s="3">
        <v>0</v>
      </c>
      <c r="J20" s="3">
        <v>0</v>
      </c>
      <c r="K20" s="3">
        <v>3</v>
      </c>
      <c r="L20" s="4">
        <f t="shared" si="1"/>
        <v>170</v>
      </c>
      <c r="M20" s="4">
        <f t="shared" si="2"/>
        <v>101</v>
      </c>
      <c r="N20" s="18" t="str">
        <f t="shared" si="0"/>
        <v>EXECUTE [dbo].[PG_CI_DEFINICION_D0M4] 0, 0, 1019, 'VENTA NETA ($) / CREDITO', 1, 1, 0, 1, 0, 0, 3, 170, 101</v>
      </c>
    </row>
    <row r="21" spans="1:14" x14ac:dyDescent="0.25">
      <c r="A21" s="6">
        <v>0</v>
      </c>
      <c r="B21" s="6">
        <v>0</v>
      </c>
      <c r="C21" s="12">
        <v>1007</v>
      </c>
      <c r="D21" s="23" t="s">
        <v>5</v>
      </c>
      <c r="E21" s="3">
        <v>1</v>
      </c>
      <c r="F21" s="3">
        <v>1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4">
        <f t="shared" si="1"/>
        <v>180</v>
      </c>
      <c r="M21" s="4">
        <f t="shared" si="2"/>
        <v>101</v>
      </c>
      <c r="N21" s="18" t="str">
        <f t="shared" si="0"/>
        <v>EXECUTE [dbo].[PG_CI_DEFINICION_D0M4] 0, 0, 1007, 'COBRANZA ($)', 1, 1, 0, 0, 0, 0, 1, 180, 101</v>
      </c>
    </row>
    <row r="22" spans="1:14" x14ac:dyDescent="0.25">
      <c r="A22" s="6">
        <v>0</v>
      </c>
      <c r="B22" s="6">
        <v>0</v>
      </c>
      <c r="C22" s="12">
        <v>1009</v>
      </c>
      <c r="D22" s="21" t="s">
        <v>4</v>
      </c>
      <c r="E22" s="3">
        <v>1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4">
        <f t="shared" si="1"/>
        <v>190</v>
      </c>
      <c r="M22" s="4">
        <f t="shared" si="2"/>
        <v>101</v>
      </c>
      <c r="N22" s="18" t="str">
        <f t="shared" si="0"/>
        <v>EXECUTE [dbo].[PG_CI_DEFINICION_D0M4] 0, 0, 1009, 'INGRESOS X VENTA ($)', 1, 1, 0, 0, 0, 0, 1, 190, 101</v>
      </c>
    </row>
    <row r="23" spans="1:14" x14ac:dyDescent="0.25">
      <c r="A23" s="6">
        <v>0</v>
      </c>
      <c r="B23" s="6">
        <v>0</v>
      </c>
      <c r="C23" s="12">
        <v>1010</v>
      </c>
      <c r="D23" s="21" t="s">
        <v>3</v>
      </c>
      <c r="E23" s="3">
        <v>1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4">
        <f t="shared" si="1"/>
        <v>200</v>
      </c>
      <c r="M23" s="4">
        <f t="shared" si="2"/>
        <v>101</v>
      </c>
      <c r="N23" s="18" t="str">
        <f t="shared" si="0"/>
        <v>EXECUTE [dbo].[PG_CI_DEFINICION_D0M4] 0, 0, 1010, 'INGRESOS X COBRANZA ($)', 1, 1, 0, 0, 0, 0, 1, 200, 101</v>
      </c>
    </row>
    <row r="24" spans="1:14" x14ac:dyDescent="0.25">
      <c r="A24" s="6">
        <v>0</v>
      </c>
      <c r="B24" s="6">
        <v>0</v>
      </c>
      <c r="C24" s="12">
        <v>1008</v>
      </c>
      <c r="D24" s="21" t="s">
        <v>81</v>
      </c>
      <c r="E24" s="3">
        <v>1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1</v>
      </c>
      <c r="L24" s="4">
        <f t="shared" si="1"/>
        <v>210</v>
      </c>
      <c r="M24" s="4">
        <f t="shared" si="2"/>
        <v>101</v>
      </c>
      <c r="N24" s="18" t="str">
        <f t="shared" si="0"/>
        <v>EXECUTE [dbo].[PG_CI_DEFINICION_D0M4] 0, 0, 1008, 'NOMINA ($) / TOMA', 1, 1, 1, 0, 0, 0, 1, 210, 101</v>
      </c>
    </row>
    <row r="25" spans="1:14" x14ac:dyDescent="0.25">
      <c r="A25" s="6">
        <v>0</v>
      </c>
      <c r="B25" s="6">
        <v>0</v>
      </c>
      <c r="C25" s="12">
        <v>1011</v>
      </c>
      <c r="D25" s="22" t="s">
        <v>2</v>
      </c>
      <c r="E25" s="3">
        <v>1</v>
      </c>
      <c r="F25" s="3">
        <v>1</v>
      </c>
      <c r="G25" s="3">
        <v>0</v>
      </c>
      <c r="H25" s="3">
        <v>1</v>
      </c>
      <c r="I25" s="3">
        <v>0</v>
      </c>
      <c r="J25" s="3">
        <v>0</v>
      </c>
      <c r="K25" s="3">
        <v>3</v>
      </c>
      <c r="L25" s="4">
        <f t="shared" si="1"/>
        <v>220</v>
      </c>
      <c r="M25" s="4">
        <f t="shared" si="2"/>
        <v>101</v>
      </c>
      <c r="N25" s="18" t="str">
        <f t="shared" si="0"/>
        <v>EXECUTE [dbo].[PG_CI_DEFINICION_D0M4] 0, 0, 1011, 'INGRESOS TOTALES ($)', 1, 1, 0, 1, 0, 0, 3, 220, 101</v>
      </c>
    </row>
    <row r="26" spans="1:14" x14ac:dyDescent="0.25">
      <c r="A26" s="6">
        <v>0</v>
      </c>
      <c r="B26" s="6">
        <v>0</v>
      </c>
      <c r="C26" s="12">
        <v>1012</v>
      </c>
      <c r="D26" s="23" t="s">
        <v>9</v>
      </c>
      <c r="E26" s="3">
        <v>1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4">
        <f t="shared" si="1"/>
        <v>230</v>
      </c>
      <c r="M26" s="4">
        <f t="shared" si="2"/>
        <v>101</v>
      </c>
      <c r="N26" s="18" t="str">
        <f t="shared" si="0"/>
        <v>EXECUTE [dbo].[PG_CI_DEFINICION_D0M4] 0, 0, 1012, 'CARTERA CYC ($) / INICIAL', 1, 1, 0, 0, 0, 0, 1, 230, 101</v>
      </c>
    </row>
    <row r="27" spans="1:14" x14ac:dyDescent="0.25">
      <c r="A27" s="6">
        <v>0</v>
      </c>
      <c r="B27" s="6">
        <v>0</v>
      </c>
      <c r="C27" s="12">
        <v>1013</v>
      </c>
      <c r="D27" s="23" t="s">
        <v>10</v>
      </c>
      <c r="E27" s="3">
        <v>1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4">
        <f t="shared" si="1"/>
        <v>240</v>
      </c>
      <c r="M27" s="4">
        <f t="shared" si="2"/>
        <v>101</v>
      </c>
      <c r="N27" s="18" t="str">
        <f t="shared" si="0"/>
        <v>EXECUTE [dbo].[PG_CI_DEFINICION_D0M4] 0, 0, 1013, 'CARTERA CYC ($) / FINAL', 1, 1, 0, 0, 0, 0, 1, 240, 101</v>
      </c>
    </row>
    <row r="28" spans="1:14" x14ac:dyDescent="0.25">
      <c r="A28" s="6">
        <v>0</v>
      </c>
      <c r="B28" s="6">
        <v>0</v>
      </c>
      <c r="C28" s="15" t="s">
        <v>89</v>
      </c>
      <c r="D28" s="24" t="s">
        <v>78</v>
      </c>
      <c r="E28" s="3">
        <v>1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4">
        <f t="shared" si="1"/>
        <v>250</v>
      </c>
      <c r="M28" s="4">
        <f t="shared" si="2"/>
        <v>101</v>
      </c>
      <c r="N28" s="8"/>
    </row>
    <row r="29" spans="1:14" x14ac:dyDescent="0.25">
      <c r="A29" s="6">
        <v>0</v>
      </c>
      <c r="B29" s="6">
        <v>0</v>
      </c>
      <c r="C29" s="15" t="s">
        <v>90</v>
      </c>
      <c r="D29" s="24" t="s">
        <v>79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4">
        <f t="shared" si="1"/>
        <v>260</v>
      </c>
      <c r="M29" s="4">
        <f t="shared" si="2"/>
        <v>101</v>
      </c>
      <c r="N29" s="8"/>
    </row>
    <row r="30" spans="1:14" x14ac:dyDescent="0.25">
      <c r="A30" s="6">
        <v>0</v>
      </c>
      <c r="B30" s="6">
        <v>0</v>
      </c>
      <c r="C30" s="15" t="s">
        <v>91</v>
      </c>
      <c r="D30" s="25" t="s">
        <v>80</v>
      </c>
      <c r="E30" s="3">
        <v>1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4">
        <f t="shared" si="1"/>
        <v>270</v>
      </c>
      <c r="M30" s="4">
        <f t="shared" si="2"/>
        <v>101</v>
      </c>
      <c r="N30" s="8"/>
    </row>
    <row r="31" spans="1:14" x14ac:dyDescent="0.25">
      <c r="N31" s="2" t="s">
        <v>14</v>
      </c>
    </row>
    <row r="32" spans="1:14" x14ac:dyDescent="0.25">
      <c r="N32" s="9" t="str">
        <f>"-- ======================================================="</f>
        <v>-- =======================================================</v>
      </c>
    </row>
    <row r="33" spans="1:14" x14ac:dyDescent="0.25">
      <c r="C33" s="13"/>
      <c r="D33" s="13"/>
      <c r="N33" s="9" t="str">
        <f>"-- K_DOCUMENTO_D0M4 // #102 // PRECIOS COSTOS GAS"</f>
        <v>-- K_DOCUMENTO_D0M4 // #102 // PRECIOS COSTOS GAS</v>
      </c>
    </row>
    <row r="34" spans="1:14" x14ac:dyDescent="0.25">
      <c r="A34" s="6">
        <v>0</v>
      </c>
      <c r="B34" s="6">
        <v>0</v>
      </c>
      <c r="C34" s="10">
        <v>2001</v>
      </c>
      <c r="D34" s="26" t="s">
        <v>52</v>
      </c>
      <c r="E34" s="3">
        <v>1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6">
        <v>10</v>
      </c>
      <c r="M34" s="5">
        <v>102</v>
      </c>
      <c r="N34" s="18" t="str">
        <f t="shared" ref="N34:N59" si="3">CONCATENATE("EXECUTE [dbo].[PG_CI_DEFINICION_D0M4] ", A34, ", ", B34, ", ", C34, ", '", D34, "', ", E34, ", ", F34, ", ", G34,", ", H34,", ", I34,", ", J34,", ", K34, ", ", L34, ", ",M34)</f>
        <v>EXECUTE [dbo].[PG_CI_DEFINICION_D0M4] 0, 0, 2001, 'S#1 - PV', 1, 1, 0, 0, 0, 0, 1, 10, 102</v>
      </c>
    </row>
    <row r="35" spans="1:14" x14ac:dyDescent="0.25">
      <c r="A35" s="6">
        <v>0</v>
      </c>
      <c r="B35" s="6">
        <v>0</v>
      </c>
      <c r="C35" s="16">
        <v>2002</v>
      </c>
      <c r="D35" s="26" t="s">
        <v>53</v>
      </c>
      <c r="E35" s="3">
        <v>1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4">
        <f>L34+10</f>
        <v>20</v>
      </c>
      <c r="M35" s="4">
        <f>M34</f>
        <v>102</v>
      </c>
      <c r="N35" s="18" t="str">
        <f t="shared" si="3"/>
        <v>EXECUTE [dbo].[PG_CI_DEFINICION_D0M4] 0, 0, 2002, 'S#2 - PC', 1, 1, 0, 0, 0, 0, 1, 20, 102</v>
      </c>
    </row>
    <row r="36" spans="1:14" x14ac:dyDescent="0.25">
      <c r="A36" s="6">
        <v>0</v>
      </c>
      <c r="B36" s="6">
        <v>0</v>
      </c>
      <c r="C36" s="16">
        <v>2003</v>
      </c>
      <c r="D36" s="26" t="s">
        <v>54</v>
      </c>
      <c r="E36" s="3">
        <v>1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4">
        <f t="shared" ref="L36:L59" si="4">L35+10</f>
        <v>30</v>
      </c>
      <c r="M36" s="4">
        <f t="shared" ref="M36:M59" si="5">M35</f>
        <v>102</v>
      </c>
      <c r="N36" s="18" t="str">
        <f t="shared" si="3"/>
        <v>EXECUTE [dbo].[PG_CI_DEFINICION_D0M4] 0, 0, 2003, 'S#2 - MG', 1, 1, 0, 0, 0, 0, 1, 30, 102</v>
      </c>
    </row>
    <row r="37" spans="1:14" x14ac:dyDescent="0.25">
      <c r="A37" s="6">
        <v>0</v>
      </c>
      <c r="B37" s="6">
        <v>0</v>
      </c>
      <c r="C37" s="16">
        <v>2004</v>
      </c>
      <c r="D37" s="26" t="s">
        <v>55</v>
      </c>
      <c r="E37" s="3">
        <v>1</v>
      </c>
      <c r="F37" s="3">
        <v>1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4">
        <f t="shared" si="4"/>
        <v>40</v>
      </c>
      <c r="M37" s="4">
        <f t="shared" si="5"/>
        <v>102</v>
      </c>
      <c r="N37" s="18" t="str">
        <f t="shared" si="3"/>
        <v>EXECUTE [dbo].[PG_CI_DEFINICION_D0M4] 0, 0, 2004, 'S#2 - FLETE', 1, 1, 0, 0, 0, 0, 1, 40, 102</v>
      </c>
    </row>
    <row r="38" spans="1:14" x14ac:dyDescent="0.25">
      <c r="A38" s="6">
        <v>0</v>
      </c>
      <c r="B38" s="6">
        <v>0</v>
      </c>
      <c r="C38" s="16">
        <v>2005</v>
      </c>
      <c r="D38" s="27" t="s">
        <v>56</v>
      </c>
      <c r="E38" s="3">
        <v>1</v>
      </c>
      <c r="F38" s="3">
        <v>1</v>
      </c>
      <c r="G38" s="3">
        <v>0</v>
      </c>
      <c r="H38" s="3">
        <v>1</v>
      </c>
      <c r="I38" s="3">
        <v>0</v>
      </c>
      <c r="J38" s="3">
        <v>0</v>
      </c>
      <c r="K38" s="3">
        <v>3</v>
      </c>
      <c r="L38" s="4">
        <f t="shared" si="4"/>
        <v>50</v>
      </c>
      <c r="M38" s="4">
        <f t="shared" si="5"/>
        <v>102</v>
      </c>
      <c r="N38" s="18" t="str">
        <f t="shared" si="3"/>
        <v>EXECUTE [dbo].[PG_CI_DEFINICION_D0M4] 0, 0, 2005, 'S#2 - MGD', 1, 1, 0, 1, 0, 0, 3, 50, 102</v>
      </c>
    </row>
    <row r="39" spans="1:14" x14ac:dyDescent="0.25">
      <c r="A39" s="6">
        <v>0</v>
      </c>
      <c r="B39" s="6">
        <v>0</v>
      </c>
      <c r="C39" s="16">
        <v>2006</v>
      </c>
      <c r="D39" s="26" t="s">
        <v>57</v>
      </c>
      <c r="E39" s="3">
        <v>1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4">
        <f t="shared" si="4"/>
        <v>60</v>
      </c>
      <c r="M39" s="4">
        <f t="shared" si="5"/>
        <v>102</v>
      </c>
      <c r="N39" s="18" t="str">
        <f t="shared" si="3"/>
        <v>EXECUTE [dbo].[PG_CI_DEFINICION_D0M4] 0, 0, 2006, 'S#3 - ¢MC', 1, 1, 0, 0, 0, 0, 1, 60, 102</v>
      </c>
    </row>
    <row r="40" spans="1:14" x14ac:dyDescent="0.25">
      <c r="A40" s="6">
        <v>0</v>
      </c>
      <c r="B40" s="6">
        <v>0</v>
      </c>
      <c r="C40" s="16">
        <v>2007</v>
      </c>
      <c r="D40" s="26" t="s">
        <v>58</v>
      </c>
      <c r="E40" s="3">
        <v>1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4">
        <f t="shared" si="4"/>
        <v>70</v>
      </c>
      <c r="M40" s="4">
        <f t="shared" si="5"/>
        <v>102</v>
      </c>
      <c r="N40" s="18" t="str">
        <f t="shared" si="3"/>
        <v>EXECUTE [dbo].[PG_CI_DEFINICION_D0M4] 0, 0, 2007, 'S#3 - ¢CA', 1, 1, 0, 0, 0, 0, 1, 70, 102</v>
      </c>
    </row>
    <row r="41" spans="1:14" x14ac:dyDescent="0.25">
      <c r="A41" s="6">
        <v>0</v>
      </c>
      <c r="B41" s="6">
        <v>0</v>
      </c>
      <c r="C41" s="16">
        <v>2008</v>
      </c>
      <c r="D41" s="26" t="s">
        <v>59</v>
      </c>
      <c r="E41" s="3">
        <v>1</v>
      </c>
      <c r="F41" s="3">
        <v>1</v>
      </c>
      <c r="G41" s="3">
        <v>0</v>
      </c>
      <c r="H41" s="3">
        <v>0</v>
      </c>
      <c r="I41" s="3">
        <v>0</v>
      </c>
      <c r="J41" s="3">
        <v>0</v>
      </c>
      <c r="K41" s="3">
        <v>1</v>
      </c>
      <c r="L41" s="4">
        <f t="shared" si="4"/>
        <v>80</v>
      </c>
      <c r="M41" s="4">
        <f t="shared" si="5"/>
        <v>102</v>
      </c>
      <c r="N41" s="18" t="str">
        <f t="shared" si="3"/>
        <v>EXECUTE [dbo].[PG_CI_DEFINICION_D0M4] 0, 0, 2008, 'S#3 - ¢FG', 1, 1, 0, 0, 0, 0, 1, 80, 102</v>
      </c>
    </row>
    <row r="42" spans="1:14" x14ac:dyDescent="0.25">
      <c r="A42" s="6">
        <v>0</v>
      </c>
      <c r="B42" s="6">
        <v>0</v>
      </c>
      <c r="C42" s="16">
        <v>2009</v>
      </c>
      <c r="D42" s="26" t="s">
        <v>60</v>
      </c>
      <c r="E42" s="3">
        <v>1</v>
      </c>
      <c r="F42" s="3">
        <v>1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4">
        <f t="shared" si="4"/>
        <v>90</v>
      </c>
      <c r="M42" s="4">
        <f t="shared" si="5"/>
        <v>102</v>
      </c>
      <c r="N42" s="18" t="str">
        <f t="shared" si="3"/>
        <v>EXECUTE [dbo].[PG_CI_DEFINICION_D0M4] 0, 0, 2009, 'S#3 - ¢MP INB', 1, 1, 0, 0, 0, 0, 1, 90, 102</v>
      </c>
    </row>
    <row r="43" spans="1:14" x14ac:dyDescent="0.25">
      <c r="A43" s="6">
        <v>0</v>
      </c>
      <c r="B43" s="6">
        <v>0</v>
      </c>
      <c r="C43" s="16">
        <v>2010</v>
      </c>
      <c r="D43" s="26" t="s">
        <v>61</v>
      </c>
      <c r="E43" s="3">
        <v>1</v>
      </c>
      <c r="F43" s="3">
        <v>1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4">
        <f t="shared" si="4"/>
        <v>100</v>
      </c>
      <c r="M43" s="4">
        <f t="shared" si="5"/>
        <v>102</v>
      </c>
      <c r="N43" s="18" t="str">
        <f t="shared" si="3"/>
        <v>EXECUTE [dbo].[PG_CI_DEFINICION_D0M4] 0, 0, 2010, 'S#3 - ¢SMD', 1, 1, 0, 0, 0, 0, 1, 100, 102</v>
      </c>
    </row>
    <row r="44" spans="1:14" x14ac:dyDescent="0.25">
      <c r="A44" s="6">
        <v>0</v>
      </c>
      <c r="B44" s="6">
        <v>0</v>
      </c>
      <c r="C44" s="16">
        <v>2011</v>
      </c>
      <c r="D44" s="26" t="s">
        <v>62</v>
      </c>
      <c r="E44" s="3">
        <v>1</v>
      </c>
      <c r="F44" s="3">
        <v>1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4">
        <f t="shared" si="4"/>
        <v>110</v>
      </c>
      <c r="M44" s="4">
        <f t="shared" si="5"/>
        <v>102</v>
      </c>
      <c r="N44" s="18" t="str">
        <f t="shared" si="3"/>
        <v>EXECUTE [dbo].[PG_CI_DEFINICION_D0M4] 0, 0, 2011, 'S#3 - ¢SMP', 1, 1, 0, 0, 0, 0, 1, 110, 102</v>
      </c>
    </row>
    <row r="45" spans="1:14" x14ac:dyDescent="0.25">
      <c r="A45" s="6">
        <v>0</v>
      </c>
      <c r="B45" s="6">
        <v>0</v>
      </c>
      <c r="C45" s="16">
        <v>2012</v>
      </c>
      <c r="D45" s="26" t="s">
        <v>63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1</v>
      </c>
      <c r="L45" s="4">
        <f t="shared" si="4"/>
        <v>120</v>
      </c>
      <c r="M45" s="4">
        <f t="shared" si="5"/>
        <v>102</v>
      </c>
      <c r="N45" s="18" t="str">
        <f t="shared" si="3"/>
        <v>EXECUTE [dbo].[PG_CI_DEFINICION_D0M4] 0, 0, 2012, 'S#3 - ¢SMRU', 1, 1, 0, 0, 0, 0, 1, 120, 102</v>
      </c>
    </row>
    <row r="46" spans="1:14" x14ac:dyDescent="0.25">
      <c r="A46" s="6">
        <v>0</v>
      </c>
      <c r="B46" s="6">
        <v>0</v>
      </c>
      <c r="C46" s="16">
        <v>2013</v>
      </c>
      <c r="D46" s="26" t="s">
        <v>64</v>
      </c>
      <c r="E46" s="3">
        <v>1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4">
        <f t="shared" si="4"/>
        <v>130</v>
      </c>
      <c r="M46" s="4">
        <f t="shared" si="5"/>
        <v>102</v>
      </c>
      <c r="N46" s="18" t="str">
        <f t="shared" si="3"/>
        <v>EXECUTE [dbo].[PG_CI_DEFINICION_D0M4] 0, 0, 2013, 'S#3 - ¢APG', 1, 1, 0, 0, 0, 0, 1, 130, 102</v>
      </c>
    </row>
    <row r="47" spans="1:14" x14ac:dyDescent="0.25">
      <c r="A47" s="6">
        <v>0</v>
      </c>
      <c r="B47" s="6">
        <v>0</v>
      </c>
      <c r="C47" s="16">
        <v>2014</v>
      </c>
      <c r="D47" s="27" t="s">
        <v>65</v>
      </c>
      <c r="E47" s="3">
        <v>1</v>
      </c>
      <c r="F47" s="3">
        <v>1</v>
      </c>
      <c r="G47" s="3">
        <v>0</v>
      </c>
      <c r="H47" s="3">
        <v>1</v>
      </c>
      <c r="I47" s="3">
        <v>0</v>
      </c>
      <c r="J47" s="3">
        <v>0</v>
      </c>
      <c r="K47" s="3">
        <v>3</v>
      </c>
      <c r="L47" s="4">
        <f t="shared" si="4"/>
        <v>140</v>
      </c>
      <c r="M47" s="4">
        <f t="shared" si="5"/>
        <v>102</v>
      </c>
      <c r="N47" s="18" t="str">
        <f t="shared" si="3"/>
        <v>EXECUTE [dbo].[PG_CI_DEFINICION_D0M4] 0, 0, 2014, 'S#3 - TOT', 1, 1, 0, 1, 0, 0, 3, 140, 102</v>
      </c>
    </row>
    <row r="48" spans="1:14" x14ac:dyDescent="0.25">
      <c r="A48" s="6">
        <v>0</v>
      </c>
      <c r="B48" s="6">
        <v>0</v>
      </c>
      <c r="C48" s="16">
        <v>2015</v>
      </c>
      <c r="D48" s="26" t="s">
        <v>66</v>
      </c>
      <c r="E48" s="3">
        <v>1</v>
      </c>
      <c r="F48" s="3">
        <v>1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4">
        <f t="shared" si="4"/>
        <v>150</v>
      </c>
      <c r="M48" s="4">
        <f t="shared" si="5"/>
        <v>102</v>
      </c>
      <c r="N48" s="18" t="str">
        <f t="shared" si="3"/>
        <v>EXECUTE [dbo].[PG_CI_DEFINICION_D0M4] 0, 0, 2015, 'S#4 - PV', 1, 1, 0, 0, 0, 0, 1, 150, 102</v>
      </c>
    </row>
    <row r="49" spans="1:14" x14ac:dyDescent="0.25">
      <c r="A49" s="6">
        <v>0</v>
      </c>
      <c r="B49" s="6">
        <v>0</v>
      </c>
      <c r="C49" s="16">
        <v>2016</v>
      </c>
      <c r="D49" s="26" t="s">
        <v>67</v>
      </c>
      <c r="E49" s="3">
        <v>1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4">
        <f t="shared" si="4"/>
        <v>160</v>
      </c>
      <c r="M49" s="4">
        <f t="shared" si="5"/>
        <v>102</v>
      </c>
      <c r="N49" s="18" t="str">
        <f t="shared" si="3"/>
        <v>EXECUTE [dbo].[PG_CI_DEFINICION_D0M4] 0, 0, 2016, 'S#4 - Dto', 1, 1, 0, 0, 0, 0, 1, 160, 102</v>
      </c>
    </row>
    <row r="50" spans="1:14" x14ac:dyDescent="0.25">
      <c r="A50" s="6">
        <v>0</v>
      </c>
      <c r="B50" s="6">
        <v>0</v>
      </c>
      <c r="C50" s="16">
        <v>2017</v>
      </c>
      <c r="D50" s="26" t="s">
        <v>68</v>
      </c>
      <c r="E50" s="3">
        <v>1</v>
      </c>
      <c r="F50" s="3">
        <v>1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4">
        <f t="shared" si="4"/>
        <v>170</v>
      </c>
      <c r="M50" s="4">
        <f t="shared" si="5"/>
        <v>102</v>
      </c>
      <c r="N50" s="18" t="str">
        <f t="shared" si="3"/>
        <v>EXECUTE [dbo].[PG_CI_DEFINICION_D0M4] 0, 0, 2017, 'S#4 - Com', 1, 1, 0, 0, 0, 0, 1, 170, 102</v>
      </c>
    </row>
    <row r="51" spans="1:14" x14ac:dyDescent="0.25">
      <c r="A51" s="6">
        <v>0</v>
      </c>
      <c r="B51" s="6">
        <v>0</v>
      </c>
      <c r="C51" s="16">
        <v>2018</v>
      </c>
      <c r="D51" s="27" t="s">
        <v>69</v>
      </c>
      <c r="E51" s="3">
        <v>1</v>
      </c>
      <c r="F51" s="3">
        <v>1</v>
      </c>
      <c r="G51" s="3">
        <v>0</v>
      </c>
      <c r="H51" s="3">
        <v>1</v>
      </c>
      <c r="I51" s="3">
        <v>0</v>
      </c>
      <c r="J51" s="3">
        <v>0</v>
      </c>
      <c r="K51" s="3">
        <v>3</v>
      </c>
      <c r="L51" s="4">
        <f t="shared" si="4"/>
        <v>180</v>
      </c>
      <c r="M51" s="4">
        <f t="shared" si="5"/>
        <v>102</v>
      </c>
      <c r="N51" s="18" t="str">
        <f t="shared" si="3"/>
        <v>EXECUTE [dbo].[PG_CI_DEFINICION_D0M4] 0, 0, 2018, 'S#4 - PVN', 1, 1, 0, 1, 0, 0, 3, 180, 102</v>
      </c>
    </row>
    <row r="52" spans="1:14" x14ac:dyDescent="0.25">
      <c r="A52" s="6">
        <v>0</v>
      </c>
      <c r="B52" s="6">
        <v>0</v>
      </c>
      <c r="C52" s="16">
        <v>2019</v>
      </c>
      <c r="D52" s="26" t="s">
        <v>70</v>
      </c>
      <c r="E52" s="3">
        <v>1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4">
        <f t="shared" si="4"/>
        <v>190</v>
      </c>
      <c r="M52" s="4">
        <f t="shared" si="5"/>
        <v>102</v>
      </c>
      <c r="N52" s="18" t="str">
        <f t="shared" si="3"/>
        <v>EXECUTE [dbo].[PG_CI_DEFINICION_D0M4] 0, 0, 2019, 'S#5 - PC', 1, 1, 0, 0, 0, 0, 1, 190, 102</v>
      </c>
    </row>
    <row r="53" spans="1:14" x14ac:dyDescent="0.25">
      <c r="A53" s="6">
        <v>0</v>
      </c>
      <c r="B53" s="6">
        <v>0</v>
      </c>
      <c r="C53" s="16">
        <v>2020</v>
      </c>
      <c r="D53" s="26" t="s">
        <v>71</v>
      </c>
      <c r="E53" s="3">
        <v>1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1</v>
      </c>
      <c r="L53" s="4">
        <f t="shared" si="4"/>
        <v>200</v>
      </c>
      <c r="M53" s="4">
        <f t="shared" si="5"/>
        <v>102</v>
      </c>
      <c r="N53" s="18" t="str">
        <f t="shared" si="3"/>
        <v>EXECUTE [dbo].[PG_CI_DEFINICION_D0M4] 0, 0, 2020, 'S#5 - HGN', 1, 1, 0, 0, 0, 0, 1, 200, 102</v>
      </c>
    </row>
    <row r="54" spans="1:14" x14ac:dyDescent="0.25">
      <c r="A54" s="6">
        <v>0</v>
      </c>
      <c r="B54" s="6">
        <v>0</v>
      </c>
      <c r="C54" s="16">
        <v>2021</v>
      </c>
      <c r="D54" s="27" t="s">
        <v>72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  <c r="J54" s="3">
        <v>0</v>
      </c>
      <c r="K54" s="3">
        <v>3</v>
      </c>
      <c r="L54" s="4">
        <f t="shared" si="4"/>
        <v>210</v>
      </c>
      <c r="M54" s="4">
        <f t="shared" si="5"/>
        <v>102</v>
      </c>
      <c r="N54" s="18" t="str">
        <f t="shared" si="3"/>
        <v>EXECUTE [dbo].[PG_CI_DEFINICION_D0M4] 0, 0, 2021, 'S#5 - PCN', 1, 1, 0, 1, 0, 0, 3, 210, 102</v>
      </c>
    </row>
    <row r="55" spans="1:14" x14ac:dyDescent="0.25">
      <c r="A55" s="6">
        <v>0</v>
      </c>
      <c r="B55" s="6">
        <v>0</v>
      </c>
      <c r="C55" s="16">
        <v>2022</v>
      </c>
      <c r="D55" s="26" t="s">
        <v>73</v>
      </c>
      <c r="E55" s="3">
        <v>1</v>
      </c>
      <c r="F55" s="3">
        <v>1</v>
      </c>
      <c r="G55" s="3">
        <v>0</v>
      </c>
      <c r="H55" s="3">
        <v>0</v>
      </c>
      <c r="I55" s="3">
        <v>0</v>
      </c>
      <c r="J55" s="3">
        <v>0</v>
      </c>
      <c r="K55" s="3">
        <v>1</v>
      </c>
      <c r="L55" s="4">
        <f t="shared" si="4"/>
        <v>220</v>
      </c>
      <c r="M55" s="4">
        <f t="shared" si="5"/>
        <v>102</v>
      </c>
      <c r="N55" s="18" t="str">
        <f t="shared" si="3"/>
        <v>EXECUTE [dbo].[PG_CI_DEFINICION_D0M4] 0, 0, 2022, 'S#6 - PVN', 1, 1, 0, 0, 0, 0, 1, 220, 102</v>
      </c>
    </row>
    <row r="56" spans="1:14" x14ac:dyDescent="0.25">
      <c r="A56" s="6">
        <v>0</v>
      </c>
      <c r="B56" s="6">
        <v>0</v>
      </c>
      <c r="C56" s="16">
        <v>2023</v>
      </c>
      <c r="D56" s="26" t="s">
        <v>74</v>
      </c>
      <c r="E56" s="3">
        <v>1</v>
      </c>
      <c r="F56" s="3">
        <v>1</v>
      </c>
      <c r="G56" s="3">
        <v>0</v>
      </c>
      <c r="H56" s="3">
        <v>0</v>
      </c>
      <c r="I56" s="3">
        <v>0</v>
      </c>
      <c r="J56" s="3">
        <v>0</v>
      </c>
      <c r="K56" s="3">
        <v>1</v>
      </c>
      <c r="L56" s="4">
        <f t="shared" si="4"/>
        <v>230</v>
      </c>
      <c r="M56" s="4">
        <f t="shared" si="5"/>
        <v>102</v>
      </c>
      <c r="N56" s="18" t="str">
        <f t="shared" si="3"/>
        <v>EXECUTE [dbo].[PG_CI_DEFINICION_D0M4] 0, 0, 2023, 'S#6 - PCN', 1, 1, 0, 0, 0, 0, 1, 230, 102</v>
      </c>
    </row>
    <row r="57" spans="1:14" x14ac:dyDescent="0.25">
      <c r="A57" s="6">
        <v>0</v>
      </c>
      <c r="B57" s="6">
        <v>0</v>
      </c>
      <c r="C57" s="16">
        <v>2024</v>
      </c>
      <c r="D57" s="27" t="s">
        <v>75</v>
      </c>
      <c r="E57" s="3">
        <v>1</v>
      </c>
      <c r="F57" s="3">
        <v>1</v>
      </c>
      <c r="G57" s="3">
        <v>0</v>
      </c>
      <c r="H57" s="3">
        <v>1</v>
      </c>
      <c r="I57" s="3">
        <v>0</v>
      </c>
      <c r="J57" s="3">
        <v>0</v>
      </c>
      <c r="K57" s="3">
        <v>3</v>
      </c>
      <c r="L57" s="4">
        <f t="shared" si="4"/>
        <v>240</v>
      </c>
      <c r="M57" s="4">
        <f t="shared" si="5"/>
        <v>102</v>
      </c>
      <c r="N57" s="18" t="str">
        <f t="shared" si="3"/>
        <v>EXECUTE [dbo].[PG_CI_DEFINICION_D0M4] 0, 0, 2024, 'S#6 - MGN', 1, 1, 0, 1, 0, 0, 3, 240, 102</v>
      </c>
    </row>
    <row r="58" spans="1:14" x14ac:dyDescent="0.25">
      <c r="A58" s="6">
        <v>0</v>
      </c>
      <c r="B58" s="6">
        <v>0</v>
      </c>
      <c r="C58" s="16">
        <v>2025</v>
      </c>
      <c r="D58" s="26" t="s">
        <v>76</v>
      </c>
      <c r="E58" s="3">
        <v>1</v>
      </c>
      <c r="F58" s="3">
        <v>1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4">
        <f t="shared" si="4"/>
        <v>250</v>
      </c>
      <c r="M58" s="4">
        <f t="shared" si="5"/>
        <v>102</v>
      </c>
      <c r="N58" s="18" t="str">
        <f t="shared" si="3"/>
        <v>EXECUTE [dbo].[PG_CI_DEFINICION_D0M4] 0, 0, 2025, 'S#6 - FLETE', 1, 1, 0, 0, 0, 0, 1, 250, 102</v>
      </c>
    </row>
    <row r="59" spans="1:14" x14ac:dyDescent="0.25">
      <c r="A59" s="6">
        <v>0</v>
      </c>
      <c r="B59" s="6">
        <v>0</v>
      </c>
      <c r="C59" s="16">
        <v>2026</v>
      </c>
      <c r="D59" s="27" t="s">
        <v>77</v>
      </c>
      <c r="E59" s="3">
        <v>1</v>
      </c>
      <c r="F59" s="3">
        <v>1</v>
      </c>
      <c r="G59" s="3">
        <v>0</v>
      </c>
      <c r="H59" s="3">
        <v>1</v>
      </c>
      <c r="I59" s="3">
        <v>0</v>
      </c>
      <c r="J59" s="3">
        <v>0</v>
      </c>
      <c r="K59" s="3">
        <v>3</v>
      </c>
      <c r="L59" s="4">
        <f t="shared" si="4"/>
        <v>260</v>
      </c>
      <c r="M59" s="4">
        <f t="shared" si="5"/>
        <v>102</v>
      </c>
      <c r="N59" s="18" t="str">
        <f t="shared" si="3"/>
        <v>EXECUTE [dbo].[PG_CI_DEFINICION_D0M4] 0, 0, 2026, 'S#6 - MDN', 1, 1, 0, 1, 0, 0, 3, 260, 102</v>
      </c>
    </row>
    <row r="60" spans="1:14" x14ac:dyDescent="0.25">
      <c r="C60" s="12"/>
      <c r="D60" s="13"/>
      <c r="E60" s="3"/>
      <c r="F60" s="3"/>
      <c r="G60" s="3"/>
      <c r="H60" s="3"/>
      <c r="I60" s="3"/>
      <c r="J60" s="3"/>
      <c r="K60" s="3"/>
      <c r="L60" s="4"/>
      <c r="M60" s="4"/>
      <c r="N60" s="8" t="s">
        <v>14</v>
      </c>
    </row>
    <row r="61" spans="1:14" x14ac:dyDescent="0.25">
      <c r="C61" s="12"/>
      <c r="D61" s="13"/>
      <c r="N61" s="9" t="str">
        <f>"-- ======================================================="</f>
        <v>-- =======================================================</v>
      </c>
    </row>
    <row r="62" spans="1:14" x14ac:dyDescent="0.25">
      <c r="C62" s="12"/>
      <c r="D62" s="13"/>
      <c r="N62" s="9" t="str">
        <f>"-- K_DOCUMENTO_D0M4 // #3 // C3M3 // FLUJO PROYECTADO"</f>
        <v>-- K_DOCUMENTO_D0M4 // #3 // C3M3 // FLUJO PROYECTADO</v>
      </c>
    </row>
    <row r="63" spans="1:14" x14ac:dyDescent="0.25">
      <c r="A63" s="6">
        <v>0</v>
      </c>
      <c r="B63" s="6">
        <v>0</v>
      </c>
      <c r="C63" s="12">
        <v>3043</v>
      </c>
      <c r="D63" s="19" t="s">
        <v>99</v>
      </c>
      <c r="E63" s="3">
        <v>0</v>
      </c>
      <c r="F63" s="3">
        <v>1</v>
      </c>
      <c r="G63" s="3">
        <v>0</v>
      </c>
      <c r="H63" s="3">
        <v>0</v>
      </c>
      <c r="I63" s="3">
        <v>1</v>
      </c>
      <c r="J63" s="3">
        <v>0</v>
      </c>
      <c r="K63" s="3">
        <v>1</v>
      </c>
      <c r="L63" s="6">
        <v>10</v>
      </c>
      <c r="M63" s="5">
        <v>103</v>
      </c>
      <c r="N63" s="18" t="str">
        <f t="shared" ref="N63:N113" si="6">CONCATENATE("EXECUTE [dbo].[PG_CI_DEFINICION_D0M4] ", A63, ", ", B63, ", ", C63, ", '", D63, "', ", E63, ", ", F63, ", ", G63,", ", H63,", ", I63,", ", J63,", ", K63, ", ", L63, ", ",M63)</f>
        <v>EXECUTE [dbo].[PG_CI_DEFINICION_D0M4] 0, 0, 3043, '(P@) DIA DE LA SEMANA / FLUP', 0, 1, 0, 0, 1, 0, 1, 10, 103</v>
      </c>
    </row>
    <row r="64" spans="1:14" x14ac:dyDescent="0.25">
      <c r="A64" s="6">
        <v>0</v>
      </c>
      <c r="B64" s="6">
        <v>0</v>
      </c>
      <c r="C64" s="12">
        <v>3044</v>
      </c>
      <c r="D64" s="19" t="s">
        <v>100</v>
      </c>
      <c r="E64" s="3">
        <v>0</v>
      </c>
      <c r="F64" s="3">
        <v>1</v>
      </c>
      <c r="G64" s="3">
        <v>0</v>
      </c>
      <c r="H64" s="3">
        <v>0</v>
      </c>
      <c r="I64" s="3">
        <v>1</v>
      </c>
      <c r="J64" s="3">
        <v>0</v>
      </c>
      <c r="K64" s="3">
        <v>1</v>
      </c>
      <c r="L64" s="4">
        <f>L63+10</f>
        <v>20</v>
      </c>
      <c r="M64" s="4">
        <f>M63</f>
        <v>103</v>
      </c>
      <c r="N64" s="18" t="str">
        <f t="shared" si="6"/>
        <v>EXECUTE [dbo].[PG_CI_DEFINICION_D0M4] 0, 0, 3044, '(P@) ASUETOS / FLUP', 0, 1, 0, 0, 1, 0, 1, 20, 103</v>
      </c>
    </row>
    <row r="65" spans="1:14" x14ac:dyDescent="0.25">
      <c r="A65" s="6">
        <v>0</v>
      </c>
      <c r="B65" s="6">
        <v>0</v>
      </c>
      <c r="C65" s="12">
        <v>3042</v>
      </c>
      <c r="D65" s="19" t="s">
        <v>103</v>
      </c>
      <c r="E65" s="3">
        <v>0</v>
      </c>
      <c r="F65" s="3">
        <v>1</v>
      </c>
      <c r="G65" s="3">
        <v>0</v>
      </c>
      <c r="H65" s="3">
        <v>0</v>
      </c>
      <c r="I65" s="3">
        <v>1</v>
      </c>
      <c r="J65" s="3">
        <v>0</v>
      </c>
      <c r="K65" s="3">
        <v>1</v>
      </c>
      <c r="L65" s="4">
        <f t="shared" ref="L65:L113" si="7">L64+10</f>
        <v>30</v>
      </c>
      <c r="M65" s="4">
        <f t="shared" ref="M65:M113" si="8">M64</f>
        <v>103</v>
      </c>
      <c r="N65" s="18" t="str">
        <f t="shared" si="6"/>
        <v>EXECUTE [dbo].[PG_CI_DEFINICION_D0M4] 0, 0, 3042, '(P@) PCN ($)', 0, 1, 0, 0, 1, 0, 1, 30, 103</v>
      </c>
    </row>
    <row r="66" spans="1:14" x14ac:dyDescent="0.25">
      <c r="A66" s="6">
        <v>0</v>
      </c>
      <c r="B66" s="6">
        <v>0</v>
      </c>
      <c r="C66" s="12">
        <v>3045</v>
      </c>
      <c r="D66" s="19" t="s">
        <v>104</v>
      </c>
      <c r="E66" s="3">
        <v>0</v>
      </c>
      <c r="F66" s="3">
        <v>1</v>
      </c>
      <c r="G66" s="3">
        <v>0</v>
      </c>
      <c r="H66" s="3">
        <v>0</v>
      </c>
      <c r="I66" s="3">
        <v>1</v>
      </c>
      <c r="J66" s="3">
        <v>0</v>
      </c>
      <c r="K66" s="3">
        <v>1</v>
      </c>
      <c r="L66" s="4">
        <f t="shared" si="7"/>
        <v>40</v>
      </c>
      <c r="M66" s="4">
        <f t="shared" si="8"/>
        <v>103</v>
      </c>
      <c r="N66" s="18" t="str">
        <f t="shared" si="6"/>
        <v>EXECUTE [dbo].[PG_CI_DEFINICION_D0M4] 0, 0, 3045, '(P@) FLETE ($)', 0, 1, 0, 0, 1, 0, 1, 40, 103</v>
      </c>
    </row>
    <row r="67" spans="1:14" x14ac:dyDescent="0.25">
      <c r="A67" s="6">
        <v>0</v>
      </c>
      <c r="B67" s="6">
        <v>0</v>
      </c>
      <c r="C67" s="12">
        <v>3046</v>
      </c>
      <c r="D67" s="19" t="s">
        <v>105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  <c r="J67" s="3">
        <v>0</v>
      </c>
      <c r="K67" s="3">
        <v>1</v>
      </c>
      <c r="L67" s="4">
        <f t="shared" si="7"/>
        <v>50</v>
      </c>
      <c r="M67" s="4">
        <f t="shared" si="8"/>
        <v>103</v>
      </c>
      <c r="N67" s="18" t="str">
        <f t="shared" si="6"/>
        <v>EXECUTE [dbo].[PG_CI_DEFINICION_D0M4] 0, 0, 3046, '(P@) ¢ APG', 0, 1, 0, 0, 1, 0, 1, 50, 103</v>
      </c>
    </row>
    <row r="68" spans="1:14" x14ac:dyDescent="0.25">
      <c r="A68" s="6">
        <v>0</v>
      </c>
      <c r="B68" s="6">
        <v>0</v>
      </c>
      <c r="C68" s="12">
        <v>3047</v>
      </c>
      <c r="D68" s="19" t="s">
        <v>106</v>
      </c>
      <c r="E68" s="3">
        <v>0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1</v>
      </c>
      <c r="L68" s="4">
        <f t="shared" si="7"/>
        <v>60</v>
      </c>
      <c r="M68" s="4">
        <f t="shared" si="8"/>
        <v>103</v>
      </c>
      <c r="N68" s="18" t="str">
        <f t="shared" si="6"/>
        <v>EXECUTE [dbo].[PG_CI_DEFINICION_D0M4] 0, 0, 3047, '(P@) ¢ SMRU', 0, 1, 0, 0, 1, 0, 1, 60, 103</v>
      </c>
    </row>
    <row r="69" spans="1:14" x14ac:dyDescent="0.25">
      <c r="A69" s="6">
        <v>0</v>
      </c>
      <c r="B69" s="6">
        <v>0</v>
      </c>
      <c r="C69" s="12">
        <v>3048</v>
      </c>
      <c r="D69" s="19" t="s">
        <v>107</v>
      </c>
      <c r="E69" s="3">
        <v>0</v>
      </c>
      <c r="F69" s="3">
        <v>1</v>
      </c>
      <c r="G69" s="3">
        <v>0</v>
      </c>
      <c r="H69" s="3">
        <v>0</v>
      </c>
      <c r="I69" s="3">
        <v>1</v>
      </c>
      <c r="J69" s="3">
        <v>0</v>
      </c>
      <c r="K69" s="3">
        <v>1</v>
      </c>
      <c r="L69" s="4">
        <f t="shared" si="7"/>
        <v>70</v>
      </c>
      <c r="M69" s="4">
        <f t="shared" si="8"/>
        <v>103</v>
      </c>
      <c r="N69" s="18" t="str">
        <f t="shared" si="6"/>
        <v>EXECUTE [dbo].[PG_CI_DEFINICION_D0M4] 0, 0, 3048, '(P@) ¢ FG', 0, 1, 0, 0, 1, 0, 1, 70, 103</v>
      </c>
    </row>
    <row r="70" spans="1:14" x14ac:dyDescent="0.25">
      <c r="A70" s="6">
        <v>0</v>
      </c>
      <c r="B70" s="6">
        <v>0</v>
      </c>
      <c r="C70" s="12">
        <v>3049</v>
      </c>
      <c r="D70" s="19" t="s">
        <v>108</v>
      </c>
      <c r="E70" s="3">
        <v>0</v>
      </c>
      <c r="F70" s="3">
        <v>1</v>
      </c>
      <c r="G70" s="3">
        <v>0</v>
      </c>
      <c r="H70" s="3">
        <v>0</v>
      </c>
      <c r="I70" s="3">
        <v>1</v>
      </c>
      <c r="J70" s="3">
        <v>0</v>
      </c>
      <c r="K70" s="3">
        <v>1</v>
      </c>
      <c r="L70" s="4">
        <f t="shared" si="7"/>
        <v>80</v>
      </c>
      <c r="M70" s="4">
        <f t="shared" si="8"/>
        <v>103</v>
      </c>
      <c r="N70" s="18" t="str">
        <f t="shared" si="6"/>
        <v>EXECUTE [dbo].[PG_CI_DEFINICION_D0M4] 0, 0, 3049, '(P@) ¢ MP INB', 0, 1, 0, 0, 1, 0, 1, 80, 103</v>
      </c>
    </row>
    <row r="71" spans="1:14" x14ac:dyDescent="0.25">
      <c r="A71" s="6">
        <v>0</v>
      </c>
      <c r="B71" s="6">
        <v>0</v>
      </c>
      <c r="C71" s="12">
        <v>3050</v>
      </c>
      <c r="D71" s="19" t="s">
        <v>109</v>
      </c>
      <c r="E71" s="3">
        <v>0</v>
      </c>
      <c r="F71" s="3">
        <v>1</v>
      </c>
      <c r="G71" s="3">
        <v>0</v>
      </c>
      <c r="H71" s="3">
        <v>0</v>
      </c>
      <c r="I71" s="3">
        <v>1</v>
      </c>
      <c r="J71" s="3">
        <v>0</v>
      </c>
      <c r="K71" s="3">
        <v>1</v>
      </c>
      <c r="L71" s="4">
        <f t="shared" si="7"/>
        <v>90</v>
      </c>
      <c r="M71" s="4">
        <f t="shared" si="8"/>
        <v>103</v>
      </c>
      <c r="N71" s="18" t="str">
        <f t="shared" si="6"/>
        <v>EXECUTE [dbo].[PG_CI_DEFINICION_D0M4] 0, 0, 3050, '(P@) ¢ SMD', 0, 1, 0, 0, 1, 0, 1, 90, 103</v>
      </c>
    </row>
    <row r="72" spans="1:14" x14ac:dyDescent="0.25">
      <c r="A72" s="6">
        <v>0</v>
      </c>
      <c r="B72" s="6">
        <v>0</v>
      </c>
      <c r="C72" s="17">
        <v>3051</v>
      </c>
      <c r="D72" s="19" t="s">
        <v>110</v>
      </c>
      <c r="E72" s="3">
        <v>0</v>
      </c>
      <c r="F72" s="3">
        <v>1</v>
      </c>
      <c r="G72" s="3">
        <v>0</v>
      </c>
      <c r="H72" s="3">
        <v>0</v>
      </c>
      <c r="I72" s="3">
        <v>1</v>
      </c>
      <c r="J72" s="3">
        <v>0</v>
      </c>
      <c r="K72" s="3">
        <v>1</v>
      </c>
      <c r="L72" s="4">
        <f t="shared" si="7"/>
        <v>100</v>
      </c>
      <c r="M72" s="4">
        <f t="shared" si="8"/>
        <v>103</v>
      </c>
      <c r="N72" s="18" t="str">
        <f t="shared" si="6"/>
        <v>EXECUTE [dbo].[PG_CI_DEFINICION_D0M4] 0, 0, 3051, '(P@) ¢ SMP', 0, 1, 0, 0, 1, 0, 1, 100, 103</v>
      </c>
    </row>
    <row r="73" spans="1:14" x14ac:dyDescent="0.25">
      <c r="A73" s="6">
        <v>0</v>
      </c>
      <c r="B73" s="6">
        <v>0</v>
      </c>
      <c r="C73" s="12">
        <v>3040</v>
      </c>
      <c r="D73" s="28" t="s">
        <v>101</v>
      </c>
      <c r="E73" s="3">
        <v>0</v>
      </c>
      <c r="F73" s="3">
        <v>1</v>
      </c>
      <c r="G73" s="3">
        <v>0</v>
      </c>
      <c r="H73" s="3">
        <v>0</v>
      </c>
      <c r="I73" s="3">
        <v>0</v>
      </c>
      <c r="J73" s="3">
        <v>0</v>
      </c>
      <c r="K73" s="3">
        <v>1</v>
      </c>
      <c r="L73" s="4">
        <f t="shared" si="7"/>
        <v>110</v>
      </c>
      <c r="M73" s="4">
        <f t="shared" si="8"/>
        <v>103</v>
      </c>
      <c r="N73" s="18" t="str">
        <f t="shared" si="6"/>
        <v>EXECUTE [dbo].[PG_CI_DEFINICION_D0M4] 0, 0, 3040, '[CEME] &gt;&gt;&gt; VENTA (KG)', 0, 1, 0, 0, 0, 0, 1, 110, 103</v>
      </c>
    </row>
    <row r="74" spans="1:14" x14ac:dyDescent="0.25">
      <c r="A74" s="6">
        <v>0</v>
      </c>
      <c r="B74" s="6">
        <v>0</v>
      </c>
      <c r="C74" s="12">
        <v>3041</v>
      </c>
      <c r="D74" s="29" t="s">
        <v>78</v>
      </c>
      <c r="E74" s="3">
        <v>0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1</v>
      </c>
      <c r="L74" s="4">
        <f t="shared" si="7"/>
        <v>120</v>
      </c>
      <c r="M74" s="4">
        <f t="shared" si="8"/>
        <v>103</v>
      </c>
      <c r="N74" s="18" t="str">
        <f t="shared" si="6"/>
        <v>EXECUTE [dbo].[PG_CI_DEFINICION_D0M4] 0, 0, 3041, 'INVENTARIO (KG) / REPOSICION', 0, 1, 0, 0, 0, 0, 1, 120, 103</v>
      </c>
    </row>
    <row r="75" spans="1:14" x14ac:dyDescent="0.25">
      <c r="A75" s="6">
        <v>0</v>
      </c>
      <c r="B75" s="6">
        <v>0</v>
      </c>
      <c r="C75" s="10">
        <v>3001</v>
      </c>
      <c r="D75" s="30" t="s">
        <v>15</v>
      </c>
      <c r="E75" s="3">
        <v>1</v>
      </c>
      <c r="F75" s="3">
        <v>1</v>
      </c>
      <c r="G75" s="3">
        <v>0</v>
      </c>
      <c r="H75" s="3">
        <v>1</v>
      </c>
      <c r="I75" s="3">
        <v>0</v>
      </c>
      <c r="J75" s="3">
        <v>0</v>
      </c>
      <c r="K75" s="3">
        <v>1</v>
      </c>
      <c r="L75" s="4">
        <f t="shared" si="7"/>
        <v>130</v>
      </c>
      <c r="M75" s="4">
        <f t="shared" si="8"/>
        <v>103</v>
      </c>
      <c r="N75" s="18" t="str">
        <f t="shared" si="6"/>
        <v>EXECUTE [dbo].[PG_CI_DEFINICION_D0M4] 0, 0, 3001, 'S.INICIAL', 1, 1, 0, 1, 0, 0, 1, 130, 103</v>
      </c>
    </row>
    <row r="76" spans="1:14" x14ac:dyDescent="0.25">
      <c r="A76" s="6">
        <v>0</v>
      </c>
      <c r="B76" s="6">
        <v>0</v>
      </c>
      <c r="C76" s="12">
        <f t="shared" ref="C76:C113" si="9">C75+1</f>
        <v>3002</v>
      </c>
      <c r="D76" s="31" t="s">
        <v>16</v>
      </c>
      <c r="E76" s="3">
        <v>1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3">
        <v>1</v>
      </c>
      <c r="L76" s="4">
        <f t="shared" si="7"/>
        <v>140</v>
      </c>
      <c r="M76" s="4">
        <f t="shared" si="8"/>
        <v>103</v>
      </c>
      <c r="N76" s="18" t="str">
        <f t="shared" si="6"/>
        <v>EXECUTE [dbo].[PG_CI_DEFINICION_D0M4] 0, 0, 3002, 'ING / VTA. CONTADO', 1, 1, 0, 0, 0, 0, 1, 140, 103</v>
      </c>
    </row>
    <row r="77" spans="1:14" x14ac:dyDescent="0.25">
      <c r="A77" s="6">
        <v>0</v>
      </c>
      <c r="B77" s="6">
        <v>0</v>
      </c>
      <c r="C77" s="12">
        <f t="shared" si="9"/>
        <v>3003</v>
      </c>
      <c r="D77" s="31" t="s">
        <v>17</v>
      </c>
      <c r="E77" s="3">
        <v>1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  <c r="K77" s="3">
        <v>1</v>
      </c>
      <c r="L77" s="4">
        <f t="shared" si="7"/>
        <v>150</v>
      </c>
      <c r="M77" s="4">
        <f t="shared" si="8"/>
        <v>103</v>
      </c>
      <c r="N77" s="18" t="str">
        <f t="shared" si="6"/>
        <v>EXECUTE [dbo].[PG_CI_DEFINICION_D0M4] 0, 0, 3003, 'ING / COBRANZA', 1, 1, 0, 0, 0, 0, 1, 150, 103</v>
      </c>
    </row>
    <row r="78" spans="1:14" x14ac:dyDescent="0.25">
      <c r="A78" s="6">
        <v>0</v>
      </c>
      <c r="B78" s="6">
        <v>0</v>
      </c>
      <c r="C78" s="12">
        <f t="shared" si="9"/>
        <v>3004</v>
      </c>
      <c r="D78" s="32" t="s">
        <v>82</v>
      </c>
      <c r="E78" s="3">
        <v>1</v>
      </c>
      <c r="F78" s="3">
        <v>1</v>
      </c>
      <c r="G78" s="3">
        <v>0</v>
      </c>
      <c r="H78" s="3">
        <v>1</v>
      </c>
      <c r="I78" s="3">
        <v>0</v>
      </c>
      <c r="J78" s="3">
        <v>0</v>
      </c>
      <c r="K78" s="3">
        <v>3</v>
      </c>
      <c r="L78" s="4">
        <f t="shared" si="7"/>
        <v>160</v>
      </c>
      <c r="M78" s="4">
        <f t="shared" si="8"/>
        <v>103</v>
      </c>
      <c r="N78" s="18" t="str">
        <f t="shared" si="6"/>
        <v>EXECUTE [dbo].[PG_CI_DEFINICION_D0M4] 0, 0, 3004, '(1) ING / INGRESO TOTAL', 1, 1, 0, 1, 0, 0, 3, 160, 103</v>
      </c>
    </row>
    <row r="79" spans="1:14" x14ac:dyDescent="0.25">
      <c r="A79" s="6">
        <v>0</v>
      </c>
      <c r="B79" s="6">
        <v>0</v>
      </c>
      <c r="C79" s="12">
        <f t="shared" si="9"/>
        <v>3005</v>
      </c>
      <c r="D79" s="31" t="s">
        <v>18</v>
      </c>
      <c r="E79" s="3">
        <v>1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1</v>
      </c>
      <c r="L79" s="4">
        <f t="shared" si="7"/>
        <v>170</v>
      </c>
      <c r="M79" s="4">
        <f t="shared" si="8"/>
        <v>103</v>
      </c>
      <c r="N79" s="18" t="str">
        <f t="shared" si="6"/>
        <v>EXECUTE [dbo].[PG_CI_DEFINICION_D0M4] 0, 0, 3005, 'GAS / ATRASO', 1, 0, 1, 0, 0, 0, 1, 170, 103</v>
      </c>
    </row>
    <row r="80" spans="1:14" x14ac:dyDescent="0.25">
      <c r="A80" s="6">
        <v>0</v>
      </c>
      <c r="B80" s="6">
        <v>0</v>
      </c>
      <c r="C80" s="12">
        <f t="shared" si="9"/>
        <v>3006</v>
      </c>
      <c r="D80" s="33" t="s">
        <v>19</v>
      </c>
      <c r="E80" s="3">
        <v>1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1</v>
      </c>
      <c r="L80" s="4">
        <f t="shared" si="7"/>
        <v>180</v>
      </c>
      <c r="M80" s="4">
        <f t="shared" si="8"/>
        <v>103</v>
      </c>
      <c r="N80" s="18" t="str">
        <f t="shared" si="6"/>
        <v>EXECUTE [dbo].[PG_CI_DEFINICION_D0M4] 0, 0, 3006, 'GAS / FACTURA', 1, 1, 0, 0, 0, 0, 1, 180, 103</v>
      </c>
    </row>
    <row r="81" spans="1:14" x14ac:dyDescent="0.25">
      <c r="A81" s="6">
        <v>0</v>
      </c>
      <c r="B81" s="6">
        <v>0</v>
      </c>
      <c r="C81" s="12">
        <f t="shared" si="9"/>
        <v>3007</v>
      </c>
      <c r="D81" s="31" t="s">
        <v>20</v>
      </c>
      <c r="E81" s="3">
        <v>1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1</v>
      </c>
      <c r="L81" s="4">
        <f t="shared" si="7"/>
        <v>190</v>
      </c>
      <c r="M81" s="4">
        <f t="shared" si="8"/>
        <v>103</v>
      </c>
      <c r="N81" s="18" t="str">
        <f t="shared" si="6"/>
        <v>EXECUTE [dbo].[PG_CI_DEFINICION_D0M4] 0, 0, 3007, 'PPTO / NÓMINA', 1, 0, 1, 0, 0, 0, 1, 190, 103</v>
      </c>
    </row>
    <row r="82" spans="1:14" x14ac:dyDescent="0.25">
      <c r="A82" s="6">
        <v>0</v>
      </c>
      <c r="B82" s="6">
        <v>0</v>
      </c>
      <c r="C82" s="12">
        <f t="shared" si="9"/>
        <v>3008</v>
      </c>
      <c r="D82" s="31" t="s">
        <v>21</v>
      </c>
      <c r="E82" s="3">
        <v>1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1</v>
      </c>
      <c r="L82" s="4">
        <f t="shared" si="7"/>
        <v>200</v>
      </c>
      <c r="M82" s="4">
        <f t="shared" si="8"/>
        <v>103</v>
      </c>
      <c r="N82" s="18" t="str">
        <f t="shared" si="6"/>
        <v>EXECUTE [dbo].[PG_CI_DEFINICION_D0M4] 0, 0, 3008, 'PPTO / GASTOS', 1, 0, 1, 0, 0, 0, 1, 200, 103</v>
      </c>
    </row>
    <row r="83" spans="1:14" x14ac:dyDescent="0.25">
      <c r="A83" s="6">
        <v>0</v>
      </c>
      <c r="B83" s="6">
        <v>0</v>
      </c>
      <c r="C83" s="12">
        <f t="shared" si="9"/>
        <v>3009</v>
      </c>
      <c r="D83" s="33" t="s">
        <v>22</v>
      </c>
      <c r="E83" s="3">
        <v>1</v>
      </c>
      <c r="F83" s="3">
        <v>1</v>
      </c>
      <c r="G83" s="3">
        <v>0</v>
      </c>
      <c r="H83" s="3">
        <v>0</v>
      </c>
      <c r="I83" s="3">
        <v>0</v>
      </c>
      <c r="J83" s="3">
        <v>0</v>
      </c>
      <c r="K83" s="3">
        <v>1</v>
      </c>
      <c r="L83" s="4">
        <f t="shared" si="7"/>
        <v>210</v>
      </c>
      <c r="M83" s="4">
        <f t="shared" si="8"/>
        <v>103</v>
      </c>
      <c r="N83" s="18" t="str">
        <f t="shared" si="6"/>
        <v>EXECUTE [dbo].[PG_CI_DEFINICION_D0M4] 0, 0, 3009, 'OTROS / FLETE', 1, 1, 0, 0, 0, 0, 1, 210, 103</v>
      </c>
    </row>
    <row r="84" spans="1:14" x14ac:dyDescent="0.25">
      <c r="A84" s="6">
        <v>0</v>
      </c>
      <c r="B84" s="6">
        <v>0</v>
      </c>
      <c r="C84" s="12">
        <f t="shared" si="9"/>
        <v>3010</v>
      </c>
      <c r="D84" s="31" t="s">
        <v>23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</v>
      </c>
      <c r="L84" s="4">
        <f t="shared" si="7"/>
        <v>220</v>
      </c>
      <c r="M84" s="4">
        <f t="shared" si="8"/>
        <v>103</v>
      </c>
      <c r="N84" s="18" t="str">
        <f t="shared" si="6"/>
        <v>EXECUTE [dbo].[PG_CI_DEFINICION_D0M4] 0, 0, 3010, 'OTROS / NÓM. CORP. ZULE', 1, 0, 1, 0, 0, 0, 1, 220, 103</v>
      </c>
    </row>
    <row r="85" spans="1:14" x14ac:dyDescent="0.25">
      <c r="A85" s="6">
        <v>0</v>
      </c>
      <c r="B85" s="6">
        <v>0</v>
      </c>
      <c r="C85" s="12">
        <f t="shared" si="9"/>
        <v>3011</v>
      </c>
      <c r="D85" s="32" t="s">
        <v>83</v>
      </c>
      <c r="E85" s="3">
        <v>1</v>
      </c>
      <c r="F85" s="3">
        <v>1</v>
      </c>
      <c r="G85" s="3">
        <v>0</v>
      </c>
      <c r="H85" s="3">
        <v>1</v>
      </c>
      <c r="I85" s="3">
        <v>0</v>
      </c>
      <c r="J85" s="3">
        <v>0</v>
      </c>
      <c r="K85" s="3">
        <v>3</v>
      </c>
      <c r="L85" s="4">
        <f t="shared" si="7"/>
        <v>230</v>
      </c>
      <c r="M85" s="4">
        <f t="shared" si="8"/>
        <v>103</v>
      </c>
      <c r="N85" s="18" t="str">
        <f t="shared" si="6"/>
        <v>EXECUTE [dbo].[PG_CI_DEFINICION_D0M4] 0, 0, 3011, '(2) TOTAL', 1, 1, 0, 1, 0, 0, 3, 230, 103</v>
      </c>
    </row>
    <row r="86" spans="1:14" x14ac:dyDescent="0.25">
      <c r="A86" s="6">
        <v>0</v>
      </c>
      <c r="B86" s="6">
        <v>0</v>
      </c>
      <c r="C86" s="12">
        <f t="shared" si="9"/>
        <v>3012</v>
      </c>
      <c r="D86" s="31" t="s">
        <v>24</v>
      </c>
      <c r="E86" s="3">
        <v>1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1</v>
      </c>
      <c r="L86" s="4">
        <f t="shared" si="7"/>
        <v>240</v>
      </c>
      <c r="M86" s="4">
        <f t="shared" si="8"/>
        <v>103</v>
      </c>
      <c r="N86" s="18" t="str">
        <f t="shared" si="6"/>
        <v>EXECUTE [dbo].[PG_CI_DEFINICION_D0M4] 0, 0, 3012, 'IMP. FEDERALES', 1, 0, 1, 0, 0, 0, 1, 240, 103</v>
      </c>
    </row>
    <row r="87" spans="1:14" x14ac:dyDescent="0.25">
      <c r="A87" s="6">
        <v>0</v>
      </c>
      <c r="B87" s="6">
        <v>0</v>
      </c>
      <c r="C87" s="12">
        <f t="shared" si="9"/>
        <v>3013</v>
      </c>
      <c r="D87" s="31" t="s">
        <v>25</v>
      </c>
      <c r="E87" s="3">
        <v>1</v>
      </c>
      <c r="F87" s="3">
        <v>0</v>
      </c>
      <c r="G87" s="3">
        <v>1</v>
      </c>
      <c r="H87" s="3">
        <v>0</v>
      </c>
      <c r="I87" s="3">
        <v>0</v>
      </c>
      <c r="J87" s="3">
        <v>0</v>
      </c>
      <c r="K87" s="3">
        <v>1</v>
      </c>
      <c r="L87" s="4">
        <f t="shared" si="7"/>
        <v>250</v>
      </c>
      <c r="M87" s="4">
        <f t="shared" si="8"/>
        <v>103</v>
      </c>
      <c r="N87" s="18" t="str">
        <f t="shared" si="6"/>
        <v>EXECUTE [dbo].[PG_CI_DEFINICION_D0M4] 0, 0, 3013, 'IMP. PLANTA', 1, 0, 1, 0, 0, 0, 1, 250, 103</v>
      </c>
    </row>
    <row r="88" spans="1:14" x14ac:dyDescent="0.25">
      <c r="A88" s="6">
        <v>0</v>
      </c>
      <c r="B88" s="6">
        <v>0</v>
      </c>
      <c r="C88" s="12">
        <f t="shared" si="9"/>
        <v>3014</v>
      </c>
      <c r="D88" s="31" t="s">
        <v>26</v>
      </c>
      <c r="E88" s="3">
        <v>1</v>
      </c>
      <c r="F88" s="3">
        <v>0</v>
      </c>
      <c r="G88" s="3">
        <v>1</v>
      </c>
      <c r="H88" s="3">
        <v>0</v>
      </c>
      <c r="I88" s="3">
        <v>0</v>
      </c>
      <c r="J88" s="3">
        <v>0</v>
      </c>
      <c r="K88" s="3">
        <v>1</v>
      </c>
      <c r="L88" s="4">
        <f t="shared" si="7"/>
        <v>260</v>
      </c>
      <c r="M88" s="4">
        <f t="shared" si="8"/>
        <v>103</v>
      </c>
      <c r="N88" s="18" t="str">
        <f t="shared" si="6"/>
        <v>EXECUTE [dbo].[PG_CI_DEFINICION_D0M4] 0, 0, 3014, 'COOP. IMPUESTOS', 1, 0, 1, 0, 0, 0, 1, 260, 103</v>
      </c>
    </row>
    <row r="89" spans="1:14" x14ac:dyDescent="0.25">
      <c r="A89" s="6">
        <v>0</v>
      </c>
      <c r="B89" s="6">
        <v>0</v>
      </c>
      <c r="C89" s="12">
        <f t="shared" si="9"/>
        <v>3015</v>
      </c>
      <c r="D89" s="32" t="s">
        <v>84</v>
      </c>
      <c r="E89" s="3">
        <v>1</v>
      </c>
      <c r="F89" s="3">
        <v>1</v>
      </c>
      <c r="G89" s="3">
        <v>0</v>
      </c>
      <c r="H89" s="3">
        <v>1</v>
      </c>
      <c r="I89" s="3">
        <v>0</v>
      </c>
      <c r="J89" s="3">
        <v>0</v>
      </c>
      <c r="K89" s="3">
        <v>3</v>
      </c>
      <c r="L89" s="4">
        <f t="shared" si="7"/>
        <v>270</v>
      </c>
      <c r="M89" s="4">
        <f t="shared" si="8"/>
        <v>103</v>
      </c>
      <c r="N89" s="18" t="str">
        <f t="shared" si="6"/>
        <v>EXECUTE [dbo].[PG_CI_DEFINICION_D0M4] 0, 0, 3015, '(3) IMPUESTOS / TOTAL', 1, 1, 0, 1, 0, 0, 3, 270, 103</v>
      </c>
    </row>
    <row r="90" spans="1:14" x14ac:dyDescent="0.25">
      <c r="A90" s="6">
        <v>0</v>
      </c>
      <c r="B90" s="6">
        <v>0</v>
      </c>
      <c r="C90" s="12">
        <f t="shared" si="9"/>
        <v>3016</v>
      </c>
      <c r="D90" s="31" t="s">
        <v>27</v>
      </c>
      <c r="E90" s="3">
        <v>1</v>
      </c>
      <c r="F90" s="3">
        <v>0</v>
      </c>
      <c r="G90" s="3">
        <v>1</v>
      </c>
      <c r="H90" s="3">
        <v>0</v>
      </c>
      <c r="I90" s="3">
        <v>0</v>
      </c>
      <c r="J90" s="3">
        <v>0</v>
      </c>
      <c r="K90" s="3">
        <v>1</v>
      </c>
      <c r="L90" s="4">
        <f t="shared" si="7"/>
        <v>280</v>
      </c>
      <c r="M90" s="4">
        <f t="shared" si="8"/>
        <v>103</v>
      </c>
      <c r="N90" s="18" t="str">
        <f t="shared" si="6"/>
        <v>EXECUTE [dbo].[PG_CI_DEFINICION_D0M4] 0, 0, 3016, 'CRED. TERC.', 1, 0, 1, 0, 0, 0, 1, 280, 103</v>
      </c>
    </row>
    <row r="91" spans="1:14" x14ac:dyDescent="0.25">
      <c r="A91" s="6">
        <v>0</v>
      </c>
      <c r="B91" s="6">
        <v>0</v>
      </c>
      <c r="C91" s="12">
        <f t="shared" si="9"/>
        <v>3017</v>
      </c>
      <c r="D91" s="31" t="s">
        <v>28</v>
      </c>
      <c r="E91" s="3">
        <v>1</v>
      </c>
      <c r="F91" s="3">
        <v>0</v>
      </c>
      <c r="G91" s="3">
        <v>1</v>
      </c>
      <c r="H91" s="3">
        <v>0</v>
      </c>
      <c r="I91" s="3">
        <v>0</v>
      </c>
      <c r="J91" s="3">
        <v>0</v>
      </c>
      <c r="K91" s="3">
        <v>1</v>
      </c>
      <c r="L91" s="4">
        <f t="shared" si="7"/>
        <v>290</v>
      </c>
      <c r="M91" s="4">
        <f t="shared" si="8"/>
        <v>103</v>
      </c>
      <c r="N91" s="18" t="str">
        <f t="shared" si="6"/>
        <v>EXECUTE [dbo].[PG_CI_DEFINICION_D0M4] 0, 0, 3017, 'PQ. INV. PLANTA', 1, 0, 1, 0, 0, 0, 1, 290, 103</v>
      </c>
    </row>
    <row r="92" spans="1:14" x14ac:dyDescent="0.25">
      <c r="A92" s="6">
        <v>0</v>
      </c>
      <c r="B92" s="6">
        <v>0</v>
      </c>
      <c r="C92" s="12">
        <f t="shared" si="9"/>
        <v>3018</v>
      </c>
      <c r="D92" s="31" t="s">
        <v>29</v>
      </c>
      <c r="E92" s="3">
        <v>1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1</v>
      </c>
      <c r="L92" s="4">
        <f t="shared" si="7"/>
        <v>300</v>
      </c>
      <c r="M92" s="4">
        <f t="shared" si="8"/>
        <v>103</v>
      </c>
      <c r="N92" s="18" t="str">
        <f t="shared" si="6"/>
        <v>EXECUTE [dbo].[PG_CI_DEFINICION_D0M4] 0, 0, 3018, 'INTERESES', 1, 0, 1, 0, 0, 0, 1, 300, 103</v>
      </c>
    </row>
    <row r="93" spans="1:14" x14ac:dyDescent="0.25">
      <c r="A93" s="6">
        <v>0</v>
      </c>
      <c r="B93" s="6">
        <v>0</v>
      </c>
      <c r="C93" s="12">
        <f t="shared" si="9"/>
        <v>3019</v>
      </c>
      <c r="D93" s="33" t="s">
        <v>30</v>
      </c>
      <c r="E93" s="3">
        <v>1</v>
      </c>
      <c r="F93" s="3">
        <v>1</v>
      </c>
      <c r="G93" s="3">
        <v>0</v>
      </c>
      <c r="H93" s="3">
        <v>0</v>
      </c>
      <c r="I93" s="3">
        <v>0</v>
      </c>
      <c r="J93" s="3">
        <v>0</v>
      </c>
      <c r="K93" s="3">
        <v>1</v>
      </c>
      <c r="L93" s="4">
        <f t="shared" si="7"/>
        <v>310</v>
      </c>
      <c r="M93" s="4">
        <f t="shared" si="8"/>
        <v>103</v>
      </c>
      <c r="N93" s="18" t="str">
        <f t="shared" si="6"/>
        <v>EXECUTE [dbo].[PG_CI_DEFINICION_D0M4] 0, 0, 3019, 'AMORT. PETRO.', 1, 1, 0, 0, 0, 0, 1, 310, 103</v>
      </c>
    </row>
    <row r="94" spans="1:14" x14ac:dyDescent="0.25">
      <c r="A94" s="6">
        <v>0</v>
      </c>
      <c r="B94" s="6">
        <v>0</v>
      </c>
      <c r="C94" s="12">
        <f t="shared" si="9"/>
        <v>3020</v>
      </c>
      <c r="D94" s="32" t="s">
        <v>85</v>
      </c>
      <c r="E94" s="3">
        <v>1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3</v>
      </c>
      <c r="L94" s="4">
        <f t="shared" si="7"/>
        <v>320</v>
      </c>
      <c r="M94" s="4">
        <f t="shared" si="8"/>
        <v>103</v>
      </c>
      <c r="N94" s="18" t="str">
        <f t="shared" si="6"/>
        <v>EXECUTE [dbo].[PG_CI_DEFINICION_D0M4] 0, 0, 3020, '(4) OBLIG. BANCARIAS / TOTAL', 1, 1, 0, 1, 0, 0, 3, 320, 103</v>
      </c>
    </row>
    <row r="95" spans="1:14" x14ac:dyDescent="0.25">
      <c r="A95" s="6">
        <v>0</v>
      </c>
      <c r="B95" s="6">
        <v>0</v>
      </c>
      <c r="C95" s="12">
        <f t="shared" si="9"/>
        <v>3021</v>
      </c>
      <c r="D95" s="31" t="s">
        <v>31</v>
      </c>
      <c r="E95" s="3">
        <v>1</v>
      </c>
      <c r="F95" s="3">
        <v>0</v>
      </c>
      <c r="G95" s="3">
        <v>1</v>
      </c>
      <c r="H95" s="3">
        <v>0</v>
      </c>
      <c r="I95" s="3">
        <v>0</v>
      </c>
      <c r="J95" s="3">
        <v>0</v>
      </c>
      <c r="K95" s="3">
        <v>1</v>
      </c>
      <c r="L95" s="4">
        <f t="shared" si="7"/>
        <v>330</v>
      </c>
      <c r="M95" s="4">
        <f t="shared" si="8"/>
        <v>103</v>
      </c>
      <c r="N95" s="18" t="str">
        <f t="shared" si="6"/>
        <v>EXECUTE [dbo].[PG_CI_DEFINICION_D0M4] 0, 0, 3021, 'EXTRAORDINARIOS', 1, 0, 1, 0, 0, 0, 1, 330, 103</v>
      </c>
    </row>
    <row r="96" spans="1:14" x14ac:dyDescent="0.25">
      <c r="A96" s="6">
        <v>0</v>
      </c>
      <c r="B96" s="6">
        <v>0</v>
      </c>
      <c r="C96" s="12">
        <f t="shared" si="9"/>
        <v>3022</v>
      </c>
      <c r="D96" s="31" t="s">
        <v>32</v>
      </c>
      <c r="E96" s="3">
        <v>1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1</v>
      </c>
      <c r="L96" s="4">
        <f t="shared" si="7"/>
        <v>340</v>
      </c>
      <c r="M96" s="4">
        <f t="shared" si="8"/>
        <v>103</v>
      </c>
      <c r="N96" s="18" t="str">
        <f t="shared" si="6"/>
        <v>EXECUTE [dbo].[PG_CI_DEFINICION_D0M4] 0, 0, 3022, 'INVERSIONES', 1, 0, 1, 0, 0, 0, 1, 340, 103</v>
      </c>
    </row>
    <row r="97" spans="1:14" x14ac:dyDescent="0.25">
      <c r="A97" s="6">
        <v>0</v>
      </c>
      <c r="B97" s="6">
        <v>0</v>
      </c>
      <c r="C97" s="12">
        <f t="shared" si="9"/>
        <v>3023</v>
      </c>
      <c r="D97" s="31" t="s">
        <v>33</v>
      </c>
      <c r="E97" s="3">
        <v>1</v>
      </c>
      <c r="F97" s="3">
        <v>0</v>
      </c>
      <c r="G97" s="3">
        <v>1</v>
      </c>
      <c r="H97" s="3">
        <v>0</v>
      </c>
      <c r="I97" s="3">
        <v>0</v>
      </c>
      <c r="J97" s="3">
        <v>0</v>
      </c>
      <c r="K97" s="3">
        <v>1</v>
      </c>
      <c r="L97" s="4">
        <f t="shared" si="7"/>
        <v>350</v>
      </c>
      <c r="M97" s="4">
        <f t="shared" si="8"/>
        <v>103</v>
      </c>
      <c r="N97" s="18" t="str">
        <f t="shared" si="6"/>
        <v>EXECUTE [dbo].[PG_CI_DEFINICION_D0M4] 0, 0, 3023, 'NO GESTIONABLES', 1, 0, 1, 0, 0, 0, 1, 350, 103</v>
      </c>
    </row>
    <row r="98" spans="1:14" x14ac:dyDescent="0.25">
      <c r="A98" s="6">
        <v>0</v>
      </c>
      <c r="B98" s="6">
        <v>0</v>
      </c>
      <c r="C98" s="12">
        <f t="shared" si="9"/>
        <v>3024</v>
      </c>
      <c r="D98" s="32" t="s">
        <v>86</v>
      </c>
      <c r="E98" s="3">
        <v>1</v>
      </c>
      <c r="F98" s="3">
        <v>1</v>
      </c>
      <c r="G98" s="3">
        <v>0</v>
      </c>
      <c r="H98" s="3">
        <v>1</v>
      </c>
      <c r="I98" s="3">
        <v>0</v>
      </c>
      <c r="J98" s="3">
        <v>0</v>
      </c>
      <c r="K98" s="3">
        <v>3</v>
      </c>
      <c r="L98" s="4">
        <f t="shared" si="7"/>
        <v>360</v>
      </c>
      <c r="M98" s="4">
        <f t="shared" si="8"/>
        <v>103</v>
      </c>
      <c r="N98" s="18" t="str">
        <f t="shared" si="6"/>
        <v>EXECUTE [dbo].[PG_CI_DEFINICION_D0M4] 0, 0, 3024, '(5) EXTR. Y OTROS / TOTAL', 1, 1, 0, 1, 0, 0, 3, 360, 103</v>
      </c>
    </row>
    <row r="99" spans="1:14" x14ac:dyDescent="0.25">
      <c r="A99" s="6">
        <v>0</v>
      </c>
      <c r="B99" s="6">
        <v>0</v>
      </c>
      <c r="C99" s="12">
        <f t="shared" si="9"/>
        <v>3025</v>
      </c>
      <c r="D99" s="31" t="s">
        <v>34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</v>
      </c>
      <c r="L99" s="4">
        <f t="shared" si="7"/>
        <v>370</v>
      </c>
      <c r="M99" s="4">
        <f t="shared" si="8"/>
        <v>103</v>
      </c>
      <c r="N99" s="18" t="str">
        <f t="shared" si="6"/>
        <v>EXECUTE [dbo].[PG_CI_DEFINICION_D0M4] 0, 0, 3025, 'ASPTA', 1, 0, 1, 0, 0, 0, 1, 370, 103</v>
      </c>
    </row>
    <row r="100" spans="1:14" x14ac:dyDescent="0.25">
      <c r="A100" s="6">
        <v>0</v>
      </c>
      <c r="B100" s="6">
        <v>0</v>
      </c>
      <c r="C100" s="12">
        <f t="shared" si="9"/>
        <v>3026</v>
      </c>
      <c r="D100" s="31" t="s">
        <v>35</v>
      </c>
      <c r="E100" s="3">
        <v>1</v>
      </c>
      <c r="F100" s="3">
        <v>0</v>
      </c>
      <c r="G100" s="3">
        <v>1</v>
      </c>
      <c r="H100" s="3">
        <v>0</v>
      </c>
      <c r="I100" s="3">
        <v>0</v>
      </c>
      <c r="J100" s="3">
        <v>0</v>
      </c>
      <c r="K100" s="3">
        <v>1</v>
      </c>
      <c r="L100" s="4">
        <f t="shared" si="7"/>
        <v>380</v>
      </c>
      <c r="M100" s="4">
        <f t="shared" si="8"/>
        <v>103</v>
      </c>
      <c r="N100" s="18" t="str">
        <f t="shared" si="6"/>
        <v>EXECUTE [dbo].[PG_CI_DEFINICION_D0M4] 0, 0, 3026, 'OTROS GASTOS', 1, 0, 1, 0, 0, 0, 1, 380, 103</v>
      </c>
    </row>
    <row r="101" spans="1:14" x14ac:dyDescent="0.25">
      <c r="A101" s="6">
        <v>0</v>
      </c>
      <c r="B101" s="6">
        <v>0</v>
      </c>
      <c r="C101" s="12">
        <f t="shared" si="9"/>
        <v>3027</v>
      </c>
      <c r="D101" s="31" t="s">
        <v>36</v>
      </c>
      <c r="E101" s="3">
        <v>1</v>
      </c>
      <c r="F101" s="3">
        <v>0</v>
      </c>
      <c r="G101" s="3">
        <v>1</v>
      </c>
      <c r="H101" s="3">
        <v>0</v>
      </c>
      <c r="I101" s="3">
        <v>0</v>
      </c>
      <c r="J101" s="3">
        <v>0</v>
      </c>
      <c r="K101" s="3">
        <v>1</v>
      </c>
      <c r="L101" s="4">
        <f t="shared" si="7"/>
        <v>390</v>
      </c>
      <c r="M101" s="4">
        <f t="shared" si="8"/>
        <v>103</v>
      </c>
      <c r="N101" s="18" t="str">
        <f t="shared" si="6"/>
        <v>EXECUTE [dbo].[PG_CI_DEFINICION_D0M4] 0, 0, 3027, 'COOPERACIONES', 1, 0, 1, 0, 0, 0, 1, 390, 103</v>
      </c>
    </row>
    <row r="102" spans="1:14" x14ac:dyDescent="0.25">
      <c r="A102" s="6">
        <v>0</v>
      </c>
      <c r="B102" s="6">
        <v>0</v>
      </c>
      <c r="C102" s="12">
        <f t="shared" si="9"/>
        <v>3028</v>
      </c>
      <c r="D102" s="32" t="s">
        <v>87</v>
      </c>
      <c r="E102" s="3">
        <v>1</v>
      </c>
      <c r="F102" s="3">
        <v>1</v>
      </c>
      <c r="G102" s="3">
        <v>0</v>
      </c>
      <c r="H102" s="3">
        <v>1</v>
      </c>
      <c r="I102" s="3">
        <v>0</v>
      </c>
      <c r="J102" s="3">
        <v>0</v>
      </c>
      <c r="K102" s="3">
        <v>3</v>
      </c>
      <c r="L102" s="4">
        <f t="shared" si="7"/>
        <v>400</v>
      </c>
      <c r="M102" s="4">
        <f t="shared" si="8"/>
        <v>103</v>
      </c>
      <c r="N102" s="18" t="str">
        <f t="shared" si="6"/>
        <v>EXECUTE [dbo].[PG_CI_DEFINICION_D0M4] 0, 0, 3028, '(6) CORPORATIVOS / TOTAL', 1, 1, 0, 1, 0, 0, 3, 400, 103</v>
      </c>
    </row>
    <row r="103" spans="1:14" x14ac:dyDescent="0.25">
      <c r="A103" s="6">
        <v>0</v>
      </c>
      <c r="B103" s="6">
        <v>0</v>
      </c>
      <c r="C103" s="12">
        <f t="shared" si="9"/>
        <v>3029</v>
      </c>
      <c r="D103" s="33" t="s">
        <v>111</v>
      </c>
      <c r="E103" s="3">
        <v>1</v>
      </c>
      <c r="F103" s="3">
        <v>1</v>
      </c>
      <c r="G103" s="3">
        <v>0</v>
      </c>
      <c r="H103" s="3">
        <v>0</v>
      </c>
      <c r="I103" s="3">
        <v>0</v>
      </c>
      <c r="J103" s="3">
        <v>0</v>
      </c>
      <c r="K103" s="3">
        <v>1</v>
      </c>
      <c r="L103" s="4">
        <f t="shared" si="7"/>
        <v>410</v>
      </c>
      <c r="M103" s="4">
        <f t="shared" si="8"/>
        <v>103</v>
      </c>
      <c r="N103" s="18" t="str">
        <f t="shared" si="6"/>
        <v>EXECUTE [dbo].[PG_CI_DEFINICION_D0M4] 0, 0, 3029, 'SMRU', 1, 1, 0, 0, 0, 0, 1, 410, 103</v>
      </c>
    </row>
    <row r="104" spans="1:14" x14ac:dyDescent="0.25">
      <c r="A104" s="14">
        <v>0</v>
      </c>
      <c r="B104" s="14">
        <v>0</v>
      </c>
      <c r="C104" s="12">
        <f t="shared" si="9"/>
        <v>3030</v>
      </c>
      <c r="D104" s="33" t="s">
        <v>37</v>
      </c>
      <c r="E104" s="3">
        <v>1</v>
      </c>
      <c r="F104" s="3">
        <v>1</v>
      </c>
      <c r="G104" s="3">
        <v>0</v>
      </c>
      <c r="H104" s="3">
        <v>0</v>
      </c>
      <c r="I104" s="3">
        <v>0</v>
      </c>
      <c r="J104" s="3">
        <v>0</v>
      </c>
      <c r="K104" s="3">
        <v>1</v>
      </c>
      <c r="L104" s="4">
        <f t="shared" si="7"/>
        <v>420</v>
      </c>
      <c r="M104" s="4">
        <f t="shared" si="8"/>
        <v>103</v>
      </c>
      <c r="N104" s="18" t="str">
        <f t="shared" si="6"/>
        <v>EXECUTE [dbo].[PG_CI_DEFINICION_D0M4] 0, 0, 3030, 'FIRAGAS', 1, 1, 0, 0, 0, 0, 1, 420, 103</v>
      </c>
    </row>
    <row r="105" spans="1:14" x14ac:dyDescent="0.25">
      <c r="A105" s="14">
        <v>0</v>
      </c>
      <c r="B105" s="14">
        <v>0</v>
      </c>
      <c r="C105" s="12">
        <f t="shared" si="9"/>
        <v>3031</v>
      </c>
      <c r="D105" s="33" t="s">
        <v>38</v>
      </c>
      <c r="E105" s="3">
        <v>1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1</v>
      </c>
      <c r="L105" s="4">
        <f t="shared" si="7"/>
        <v>430</v>
      </c>
      <c r="M105" s="4">
        <f t="shared" si="8"/>
        <v>103</v>
      </c>
      <c r="N105" s="18" t="str">
        <f t="shared" si="6"/>
        <v>EXECUTE [dbo].[PG_CI_DEFINICION_D0M4] 0, 0, 3031, 'MP INBURSA', 1, 1, 0, 0, 0, 0, 1, 430, 103</v>
      </c>
    </row>
    <row r="106" spans="1:14" x14ac:dyDescent="0.25">
      <c r="A106" s="14">
        <v>0</v>
      </c>
      <c r="B106" s="14">
        <v>0</v>
      </c>
      <c r="C106" s="12">
        <f t="shared" si="9"/>
        <v>3032</v>
      </c>
      <c r="D106" s="33" t="s">
        <v>39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4">
        <f t="shared" si="7"/>
        <v>440</v>
      </c>
      <c r="M106" s="4">
        <f t="shared" si="8"/>
        <v>103</v>
      </c>
      <c r="N106" s="18" t="str">
        <f t="shared" si="6"/>
        <v>EXECUTE [dbo].[PG_CI_DEFINICION_D0M4] 0, 0, 3032, 'SMD', 1, 1, 0, 0, 0, 0, 1, 440, 103</v>
      </c>
    </row>
    <row r="107" spans="1:14" x14ac:dyDescent="0.25">
      <c r="A107" s="14">
        <v>0</v>
      </c>
      <c r="B107" s="14">
        <v>0</v>
      </c>
      <c r="C107" s="12">
        <f t="shared" si="9"/>
        <v>3033</v>
      </c>
      <c r="D107" s="33" t="s">
        <v>40</v>
      </c>
      <c r="E107" s="3">
        <v>1</v>
      </c>
      <c r="F107" s="3">
        <v>1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4">
        <f t="shared" si="7"/>
        <v>450</v>
      </c>
      <c r="M107" s="4">
        <f t="shared" si="8"/>
        <v>103</v>
      </c>
      <c r="N107" s="18" t="str">
        <f t="shared" si="6"/>
        <v>EXECUTE [dbo].[PG_CI_DEFINICION_D0M4] 0, 0, 3033, 'SMP', 1, 1, 0, 0, 0, 0, 1, 450, 103</v>
      </c>
    </row>
    <row r="108" spans="1:14" x14ac:dyDescent="0.25">
      <c r="A108" s="14">
        <v>0</v>
      </c>
      <c r="B108" s="14">
        <v>0</v>
      </c>
      <c r="C108" s="12">
        <f t="shared" si="9"/>
        <v>3034</v>
      </c>
      <c r="D108" s="32" t="s">
        <v>88</v>
      </c>
      <c r="E108" s="3">
        <v>1</v>
      </c>
      <c r="F108" s="3">
        <v>1</v>
      </c>
      <c r="G108" s="3">
        <v>0</v>
      </c>
      <c r="H108" s="3">
        <v>1</v>
      </c>
      <c r="I108" s="3">
        <v>0</v>
      </c>
      <c r="J108" s="3">
        <v>0</v>
      </c>
      <c r="K108" s="3">
        <v>3</v>
      </c>
      <c r="L108" s="4">
        <f t="shared" si="7"/>
        <v>460</v>
      </c>
      <c r="M108" s="4">
        <f t="shared" si="8"/>
        <v>103</v>
      </c>
      <c r="N108" s="18" t="str">
        <f t="shared" si="6"/>
        <v>EXECUTE [dbo].[PG_CI_DEFINICION_D0M4] 0, 0, 3034, '(7) RESERVAS / TOTAL', 1, 1, 0, 1, 0, 0, 3, 460, 103</v>
      </c>
    </row>
    <row r="109" spans="1:14" x14ac:dyDescent="0.25">
      <c r="A109" s="14">
        <v>0</v>
      </c>
      <c r="B109" s="14">
        <v>0</v>
      </c>
      <c r="C109" s="12">
        <f t="shared" si="9"/>
        <v>3035</v>
      </c>
      <c r="D109" s="34" t="s">
        <v>41</v>
      </c>
      <c r="E109" s="3">
        <v>1</v>
      </c>
      <c r="F109" s="3">
        <v>1</v>
      </c>
      <c r="G109" s="3">
        <v>0</v>
      </c>
      <c r="H109" s="3">
        <v>0</v>
      </c>
      <c r="I109" s="3">
        <v>0</v>
      </c>
      <c r="J109" s="3">
        <v>0</v>
      </c>
      <c r="K109" s="3">
        <v>1</v>
      </c>
      <c r="L109" s="4">
        <f t="shared" si="7"/>
        <v>470</v>
      </c>
      <c r="M109" s="4">
        <f t="shared" si="8"/>
        <v>103</v>
      </c>
      <c r="N109" s="18" t="str">
        <f t="shared" si="6"/>
        <v>EXECUTE [dbo].[PG_CI_DEFINICION_D0M4] 0, 0, 3035, 'EGRESO TOTAL', 1, 1, 0, 0, 0, 0, 1, 470, 103</v>
      </c>
    </row>
    <row r="110" spans="1:14" x14ac:dyDescent="0.25">
      <c r="A110" s="14">
        <v>0</v>
      </c>
      <c r="B110" s="14">
        <v>0</v>
      </c>
      <c r="C110" s="12">
        <f t="shared" si="9"/>
        <v>3036</v>
      </c>
      <c r="D110" s="31" t="s">
        <v>42</v>
      </c>
      <c r="E110" s="3">
        <v>1</v>
      </c>
      <c r="F110" s="3">
        <v>1</v>
      </c>
      <c r="G110" s="3">
        <v>0</v>
      </c>
      <c r="H110" s="3">
        <v>0</v>
      </c>
      <c r="I110" s="3">
        <v>0</v>
      </c>
      <c r="J110" s="3">
        <v>1</v>
      </c>
      <c r="K110" s="3">
        <v>1</v>
      </c>
      <c r="L110" s="4">
        <f t="shared" si="7"/>
        <v>480</v>
      </c>
      <c r="M110" s="4">
        <f t="shared" si="8"/>
        <v>103</v>
      </c>
      <c r="N110" s="18" t="str">
        <f t="shared" si="6"/>
        <v>EXECUTE [dbo].[PG_CI_DEFINICION_D0M4] 0, 0, 3036, 'RDO. DEL DIA', 1, 1, 0, 0, 0, 1, 1, 480, 103</v>
      </c>
    </row>
    <row r="111" spans="1:14" x14ac:dyDescent="0.25">
      <c r="A111" s="14">
        <v>0</v>
      </c>
      <c r="B111" s="14">
        <v>0</v>
      </c>
      <c r="C111" s="12">
        <f t="shared" si="9"/>
        <v>3037</v>
      </c>
      <c r="D111" s="31" t="s">
        <v>43</v>
      </c>
      <c r="E111" s="3">
        <v>1</v>
      </c>
      <c r="F111" s="3">
        <v>1</v>
      </c>
      <c r="G111" s="3">
        <v>0</v>
      </c>
      <c r="H111" s="3">
        <v>0</v>
      </c>
      <c r="I111" s="3">
        <v>0</v>
      </c>
      <c r="J111" s="3">
        <v>1</v>
      </c>
      <c r="K111" s="3">
        <v>1</v>
      </c>
      <c r="L111" s="4">
        <f t="shared" si="7"/>
        <v>490</v>
      </c>
      <c r="M111" s="4">
        <f t="shared" si="8"/>
        <v>103</v>
      </c>
      <c r="N111" s="18" t="str">
        <f t="shared" si="6"/>
        <v>EXECUTE [dbo].[PG_CI_DEFINICION_D0M4] 0, 0, 3037, 'RDO. ACUM.', 1, 1, 0, 0, 0, 1, 1, 490, 103</v>
      </c>
    </row>
    <row r="112" spans="1:14" x14ac:dyDescent="0.25">
      <c r="A112" s="14">
        <v>0</v>
      </c>
      <c r="B112" s="14">
        <v>0</v>
      </c>
      <c r="C112" s="12">
        <f t="shared" si="9"/>
        <v>3038</v>
      </c>
      <c r="D112" s="31" t="s">
        <v>44</v>
      </c>
      <c r="E112" s="3">
        <v>1</v>
      </c>
      <c r="F112" s="3">
        <v>0</v>
      </c>
      <c r="G112" s="3">
        <v>1</v>
      </c>
      <c r="H112" s="3">
        <v>0</v>
      </c>
      <c r="I112" s="3">
        <v>0</v>
      </c>
      <c r="J112" s="3">
        <v>1</v>
      </c>
      <c r="K112" s="3">
        <v>1</v>
      </c>
      <c r="L112" s="4">
        <f t="shared" si="7"/>
        <v>500</v>
      </c>
      <c r="M112" s="4">
        <f t="shared" si="8"/>
        <v>103</v>
      </c>
      <c r="N112" s="18" t="str">
        <f t="shared" si="6"/>
        <v>EXECUTE [dbo].[PG_CI_DEFINICION_D0M4] 0, 0, 3038, 'PRÉSTAMO (+/-)', 1, 0, 1, 0, 0, 1, 1, 500, 103</v>
      </c>
    </row>
    <row r="113" spans="1:14" x14ac:dyDescent="0.25">
      <c r="A113" s="14">
        <v>0</v>
      </c>
      <c r="B113" s="14">
        <v>0</v>
      </c>
      <c r="C113" s="12">
        <f t="shared" si="9"/>
        <v>3039</v>
      </c>
      <c r="D113" s="34" t="s">
        <v>45</v>
      </c>
      <c r="E113" s="3">
        <v>1</v>
      </c>
      <c r="F113" s="3">
        <v>1</v>
      </c>
      <c r="G113" s="3">
        <v>0</v>
      </c>
      <c r="H113" s="3">
        <v>1</v>
      </c>
      <c r="I113" s="3">
        <v>0</v>
      </c>
      <c r="J113" s="3">
        <v>0</v>
      </c>
      <c r="K113" s="3">
        <v>1</v>
      </c>
      <c r="L113" s="4">
        <f t="shared" si="7"/>
        <v>510</v>
      </c>
      <c r="M113" s="4">
        <f t="shared" si="8"/>
        <v>103</v>
      </c>
      <c r="N113" s="18" t="str">
        <f t="shared" si="6"/>
        <v>EXECUTE [dbo].[PG_CI_DEFINICION_D0M4] 0, 0, 3039, 'SALDO FINAL', 1, 1, 0, 1, 0, 0, 1, 510, 103</v>
      </c>
    </row>
    <row r="114" spans="1:14" x14ac:dyDescent="0.25">
      <c r="N114" s="2" t="s">
        <v>14</v>
      </c>
    </row>
    <row r="117" spans="1:14" ht="16.5" customHeight="1" x14ac:dyDescent="0.25">
      <c r="A117" s="6">
        <v>0</v>
      </c>
      <c r="B117" s="6">
        <v>0</v>
      </c>
      <c r="C117" s="12">
        <v>4043</v>
      </c>
      <c r="D117" s="19" t="s">
        <v>120</v>
      </c>
      <c r="E117" s="3">
        <v>0</v>
      </c>
      <c r="F117" s="3">
        <v>1</v>
      </c>
      <c r="G117" s="3">
        <v>0</v>
      </c>
      <c r="H117" s="3">
        <v>0</v>
      </c>
      <c r="I117" s="3">
        <v>1</v>
      </c>
      <c r="J117" s="3">
        <v>0</v>
      </c>
      <c r="K117" s="3">
        <v>1</v>
      </c>
      <c r="L117" s="6">
        <v>10</v>
      </c>
      <c r="M117" s="5">
        <v>907</v>
      </c>
      <c r="N117" s="18" t="str">
        <f t="shared" ref="N117:N127" si="10">CONCATENATE("EXECUTE [dbo].[PG_CI_DEFINICION_D0M4] ", A117, ", ", B117, ", ", C117, ", '", D117, "', ", E117, ", ", F117, ", ", G117,", ", H117,", ", I117,", ", J117,", ", K117, ", ", L117, ", ",M117)</f>
        <v>EXECUTE [dbo].[PG_CI_DEFINICION_D0M4] 0, 0, 4043, '(P@) PARAMETRO DE TIEMPO YYYY', 0, 1, 0, 0, 1, 0, 1, 10, 907</v>
      </c>
    </row>
    <row r="118" spans="1:14" x14ac:dyDescent="0.25">
      <c r="A118" s="6">
        <v>0</v>
      </c>
      <c r="B118" s="6">
        <v>0</v>
      </c>
      <c r="C118" s="12">
        <v>4044</v>
      </c>
      <c r="D118" s="19" t="s">
        <v>121</v>
      </c>
      <c r="E118" s="3">
        <v>0</v>
      </c>
      <c r="F118" s="3">
        <v>1</v>
      </c>
      <c r="G118" s="3">
        <v>0</v>
      </c>
      <c r="H118" s="3">
        <v>0</v>
      </c>
      <c r="I118" s="3">
        <v>1</v>
      </c>
      <c r="J118" s="3">
        <v>0</v>
      </c>
      <c r="K118" s="3">
        <v>1</v>
      </c>
      <c r="L118" s="4">
        <f>L117+10</f>
        <v>20</v>
      </c>
      <c r="M118" s="4">
        <v>907</v>
      </c>
      <c r="N118" s="18" t="str">
        <f t="shared" si="10"/>
        <v>EXECUTE [dbo].[PG_CI_DEFINICION_D0M4] 0, 0, 4044, '(P@) PARAMETRO MES MM', 0, 1, 0, 0, 1, 0, 1, 20, 907</v>
      </c>
    </row>
    <row r="119" spans="1:14" x14ac:dyDescent="0.25">
      <c r="A119" s="6">
        <v>0</v>
      </c>
      <c r="B119" s="6">
        <v>0</v>
      </c>
      <c r="C119" s="12">
        <v>4045</v>
      </c>
      <c r="D119" s="19" t="s">
        <v>131</v>
      </c>
      <c r="E119" s="3">
        <v>0</v>
      </c>
      <c r="F119" s="3">
        <v>1</v>
      </c>
      <c r="G119" s="3">
        <v>0</v>
      </c>
      <c r="H119" s="3">
        <v>0</v>
      </c>
      <c r="I119" s="3">
        <v>1</v>
      </c>
      <c r="J119" s="3">
        <v>0</v>
      </c>
      <c r="K119" s="3">
        <v>1</v>
      </c>
      <c r="L119" s="4">
        <f>L118+10</f>
        <v>30</v>
      </c>
      <c r="M119" s="4">
        <v>907</v>
      </c>
      <c r="N119" s="18" t="str">
        <f>CONCATENATE("EXECUTE [dbo].[PG_CI_DEFINICION_D0M4] ", A119, ", ", B119, ", ", C119, ", '", D119, "', ", E119, ", ", F119, ", ", G119,", ", H119,", ", I119,", ", J119,", ", K119, ", ", L118, ", ",M119)</f>
        <v>EXECUTE [dbo].[PG_CI_DEFINICION_D0M4] 0, 0, 4045, '(P@) PARAMETRO MES ', 0, 1, 0, 0, 1, 0, 1, 20, 907</v>
      </c>
    </row>
    <row r="120" spans="1:14" x14ac:dyDescent="0.25">
      <c r="A120" s="6">
        <v>0</v>
      </c>
      <c r="B120" s="6">
        <v>0</v>
      </c>
      <c r="C120" s="12">
        <v>4046</v>
      </c>
      <c r="D120" s="19" t="s">
        <v>133</v>
      </c>
      <c r="E120" s="3">
        <v>0</v>
      </c>
      <c r="F120" s="3">
        <v>1</v>
      </c>
      <c r="G120" s="3">
        <v>0</v>
      </c>
      <c r="H120" s="3">
        <v>0</v>
      </c>
      <c r="I120" s="3">
        <v>1</v>
      </c>
      <c r="J120" s="3">
        <v>0</v>
      </c>
      <c r="K120" s="3">
        <v>1</v>
      </c>
      <c r="L120" s="4">
        <f t="shared" ref="L120:L132" si="11">L119+10</f>
        <v>40</v>
      </c>
      <c r="M120" s="4">
        <v>907</v>
      </c>
      <c r="N120" s="18" t="str">
        <f>CONCATENATE("EXECUTE [dbo].[PG_CI_DEFINICION_D0M4] ", A120, ", ", B120, ", ", C120, ", '", D120, "', ", E120, ", ", F120, ", ", G120,", ", H120,", ", I120,", ", J120,", ", K120, ", ", L119, ", ",M120)</f>
        <v>EXECUTE [dbo].[PG_CI_DEFINICION_D0M4] 0, 0, 4046, '(P@) NUMERO DE VIERNES DEL MES', 0, 1, 0, 0, 1, 0, 1, 30, 907</v>
      </c>
    </row>
    <row r="121" spans="1:14" x14ac:dyDescent="0.25">
      <c r="A121" s="6">
        <v>0</v>
      </c>
      <c r="B121" s="6">
        <v>0</v>
      </c>
      <c r="C121" s="12">
        <v>4047</v>
      </c>
      <c r="D121" s="19" t="s">
        <v>122</v>
      </c>
      <c r="E121" s="3">
        <v>0</v>
      </c>
      <c r="F121" s="3">
        <v>1</v>
      </c>
      <c r="G121" s="3">
        <v>0</v>
      </c>
      <c r="H121" s="3">
        <v>0</v>
      </c>
      <c r="I121" s="3">
        <v>1</v>
      </c>
      <c r="J121" s="3">
        <v>0</v>
      </c>
      <c r="K121" s="3">
        <v>1</v>
      </c>
      <c r="L121" s="6">
        <f t="shared" si="11"/>
        <v>50</v>
      </c>
      <c r="M121" s="4">
        <v>907</v>
      </c>
      <c r="N121" s="18" t="str">
        <f>CONCATENATE("EXECUTE [dbo].[PG_CI_DEFINICION_D0M4] ", A121, ", ", B121, ", ", C121, ", '", D121, "', ", E121, ", ", F121, ", ", G121,", ", H121,", ", I121,", ", J121,", ", K121, ", ", L120, ", ",M121)</f>
        <v>EXECUTE [dbo].[PG_CI_DEFINICION_D0M4] 0, 0, 4047, '(P@) TEMPORADA', 0, 1, 0, 0, 1, 0, 1, 40, 907</v>
      </c>
    </row>
    <row r="122" spans="1:14" x14ac:dyDescent="0.25">
      <c r="A122" s="6">
        <v>0</v>
      </c>
      <c r="B122" s="6">
        <v>0</v>
      </c>
      <c r="C122" s="12">
        <v>4048</v>
      </c>
      <c r="D122" s="19" t="s">
        <v>123</v>
      </c>
      <c r="E122" s="3">
        <v>0</v>
      </c>
      <c r="F122" s="3">
        <v>1</v>
      </c>
      <c r="G122" s="3">
        <v>0</v>
      </c>
      <c r="H122" s="3">
        <v>0</v>
      </c>
      <c r="I122" s="3">
        <v>1</v>
      </c>
      <c r="J122" s="3">
        <v>0</v>
      </c>
      <c r="K122" s="3">
        <v>1</v>
      </c>
      <c r="L122" s="4">
        <f t="shared" si="11"/>
        <v>60</v>
      </c>
      <c r="M122" s="4">
        <v>907</v>
      </c>
      <c r="N122" s="18" t="str">
        <f t="shared" si="10"/>
        <v>EXECUTE [dbo].[PG_CI_DEFINICION_D0M4] 0, 0, 4048, '(P@) VENTAS N-5', 0, 1, 0, 0, 1, 0, 1, 60, 907</v>
      </c>
    </row>
    <row r="123" spans="1:14" x14ac:dyDescent="0.25">
      <c r="A123" s="6">
        <v>0</v>
      </c>
      <c r="B123" s="6">
        <v>0</v>
      </c>
      <c r="C123" s="12">
        <v>4049</v>
      </c>
      <c r="D123" s="19" t="s">
        <v>124</v>
      </c>
      <c r="E123" s="3">
        <v>0</v>
      </c>
      <c r="F123" s="3">
        <v>1</v>
      </c>
      <c r="G123" s="3">
        <v>0</v>
      </c>
      <c r="H123" s="3">
        <v>0</v>
      </c>
      <c r="I123" s="3">
        <v>1</v>
      </c>
      <c r="J123" s="3">
        <v>0</v>
      </c>
      <c r="K123" s="3">
        <v>1</v>
      </c>
      <c r="L123" s="4">
        <f t="shared" si="11"/>
        <v>70</v>
      </c>
      <c r="M123" s="4">
        <v>907</v>
      </c>
      <c r="N123" s="18" t="str">
        <f t="shared" si="10"/>
        <v>EXECUTE [dbo].[PG_CI_DEFINICION_D0M4] 0, 0, 4049, '(P@) VENTAS N-4', 0, 1, 0, 0, 1, 0, 1, 70, 907</v>
      </c>
    </row>
    <row r="124" spans="1:14" x14ac:dyDescent="0.25">
      <c r="A124" s="6">
        <v>0</v>
      </c>
      <c r="B124" s="6">
        <v>0</v>
      </c>
      <c r="C124" s="12">
        <v>4050</v>
      </c>
      <c r="D124" s="19" t="s">
        <v>125</v>
      </c>
      <c r="E124" s="3">
        <v>0</v>
      </c>
      <c r="F124" s="3">
        <v>1</v>
      </c>
      <c r="G124" s="3">
        <v>0</v>
      </c>
      <c r="H124" s="3">
        <v>0</v>
      </c>
      <c r="I124" s="3">
        <v>1</v>
      </c>
      <c r="J124" s="3">
        <v>0</v>
      </c>
      <c r="K124" s="3">
        <v>1</v>
      </c>
      <c r="L124" s="4">
        <f t="shared" si="11"/>
        <v>80</v>
      </c>
      <c r="M124" s="4">
        <v>907</v>
      </c>
      <c r="N124" s="18" t="str">
        <f t="shared" si="10"/>
        <v>EXECUTE [dbo].[PG_CI_DEFINICION_D0M4] 0, 0, 4050, '(P@) VENTAS N-3', 0, 1, 0, 0, 1, 0, 1, 80, 907</v>
      </c>
    </row>
    <row r="125" spans="1:14" x14ac:dyDescent="0.25">
      <c r="A125" s="6">
        <v>0</v>
      </c>
      <c r="B125" s="6">
        <v>0</v>
      </c>
      <c r="C125" s="12">
        <v>4051</v>
      </c>
      <c r="D125" s="19" t="s">
        <v>126</v>
      </c>
      <c r="E125" s="3">
        <v>0</v>
      </c>
      <c r="F125" s="3">
        <v>1</v>
      </c>
      <c r="G125" s="3">
        <v>0</v>
      </c>
      <c r="H125" s="3">
        <v>0</v>
      </c>
      <c r="I125" s="3">
        <v>1</v>
      </c>
      <c r="J125" s="3">
        <v>0</v>
      </c>
      <c r="K125" s="3">
        <v>1</v>
      </c>
      <c r="L125" s="6">
        <f t="shared" si="11"/>
        <v>90</v>
      </c>
      <c r="M125" s="4">
        <v>907</v>
      </c>
      <c r="N125" s="18" t="str">
        <f t="shared" si="10"/>
        <v>EXECUTE [dbo].[PG_CI_DEFINICION_D0M4] 0, 0, 4051, '(P@) VENTAS N-2', 0, 1, 0, 0, 1, 0, 1, 90, 907</v>
      </c>
    </row>
    <row r="126" spans="1:14" x14ac:dyDescent="0.25">
      <c r="A126" s="6">
        <v>0</v>
      </c>
      <c r="B126" s="6">
        <v>0</v>
      </c>
      <c r="C126" s="12">
        <v>4052</v>
      </c>
      <c r="D126" s="19" t="s">
        <v>127</v>
      </c>
      <c r="E126" s="3">
        <v>0</v>
      </c>
      <c r="F126" s="3">
        <v>1</v>
      </c>
      <c r="G126" s="3">
        <v>0</v>
      </c>
      <c r="H126" s="3">
        <v>0</v>
      </c>
      <c r="I126" s="3">
        <v>1</v>
      </c>
      <c r="J126" s="3">
        <v>0</v>
      </c>
      <c r="K126" s="3">
        <v>1</v>
      </c>
      <c r="L126" s="6">
        <f t="shared" ref="L126" si="12">L125+10</f>
        <v>100</v>
      </c>
      <c r="M126" s="4">
        <v>907</v>
      </c>
      <c r="N126" s="18" t="str">
        <f t="shared" ref="N126" si="13">CONCATENATE("EXECUTE [dbo].[PG_CI_DEFINICION_D0M4] ", A126, ", ", B126, ", ", C126, ", '", D126, "', ", E126, ", ", F126, ", ", G126,", ", H126,", ", I126,", ", J126,", ", K126, ", ", L126, ", ",M126)</f>
        <v>EXECUTE [dbo].[PG_CI_DEFINICION_D0M4] 0, 0, 4052, '(P@) VENTAS N-1', 0, 1, 0, 0, 1, 0, 1, 100, 907</v>
      </c>
    </row>
    <row r="127" spans="1:14" x14ac:dyDescent="0.25">
      <c r="A127" s="6">
        <v>0</v>
      </c>
      <c r="B127" s="6">
        <v>0</v>
      </c>
      <c r="C127" s="12">
        <v>4053</v>
      </c>
      <c r="D127" s="19" t="s">
        <v>132</v>
      </c>
      <c r="E127" s="3">
        <v>0</v>
      </c>
      <c r="F127" s="3">
        <v>1</v>
      </c>
      <c r="G127" s="3">
        <v>1</v>
      </c>
      <c r="H127" s="3">
        <v>0</v>
      </c>
      <c r="I127" s="3">
        <v>1</v>
      </c>
      <c r="J127" s="3">
        <v>0</v>
      </c>
      <c r="K127" s="3">
        <v>1</v>
      </c>
      <c r="L127" s="4">
        <f t="shared" si="11"/>
        <v>110</v>
      </c>
      <c r="M127" s="4">
        <v>907</v>
      </c>
      <c r="N127" s="18" t="str">
        <f t="shared" si="10"/>
        <v>EXECUTE [dbo].[PG_CI_DEFINICION_D0M4] 0, 0, 4053, '(P@) PERFIL DE VENTA', 0, 1, 1, 0, 1, 0, 1, 110, 907</v>
      </c>
    </row>
    <row r="128" spans="1:14" x14ac:dyDescent="0.25">
      <c r="A128" s="6">
        <v>0</v>
      </c>
      <c r="B128" s="6">
        <v>0</v>
      </c>
      <c r="C128" s="12">
        <v>4055</v>
      </c>
      <c r="D128" s="19" t="s">
        <v>134</v>
      </c>
      <c r="E128" s="3">
        <v>0</v>
      </c>
      <c r="F128" s="3">
        <v>1</v>
      </c>
      <c r="G128" s="3">
        <v>1</v>
      </c>
      <c r="H128" s="3">
        <v>0</v>
      </c>
      <c r="I128" s="3">
        <v>1</v>
      </c>
      <c r="J128" s="3">
        <v>0</v>
      </c>
      <c r="K128" s="3">
        <v>1</v>
      </c>
      <c r="L128" s="4">
        <f t="shared" si="11"/>
        <v>120</v>
      </c>
      <c r="M128" s="4">
        <v>907</v>
      </c>
      <c r="N128" s="18" t="str">
        <f t="shared" ref="N128:N132" si="14">CONCATENATE("EXECUTE [dbo].[PG_CI_DEFINICION_D0M4] ", A128, ", ", B128, ", ", C128, ", '", D128, "', ", E128, ", ", F128, ", ", G128,", ", H128,", ", I128,", ", J128,", ", K128, ", ", L128, ", ",M128)</f>
        <v>EXECUTE [dbo].[PG_CI_DEFINICION_D0M4] 0, 0, 4055, '(P@) INCREMENTO COMPROMISO KG', 0, 1, 1, 0, 1, 0, 1, 120, 907</v>
      </c>
    </row>
    <row r="129" spans="1:14" x14ac:dyDescent="0.25">
      <c r="A129" s="6">
        <v>0</v>
      </c>
      <c r="B129" s="6">
        <v>0</v>
      </c>
      <c r="C129" s="10">
        <v>4001</v>
      </c>
      <c r="D129" s="26" t="s">
        <v>128</v>
      </c>
      <c r="E129" s="3">
        <v>1</v>
      </c>
      <c r="F129" s="3">
        <v>1</v>
      </c>
      <c r="G129" s="3">
        <v>0</v>
      </c>
      <c r="H129" s="3">
        <v>0</v>
      </c>
      <c r="I129" s="3">
        <v>0</v>
      </c>
      <c r="J129" s="3">
        <v>0</v>
      </c>
      <c r="K129" s="3">
        <v>1</v>
      </c>
      <c r="L129" s="4">
        <f t="shared" si="11"/>
        <v>130</v>
      </c>
      <c r="M129" s="4">
        <v>907</v>
      </c>
      <c r="N129" s="18" t="str">
        <f t="shared" si="14"/>
        <v>EXECUTE [dbo].[PG_CI_DEFINICION_D0M4] 0, 0, 4001, 'PRONOSTICO DE VENTA ESTIMADA', 1, 1, 0, 0, 0, 0, 1, 130, 907</v>
      </c>
    </row>
    <row r="130" spans="1:14" x14ac:dyDescent="0.25">
      <c r="A130" s="6">
        <v>0</v>
      </c>
      <c r="B130" s="6">
        <v>0</v>
      </c>
      <c r="C130" s="16">
        <v>4002</v>
      </c>
      <c r="D130" s="26" t="s">
        <v>129</v>
      </c>
      <c r="E130" s="3">
        <v>1</v>
      </c>
      <c r="F130" s="3">
        <v>1</v>
      </c>
      <c r="G130" s="3">
        <v>0</v>
      </c>
      <c r="H130" s="3">
        <v>0</v>
      </c>
      <c r="I130" s="3">
        <v>0</v>
      </c>
      <c r="J130" s="3">
        <v>0</v>
      </c>
      <c r="K130" s="3">
        <v>1</v>
      </c>
      <c r="L130" s="4">
        <f t="shared" si="11"/>
        <v>140</v>
      </c>
      <c r="M130" s="4">
        <v>907</v>
      </c>
      <c r="N130" s="18" t="str">
        <f t="shared" si="14"/>
        <v>EXECUTE [dbo].[PG_CI_DEFINICION_D0M4] 0, 0, 4002, 'VENTA COMPROMISO', 1, 1, 0, 0, 0, 0, 1, 140, 907</v>
      </c>
    </row>
    <row r="131" spans="1:14" x14ac:dyDescent="0.25">
      <c r="A131" s="6">
        <v>0</v>
      </c>
      <c r="B131" s="6">
        <v>0</v>
      </c>
      <c r="C131" s="16">
        <v>4003</v>
      </c>
      <c r="D131" s="26" t="s">
        <v>135</v>
      </c>
      <c r="E131" s="3">
        <v>1</v>
      </c>
      <c r="F131" s="3">
        <v>1</v>
      </c>
      <c r="G131" s="3">
        <v>0</v>
      </c>
      <c r="H131" s="3">
        <v>0</v>
      </c>
      <c r="I131" s="3">
        <v>0</v>
      </c>
      <c r="J131" s="3">
        <v>0</v>
      </c>
      <c r="K131" s="3">
        <v>1</v>
      </c>
      <c r="L131" s="6">
        <f t="shared" si="11"/>
        <v>150</v>
      </c>
      <c r="M131" s="4">
        <v>907</v>
      </c>
      <c r="N131" s="18" t="str">
        <f t="shared" si="14"/>
        <v>EXECUTE [dbo].[PG_CI_DEFINICION_D0M4] 0, 0, 4003, 'PROYECCION DE VENTAS OBJETIVO', 1, 1, 0, 0, 0, 0, 1, 150, 907</v>
      </c>
    </row>
    <row r="132" spans="1:14" x14ac:dyDescent="0.25">
      <c r="A132" s="6">
        <v>0</v>
      </c>
      <c r="B132" s="6">
        <v>0</v>
      </c>
      <c r="C132" s="16">
        <v>4004</v>
      </c>
      <c r="D132" s="26" t="s">
        <v>130</v>
      </c>
      <c r="E132" s="3">
        <v>1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1</v>
      </c>
      <c r="L132" s="6">
        <f t="shared" si="11"/>
        <v>160</v>
      </c>
      <c r="M132" s="4">
        <v>907</v>
      </c>
      <c r="N132" s="18" t="str">
        <f t="shared" si="14"/>
        <v>EXECUTE [dbo].[PG_CI_DEFINICION_D0M4] 0, 0, 4004, 'INCREMENTO DE VENTAS %', 1, 1, 0, 0, 0, 0, 1, 160, 907</v>
      </c>
    </row>
  </sheetData>
  <autoFilter ref="A1:N1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T23"/>
  <sheetViews>
    <sheetView workbookViewId="0">
      <selection activeCell="M26" sqref="M26"/>
    </sheetView>
  </sheetViews>
  <sheetFormatPr baseColWidth="10" defaultRowHeight="15" x14ac:dyDescent="0.25"/>
  <sheetData>
    <row r="11" spans="8:20" x14ac:dyDescent="0.25">
      <c r="H11" t="s">
        <v>136</v>
      </c>
      <c r="I11" t="s">
        <v>137</v>
      </c>
      <c r="J11" t="s">
        <v>138</v>
      </c>
      <c r="K11" t="s">
        <v>139</v>
      </c>
      <c r="L11" t="s">
        <v>140</v>
      </c>
      <c r="M11" t="s">
        <v>141</v>
      </c>
      <c r="O11" t="s">
        <v>139</v>
      </c>
      <c r="P11" t="s">
        <v>140</v>
      </c>
      <c r="Q11" t="s">
        <v>141</v>
      </c>
      <c r="R11" t="s">
        <v>142</v>
      </c>
      <c r="S11" t="s">
        <v>143</v>
      </c>
      <c r="T11" t="s">
        <v>144</v>
      </c>
    </row>
    <row r="12" spans="8:20" x14ac:dyDescent="0.25">
      <c r="H12">
        <v>4930613</v>
      </c>
      <c r="I12">
        <v>5242702.08</v>
      </c>
      <c r="J12">
        <v>5314179.08</v>
      </c>
      <c r="K12">
        <v>5657339.7199999997</v>
      </c>
      <c r="L12">
        <v>5892965.3388</v>
      </c>
      <c r="M12">
        <v>5501555.9979999997</v>
      </c>
      <c r="O12">
        <v>4930613</v>
      </c>
      <c r="P12">
        <v>5242702.08</v>
      </c>
      <c r="Q12">
        <v>5314179.08</v>
      </c>
      <c r="R12">
        <v>5657339.7199999997</v>
      </c>
      <c r="S12">
        <v>5892965.3388</v>
      </c>
      <c r="T12">
        <v>5501555.9979999997</v>
      </c>
    </row>
    <row r="13" spans="8:20" x14ac:dyDescent="0.25">
      <c r="H13">
        <v>5505701</v>
      </c>
      <c r="I13">
        <v>5593338.7199999997</v>
      </c>
      <c r="J13">
        <v>5596730</v>
      </c>
      <c r="K13">
        <v>5649676</v>
      </c>
      <c r="L13">
        <v>5622818</v>
      </c>
      <c r="M13">
        <v>5445796</v>
      </c>
      <c r="O13">
        <v>5505701</v>
      </c>
      <c r="P13">
        <v>5593338.7199999997</v>
      </c>
      <c r="Q13">
        <v>5596730</v>
      </c>
      <c r="R13">
        <v>5649676</v>
      </c>
      <c r="S13">
        <v>5622818</v>
      </c>
      <c r="T13">
        <v>5445796</v>
      </c>
    </row>
    <row r="14" spans="8:20" x14ac:dyDescent="0.25">
      <c r="H14">
        <v>4813654</v>
      </c>
      <c r="I14">
        <v>5094148</v>
      </c>
      <c r="J14">
        <v>5010841</v>
      </c>
      <c r="K14">
        <v>5601391.3799999999</v>
      </c>
      <c r="L14">
        <v>5202558.18</v>
      </c>
      <c r="M14">
        <v>5358423.24</v>
      </c>
      <c r="O14">
        <v>4813654</v>
      </c>
      <c r="P14">
        <v>5094148</v>
      </c>
      <c r="Q14">
        <v>5010841</v>
      </c>
      <c r="R14">
        <v>5601391.3799999999</v>
      </c>
      <c r="S14">
        <v>5202558.18</v>
      </c>
      <c r="T14">
        <v>5358423.24</v>
      </c>
    </row>
    <row r="15" spans="8:20" x14ac:dyDescent="0.25">
      <c r="H15">
        <v>4210853.9398999996</v>
      </c>
      <c r="I15">
        <v>4369001.3640999999</v>
      </c>
      <c r="J15">
        <v>4558700.1931999996</v>
      </c>
      <c r="K15">
        <v>4750703.6161000002</v>
      </c>
      <c r="L15">
        <v>4566727.5434999997</v>
      </c>
      <c r="M15">
        <v>4426173.1423000004</v>
      </c>
      <c r="O15">
        <v>4210853.9398999996</v>
      </c>
      <c r="P15">
        <v>4369001.3640999999</v>
      </c>
      <c r="Q15">
        <v>4558700.1931999996</v>
      </c>
      <c r="R15">
        <v>4750703.6161000002</v>
      </c>
      <c r="S15">
        <v>4566727.5434999997</v>
      </c>
      <c r="T15">
        <v>4426173.1423000004</v>
      </c>
    </row>
    <row r="16" spans="8:20" x14ac:dyDescent="0.25">
      <c r="H16">
        <v>4301588.38</v>
      </c>
      <c r="I16">
        <v>4335704.1401000004</v>
      </c>
      <c r="J16">
        <v>4302592.0861</v>
      </c>
      <c r="K16">
        <v>4326288.1602999996</v>
      </c>
      <c r="L16">
        <v>4496403.0628000004</v>
      </c>
      <c r="M16">
        <v>4466050.4834000003</v>
      </c>
      <c r="O16">
        <v>4301588.38</v>
      </c>
      <c r="P16">
        <v>4335704.1401000004</v>
      </c>
      <c r="Q16">
        <v>4302592.0861</v>
      </c>
      <c r="R16">
        <v>4326288.1602999996</v>
      </c>
      <c r="S16">
        <v>4496403.0628000004</v>
      </c>
      <c r="T16">
        <v>4466050.4834000003</v>
      </c>
    </row>
    <row r="22" spans="9:15" x14ac:dyDescent="0.25">
      <c r="I22" t="s">
        <v>145</v>
      </c>
      <c r="J22" t="s">
        <v>136</v>
      </c>
      <c r="K22" t="s">
        <v>137</v>
      </c>
      <c r="L22" t="s">
        <v>138</v>
      </c>
      <c r="M22" t="s">
        <v>139</v>
      </c>
      <c r="N22" t="s">
        <v>140</v>
      </c>
      <c r="O22" t="s">
        <v>141</v>
      </c>
    </row>
    <row r="23" spans="9:15" x14ac:dyDescent="0.25">
      <c r="I23">
        <v>1</v>
      </c>
      <c r="J23">
        <v>0.1449</v>
      </c>
      <c r="K23">
        <v>0.16059999999999999</v>
      </c>
      <c r="L23">
        <v>0.16650000000000001</v>
      </c>
      <c r="M23">
        <v>0.19639999999999999</v>
      </c>
      <c r="N23">
        <v>0.1648</v>
      </c>
      <c r="O23">
        <v>0.16689999999999999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DEFINICION_DOM4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Windows User</cp:lastModifiedBy>
  <dcterms:created xsi:type="dcterms:W3CDTF">2017-11-24T17:07:25Z</dcterms:created>
  <dcterms:modified xsi:type="dcterms:W3CDTF">2018-08-21T01:26:08Z</dcterms:modified>
</cp:coreProperties>
</file>