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D0M4_DOCUMENTO_04\D0M4_SQL\D0M4_Liberacion_R0.00_Base_V0013\Scripts_R03\"/>
    </mc:Choice>
  </mc:AlternateContent>
  <bookViews>
    <workbookView xWindow="0" yWindow="0" windowWidth="9660" windowHeight="5325"/>
  </bookViews>
  <sheets>
    <sheet name="PARAMETRO_SUCURSAL_D0M4" sheetId="1" r:id="rId1"/>
    <sheet name="CARGA INICIAL" sheetId="2" r:id="rId2"/>
  </sheets>
  <definedNames>
    <definedName name="_xlnm._FilterDatabase" localSheetId="1" hidden="1">'CARGA INICIAL'!$A$1:$AR$1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2" l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2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3" i="2"/>
  <c r="U42" i="2"/>
  <c r="U41" i="2"/>
  <c r="U40" i="2"/>
  <c r="U39" i="2"/>
  <c r="U38" i="2"/>
  <c r="U37" i="2"/>
  <c r="U36" i="2"/>
  <c r="U35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3" i="2"/>
  <c r="T42" i="2"/>
  <c r="T41" i="2"/>
  <c r="T40" i="2"/>
  <c r="T39" i="2"/>
  <c r="T38" i="2"/>
  <c r="T37" i="2"/>
  <c r="T36" i="2"/>
  <c r="T35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3" i="2"/>
  <c r="S42" i="2"/>
  <c r="S41" i="2"/>
  <c r="S40" i="2"/>
  <c r="S39" i="2"/>
  <c r="S38" i="2"/>
  <c r="S37" i="2"/>
  <c r="S36" i="2"/>
  <c r="S35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3" i="2"/>
  <c r="R42" i="2"/>
  <c r="R41" i="2"/>
  <c r="R40" i="2"/>
  <c r="R39" i="2"/>
  <c r="R38" i="2"/>
  <c r="R37" i="2"/>
  <c r="R36" i="2"/>
  <c r="R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3" i="2"/>
  <c r="P42" i="2"/>
  <c r="P41" i="2"/>
  <c r="P40" i="2"/>
  <c r="P39" i="2"/>
  <c r="P38" i="2"/>
  <c r="P37" i="2"/>
  <c r="P36" i="2"/>
  <c r="P35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AQ1" i="2" l="1"/>
  <c r="V3" i="2" l="1"/>
  <c r="W3" i="2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V4" i="2"/>
  <c r="V35" i="2"/>
  <c r="V45" i="2"/>
  <c r="V46" i="2" s="1"/>
  <c r="W45" i="2"/>
  <c r="X45" i="2"/>
  <c r="Y45" i="2"/>
  <c r="V5" i="2"/>
  <c r="V6" i="2" s="1"/>
  <c r="AA3" i="2"/>
  <c r="AA4" i="2"/>
  <c r="AA35" i="2"/>
  <c r="AA45" i="2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Z35" i="2"/>
  <c r="Z38" i="2"/>
  <c r="Z39" i="2" s="1"/>
  <c r="Z40" i="2" s="1"/>
  <c r="Z41" i="2" s="1"/>
  <c r="Z42" i="2" s="1"/>
  <c r="Z43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45" i="2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X46" i="2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35" i="2"/>
  <c r="V36" i="2"/>
  <c r="V37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5" i="2"/>
  <c r="AB45" i="2"/>
  <c r="AB47" i="2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A5" i="2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6" i="2"/>
  <c r="AA37" i="2"/>
  <c r="AA38" i="2" s="1"/>
  <c r="AA39" i="2" s="1"/>
  <c r="AA40" i="2" s="1"/>
  <c r="AA41" i="2" s="1"/>
  <c r="AA42" i="2" s="1"/>
  <c r="AA43" i="2" s="1"/>
  <c r="Y46" i="2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35" i="2"/>
  <c r="W46" i="2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35" i="2"/>
  <c r="AB46" i="2"/>
  <c r="Y36" i="2"/>
  <c r="Y37" i="2" s="1"/>
  <c r="Y38" i="2" s="1"/>
  <c r="Y39" i="2" s="1"/>
  <c r="Y40" i="2" s="1"/>
  <c r="Y41" i="2" s="1"/>
  <c r="Y42" i="2" s="1"/>
  <c r="Y43" i="2" s="1"/>
  <c r="Z36" i="2"/>
  <c r="Z37" i="2"/>
  <c r="W36" i="2"/>
  <c r="W37" i="2"/>
  <c r="W38" i="2" s="1"/>
  <c r="W39" i="2" s="1"/>
  <c r="W40" i="2" s="1"/>
  <c r="W41" i="2" s="1"/>
  <c r="W42" i="2" s="1"/>
  <c r="W43" i="2" s="1"/>
  <c r="AB36" i="2"/>
  <c r="X36" i="2"/>
  <c r="X37" i="2"/>
  <c r="X38" i="2" s="1"/>
  <c r="X39" i="2" s="1"/>
  <c r="X40" i="2" s="1"/>
  <c r="X41" i="2" s="1"/>
  <c r="X42" i="2" s="1"/>
  <c r="X43" i="2" s="1"/>
  <c r="AB37" i="2"/>
  <c r="AB38" i="2" s="1"/>
  <c r="AB39" i="2" s="1"/>
  <c r="AB40" i="2" s="1"/>
  <c r="AB41" i="2" s="1"/>
  <c r="AB42" i="2" s="1"/>
  <c r="AB43" i="2" s="1"/>
  <c r="Q30" i="2"/>
  <c r="Q26" i="2"/>
  <c r="Q22" i="2"/>
  <c r="Q61" i="2"/>
  <c r="Q11" i="2"/>
  <c r="Q5" i="2"/>
  <c r="Q6" i="2"/>
  <c r="Q15" i="2"/>
  <c r="Q56" i="2"/>
  <c r="Q14" i="2"/>
  <c r="Q10" i="2"/>
  <c r="Q33" i="2"/>
  <c r="Q47" i="2"/>
  <c r="Q60" i="2"/>
  <c r="Q54" i="2"/>
  <c r="Q65" i="2"/>
  <c r="Q32" i="2"/>
  <c r="Q50" i="2"/>
  <c r="Q20" i="2"/>
  <c r="Q35" i="2"/>
  <c r="Q31" i="2"/>
  <c r="Q28" i="2"/>
  <c r="Q38" i="2"/>
  <c r="Q9" i="2"/>
  <c r="Q21" i="2"/>
  <c r="Q53" i="2"/>
  <c r="Q64" i="2"/>
  <c r="Q12" i="2"/>
  <c r="Q4" i="2"/>
  <c r="Q17" i="2"/>
  <c r="Q63" i="2"/>
  <c r="Q41" i="2"/>
  <c r="Q19" i="2"/>
  <c r="Q55" i="2"/>
  <c r="Q62" i="2"/>
  <c r="Q25" i="2"/>
  <c r="Q29" i="2"/>
  <c r="Q46" i="2"/>
  <c r="Q8" i="2"/>
  <c r="Q59" i="2"/>
  <c r="Q40" i="2"/>
  <c r="Q13" i="2"/>
  <c r="Q16" i="2"/>
  <c r="Q67" i="2"/>
  <c r="Q51" i="2"/>
  <c r="Q43" i="2"/>
  <c r="Q58" i="2"/>
  <c r="Q24" i="2"/>
  <c r="Q57" i="2"/>
  <c r="Q44" i="2"/>
  <c r="Q36" i="2"/>
  <c r="Q45" i="2"/>
  <c r="Q66" i="2"/>
  <c r="Q23" i="2"/>
  <c r="Q37" i="2"/>
  <c r="Q42" i="2"/>
  <c r="Q18" i="2"/>
  <c r="Q27" i="2"/>
  <c r="Q3" i="2"/>
  <c r="Q48" i="2"/>
  <c r="Q34" i="2"/>
  <c r="Q52" i="2"/>
  <c r="V7" i="2" l="1"/>
  <c r="V38" i="2"/>
  <c r="V47" i="2"/>
  <c r="W4" i="2"/>
  <c r="W5" i="2" s="1"/>
  <c r="V39" i="2" l="1"/>
  <c r="V8" i="2"/>
  <c r="W6" i="2"/>
  <c r="V48" i="2"/>
  <c r="V49" i="2" l="1"/>
  <c r="W7" i="2"/>
  <c r="V9" i="2"/>
  <c r="V40" i="2"/>
  <c r="V10" i="2" l="1"/>
  <c r="V41" i="2"/>
  <c r="W8" i="2"/>
  <c r="V50" i="2"/>
  <c r="V51" i="2" l="1"/>
  <c r="W9" i="2"/>
  <c r="V42" i="2"/>
  <c r="V11" i="2"/>
  <c r="V12" i="2" l="1"/>
  <c r="V43" i="2"/>
  <c r="W10" i="2"/>
  <c r="V52" i="2"/>
  <c r="V53" i="2" l="1"/>
  <c r="W11" i="2"/>
  <c r="V13" i="2"/>
  <c r="V14" i="2" l="1"/>
  <c r="W12" i="2"/>
  <c r="V54" i="2"/>
  <c r="W13" i="2" l="1"/>
  <c r="V55" i="2"/>
  <c r="V15" i="2"/>
  <c r="V16" i="2" l="1"/>
  <c r="V56" i="2"/>
  <c r="W14" i="2"/>
  <c r="V57" i="2" l="1"/>
  <c r="W15" i="2"/>
  <c r="V17" i="2"/>
  <c r="V18" i="2" l="1"/>
  <c r="W16" i="2"/>
  <c r="V58" i="2"/>
  <c r="W17" i="2" l="1"/>
  <c r="V59" i="2"/>
  <c r="V19" i="2"/>
  <c r="V20" i="2" l="1"/>
  <c r="V60" i="2"/>
  <c r="W18" i="2"/>
  <c r="W19" i="2" l="1"/>
  <c r="V61" i="2"/>
  <c r="V21" i="2"/>
  <c r="V22" i="2" l="1"/>
  <c r="V62" i="2"/>
  <c r="W20" i="2"/>
  <c r="W21" i="2" l="1"/>
  <c r="V63" i="2"/>
  <c r="V23" i="2"/>
  <c r="V24" i="2" l="1"/>
  <c r="V64" i="2"/>
  <c r="W22" i="2"/>
  <c r="V65" i="2" l="1"/>
  <c r="W23" i="2"/>
  <c r="V25" i="2"/>
  <c r="V26" i="2" l="1"/>
  <c r="W24" i="2"/>
  <c r="V66" i="2"/>
  <c r="V67" i="2" l="1"/>
  <c r="W25" i="2"/>
  <c r="V27" i="2"/>
  <c r="V28" i="2" l="1"/>
  <c r="W26" i="2"/>
  <c r="W27" i="2" l="1"/>
  <c r="V29" i="2"/>
  <c r="V30" i="2" l="1"/>
  <c r="W28" i="2"/>
  <c r="W29" i="2" l="1"/>
  <c r="V31" i="2"/>
  <c r="V32" i="2" l="1"/>
  <c r="W30" i="2"/>
  <c r="W31" i="2" l="1"/>
  <c r="V33" i="2"/>
  <c r="W32" i="2" l="1"/>
  <c r="W33" i="2" l="1"/>
</calcChain>
</file>

<file path=xl/comments1.xml><?xml version="1.0" encoding="utf-8"?>
<comments xmlns="http://schemas.openxmlformats.org/spreadsheetml/2006/main">
  <authors>
    <author>octavio gonzalez</author>
    <author>Usuario de Windows</author>
  </authors>
  <commentList>
    <comment ref="I3" authorId="0" shapeId="0">
      <text>
        <r>
          <rPr>
            <sz val="9"/>
            <color indexed="81"/>
            <rFont val="Tahoma"/>
            <family val="2"/>
          </rPr>
          <t>HIDRO 2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>HIDRO 2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BUENAVENTURA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BUENAVENTURA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FLORES MAGON</t>
        </r>
      </text>
    </comment>
    <comment ref="J15" authorId="0" shapeId="0">
      <text>
        <r>
          <rPr>
            <sz val="9"/>
            <color indexed="81"/>
            <rFont val="Tahoma"/>
            <family val="2"/>
          </rPr>
          <t>FLORES MAGON</t>
        </r>
      </text>
    </comment>
    <comment ref="I36" authorId="1" shapeId="0">
      <text>
        <r>
          <rPr>
            <b/>
            <sz val="9"/>
            <color indexed="81"/>
            <rFont val="Tahoma"/>
            <family val="2"/>
          </rPr>
          <t>SURTE DEL PROGRAMA DE CANANEA</t>
        </r>
      </text>
    </comment>
    <comment ref="J36" authorId="1" shapeId="0">
      <text>
        <r>
          <rPr>
            <b/>
            <sz val="9"/>
            <color indexed="81"/>
            <rFont val="Tahoma"/>
            <family val="2"/>
          </rPr>
          <t>SURTE DEL PROGRAMA DE CANANEA</t>
        </r>
      </text>
    </comment>
  </commentList>
</comments>
</file>

<file path=xl/sharedStrings.xml><?xml version="1.0" encoding="utf-8"?>
<sst xmlns="http://schemas.openxmlformats.org/spreadsheetml/2006/main" count="270" uniqueCount="128">
  <si>
    <t>PK</t>
  </si>
  <si>
    <t>Nombre Campo</t>
  </si>
  <si>
    <t>Tipo Dato</t>
  </si>
  <si>
    <t>Null</t>
  </si>
  <si>
    <t>X</t>
  </si>
  <si>
    <t>int</t>
  </si>
  <si>
    <t>[P2016_DTO_DESCUENTO_X_KG]</t>
  </si>
  <si>
    <t>decimal(19, 4)</t>
  </si>
  <si>
    <t>[DESCUENTO_CONTADO]</t>
  </si>
  <si>
    <t>[DESCUENTO_CREDITO]</t>
  </si>
  <si>
    <t>[P2023_PCN]</t>
  </si>
  <si>
    <t>[P1003_VENTA_KG_CONTADO]</t>
  </si>
  <si>
    <t>[P1004_VENTA_KG_CREDITO]</t>
  </si>
  <si>
    <t>[P1012_CARTERA_CYC_INICIAL]</t>
  </si>
  <si>
    <t>[P1013_CARTERA_CYC_FINAL]</t>
  </si>
  <si>
    <t>[COBRANZA_HOLGURA]</t>
  </si>
  <si>
    <t>[PERFIL_VENTA_CONTADO_1_LUNES]</t>
  </si>
  <si>
    <t>[PERFIL_VENTA_CONTADO_2_MARTES]</t>
  </si>
  <si>
    <t>[PERFIL_VENTA_CONTADO_3_MIERCOLES]</t>
  </si>
  <si>
    <t>[PERFIL_VENTA_CONTADO_4_JUEVES]</t>
  </si>
  <si>
    <t>[PERFIL_VENTA_CONTADO_5_VIERNES]</t>
  </si>
  <si>
    <t>[PERFIL_VENTA_CONTADO_6_SABADO]</t>
  </si>
  <si>
    <t>[PERFIL_VENTA_CONTADO_7_DOMINGO]</t>
  </si>
  <si>
    <t>[PERFIL_VENTA_CREDITO_1_LUNES]</t>
  </si>
  <si>
    <t>[PERFIL_VENTA_CREDITO_2_MARTES]</t>
  </si>
  <si>
    <t>[PERFIL_VENTA_CREDITO_3_MIERCOLES]</t>
  </si>
  <si>
    <t>[PERFIL_VENTA_CREDITO_4_JUEVES]</t>
  </si>
  <si>
    <t>[PERFIL_VENTA_CREDITO_5_VIERNES]</t>
  </si>
  <si>
    <t>[PERFIL_VENTA_CREDITO_6_SABADO]</t>
  </si>
  <si>
    <t>[PERFIL_VENTA_CREDITO_7_DOMINGO]</t>
  </si>
  <si>
    <t>[PERFIL_COBRANZA_1_LUNES]</t>
  </si>
  <si>
    <t>[PERFIL_COBRANZA_2_MARTES]</t>
  </si>
  <si>
    <t>[PERFIL_COBRANZA_3_MIERCOLES]</t>
  </si>
  <si>
    <t>[PERFIL_COBRANZA_4_JUEVES]</t>
  </si>
  <si>
    <t>[PERFIL_COBRANZA_5_VIERNES]</t>
  </si>
  <si>
    <t>[PERFIL_COBRANZA_6_SABADO]</t>
  </si>
  <si>
    <t>[PERFIL_COBRANZA_7_DOMINGO]</t>
  </si>
  <si>
    <t>[K_USUARIO_ALTA]</t>
  </si>
  <si>
    <t>INT</t>
  </si>
  <si>
    <t>[F_ALTA]</t>
  </si>
  <si>
    <t>DATETIME</t>
  </si>
  <si>
    <t>[K_USUARIO_CAMBIO]</t>
  </si>
  <si>
    <t>[F_CAMBIO]</t>
  </si>
  <si>
    <t>[L_BORRADO]</t>
  </si>
  <si>
    <t>[K_USUARIO_BAJA]</t>
  </si>
  <si>
    <t>[F_BAJA]</t>
  </si>
  <si>
    <t>PARAMETRO_SUCURSAL_D0M4</t>
  </si>
  <si>
    <t>[K_PARAMETRO_SUCURSAL_D0M4]</t>
  </si>
  <si>
    <t>[K_UNIDAD_OPERATIVA]</t>
  </si>
  <si>
    <t>[K_YYYY]</t>
  </si>
  <si>
    <t>[K_MM]</t>
  </si>
  <si>
    <t>L_DEBUG</t>
  </si>
  <si>
    <t>K_SISTEMA_EXE</t>
  </si>
  <si>
    <t>K_USUARIO_ACCION</t>
  </si>
  <si>
    <t>K_PRECIO_COSTO_PERFIL</t>
  </si>
  <si>
    <t>O_PRECIO_COSTO_PERFIL</t>
  </si>
  <si>
    <t>L_PRECIO_COSTO_PERFIL</t>
  </si>
  <si>
    <t>OK</t>
  </si>
  <si>
    <t>UO</t>
  </si>
  <si>
    <t>PLANTA</t>
  </si>
  <si>
    <t>YYYY</t>
  </si>
  <si>
    <t>MM</t>
  </si>
  <si>
    <t>UNIGAS MATRIZ</t>
  </si>
  <si>
    <t>GASOMATICO</t>
  </si>
  <si>
    <t>GAS Y SERVICIO</t>
  </si>
  <si>
    <t>MEXICANA DE GAS</t>
  </si>
  <si>
    <t>GAS CHAPULTEPEC</t>
  </si>
  <si>
    <t>UNIGAS TLAHUAC</t>
  </si>
  <si>
    <t>UNIGAS TOLUCA</t>
  </si>
  <si>
    <t>MORELOS</t>
  </si>
  <si>
    <t>TEHUACAN</t>
  </si>
  <si>
    <t>GAS URIBE</t>
  </si>
  <si>
    <t>H. ACAPULCO</t>
  </si>
  <si>
    <t>QUERETARO</t>
  </si>
  <si>
    <t>SAN LUIS POTOSI</t>
  </si>
  <si>
    <t>ZAPOPAN</t>
  </si>
  <si>
    <t>LA LAJA</t>
  </si>
  <si>
    <t>TEPATITLAN</t>
  </si>
  <si>
    <t>OCOTLAN</t>
  </si>
  <si>
    <t>YAHUALICA</t>
  </si>
  <si>
    <t>CD. GUZMAN</t>
  </si>
  <si>
    <t>AUTLAN</t>
  </si>
  <si>
    <t>MAMEME GAS</t>
  </si>
  <si>
    <t>AGUASCALIENTES</t>
  </si>
  <si>
    <t>CANCUN</t>
  </si>
  <si>
    <t>COZUMEL</t>
  </si>
  <si>
    <t>CHETUMAL</t>
  </si>
  <si>
    <t>PLAYA DEL CARMEN</t>
  </si>
  <si>
    <t>MERIDA</t>
  </si>
  <si>
    <t>TICUL</t>
  </si>
  <si>
    <t>CAMPECHE</t>
  </si>
  <si>
    <t>CD. DEL CARMEN</t>
  </si>
  <si>
    <t>MINATITLAN</t>
  </si>
  <si>
    <t>KM 80</t>
  </si>
  <si>
    <t>BIOGAS</t>
  </si>
  <si>
    <t>HIDRO II</t>
  </si>
  <si>
    <t>CUAUHTEMOC</t>
  </si>
  <si>
    <t>OJINAGA</t>
  </si>
  <si>
    <t>GUADALUPE</t>
  </si>
  <si>
    <t>PUEBLO</t>
  </si>
  <si>
    <t>ASCENSION</t>
  </si>
  <si>
    <t>PALOMAS</t>
  </si>
  <si>
    <t>BUENAVENTURA</t>
  </si>
  <si>
    <t>BENITO JUAREZ</t>
  </si>
  <si>
    <t>FLORES MAGON</t>
  </si>
  <si>
    <t>LAS SIERRA</t>
  </si>
  <si>
    <t>PARRAL</t>
  </si>
  <si>
    <t>CAMARGO</t>
  </si>
  <si>
    <t>DELICIAS</t>
  </si>
  <si>
    <t>TIJUANA</t>
  </si>
  <si>
    <t>MEXICALI</t>
  </si>
  <si>
    <t>ENSENADA</t>
  </si>
  <si>
    <t>SAN QUINTIN</t>
  </si>
  <si>
    <t>OBREGON</t>
  </si>
  <si>
    <t>HERMOSILLO</t>
  </si>
  <si>
    <t>NOGALES</t>
  </si>
  <si>
    <t>SAN LUIS R.C.</t>
  </si>
  <si>
    <t>MOCHIS</t>
  </si>
  <si>
    <t>CULIACAN</t>
  </si>
  <si>
    <t>PUERTO PEÑASCO</t>
  </si>
  <si>
    <t>AGUAPRIETA</t>
  </si>
  <si>
    <t>NAVOJOA</t>
  </si>
  <si>
    <t>NACOZARI</t>
  </si>
  <si>
    <t>NACO</t>
  </si>
  <si>
    <t>CANANEA</t>
  </si>
  <si>
    <t>CABORCA</t>
  </si>
  <si>
    <t>SANTA ANA</t>
  </si>
  <si>
    <t>GUAYMAS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</si>
</sst>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_ ;\-0\ "/>
    <numFmt numFmtId="166" formatCode="#,##0.0000"/>
    <numFmt numFmtId="167" formatCode="#,##0.0000_ ;[Red]\-#,##0.00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</font>
    <font>
      <b/>
      <sz val="14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4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165" fontId="19" fillId="0" borderId="2" xfId="1" applyNumberFormat="1" applyFont="1" applyFill="1" applyBorder="1" applyAlignment="1">
      <alignment horizontal="center" vertical="center"/>
    </xf>
    <xf numFmtId="166" fontId="18" fillId="0" borderId="4" xfId="0" applyNumberFormat="1" applyFont="1" applyFill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26" fillId="0" borderId="2" xfId="0" applyFont="1" applyBorder="1"/>
    <xf numFmtId="43" fontId="24" fillId="0" borderId="2" xfId="1" applyFont="1" applyBorder="1"/>
    <xf numFmtId="43" fontId="25" fillId="3" borderId="2" xfId="1" applyFont="1" applyFill="1" applyBorder="1"/>
    <xf numFmtId="43" fontId="26" fillId="0" borderId="2" xfId="1" applyFont="1" applyBorder="1"/>
    <xf numFmtId="0" fontId="2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16" sqref="F16"/>
    </sheetView>
  </sheetViews>
  <sheetFormatPr baseColWidth="10" defaultRowHeight="15" x14ac:dyDescent="0.25"/>
  <cols>
    <col min="2" max="2" width="38.7109375" bestFit="1" customWidth="1"/>
    <col min="3" max="3" width="13.42578125" bestFit="1" customWidth="1"/>
  </cols>
  <sheetData>
    <row r="1" spans="1:4" ht="23.25" x14ac:dyDescent="0.25">
      <c r="A1" s="1" t="s">
        <v>46</v>
      </c>
      <c r="B1" s="2"/>
      <c r="C1" s="3"/>
      <c r="D1" s="4"/>
    </row>
    <row r="2" spans="1:4" x14ac:dyDescent="0.25">
      <c r="A2" s="5" t="s">
        <v>0</v>
      </c>
      <c r="B2" s="5" t="s">
        <v>1</v>
      </c>
      <c r="C2" s="5" t="s">
        <v>2</v>
      </c>
      <c r="D2" s="6" t="s">
        <v>3</v>
      </c>
    </row>
    <row r="3" spans="1:4" x14ac:dyDescent="0.25">
      <c r="A3" s="7" t="s">
        <v>4</v>
      </c>
      <c r="B3" s="8" t="s">
        <v>47</v>
      </c>
      <c r="C3" s="9" t="s">
        <v>5</v>
      </c>
      <c r="D3" s="10"/>
    </row>
    <row r="4" spans="1:4" x14ac:dyDescent="0.25">
      <c r="A4" s="7" t="s">
        <v>4</v>
      </c>
      <c r="B4" s="24" t="s">
        <v>48</v>
      </c>
      <c r="C4" s="13" t="s">
        <v>38</v>
      </c>
      <c r="D4" s="10"/>
    </row>
    <row r="5" spans="1:4" x14ac:dyDescent="0.25">
      <c r="A5" s="7" t="s">
        <v>4</v>
      </c>
      <c r="B5" s="25" t="s">
        <v>49</v>
      </c>
      <c r="C5" s="13" t="s">
        <v>38</v>
      </c>
      <c r="D5" s="10"/>
    </row>
    <row r="6" spans="1:4" x14ac:dyDescent="0.25">
      <c r="A6" s="7" t="s">
        <v>4</v>
      </c>
      <c r="B6" s="24" t="s">
        <v>50</v>
      </c>
      <c r="C6" s="13" t="s">
        <v>38</v>
      </c>
      <c r="D6" s="13"/>
    </row>
    <row r="7" spans="1:4" x14ac:dyDescent="0.25">
      <c r="A7" s="11"/>
      <c r="B7" s="12" t="s">
        <v>6</v>
      </c>
      <c r="C7" s="9" t="s">
        <v>7</v>
      </c>
      <c r="D7" s="10"/>
    </row>
    <row r="8" spans="1:4" x14ac:dyDescent="0.25">
      <c r="A8" s="11"/>
      <c r="B8" s="12" t="s">
        <v>8</v>
      </c>
      <c r="C8" s="9" t="s">
        <v>7</v>
      </c>
      <c r="D8" s="13"/>
    </row>
    <row r="9" spans="1:4" x14ac:dyDescent="0.25">
      <c r="A9" s="7"/>
      <c r="B9" s="12" t="s">
        <v>9</v>
      </c>
      <c r="C9" s="9" t="s">
        <v>7</v>
      </c>
      <c r="D9" s="13"/>
    </row>
    <row r="10" spans="1:4" x14ac:dyDescent="0.25">
      <c r="A10" s="14"/>
      <c r="B10" s="12" t="s">
        <v>10</v>
      </c>
      <c r="C10" s="15" t="s">
        <v>7</v>
      </c>
      <c r="D10" s="13"/>
    </row>
    <row r="11" spans="1:4" x14ac:dyDescent="0.25">
      <c r="A11" s="14"/>
      <c r="B11" s="12" t="s">
        <v>11</v>
      </c>
      <c r="C11" s="15" t="s">
        <v>7</v>
      </c>
      <c r="D11" s="13"/>
    </row>
    <row r="12" spans="1:4" x14ac:dyDescent="0.25">
      <c r="A12" s="7"/>
      <c r="B12" s="12" t="s">
        <v>12</v>
      </c>
      <c r="C12" s="15" t="s">
        <v>7</v>
      </c>
      <c r="D12" s="16"/>
    </row>
    <row r="13" spans="1:4" x14ac:dyDescent="0.25">
      <c r="A13" s="7"/>
      <c r="B13" s="12" t="s">
        <v>13</v>
      </c>
      <c r="C13" s="15" t="s">
        <v>7</v>
      </c>
      <c r="D13" s="13"/>
    </row>
    <row r="14" spans="1:4" x14ac:dyDescent="0.25">
      <c r="A14" s="7"/>
      <c r="B14" s="12" t="s">
        <v>14</v>
      </c>
      <c r="C14" s="15" t="s">
        <v>7</v>
      </c>
      <c r="D14" s="13"/>
    </row>
    <row r="15" spans="1:4" x14ac:dyDescent="0.25">
      <c r="A15" s="7"/>
      <c r="B15" s="12" t="s">
        <v>15</v>
      </c>
      <c r="C15" s="15" t="s">
        <v>7</v>
      </c>
      <c r="D15" s="13"/>
    </row>
    <row r="16" spans="1:4" x14ac:dyDescent="0.25">
      <c r="A16" s="7"/>
      <c r="B16" s="12" t="s">
        <v>16</v>
      </c>
      <c r="C16" s="15" t="s">
        <v>7</v>
      </c>
      <c r="D16" s="13"/>
    </row>
    <row r="17" spans="1:4" x14ac:dyDescent="0.25">
      <c r="A17" s="7"/>
      <c r="B17" s="12" t="s">
        <v>17</v>
      </c>
      <c r="C17" s="15" t="s">
        <v>7</v>
      </c>
      <c r="D17" s="10"/>
    </row>
    <row r="18" spans="1:4" x14ac:dyDescent="0.25">
      <c r="A18" s="17"/>
      <c r="B18" s="12" t="s">
        <v>18</v>
      </c>
      <c r="C18" s="15" t="s">
        <v>7</v>
      </c>
      <c r="D18" s="10"/>
    </row>
    <row r="19" spans="1:4" x14ac:dyDescent="0.25">
      <c r="A19" s="17"/>
      <c r="B19" s="12" t="s">
        <v>19</v>
      </c>
      <c r="C19" s="15" t="s">
        <v>7</v>
      </c>
      <c r="D19" s="10"/>
    </row>
    <row r="20" spans="1:4" x14ac:dyDescent="0.25">
      <c r="A20" s="17"/>
      <c r="B20" s="12" t="s">
        <v>20</v>
      </c>
      <c r="C20" s="15" t="s">
        <v>7</v>
      </c>
      <c r="D20" s="10"/>
    </row>
    <row r="21" spans="1:4" x14ac:dyDescent="0.25">
      <c r="A21" s="17"/>
      <c r="B21" s="12" t="s">
        <v>21</v>
      </c>
      <c r="C21" s="15" t="s">
        <v>7</v>
      </c>
      <c r="D21" s="10"/>
    </row>
    <row r="22" spans="1:4" x14ac:dyDescent="0.25">
      <c r="A22" s="17"/>
      <c r="B22" s="18" t="s">
        <v>22</v>
      </c>
      <c r="C22" s="12" t="s">
        <v>7</v>
      </c>
      <c r="D22" s="19"/>
    </row>
    <row r="23" spans="1:4" x14ac:dyDescent="0.25">
      <c r="A23" s="17"/>
      <c r="B23" s="18" t="s">
        <v>23</v>
      </c>
      <c r="C23" s="12" t="s">
        <v>7</v>
      </c>
      <c r="D23" s="19"/>
    </row>
    <row r="24" spans="1:4" x14ac:dyDescent="0.25">
      <c r="B24" s="20" t="s">
        <v>24</v>
      </c>
      <c r="C24" s="20" t="s">
        <v>7</v>
      </c>
    </row>
    <row r="25" spans="1:4" x14ac:dyDescent="0.25">
      <c r="B25" s="20" t="s">
        <v>25</v>
      </c>
      <c r="C25" s="20" t="s">
        <v>7</v>
      </c>
    </row>
    <row r="26" spans="1:4" x14ac:dyDescent="0.25">
      <c r="B26" s="20" t="s">
        <v>26</v>
      </c>
      <c r="C26" s="20" t="s">
        <v>7</v>
      </c>
    </row>
    <row r="27" spans="1:4" x14ac:dyDescent="0.25">
      <c r="B27" s="20" t="s">
        <v>27</v>
      </c>
      <c r="C27" s="20" t="s">
        <v>7</v>
      </c>
    </row>
    <row r="28" spans="1:4" x14ac:dyDescent="0.25">
      <c r="B28" s="20" t="s">
        <v>28</v>
      </c>
      <c r="C28" s="20" t="s">
        <v>7</v>
      </c>
    </row>
    <row r="29" spans="1:4" x14ac:dyDescent="0.25">
      <c r="B29" s="20" t="s">
        <v>29</v>
      </c>
      <c r="C29" s="20" t="s">
        <v>7</v>
      </c>
    </row>
    <row r="30" spans="1:4" x14ac:dyDescent="0.25">
      <c r="B30" s="20" t="s">
        <v>30</v>
      </c>
      <c r="C30" s="20" t="s">
        <v>7</v>
      </c>
    </row>
    <row r="31" spans="1:4" x14ac:dyDescent="0.25">
      <c r="B31" s="20" t="s">
        <v>31</v>
      </c>
      <c r="C31" s="20" t="s">
        <v>7</v>
      </c>
    </row>
    <row r="32" spans="1:4" x14ac:dyDescent="0.25">
      <c r="B32" s="20" t="s">
        <v>32</v>
      </c>
      <c r="C32" s="20" t="s">
        <v>7</v>
      </c>
    </row>
    <row r="33" spans="1:4" x14ac:dyDescent="0.25">
      <c r="B33" s="20" t="s">
        <v>33</v>
      </c>
      <c r="C33" s="20" t="s">
        <v>7</v>
      </c>
    </row>
    <row r="34" spans="1:4" x14ac:dyDescent="0.25">
      <c r="B34" s="20" t="s">
        <v>34</v>
      </c>
      <c r="C34" s="20" t="s">
        <v>7</v>
      </c>
    </row>
    <row r="35" spans="1:4" x14ac:dyDescent="0.25">
      <c r="B35" s="20" t="s">
        <v>35</v>
      </c>
      <c r="C35" s="20" t="s">
        <v>7</v>
      </c>
    </row>
    <row r="36" spans="1:4" x14ac:dyDescent="0.25">
      <c r="B36" s="20" t="s">
        <v>36</v>
      </c>
      <c r="C36" s="20" t="s">
        <v>7</v>
      </c>
    </row>
    <row r="37" spans="1:4" x14ac:dyDescent="0.25">
      <c r="A37" s="21" t="s">
        <v>4</v>
      </c>
      <c r="B37" s="21" t="s">
        <v>37</v>
      </c>
      <c r="C37" t="s">
        <v>38</v>
      </c>
    </row>
    <row r="38" spans="1:4" x14ac:dyDescent="0.25">
      <c r="B38" t="s">
        <v>39</v>
      </c>
      <c r="C38" t="s">
        <v>40</v>
      </c>
    </row>
    <row r="39" spans="1:4" x14ac:dyDescent="0.25">
      <c r="A39" s="21" t="s">
        <v>4</v>
      </c>
      <c r="B39" s="21" t="s">
        <v>41</v>
      </c>
      <c r="C39" t="s">
        <v>38</v>
      </c>
    </row>
    <row r="40" spans="1:4" x14ac:dyDescent="0.25">
      <c r="B40" t="s">
        <v>42</v>
      </c>
      <c r="C40" s="22" t="s">
        <v>40</v>
      </c>
    </row>
    <row r="41" spans="1:4" x14ac:dyDescent="0.25">
      <c r="B41" t="s">
        <v>43</v>
      </c>
      <c r="C41" t="s">
        <v>38</v>
      </c>
    </row>
    <row r="42" spans="1:4" x14ac:dyDescent="0.25">
      <c r="A42" s="21" t="s">
        <v>4</v>
      </c>
      <c r="B42" s="21" t="s">
        <v>44</v>
      </c>
      <c r="C42" t="s">
        <v>38</v>
      </c>
      <c r="D42" s="23" t="s">
        <v>4</v>
      </c>
    </row>
    <row r="43" spans="1:4" x14ac:dyDescent="0.25">
      <c r="B43" t="s">
        <v>45</v>
      </c>
      <c r="C43" t="s">
        <v>40</v>
      </c>
      <c r="D43" s="2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7"/>
  <sheetViews>
    <sheetView topLeftCell="B1" workbookViewId="0">
      <selection activeCell="E2" sqref="E2"/>
    </sheetView>
  </sheetViews>
  <sheetFormatPr baseColWidth="10" defaultRowHeight="15" x14ac:dyDescent="0.25"/>
  <cols>
    <col min="2" max="2" width="12.7109375" bestFit="1" customWidth="1"/>
    <col min="3" max="3" width="15.85546875" bestFit="1" customWidth="1"/>
    <col min="4" max="4" width="19.42578125" bestFit="1" customWidth="1"/>
    <col min="5" max="5" width="35.140625" bestFit="1" customWidth="1"/>
    <col min="6" max="6" width="19.5703125" bestFit="1" customWidth="1"/>
    <col min="7" max="7" width="19.140625" bestFit="1" customWidth="1"/>
    <col min="10" max="10" width="18.7109375" bestFit="1" customWidth="1"/>
    <col min="13" max="15" width="17.5703125" customWidth="1"/>
    <col min="16" max="16" width="14.5703125" bestFit="1" customWidth="1"/>
    <col min="17" max="17" width="16.7109375" customWidth="1"/>
    <col min="18" max="18" width="18.28515625" customWidth="1"/>
    <col min="19" max="19" width="15.85546875" customWidth="1"/>
    <col min="20" max="20" width="19.85546875" customWidth="1"/>
    <col min="21" max="21" width="13.28515625" customWidth="1"/>
    <col min="22" max="22" width="15.140625" bestFit="1" customWidth="1"/>
    <col min="42" max="42" width="14" customWidth="1"/>
  </cols>
  <sheetData>
    <row r="1" spans="1:43" ht="18.75" x14ac:dyDescent="0.25">
      <c r="A1" s="26" t="s">
        <v>51</v>
      </c>
      <c r="B1" s="26" t="s">
        <v>52</v>
      </c>
      <c r="C1" s="27" t="s">
        <v>53</v>
      </c>
      <c r="D1" s="27" t="s">
        <v>54</v>
      </c>
      <c r="E1" s="8" t="s">
        <v>47</v>
      </c>
      <c r="F1" s="27" t="s">
        <v>55</v>
      </c>
      <c r="G1" s="27" t="s">
        <v>56</v>
      </c>
      <c r="H1" s="28" t="s">
        <v>57</v>
      </c>
      <c r="I1" s="29" t="s">
        <v>58</v>
      </c>
      <c r="J1" s="29" t="s">
        <v>59</v>
      </c>
      <c r="K1" s="26" t="s">
        <v>60</v>
      </c>
      <c r="L1" s="26" t="s">
        <v>61</v>
      </c>
      <c r="M1" s="12" t="s">
        <v>6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18" t="s">
        <v>22</v>
      </c>
      <c r="AC1" s="18" t="s">
        <v>23</v>
      </c>
      <c r="AD1" s="20" t="s">
        <v>24</v>
      </c>
      <c r="AE1" s="20" t="s">
        <v>25</v>
      </c>
      <c r="AF1" s="20" t="s">
        <v>26</v>
      </c>
      <c r="AG1" s="20" t="s">
        <v>27</v>
      </c>
      <c r="AH1" s="20" t="s">
        <v>28</v>
      </c>
      <c r="AI1" s="20" t="s">
        <v>29</v>
      </c>
      <c r="AJ1" s="20" t="s">
        <v>30</v>
      </c>
      <c r="AK1" s="20" t="s">
        <v>31</v>
      </c>
      <c r="AL1" s="20" t="s">
        <v>32</v>
      </c>
      <c r="AM1" s="20" t="s">
        <v>33</v>
      </c>
      <c r="AN1" s="20" t="s">
        <v>34</v>
      </c>
      <c r="AO1" s="20" t="s">
        <v>35</v>
      </c>
      <c r="AP1" s="20" t="s">
        <v>36</v>
      </c>
      <c r="AQ1" s="30" t="str">
        <f xml:space="preserve"> CONCATENATE("EXECUTE [PG_CI_PRECIO_COSTO_PERFIL] ", A1, ", ", B1, ", ", C1, ", ", D1, ", ",F1,", ",G1,", ", I1, ", ", K1, ", ", L1, ", ", O1, ", ", P1, ", ", Q1, ", ", R1, ", ", S1, ", ", T1, ", ", U1, ", ", V1, ", ", W1, ", ", X1, ", ", Y1,", ",AP1)</f>
        <v>EXECUTE [PG_CI_PRECIO_COSTO_PERFIL] L_DEBUG, K_SISTEMA_EXE, K_USUARIO_ACCION, K_PRECIO_COSTO_PERFIL, O_PRECIO_COSTO_PERFIL, L_PRECIO_COSTO_PERFIL, UO, YYYY, MM, [DESCUENTO_CREDITO], [P2023_PCN], [P1003_VENTA_KG_CONTADO], [P1004_VENTA_KG_CREDITO], [P1012_CARTERA_CYC_INICIAL], [P1013_CARTERA_CYC_FINAL], [COBRANZA_HOLGURA], [PERFIL_VENTA_CONTADO_1_LUNES], [PERFIL_VENTA_CONTADO_2_MARTES], [PERFIL_VENTA_CONTADO_3_MIERCOLES], [PERFIL_VENTA_CONTADO_4_JUEVES], [PERFIL_COBRANZA_7_DOMINGO]</v>
      </c>
    </row>
    <row r="2" spans="1:43" ht="18.75" x14ac:dyDescent="0.25">
      <c r="A2" s="31">
        <v>0</v>
      </c>
      <c r="B2" s="31">
        <v>0</v>
      </c>
      <c r="C2" s="31">
        <v>0</v>
      </c>
      <c r="D2" s="32">
        <v>1001</v>
      </c>
      <c r="E2" s="32"/>
      <c r="F2" s="32">
        <v>370</v>
      </c>
      <c r="G2" s="32">
        <v>1</v>
      </c>
      <c r="H2" s="33" t="s">
        <v>4</v>
      </c>
      <c r="I2" s="34">
        <v>1</v>
      </c>
      <c r="J2" s="34" t="s">
        <v>98</v>
      </c>
      <c r="K2" s="35">
        <v>2018</v>
      </c>
      <c r="L2" s="35">
        <v>3</v>
      </c>
      <c r="M2" s="36">
        <v>1.5</v>
      </c>
      <c r="N2" s="36">
        <v>0.05</v>
      </c>
      <c r="O2" s="36">
        <v>0.95</v>
      </c>
      <c r="P2" s="39">
        <v>9.4499999999999993</v>
      </c>
      <c r="Q2" s="42">
        <v>1800000</v>
      </c>
      <c r="R2" s="42">
        <v>2100000</v>
      </c>
      <c r="S2" s="42">
        <v>85000000</v>
      </c>
      <c r="T2" s="42">
        <v>80000000</v>
      </c>
      <c r="U2" s="42">
        <v>0.1</v>
      </c>
      <c r="V2" s="43">
        <v>11</v>
      </c>
      <c r="W2" s="44">
        <v>21</v>
      </c>
      <c r="X2" s="44">
        <v>31</v>
      </c>
      <c r="Y2" s="44">
        <v>41</v>
      </c>
      <c r="Z2" s="44">
        <v>51</v>
      </c>
      <c r="AA2" s="44">
        <v>6</v>
      </c>
      <c r="AB2" s="44">
        <v>7</v>
      </c>
      <c r="AC2" s="38">
        <v>40</v>
      </c>
      <c r="AD2" s="38">
        <v>32</v>
      </c>
      <c r="AE2" s="38">
        <v>22</v>
      </c>
      <c r="AF2" s="38">
        <v>12</v>
      </c>
      <c r="AG2" s="38">
        <v>52</v>
      </c>
      <c r="AH2" s="38">
        <v>12</v>
      </c>
      <c r="AI2" s="38">
        <v>5</v>
      </c>
      <c r="AJ2" s="43">
        <v>13</v>
      </c>
      <c r="AK2" s="44">
        <v>33</v>
      </c>
      <c r="AL2" s="44">
        <v>33</v>
      </c>
      <c r="AM2" s="44">
        <v>23</v>
      </c>
      <c r="AN2" s="44">
        <v>23</v>
      </c>
      <c r="AO2" s="44">
        <v>0</v>
      </c>
      <c r="AP2" s="44">
        <v>0</v>
      </c>
      <c r="AQ2" s="30" t="str">
        <f xml:space="preserve"> CONCATENATE("EXECUTE [PG_CI_PRECIO_COSTO_PERFIL] ", A2, ", ", B2, ", ", C2, ", ", D2, ", ",E2,", ",F2,", ",G2,", ", I2, ", ", K2, ", ", L2, ", ", M2, ", ",N2, ", ",O2, ", ", P2, ", ", Q2, ", ", R2, ", ", S2, ", ", T2, ", ", U2, ", ", V2, ", ", W2, ", ", X2, ", ", Y2,", ",Z2,", ",AA2,", ",AB2,", ",AC2,", ",AD2,", ",AE2,", ",AF2,", ",AG2,", ",AH2,", ",AI2,", ",AJ2,", ",AK2,", ",AL2,", ",AM2,", ",AN2,", ",AO2,", ",AP2)</f>
        <v>EXECUTE [PG_CI_PRECIO_COSTO_PERFIL] 0, 0, 0, 1001, , 370, 1, 1, 2018, 3, 1.5, 0.05, 0.95, 9.45, 1800000, 2100000, 85000000, 80000000, 0.1, 11, 21, 31, 41, 51, 6, 7, 40, 32, 22, 12, 52, 12, 5, 13, 33, 33, 23, 23, 0, 0</v>
      </c>
    </row>
    <row r="3" spans="1:43" ht="18.75" x14ac:dyDescent="0.25">
      <c r="A3" s="31">
        <v>0</v>
      </c>
      <c r="B3" s="31">
        <v>0</v>
      </c>
      <c r="C3" s="31">
        <v>0</v>
      </c>
      <c r="D3" s="32">
        <v>1002</v>
      </c>
      <c r="E3" s="32"/>
      <c r="F3" s="32">
        <v>450</v>
      </c>
      <c r="G3" s="32">
        <v>1</v>
      </c>
      <c r="H3" s="33" t="s">
        <v>4</v>
      </c>
      <c r="I3" s="34">
        <v>2</v>
      </c>
      <c r="J3" s="34" t="s">
        <v>106</v>
      </c>
      <c r="K3" s="35">
        <v>2018</v>
      </c>
      <c r="L3" s="35">
        <v>3</v>
      </c>
      <c r="M3" s="36">
        <v>1.54</v>
      </c>
      <c r="N3" s="36">
        <v>0.09</v>
      </c>
      <c r="O3" s="36">
        <v>0.91</v>
      </c>
      <c r="P3" s="40">
        <f>P$2 + ( MOD( $D3,23) / 100)</f>
        <v>9.58</v>
      </c>
      <c r="Q3" s="40">
        <f>Q$2 + ( MOD( $D3,33) * 10000)</f>
        <v>1920000</v>
      </c>
      <c r="R3" s="40">
        <f>R$2 + ( MOD( $D3,11) * 7000)</f>
        <v>2107000</v>
      </c>
      <c r="S3" s="40">
        <f>S$2 + ( MOD( $D3,17) * 10000)</f>
        <v>85160000</v>
      </c>
      <c r="T3" s="40">
        <f>T$2 + ( MOD( $D3,10) * 800000)</f>
        <v>81600000</v>
      </c>
      <c r="U3" s="40">
        <f>U$2 + ( MOD( $D3,30) / 100)</f>
        <v>0.22</v>
      </c>
      <c r="V3" s="40">
        <f>V2</f>
        <v>11</v>
      </c>
      <c r="W3" s="40">
        <f>W2</f>
        <v>21</v>
      </c>
      <c r="X3" s="40">
        <f>X2</f>
        <v>31</v>
      </c>
      <c r="Y3" s="40">
        <f>Y2</f>
        <v>41</v>
      </c>
      <c r="Z3" s="40">
        <f>Z2</f>
        <v>51</v>
      </c>
      <c r="AA3" s="40">
        <f>AA2</f>
        <v>6</v>
      </c>
      <c r="AB3" s="40">
        <f>AB2</f>
        <v>7</v>
      </c>
      <c r="AC3" s="38">
        <v>40</v>
      </c>
      <c r="AD3" s="38">
        <v>32</v>
      </c>
      <c r="AE3" s="38">
        <v>22</v>
      </c>
      <c r="AF3" s="38">
        <v>12</v>
      </c>
      <c r="AG3" s="38">
        <v>52</v>
      </c>
      <c r="AH3" s="38">
        <v>12</v>
      </c>
      <c r="AI3" s="38">
        <v>5</v>
      </c>
      <c r="AJ3" s="43">
        <v>13</v>
      </c>
      <c r="AK3" s="44">
        <v>33</v>
      </c>
      <c r="AL3" s="44">
        <v>33</v>
      </c>
      <c r="AM3" s="44">
        <v>23</v>
      </c>
      <c r="AN3" s="44">
        <v>23</v>
      </c>
      <c r="AO3" s="44">
        <v>0</v>
      </c>
      <c r="AP3" s="44">
        <v>0</v>
      </c>
      <c r="AQ3" s="30" t="str">
        <f t="shared" ref="AQ3:AQ66" si="0" xml:space="preserve"> CONCATENATE("EXECUTE [PG_CI_PRECIO_COSTO_PERFIL] ", A3, ", ", B3, ", ", C3, ", ", D3, ", ",E3,", ",F3,", ",G3,", ", I3, ", ", K3, ", ", L3, ", ", M3, ", ",N3, ", ",O3, ", ", P3, ", ", Q3, ", ", R3, ", ", S3, ", ", T3, ", ", U3, ", ", V3, ", ", W3, ", ", X3, ", ", Y3,", ",Z3,", ",AA3,", ",AB3,", ",AC3,", ",AD3,", ",AE3,", ",AF3,", ",AG3,", ",AH3,", ",AI3,", ",AJ3,", ",AK3,", ",AL3,", ",AM3,", ",AN3,", ",AO3,", ",AP3)</f>
        <v>EXECUTE [PG_CI_PRECIO_COSTO_PERFIL] 0, 0, 0, 1002, , 450, 1, 2, 2018, 3, 1.54, 0.09, 0.91, 9.58, 1920000, 2107000, 85160000, 81600000, 0.22, 11, 21, 31, 41, 51, 6, 7, 40, 32, 22, 12, 52, 12, 5, 13, 33, 33, 23, 23, 0, 0</v>
      </c>
    </row>
    <row r="4" spans="1:43" ht="18.75" x14ac:dyDescent="0.25">
      <c r="A4" s="31">
        <v>0</v>
      </c>
      <c r="B4" s="31">
        <v>0</v>
      </c>
      <c r="C4" s="31">
        <v>0</v>
      </c>
      <c r="D4" s="32">
        <v>1003</v>
      </c>
      <c r="E4" s="32"/>
      <c r="F4" s="32">
        <v>330</v>
      </c>
      <c r="G4" s="32">
        <v>1</v>
      </c>
      <c r="H4" s="33" t="s">
        <v>4</v>
      </c>
      <c r="I4" s="34">
        <v>3</v>
      </c>
      <c r="J4" s="34" t="s">
        <v>94</v>
      </c>
      <c r="K4" s="35">
        <v>2018</v>
      </c>
      <c r="L4" s="35">
        <v>3</v>
      </c>
      <c r="M4" s="36">
        <v>1.55</v>
      </c>
      <c r="N4" s="36">
        <v>0.1</v>
      </c>
      <c r="O4" s="36">
        <v>0.9</v>
      </c>
      <c r="P4" s="40">
        <f>P$2 + ( MOD( $D4,23) / 100)</f>
        <v>9.59</v>
      </c>
      <c r="Q4" s="40">
        <f>Q$2 + ( MOD( $D4,33) * 10000)</f>
        <v>1930000</v>
      </c>
      <c r="R4" s="40">
        <f>R$2 + ( MOD( $D4,11) * 7000)</f>
        <v>2114000</v>
      </c>
      <c r="S4" s="40">
        <f>S$2 + ( MOD( $D4,17) * 10000)</f>
        <v>85000000</v>
      </c>
      <c r="T4" s="40">
        <f>T$2 + ( MOD( $D4,10) * 800000)</f>
        <v>82400000</v>
      </c>
      <c r="U4" s="40">
        <f>U$2 + ( MOD( $D4,30) / 100)</f>
        <v>0.23</v>
      </c>
      <c r="V4" s="40">
        <f>V3</f>
        <v>11</v>
      </c>
      <c r="W4" s="40">
        <f>W3</f>
        <v>21</v>
      </c>
      <c r="X4" s="40">
        <f>X3</f>
        <v>31</v>
      </c>
      <c r="Y4" s="40">
        <f>Y3</f>
        <v>41</v>
      </c>
      <c r="Z4" s="40">
        <f>Z3</f>
        <v>51</v>
      </c>
      <c r="AA4" s="40">
        <f>AA3</f>
        <v>6</v>
      </c>
      <c r="AB4" s="40">
        <f>AB3</f>
        <v>7</v>
      </c>
      <c r="AC4" s="38">
        <v>40</v>
      </c>
      <c r="AD4" s="38">
        <v>32</v>
      </c>
      <c r="AE4" s="38">
        <v>22</v>
      </c>
      <c r="AF4" s="38">
        <v>12</v>
      </c>
      <c r="AG4" s="38">
        <v>52</v>
      </c>
      <c r="AH4" s="38">
        <v>12</v>
      </c>
      <c r="AI4" s="38">
        <v>5</v>
      </c>
      <c r="AJ4" s="43">
        <v>13</v>
      </c>
      <c r="AK4" s="44">
        <v>33</v>
      </c>
      <c r="AL4" s="44">
        <v>33</v>
      </c>
      <c r="AM4" s="44">
        <v>23</v>
      </c>
      <c r="AN4" s="44">
        <v>23</v>
      </c>
      <c r="AO4" s="44">
        <v>0</v>
      </c>
      <c r="AP4" s="44">
        <v>0</v>
      </c>
      <c r="AQ4" s="30" t="str">
        <f t="shared" si="0"/>
        <v>EXECUTE [PG_CI_PRECIO_COSTO_PERFIL] 0, 0, 0, 1003, , 330, 1, 3, 2018, 3, 1.55, 0.1, 0.9, 9.59, 1930000, 2114000, 85000000, 82400000, 0.23, 11, 21, 31, 41, 51, 6, 7, 40, 32, 22, 12, 52, 12, 5, 13, 33, 33, 23, 23, 0, 0</v>
      </c>
    </row>
    <row r="5" spans="1:43" ht="18.75" x14ac:dyDescent="0.25">
      <c r="A5" s="31">
        <v>0</v>
      </c>
      <c r="B5" s="31">
        <v>0</v>
      </c>
      <c r="C5" s="31">
        <v>0</v>
      </c>
      <c r="D5" s="32">
        <v>1004</v>
      </c>
      <c r="E5" s="32"/>
      <c r="F5" s="32">
        <v>440</v>
      </c>
      <c r="G5" s="32">
        <v>1</v>
      </c>
      <c r="H5" s="33" t="s">
        <v>4</v>
      </c>
      <c r="I5" s="34">
        <v>4</v>
      </c>
      <c r="J5" s="34" t="s">
        <v>105</v>
      </c>
      <c r="K5" s="35">
        <v>2018</v>
      </c>
      <c r="L5" s="35">
        <v>3</v>
      </c>
      <c r="M5" s="36">
        <v>1.5</v>
      </c>
      <c r="N5" s="36">
        <v>0.11</v>
      </c>
      <c r="O5" s="36">
        <v>0.89</v>
      </c>
      <c r="P5" s="40">
        <f>P$2 + ( MOD( $D5,23) / 100)</f>
        <v>9.6</v>
      </c>
      <c r="Q5" s="40">
        <f>Q$2 + ( MOD( $D5,33) * 10000)</f>
        <v>1940000</v>
      </c>
      <c r="R5" s="40">
        <f>R$2 + ( MOD( $D5,11) * 7000)</f>
        <v>2121000</v>
      </c>
      <c r="S5" s="40">
        <f>S$2 + ( MOD( $D5,17) * 10000)</f>
        <v>85010000</v>
      </c>
      <c r="T5" s="40">
        <f>T$2 + ( MOD( $D5,10) * 800000)</f>
        <v>83200000</v>
      </c>
      <c r="U5" s="40">
        <f>U$2 + ( MOD( $D5,30) / 100)</f>
        <v>0.24000000000000002</v>
      </c>
      <c r="V5" s="40">
        <f>V4</f>
        <v>11</v>
      </c>
      <c r="W5" s="40">
        <f>W4</f>
        <v>21</v>
      </c>
      <c r="X5" s="40">
        <f>X4</f>
        <v>31</v>
      </c>
      <c r="Y5" s="40">
        <f>Y4</f>
        <v>41</v>
      </c>
      <c r="Z5" s="40">
        <f>Z4</f>
        <v>51</v>
      </c>
      <c r="AA5" s="40">
        <f>AA4</f>
        <v>6</v>
      </c>
      <c r="AB5" s="40">
        <f>AB4</f>
        <v>7</v>
      </c>
      <c r="AC5" s="38">
        <v>40</v>
      </c>
      <c r="AD5" s="38">
        <v>32</v>
      </c>
      <c r="AE5" s="38">
        <v>22</v>
      </c>
      <c r="AF5" s="38">
        <v>12</v>
      </c>
      <c r="AG5" s="38">
        <v>52</v>
      </c>
      <c r="AH5" s="38">
        <v>12</v>
      </c>
      <c r="AI5" s="38">
        <v>5</v>
      </c>
      <c r="AJ5" s="43">
        <v>13</v>
      </c>
      <c r="AK5" s="44">
        <v>33</v>
      </c>
      <c r="AL5" s="44">
        <v>33</v>
      </c>
      <c r="AM5" s="44">
        <v>23</v>
      </c>
      <c r="AN5" s="44">
        <v>23</v>
      </c>
      <c r="AO5" s="44">
        <v>0</v>
      </c>
      <c r="AP5" s="44">
        <v>0</v>
      </c>
      <c r="AQ5" s="30" t="str">
        <f t="shared" si="0"/>
        <v>EXECUTE [PG_CI_PRECIO_COSTO_PERFIL] 0, 0, 0, 1004, , 440, 1, 4, 2018, 3, 1.5, 0.11, 0.89, 9.6, 1940000, 2121000, 85010000, 83200000, 0.24, 11, 21, 31, 41, 51, 6, 7, 40, 32, 22, 12, 52, 12, 5, 13, 33, 33, 23, 23, 0, 0</v>
      </c>
    </row>
    <row r="6" spans="1:43" ht="18.75" x14ac:dyDescent="0.25">
      <c r="A6" s="31">
        <v>0</v>
      </c>
      <c r="B6" s="31">
        <v>0</v>
      </c>
      <c r="C6" s="31">
        <v>0</v>
      </c>
      <c r="D6" s="32">
        <v>1005</v>
      </c>
      <c r="E6" s="32"/>
      <c r="F6" s="32">
        <v>400</v>
      </c>
      <c r="G6" s="32">
        <v>1</v>
      </c>
      <c r="H6" s="33" t="s">
        <v>4</v>
      </c>
      <c r="I6" s="34">
        <v>5</v>
      </c>
      <c r="J6" s="34" t="s">
        <v>101</v>
      </c>
      <c r="K6" s="35">
        <v>2018</v>
      </c>
      <c r="L6" s="35">
        <v>3</v>
      </c>
      <c r="M6" s="36">
        <v>1.51</v>
      </c>
      <c r="N6" s="36">
        <v>0.12000000000000001</v>
      </c>
      <c r="O6" s="36">
        <v>0.88</v>
      </c>
      <c r="P6" s="40">
        <f>P$2 + ( MOD( $D6,23) / 100)</f>
        <v>9.61</v>
      </c>
      <c r="Q6" s="40">
        <f>Q$2 + ( MOD( $D6,33) * 10000)</f>
        <v>1950000</v>
      </c>
      <c r="R6" s="40">
        <f>R$2 + ( MOD( $D6,11) * 7000)</f>
        <v>2128000</v>
      </c>
      <c r="S6" s="40">
        <f>S$2 + ( MOD( $D6,17) * 10000)</f>
        <v>85020000</v>
      </c>
      <c r="T6" s="40">
        <f>T$2 + ( MOD( $D6,10) * 800000)</f>
        <v>84000000</v>
      </c>
      <c r="U6" s="40">
        <f>U$2 + ( MOD( $D6,30) / 100)</f>
        <v>0.25</v>
      </c>
      <c r="V6" s="40">
        <f>V5</f>
        <v>11</v>
      </c>
      <c r="W6" s="40">
        <f>W5</f>
        <v>21</v>
      </c>
      <c r="X6" s="40">
        <f>X5</f>
        <v>31</v>
      </c>
      <c r="Y6" s="40">
        <f>Y5</f>
        <v>41</v>
      </c>
      <c r="Z6" s="40">
        <f>Z5</f>
        <v>51</v>
      </c>
      <c r="AA6" s="40">
        <f>AA5</f>
        <v>6</v>
      </c>
      <c r="AB6" s="40">
        <f>AB5</f>
        <v>7</v>
      </c>
      <c r="AC6" s="38">
        <v>40</v>
      </c>
      <c r="AD6" s="38">
        <v>32</v>
      </c>
      <c r="AE6" s="38">
        <v>22</v>
      </c>
      <c r="AF6" s="38">
        <v>12</v>
      </c>
      <c r="AG6" s="38">
        <v>52</v>
      </c>
      <c r="AH6" s="38">
        <v>12</v>
      </c>
      <c r="AI6" s="38">
        <v>5</v>
      </c>
      <c r="AJ6" s="43">
        <v>13</v>
      </c>
      <c r="AK6" s="44">
        <v>33</v>
      </c>
      <c r="AL6" s="44">
        <v>33</v>
      </c>
      <c r="AM6" s="44">
        <v>23</v>
      </c>
      <c r="AN6" s="44">
        <v>23</v>
      </c>
      <c r="AO6" s="44">
        <v>0</v>
      </c>
      <c r="AP6" s="44">
        <v>0</v>
      </c>
      <c r="AQ6" s="30" t="str">
        <f t="shared" si="0"/>
        <v>EXECUTE [PG_CI_PRECIO_COSTO_PERFIL] 0, 0, 0, 1005, , 400, 1, 5, 2018, 3, 1.51, 0.12, 0.88, 9.61, 1950000, 2128000, 85020000, 84000000, 0.25, 11, 21, 31, 41, 51, 6, 7, 40, 32, 22, 12, 52, 12, 5, 13, 33, 33, 23, 23, 0, 0</v>
      </c>
    </row>
    <row r="7" spans="1:43" ht="18.75" x14ac:dyDescent="0.25">
      <c r="A7" s="31">
        <v>0</v>
      </c>
      <c r="B7" s="31">
        <v>0</v>
      </c>
      <c r="C7" s="31">
        <v>0</v>
      </c>
      <c r="D7" s="32">
        <v>1006</v>
      </c>
      <c r="E7" s="32"/>
      <c r="F7" s="32">
        <v>380</v>
      </c>
      <c r="G7" s="32">
        <v>1</v>
      </c>
      <c r="H7" s="33" t="s">
        <v>4</v>
      </c>
      <c r="I7" s="34">
        <v>6</v>
      </c>
      <c r="J7" s="34" t="s">
        <v>99</v>
      </c>
      <c r="K7" s="35">
        <v>2018</v>
      </c>
      <c r="L7" s="35">
        <v>3</v>
      </c>
      <c r="M7" s="36">
        <v>1.52</v>
      </c>
      <c r="N7" s="36">
        <v>0.13</v>
      </c>
      <c r="O7" s="36">
        <v>0.87</v>
      </c>
      <c r="P7" s="40">
        <f>P$2 + ( MOD( $D7,23) / 100)</f>
        <v>9.6199999999999992</v>
      </c>
      <c r="Q7" s="42">
        <v>1800000</v>
      </c>
      <c r="R7" s="40">
        <f>R$2 + ( MOD( $D7,11) * 7000)</f>
        <v>2135000</v>
      </c>
      <c r="S7" s="40">
        <f>S$2 + ( MOD( $D7,17) * 10000)</f>
        <v>85030000</v>
      </c>
      <c r="T7" s="40">
        <f>T$2 + ( MOD( $D7,10) * 800000)</f>
        <v>84800000</v>
      </c>
      <c r="U7" s="40">
        <f>U$2 + ( MOD( $D7,30) / 100)</f>
        <v>0.26</v>
      </c>
      <c r="V7" s="40">
        <f>V6</f>
        <v>11</v>
      </c>
      <c r="W7" s="40">
        <f>W6</f>
        <v>21</v>
      </c>
      <c r="X7" s="40">
        <f>X6</f>
        <v>31</v>
      </c>
      <c r="Y7" s="40">
        <f>Y6</f>
        <v>41</v>
      </c>
      <c r="Z7" s="40">
        <f>Z6</f>
        <v>51</v>
      </c>
      <c r="AA7" s="40">
        <f>AA6</f>
        <v>6</v>
      </c>
      <c r="AB7" s="40">
        <f>AB6</f>
        <v>7</v>
      </c>
      <c r="AC7" s="38">
        <v>40</v>
      </c>
      <c r="AD7" s="38">
        <v>32</v>
      </c>
      <c r="AE7" s="38">
        <v>22</v>
      </c>
      <c r="AF7" s="38">
        <v>12</v>
      </c>
      <c r="AG7" s="38">
        <v>52</v>
      </c>
      <c r="AH7" s="38">
        <v>12</v>
      </c>
      <c r="AI7" s="38">
        <v>5</v>
      </c>
      <c r="AJ7" s="43">
        <v>13</v>
      </c>
      <c r="AK7" s="44">
        <v>33</v>
      </c>
      <c r="AL7" s="44">
        <v>33</v>
      </c>
      <c r="AM7" s="44">
        <v>23</v>
      </c>
      <c r="AN7" s="44">
        <v>23</v>
      </c>
      <c r="AO7" s="44">
        <v>0</v>
      </c>
      <c r="AP7" s="44">
        <v>0</v>
      </c>
      <c r="AQ7" s="30" t="str">
        <f t="shared" si="0"/>
        <v>EXECUTE [PG_CI_PRECIO_COSTO_PERFIL] 0, 0, 0, 1006, , 380, 1, 6, 2018, 3, 1.52, 0.13, 0.87, 9.62, 1800000, 2135000, 85030000, 84800000, 0.26, 11, 21, 31, 41, 51, 6, 7, 40, 32, 22, 12, 52, 12, 5, 13, 33, 33, 23, 23, 0, 0</v>
      </c>
    </row>
    <row r="8" spans="1:43" ht="18.75" x14ac:dyDescent="0.25">
      <c r="A8" s="31">
        <v>0</v>
      </c>
      <c r="B8" s="31">
        <v>0</v>
      </c>
      <c r="C8" s="31">
        <v>0</v>
      </c>
      <c r="D8" s="32">
        <v>1008</v>
      </c>
      <c r="E8" s="32"/>
      <c r="F8" s="32">
        <v>430</v>
      </c>
      <c r="G8" s="32">
        <v>1</v>
      </c>
      <c r="H8" s="33" t="s">
        <v>4</v>
      </c>
      <c r="I8" s="34">
        <v>8</v>
      </c>
      <c r="J8" s="34" t="s">
        <v>104</v>
      </c>
      <c r="K8" s="35">
        <v>2018</v>
      </c>
      <c r="L8" s="35">
        <v>3</v>
      </c>
      <c r="M8" s="36">
        <v>1.54</v>
      </c>
      <c r="N8" s="36">
        <v>6.0000000000000005E-2</v>
      </c>
      <c r="O8" s="36">
        <v>0.94</v>
      </c>
      <c r="P8" s="40">
        <f>P$2 + ( MOD( $D8,23) / 100)</f>
        <v>9.6399999999999988</v>
      </c>
      <c r="Q8" s="40">
        <f>Q$2 + ( MOD( $D8,33) * 10000)</f>
        <v>1980000</v>
      </c>
      <c r="R8" s="40">
        <f>R$2 + ( MOD( $D8,11) * 7000)</f>
        <v>2149000</v>
      </c>
      <c r="S8" s="40">
        <f>S$2 + ( MOD( $D8,17) * 10000)</f>
        <v>85050000</v>
      </c>
      <c r="T8" s="40">
        <f>T$2 + ( MOD( $D8,10) * 800000)</f>
        <v>86400000</v>
      </c>
      <c r="U8" s="40">
        <f>U$2 + ( MOD( $D8,30) / 100)</f>
        <v>0.28000000000000003</v>
      </c>
      <c r="V8" s="40">
        <f>V7</f>
        <v>11</v>
      </c>
      <c r="W8" s="40">
        <f>W7</f>
        <v>21</v>
      </c>
      <c r="X8" s="40">
        <f>X7</f>
        <v>31</v>
      </c>
      <c r="Y8" s="40">
        <f>Y7</f>
        <v>41</v>
      </c>
      <c r="Z8" s="40">
        <f>Z7</f>
        <v>51</v>
      </c>
      <c r="AA8" s="40">
        <f>AA7</f>
        <v>6</v>
      </c>
      <c r="AB8" s="40">
        <f>AB7</f>
        <v>7</v>
      </c>
      <c r="AC8" s="38">
        <v>40</v>
      </c>
      <c r="AD8" s="38">
        <v>32</v>
      </c>
      <c r="AE8" s="38">
        <v>22</v>
      </c>
      <c r="AF8" s="38">
        <v>12</v>
      </c>
      <c r="AG8" s="38">
        <v>52</v>
      </c>
      <c r="AH8" s="38">
        <v>12</v>
      </c>
      <c r="AI8" s="38">
        <v>5</v>
      </c>
      <c r="AJ8" s="43">
        <v>13</v>
      </c>
      <c r="AK8" s="44">
        <v>33</v>
      </c>
      <c r="AL8" s="44">
        <v>33</v>
      </c>
      <c r="AM8" s="44">
        <v>23</v>
      </c>
      <c r="AN8" s="44">
        <v>23</v>
      </c>
      <c r="AO8" s="44">
        <v>0</v>
      </c>
      <c r="AP8" s="44">
        <v>0</v>
      </c>
      <c r="AQ8" s="30" t="str">
        <f t="shared" si="0"/>
        <v>EXECUTE [PG_CI_PRECIO_COSTO_PERFIL] 0, 0, 0, 1008, , 430, 1, 8, 2018, 3, 1.54, 0.06, 0.94, 9.64, 1980000, 2149000, 85050000, 86400000, 0.28, 11, 21, 31, 41, 51, 6, 7, 40, 32, 22, 12, 52, 12, 5, 13, 33, 33, 23, 23, 0, 0</v>
      </c>
    </row>
    <row r="9" spans="1:43" ht="18.75" x14ac:dyDescent="0.25">
      <c r="A9" s="31">
        <v>0</v>
      </c>
      <c r="B9" s="31">
        <v>0</v>
      </c>
      <c r="C9" s="31">
        <v>0</v>
      </c>
      <c r="D9" s="32">
        <v>1009</v>
      </c>
      <c r="E9" s="32"/>
      <c r="F9" s="32">
        <v>470</v>
      </c>
      <c r="G9" s="32">
        <v>1</v>
      </c>
      <c r="H9" s="33" t="s">
        <v>4</v>
      </c>
      <c r="I9" s="34">
        <v>9</v>
      </c>
      <c r="J9" s="34" t="s">
        <v>108</v>
      </c>
      <c r="K9" s="35">
        <v>2018</v>
      </c>
      <c r="L9" s="35">
        <v>3</v>
      </c>
      <c r="M9" s="36">
        <v>1.55</v>
      </c>
      <c r="N9" s="36">
        <v>7.0000000000000007E-2</v>
      </c>
      <c r="O9" s="36">
        <v>0.92999999999999994</v>
      </c>
      <c r="P9" s="40">
        <f>P$2 + ( MOD( $D9,23) / 100)</f>
        <v>9.6499999999999986</v>
      </c>
      <c r="Q9" s="40">
        <f>Q$2 + ( MOD( $D9,33) * 10000)</f>
        <v>1990000</v>
      </c>
      <c r="R9" s="40">
        <f>R$2 + ( MOD( $D9,11) * 7000)</f>
        <v>2156000</v>
      </c>
      <c r="S9" s="40">
        <f>S$2 + ( MOD( $D9,17) * 10000)</f>
        <v>85060000</v>
      </c>
      <c r="T9" s="40">
        <f>T$2 + ( MOD( $D9,10) * 800000)</f>
        <v>87200000</v>
      </c>
      <c r="U9" s="40">
        <f>U$2 + ( MOD( $D9,30) / 100)</f>
        <v>0.29000000000000004</v>
      </c>
      <c r="V9" s="40">
        <f>V8</f>
        <v>11</v>
      </c>
      <c r="W9" s="40">
        <f>W8</f>
        <v>21</v>
      </c>
      <c r="X9" s="40">
        <f>X8</f>
        <v>31</v>
      </c>
      <c r="Y9" s="40">
        <f>Y8</f>
        <v>41</v>
      </c>
      <c r="Z9" s="40">
        <f>Z8</f>
        <v>51</v>
      </c>
      <c r="AA9" s="40">
        <f>AA8</f>
        <v>6</v>
      </c>
      <c r="AB9" s="40">
        <f>AB8</f>
        <v>7</v>
      </c>
      <c r="AC9" s="38">
        <v>40</v>
      </c>
      <c r="AD9" s="38">
        <v>32</v>
      </c>
      <c r="AE9" s="38">
        <v>22</v>
      </c>
      <c r="AF9" s="38">
        <v>12</v>
      </c>
      <c r="AG9" s="38">
        <v>52</v>
      </c>
      <c r="AH9" s="38">
        <v>12</v>
      </c>
      <c r="AI9" s="38">
        <v>5</v>
      </c>
      <c r="AJ9" s="43">
        <v>13</v>
      </c>
      <c r="AK9" s="44">
        <v>33</v>
      </c>
      <c r="AL9" s="44">
        <v>33</v>
      </c>
      <c r="AM9" s="44">
        <v>23</v>
      </c>
      <c r="AN9" s="44">
        <v>23</v>
      </c>
      <c r="AO9" s="44">
        <v>0</v>
      </c>
      <c r="AP9" s="44">
        <v>0</v>
      </c>
      <c r="AQ9" s="30" t="str">
        <f t="shared" si="0"/>
        <v>EXECUTE [PG_CI_PRECIO_COSTO_PERFIL] 0, 0, 0, 1009, , 470, 1, 9, 2018, 3, 1.55, 0.07, 0.93, 9.65, 1990000, 2156000, 85060000, 87200000, 0.29, 11, 21, 31, 41, 51, 6, 7, 40, 32, 22, 12, 52, 12, 5, 13, 33, 33, 23, 23, 0, 0</v>
      </c>
    </row>
    <row r="10" spans="1:43" ht="18.75" x14ac:dyDescent="0.25">
      <c r="A10" s="31">
        <v>0</v>
      </c>
      <c r="B10" s="31">
        <v>0</v>
      </c>
      <c r="C10" s="31">
        <v>0</v>
      </c>
      <c r="D10" s="32">
        <v>1011</v>
      </c>
      <c r="E10" s="32"/>
      <c r="F10" s="32">
        <v>390</v>
      </c>
      <c r="G10" s="32">
        <v>1</v>
      </c>
      <c r="H10" s="33" t="s">
        <v>4</v>
      </c>
      <c r="I10" s="34">
        <v>11</v>
      </c>
      <c r="J10" s="34" t="s">
        <v>100</v>
      </c>
      <c r="K10" s="35">
        <v>2018</v>
      </c>
      <c r="L10" s="35">
        <v>3</v>
      </c>
      <c r="M10" s="36">
        <v>1.51</v>
      </c>
      <c r="N10" s="36">
        <v>0.09</v>
      </c>
      <c r="O10" s="36">
        <v>0.91</v>
      </c>
      <c r="P10" s="40">
        <f>P$2 + ( MOD( $D10,23) / 100)</f>
        <v>9.67</v>
      </c>
      <c r="Q10" s="40">
        <f>Q$2 + ( MOD( $D10,33) * 10000)</f>
        <v>2010000</v>
      </c>
      <c r="R10" s="40">
        <f>R$2 + ( MOD( $D10,11) * 7000)</f>
        <v>2170000</v>
      </c>
      <c r="S10" s="40">
        <f>S$2 + ( MOD( $D10,17) * 10000)</f>
        <v>85080000</v>
      </c>
      <c r="T10" s="40">
        <f>T$2 + ( MOD( $D10,10) * 800000)</f>
        <v>80800000</v>
      </c>
      <c r="U10" s="40">
        <f>U$2 + ( MOD( $D10,30) / 100)</f>
        <v>0.31</v>
      </c>
      <c r="V10" s="40">
        <f>V9</f>
        <v>11</v>
      </c>
      <c r="W10" s="40">
        <f>W9</f>
        <v>21</v>
      </c>
      <c r="X10" s="40">
        <f>X9</f>
        <v>31</v>
      </c>
      <c r="Y10" s="40">
        <f>Y9</f>
        <v>41</v>
      </c>
      <c r="Z10" s="40">
        <f>Z9</f>
        <v>51</v>
      </c>
      <c r="AA10" s="40">
        <f>AA9</f>
        <v>6</v>
      </c>
      <c r="AB10" s="40">
        <f>AB9</f>
        <v>7</v>
      </c>
      <c r="AC10" s="38">
        <v>40</v>
      </c>
      <c r="AD10" s="38">
        <v>32</v>
      </c>
      <c r="AE10" s="38">
        <v>22</v>
      </c>
      <c r="AF10" s="38">
        <v>12</v>
      </c>
      <c r="AG10" s="38">
        <v>52</v>
      </c>
      <c r="AH10" s="38">
        <v>12</v>
      </c>
      <c r="AI10" s="38">
        <v>5</v>
      </c>
      <c r="AJ10" s="43">
        <v>13</v>
      </c>
      <c r="AK10" s="44">
        <v>33</v>
      </c>
      <c r="AL10" s="44">
        <v>33</v>
      </c>
      <c r="AM10" s="44">
        <v>23</v>
      </c>
      <c r="AN10" s="44">
        <v>23</v>
      </c>
      <c r="AO10" s="44">
        <v>0</v>
      </c>
      <c r="AP10" s="44">
        <v>0</v>
      </c>
      <c r="AQ10" s="30" t="str">
        <f t="shared" si="0"/>
        <v>EXECUTE [PG_CI_PRECIO_COSTO_PERFIL] 0, 0, 0, 1011, , 390, 1, 11, 2018, 3, 1.51, 0.09, 0.91, 9.67, 2010000, 2170000, 85080000, 80800000, 0.31, 11, 21, 31, 41, 51, 6, 7, 40, 32, 22, 12, 52, 12, 5, 13, 33, 33, 23, 23, 0, 0</v>
      </c>
    </row>
    <row r="11" spans="1:43" ht="18.75" x14ac:dyDescent="0.25">
      <c r="A11" s="31">
        <v>0</v>
      </c>
      <c r="B11" s="31">
        <v>0</v>
      </c>
      <c r="C11" s="31">
        <v>0</v>
      </c>
      <c r="D11" s="32">
        <v>1012</v>
      </c>
      <c r="E11" s="32"/>
      <c r="F11" s="32">
        <v>360</v>
      </c>
      <c r="G11" s="32">
        <v>1</v>
      </c>
      <c r="H11" s="33" t="s">
        <v>4</v>
      </c>
      <c r="I11" s="34">
        <v>12</v>
      </c>
      <c r="J11" s="34" t="s">
        <v>97</v>
      </c>
      <c r="K11" s="35">
        <v>2018</v>
      </c>
      <c r="L11" s="35">
        <v>3</v>
      </c>
      <c r="M11" s="36">
        <v>1.52</v>
      </c>
      <c r="N11" s="36">
        <v>0.1</v>
      </c>
      <c r="O11" s="36">
        <v>0.9</v>
      </c>
      <c r="P11" s="40">
        <f>P$2 + ( MOD( $D11,23) / 100)</f>
        <v>9.4499999999999993</v>
      </c>
      <c r="Q11" s="40">
        <f>Q$2 + ( MOD( $D11,33) * 10000)</f>
        <v>2020000</v>
      </c>
      <c r="R11" s="40">
        <f>R$2 + ( MOD( $D11,11) * 7000)</f>
        <v>2100000</v>
      </c>
      <c r="S11" s="40">
        <f>S$2 + ( MOD( $D11,17) * 10000)</f>
        <v>85090000</v>
      </c>
      <c r="T11" s="40">
        <f>T$2 + ( MOD( $D11,10) * 800000)</f>
        <v>81600000</v>
      </c>
      <c r="U11" s="40">
        <f>U$2 + ( MOD( $D11,30) / 100)</f>
        <v>0.32</v>
      </c>
      <c r="V11" s="40">
        <f>V10</f>
        <v>11</v>
      </c>
      <c r="W11" s="40">
        <f>W10</f>
        <v>21</v>
      </c>
      <c r="X11" s="40">
        <f>X10</f>
        <v>31</v>
      </c>
      <c r="Y11" s="40">
        <f>Y10</f>
        <v>41</v>
      </c>
      <c r="Z11" s="40">
        <f>Z10</f>
        <v>51</v>
      </c>
      <c r="AA11" s="40">
        <f>AA10</f>
        <v>6</v>
      </c>
      <c r="AB11" s="40">
        <f>AB10</f>
        <v>7</v>
      </c>
      <c r="AC11" s="38">
        <v>40</v>
      </c>
      <c r="AD11" s="38">
        <v>32</v>
      </c>
      <c r="AE11" s="38">
        <v>22</v>
      </c>
      <c r="AF11" s="38">
        <v>12</v>
      </c>
      <c r="AG11" s="38">
        <v>52</v>
      </c>
      <c r="AH11" s="38">
        <v>12</v>
      </c>
      <c r="AI11" s="38">
        <v>5</v>
      </c>
      <c r="AJ11" s="43">
        <v>13</v>
      </c>
      <c r="AK11" s="44">
        <v>33</v>
      </c>
      <c r="AL11" s="44">
        <v>33</v>
      </c>
      <c r="AM11" s="44">
        <v>23</v>
      </c>
      <c r="AN11" s="44">
        <v>23</v>
      </c>
      <c r="AO11" s="44">
        <v>0</v>
      </c>
      <c r="AP11" s="44">
        <v>0</v>
      </c>
      <c r="AQ11" s="30" t="str">
        <f t="shared" si="0"/>
        <v>EXECUTE [PG_CI_PRECIO_COSTO_PERFIL] 0, 0, 0, 1012, , 360, 1, 12, 2018, 3, 1.52, 0.1, 0.9, 9.45, 2020000, 2100000, 85090000, 81600000, 0.32, 11, 21, 31, 41, 51, 6, 7, 40, 32, 22, 12, 52, 12, 5, 13, 33, 33, 23, 23, 0, 0</v>
      </c>
    </row>
    <row r="12" spans="1:43" ht="18.75" x14ac:dyDescent="0.25">
      <c r="A12" s="31">
        <v>0</v>
      </c>
      <c r="B12" s="31">
        <v>0</v>
      </c>
      <c r="C12" s="31">
        <v>0</v>
      </c>
      <c r="D12" s="32">
        <v>1013</v>
      </c>
      <c r="E12" s="32"/>
      <c r="F12" s="32">
        <v>10</v>
      </c>
      <c r="G12" s="32">
        <v>1</v>
      </c>
      <c r="H12" s="33" t="s">
        <v>4</v>
      </c>
      <c r="I12" s="34">
        <v>13</v>
      </c>
      <c r="J12" s="34" t="s">
        <v>62</v>
      </c>
      <c r="K12" s="35">
        <v>2018</v>
      </c>
      <c r="L12" s="35">
        <v>3</v>
      </c>
      <c r="M12" s="36">
        <v>1.53</v>
      </c>
      <c r="N12" s="36">
        <v>0.11</v>
      </c>
      <c r="O12" s="36">
        <v>0.89</v>
      </c>
      <c r="P12" s="40">
        <f>P$2 + ( MOD( $D12,23) / 100)</f>
        <v>9.4599999999999991</v>
      </c>
      <c r="Q12" s="40">
        <f>Q$2 + ( MOD( $D12,33) * 10000)</f>
        <v>2030000</v>
      </c>
      <c r="R12" s="40">
        <f>R$2 + ( MOD( $D12,11) * 7000)</f>
        <v>2107000</v>
      </c>
      <c r="S12" s="40">
        <f>S$2 + ( MOD( $D12,17) * 10000)</f>
        <v>85100000</v>
      </c>
      <c r="T12" s="40">
        <f>T$2 + ( MOD( $D12,10) * 800000)</f>
        <v>82400000</v>
      </c>
      <c r="U12" s="40">
        <f>U$2 + ( MOD( $D12,30) / 100)</f>
        <v>0.33</v>
      </c>
      <c r="V12" s="40">
        <f>V11</f>
        <v>11</v>
      </c>
      <c r="W12" s="40">
        <f>W11</f>
        <v>21</v>
      </c>
      <c r="X12" s="40">
        <f>X11</f>
        <v>31</v>
      </c>
      <c r="Y12" s="40">
        <f>Y11</f>
        <v>41</v>
      </c>
      <c r="Z12" s="40">
        <f>Z11</f>
        <v>51</v>
      </c>
      <c r="AA12" s="40">
        <f>AA11</f>
        <v>6</v>
      </c>
      <c r="AB12" s="40">
        <f>AB11</f>
        <v>7</v>
      </c>
      <c r="AC12" s="38">
        <v>40</v>
      </c>
      <c r="AD12" s="38">
        <v>32</v>
      </c>
      <c r="AE12" s="38">
        <v>22</v>
      </c>
      <c r="AF12" s="38">
        <v>12</v>
      </c>
      <c r="AG12" s="38">
        <v>52</v>
      </c>
      <c r="AH12" s="38">
        <v>12</v>
      </c>
      <c r="AI12" s="38">
        <v>5</v>
      </c>
      <c r="AJ12" s="43">
        <v>13</v>
      </c>
      <c r="AK12" s="44">
        <v>33</v>
      </c>
      <c r="AL12" s="44">
        <v>33</v>
      </c>
      <c r="AM12" s="44">
        <v>23</v>
      </c>
      <c r="AN12" s="44">
        <v>23</v>
      </c>
      <c r="AO12" s="44">
        <v>0</v>
      </c>
      <c r="AP12" s="44">
        <v>0</v>
      </c>
      <c r="AQ12" s="30" t="str">
        <f t="shared" si="0"/>
        <v>EXECUTE [PG_CI_PRECIO_COSTO_PERFIL] 0, 0, 0, 1013, , 10, 1, 13, 2018, 3, 1.53, 0.11, 0.89, 9.46, 2030000, 2107000, 85100000, 82400000, 0.33, 11, 21, 31, 41, 51, 6, 7, 40, 32, 22, 12, 52, 12, 5, 13, 33, 33, 23, 23, 0, 0</v>
      </c>
    </row>
    <row r="13" spans="1:43" ht="18.75" x14ac:dyDescent="0.25">
      <c r="A13" s="31">
        <v>0</v>
      </c>
      <c r="B13" s="31">
        <v>0</v>
      </c>
      <c r="C13" s="31">
        <v>0</v>
      </c>
      <c r="D13" s="32">
        <v>1014</v>
      </c>
      <c r="E13" s="32"/>
      <c r="F13" s="32">
        <v>410</v>
      </c>
      <c r="G13" s="32">
        <v>1</v>
      </c>
      <c r="H13" s="33" t="s">
        <v>4</v>
      </c>
      <c r="I13" s="34">
        <v>14</v>
      </c>
      <c r="J13" s="34" t="s">
        <v>102</v>
      </c>
      <c r="K13" s="35">
        <v>2018</v>
      </c>
      <c r="L13" s="35">
        <v>3</v>
      </c>
      <c r="M13" s="36">
        <v>1.54</v>
      </c>
      <c r="N13" s="36">
        <v>0.12000000000000001</v>
      </c>
      <c r="O13" s="36">
        <v>0.88</v>
      </c>
      <c r="P13" s="40">
        <f>P$2 + ( MOD( $D13,23) / 100)</f>
        <v>9.4699999999999989</v>
      </c>
      <c r="Q13" s="40">
        <f>Q$2 + ( MOD( $D13,33) * 10000)</f>
        <v>2040000</v>
      </c>
      <c r="R13" s="40">
        <f>R$2 + ( MOD( $D13,11) * 7000)</f>
        <v>2114000</v>
      </c>
      <c r="S13" s="40">
        <f>S$2 + ( MOD( $D13,17) * 10000)</f>
        <v>85110000</v>
      </c>
      <c r="T13" s="40">
        <f>T$2 + ( MOD( $D13,10) * 800000)</f>
        <v>83200000</v>
      </c>
      <c r="U13" s="40">
        <f>U$2 + ( MOD( $D13,30) / 100)</f>
        <v>0.33999999999999997</v>
      </c>
      <c r="V13" s="40">
        <f>V12</f>
        <v>11</v>
      </c>
      <c r="W13" s="40">
        <f>W12</f>
        <v>21</v>
      </c>
      <c r="X13" s="40">
        <f>X12</f>
        <v>31</v>
      </c>
      <c r="Y13" s="40">
        <f>Y12</f>
        <v>41</v>
      </c>
      <c r="Z13" s="40">
        <f>Z12</f>
        <v>51</v>
      </c>
      <c r="AA13" s="40">
        <f>AA12</f>
        <v>6</v>
      </c>
      <c r="AB13" s="40">
        <f>AB12</f>
        <v>7</v>
      </c>
      <c r="AC13" s="38">
        <v>40</v>
      </c>
      <c r="AD13" s="38">
        <v>32</v>
      </c>
      <c r="AE13" s="38">
        <v>22</v>
      </c>
      <c r="AF13" s="38">
        <v>12</v>
      </c>
      <c r="AG13" s="38">
        <v>52</v>
      </c>
      <c r="AH13" s="38">
        <v>12</v>
      </c>
      <c r="AI13" s="38">
        <v>5</v>
      </c>
      <c r="AJ13" s="43">
        <v>13</v>
      </c>
      <c r="AK13" s="44">
        <v>33</v>
      </c>
      <c r="AL13" s="44">
        <v>33</v>
      </c>
      <c r="AM13" s="44">
        <v>23</v>
      </c>
      <c r="AN13" s="44">
        <v>23</v>
      </c>
      <c r="AO13" s="44">
        <v>0</v>
      </c>
      <c r="AP13" s="44">
        <v>0</v>
      </c>
      <c r="AQ13" s="30" t="str">
        <f t="shared" si="0"/>
        <v>EXECUTE [PG_CI_PRECIO_COSTO_PERFIL] 0, 0, 0, 1014, , 410, 1, 14, 2018, 3, 1.54, 0.12, 0.88, 9.47, 2040000, 2114000, 85110000, 83200000, 0.34, 11, 21, 31, 41, 51, 6, 7, 40, 32, 22, 12, 52, 12, 5, 13, 33, 33, 23, 23, 0, 0</v>
      </c>
    </row>
    <row r="14" spans="1:43" ht="18.75" x14ac:dyDescent="0.25">
      <c r="A14" s="31">
        <v>0</v>
      </c>
      <c r="B14" s="31">
        <v>0</v>
      </c>
      <c r="C14" s="31">
        <v>0</v>
      </c>
      <c r="D14" s="32">
        <v>1015</v>
      </c>
      <c r="E14" s="32"/>
      <c r="F14" s="32">
        <v>460</v>
      </c>
      <c r="G14" s="32">
        <v>1</v>
      </c>
      <c r="H14" s="33" t="s">
        <v>4</v>
      </c>
      <c r="I14" s="34">
        <v>15</v>
      </c>
      <c r="J14" s="34" t="s">
        <v>107</v>
      </c>
      <c r="K14" s="35">
        <v>2018</v>
      </c>
      <c r="L14" s="35">
        <v>3</v>
      </c>
      <c r="M14" s="36">
        <v>1.55</v>
      </c>
      <c r="N14" s="36">
        <v>0.13</v>
      </c>
      <c r="O14" s="36">
        <v>0.87</v>
      </c>
      <c r="P14" s="40">
        <f>P$2 + ( MOD( $D14,23) / 100)</f>
        <v>9.4799999999999986</v>
      </c>
      <c r="Q14" s="40">
        <f>Q$2 + ( MOD( $D14,33) * 10000)</f>
        <v>2050000</v>
      </c>
      <c r="R14" s="40">
        <f>R$2 + ( MOD( $D14,11) * 7000)</f>
        <v>2121000</v>
      </c>
      <c r="S14" s="40">
        <f>S$2 + ( MOD( $D14,17) * 10000)</f>
        <v>85120000</v>
      </c>
      <c r="T14" s="40">
        <f>T$2 + ( MOD( $D14,10) * 800000)</f>
        <v>84000000</v>
      </c>
      <c r="U14" s="40">
        <f>U$2 + ( MOD( $D14,30) / 100)</f>
        <v>0.35</v>
      </c>
      <c r="V14" s="40">
        <f>V13</f>
        <v>11</v>
      </c>
      <c r="W14" s="40">
        <f>W13</f>
        <v>21</v>
      </c>
      <c r="X14" s="40">
        <f>X13</f>
        <v>31</v>
      </c>
      <c r="Y14" s="40">
        <f>Y13</f>
        <v>41</v>
      </c>
      <c r="Z14" s="40">
        <f>Z13</f>
        <v>51</v>
      </c>
      <c r="AA14" s="40">
        <f>AA13</f>
        <v>6</v>
      </c>
      <c r="AB14" s="40">
        <f>AB13</f>
        <v>7</v>
      </c>
      <c r="AC14" s="38">
        <v>40</v>
      </c>
      <c r="AD14" s="38">
        <v>32</v>
      </c>
      <c r="AE14" s="38">
        <v>22</v>
      </c>
      <c r="AF14" s="38">
        <v>12</v>
      </c>
      <c r="AG14" s="38">
        <v>52</v>
      </c>
      <c r="AH14" s="38">
        <v>12</v>
      </c>
      <c r="AI14" s="38">
        <v>5</v>
      </c>
      <c r="AJ14" s="43">
        <v>13</v>
      </c>
      <c r="AK14" s="44">
        <v>33</v>
      </c>
      <c r="AL14" s="44">
        <v>33</v>
      </c>
      <c r="AM14" s="44">
        <v>23</v>
      </c>
      <c r="AN14" s="44">
        <v>23</v>
      </c>
      <c r="AO14" s="44">
        <v>0</v>
      </c>
      <c r="AP14" s="44">
        <v>0</v>
      </c>
      <c r="AQ14" s="30" t="str">
        <f t="shared" si="0"/>
        <v>EXECUTE [PG_CI_PRECIO_COSTO_PERFIL] 0, 0, 0, 1015, , 460, 1, 15, 2018, 3, 1.55, 0.13, 0.87, 9.48, 2050000, 2121000, 85120000, 84000000, 0.35, 11, 21, 31, 41, 51, 6, 7, 40, 32, 22, 12, 52, 12, 5, 13, 33, 33, 23, 23, 0, 0</v>
      </c>
    </row>
    <row r="15" spans="1:43" ht="18.75" x14ac:dyDescent="0.25">
      <c r="A15" s="31">
        <v>0</v>
      </c>
      <c r="B15" s="31">
        <v>0</v>
      </c>
      <c r="C15" s="31">
        <v>0</v>
      </c>
      <c r="D15" s="32">
        <v>1016</v>
      </c>
      <c r="E15" s="32"/>
      <c r="F15" s="32">
        <v>420</v>
      </c>
      <c r="G15" s="32">
        <v>1</v>
      </c>
      <c r="H15" s="33" t="s">
        <v>4</v>
      </c>
      <c r="I15" s="34">
        <v>16</v>
      </c>
      <c r="J15" s="34" t="s">
        <v>103</v>
      </c>
      <c r="K15" s="35">
        <v>2018</v>
      </c>
      <c r="L15" s="35">
        <v>3</v>
      </c>
      <c r="M15" s="36">
        <v>1.5</v>
      </c>
      <c r="N15" s="36">
        <v>0.05</v>
      </c>
      <c r="O15" s="36">
        <v>0.95</v>
      </c>
      <c r="P15" s="40">
        <f>P$2 + ( MOD( $D15,23) / 100)</f>
        <v>9.4899999999999984</v>
      </c>
      <c r="Q15" s="40">
        <f>Q$2 + ( MOD( $D15,33) * 10000)</f>
        <v>2060000</v>
      </c>
      <c r="R15" s="40">
        <f>R$2 + ( MOD( $D15,11) * 7000)</f>
        <v>2128000</v>
      </c>
      <c r="S15" s="40">
        <f>S$2 + ( MOD( $D15,17) * 10000)</f>
        <v>85130000</v>
      </c>
      <c r="T15" s="40">
        <f>T$2 + ( MOD( $D15,10) * 800000)</f>
        <v>84800000</v>
      </c>
      <c r="U15" s="40">
        <f>U$2 + ( MOD( $D15,30) / 100)</f>
        <v>0.36</v>
      </c>
      <c r="V15" s="40">
        <f>V14</f>
        <v>11</v>
      </c>
      <c r="W15" s="40">
        <f>W14</f>
        <v>21</v>
      </c>
      <c r="X15" s="40">
        <f>X14</f>
        <v>31</v>
      </c>
      <c r="Y15" s="40">
        <f>Y14</f>
        <v>41</v>
      </c>
      <c r="Z15" s="40">
        <f>Z14</f>
        <v>51</v>
      </c>
      <c r="AA15" s="40">
        <f>AA14</f>
        <v>6</v>
      </c>
      <c r="AB15" s="40">
        <f>AB14</f>
        <v>7</v>
      </c>
      <c r="AC15" s="38">
        <v>40</v>
      </c>
      <c r="AD15" s="38">
        <v>32</v>
      </c>
      <c r="AE15" s="38">
        <v>22</v>
      </c>
      <c r="AF15" s="38">
        <v>12</v>
      </c>
      <c r="AG15" s="38">
        <v>52</v>
      </c>
      <c r="AH15" s="38">
        <v>12</v>
      </c>
      <c r="AI15" s="38">
        <v>5</v>
      </c>
      <c r="AJ15" s="43">
        <v>13</v>
      </c>
      <c r="AK15" s="44">
        <v>33</v>
      </c>
      <c r="AL15" s="44">
        <v>33</v>
      </c>
      <c r="AM15" s="44">
        <v>23</v>
      </c>
      <c r="AN15" s="44">
        <v>23</v>
      </c>
      <c r="AO15" s="44">
        <v>0</v>
      </c>
      <c r="AP15" s="44">
        <v>0</v>
      </c>
      <c r="AQ15" s="30" t="str">
        <f t="shared" si="0"/>
        <v>EXECUTE [PG_CI_PRECIO_COSTO_PERFIL] 0, 0, 0, 1016, , 420, 1, 16, 2018, 3, 1.5, 0.05, 0.95, 9.49, 2060000, 2128000, 85130000, 84800000, 0.36, 11, 21, 31, 41, 51, 6, 7, 40, 32, 22, 12, 52, 12, 5, 13, 33, 33, 23, 23, 0, 0</v>
      </c>
    </row>
    <row r="16" spans="1:43" ht="18.75" x14ac:dyDescent="0.25">
      <c r="A16" s="31">
        <v>0</v>
      </c>
      <c r="B16" s="31">
        <v>0</v>
      </c>
      <c r="C16" s="31">
        <v>0</v>
      </c>
      <c r="D16" s="32">
        <v>1017</v>
      </c>
      <c r="E16" s="32"/>
      <c r="F16" s="32">
        <v>340</v>
      </c>
      <c r="G16" s="32">
        <v>1</v>
      </c>
      <c r="H16" s="33" t="s">
        <v>4</v>
      </c>
      <c r="I16" s="34">
        <v>17</v>
      </c>
      <c r="J16" s="34" t="s">
        <v>95</v>
      </c>
      <c r="K16" s="35">
        <v>2018</v>
      </c>
      <c r="L16" s="35">
        <v>3</v>
      </c>
      <c r="M16" s="36">
        <v>1.51</v>
      </c>
      <c r="N16" s="36">
        <v>6.0000000000000005E-2</v>
      </c>
      <c r="O16" s="36">
        <v>0.94</v>
      </c>
      <c r="P16" s="40">
        <f>P$2 + ( MOD( $D16,23) / 100)</f>
        <v>9.5</v>
      </c>
      <c r="Q16" s="40">
        <f>Q$2 + ( MOD( $D16,33) * 10000)</f>
        <v>2070000</v>
      </c>
      <c r="R16" s="40">
        <f>R$2 + ( MOD( $D16,11) * 7000)</f>
        <v>2135000</v>
      </c>
      <c r="S16" s="40">
        <f>S$2 + ( MOD( $D16,17) * 10000)</f>
        <v>85140000</v>
      </c>
      <c r="T16" s="40">
        <f>T$2 + ( MOD( $D16,10) * 800000)</f>
        <v>85600000</v>
      </c>
      <c r="U16" s="40">
        <f>U$2 + ( MOD( $D16,30) / 100)</f>
        <v>0.37</v>
      </c>
      <c r="V16" s="40">
        <f>V15</f>
        <v>11</v>
      </c>
      <c r="W16" s="40">
        <f>W15</f>
        <v>21</v>
      </c>
      <c r="X16" s="40">
        <f>X15</f>
        <v>31</v>
      </c>
      <c r="Y16" s="40">
        <f>Y15</f>
        <v>41</v>
      </c>
      <c r="Z16" s="40">
        <f>Z15</f>
        <v>51</v>
      </c>
      <c r="AA16" s="40">
        <f>AA15</f>
        <v>6</v>
      </c>
      <c r="AB16" s="40">
        <f>AB15</f>
        <v>7</v>
      </c>
      <c r="AC16" s="38">
        <v>40</v>
      </c>
      <c r="AD16" s="38">
        <v>32</v>
      </c>
      <c r="AE16" s="38">
        <v>22</v>
      </c>
      <c r="AF16" s="38">
        <v>12</v>
      </c>
      <c r="AG16" s="38">
        <v>52</v>
      </c>
      <c r="AH16" s="38">
        <v>12</v>
      </c>
      <c r="AI16" s="38">
        <v>5</v>
      </c>
      <c r="AJ16" s="43">
        <v>13</v>
      </c>
      <c r="AK16" s="44">
        <v>33</v>
      </c>
      <c r="AL16" s="44">
        <v>33</v>
      </c>
      <c r="AM16" s="44">
        <v>23</v>
      </c>
      <c r="AN16" s="44">
        <v>23</v>
      </c>
      <c r="AO16" s="44">
        <v>0</v>
      </c>
      <c r="AP16" s="44">
        <v>0</v>
      </c>
      <c r="AQ16" s="30" t="str">
        <f t="shared" si="0"/>
        <v>EXECUTE [PG_CI_PRECIO_COSTO_PERFIL] 0, 0, 0, 1017, , 340, 1, 17, 2018, 3, 1.51, 0.06, 0.94, 9.5, 2070000, 2135000, 85140000, 85600000, 0.37, 11, 21, 31, 41, 51, 6, 7, 40, 32, 22, 12, 52, 12, 5, 13, 33, 33, 23, 23, 0, 0</v>
      </c>
    </row>
    <row r="17" spans="1:43" ht="18.75" x14ac:dyDescent="0.25">
      <c r="A17" s="31">
        <v>0</v>
      </c>
      <c r="B17" s="31">
        <v>0</v>
      </c>
      <c r="C17" s="31">
        <v>0</v>
      </c>
      <c r="D17" s="32">
        <v>1018</v>
      </c>
      <c r="E17" s="32"/>
      <c r="F17" s="32">
        <v>50</v>
      </c>
      <c r="G17" s="32">
        <v>1</v>
      </c>
      <c r="H17" s="33" t="s">
        <v>4</v>
      </c>
      <c r="I17" s="34">
        <v>18</v>
      </c>
      <c r="J17" s="34" t="s">
        <v>66</v>
      </c>
      <c r="K17" s="35">
        <v>2018</v>
      </c>
      <c r="L17" s="35">
        <v>3</v>
      </c>
      <c r="M17" s="36">
        <v>1.52</v>
      </c>
      <c r="N17" s="36">
        <v>7.0000000000000007E-2</v>
      </c>
      <c r="O17" s="36">
        <v>0.92999999999999994</v>
      </c>
      <c r="P17" s="40">
        <f>P$2 + ( MOD( $D17,23) / 100)</f>
        <v>9.51</v>
      </c>
      <c r="Q17" s="40">
        <f>Q$2 + ( MOD( $D17,33) * 10000)</f>
        <v>2080000</v>
      </c>
      <c r="R17" s="40">
        <f>R$2 + ( MOD( $D17,11) * 7000)</f>
        <v>2142000</v>
      </c>
      <c r="S17" s="40">
        <f>S$2 + ( MOD( $D17,17) * 10000)</f>
        <v>85150000</v>
      </c>
      <c r="T17" s="40">
        <f>T$2 + ( MOD( $D17,10) * 800000)</f>
        <v>86400000</v>
      </c>
      <c r="U17" s="40">
        <f>U$2 + ( MOD( $D17,30) / 100)</f>
        <v>0.38</v>
      </c>
      <c r="V17" s="40">
        <f>V16</f>
        <v>11</v>
      </c>
      <c r="W17" s="40">
        <f>W16</f>
        <v>21</v>
      </c>
      <c r="X17" s="40">
        <f>X16</f>
        <v>31</v>
      </c>
      <c r="Y17" s="40">
        <f>Y16</f>
        <v>41</v>
      </c>
      <c r="Z17" s="40">
        <f>Z16</f>
        <v>51</v>
      </c>
      <c r="AA17" s="40">
        <f>AA16</f>
        <v>6</v>
      </c>
      <c r="AB17" s="40">
        <f>AB16</f>
        <v>7</v>
      </c>
      <c r="AC17" s="38">
        <v>40</v>
      </c>
      <c r="AD17" s="38">
        <v>32</v>
      </c>
      <c r="AE17" s="38">
        <v>22</v>
      </c>
      <c r="AF17" s="38">
        <v>12</v>
      </c>
      <c r="AG17" s="38">
        <v>52</v>
      </c>
      <c r="AH17" s="38">
        <v>12</v>
      </c>
      <c r="AI17" s="38">
        <v>5</v>
      </c>
      <c r="AJ17" s="43">
        <v>13</v>
      </c>
      <c r="AK17" s="44">
        <v>33</v>
      </c>
      <c r="AL17" s="44">
        <v>33</v>
      </c>
      <c r="AM17" s="44">
        <v>23</v>
      </c>
      <c r="AN17" s="44">
        <v>23</v>
      </c>
      <c r="AO17" s="44">
        <v>0</v>
      </c>
      <c r="AP17" s="44">
        <v>0</v>
      </c>
      <c r="AQ17" s="30" t="str">
        <f t="shared" si="0"/>
        <v>EXECUTE [PG_CI_PRECIO_COSTO_PERFIL] 0, 0, 0, 1018, , 50, 1, 18, 2018, 3, 1.52, 0.07, 0.93, 9.51, 2080000, 2142000, 85150000, 86400000, 0.38, 11, 21, 31, 41, 51, 6, 7, 40, 32, 22, 12, 52, 12, 5, 13, 33, 33, 23, 23, 0, 0</v>
      </c>
    </row>
    <row r="18" spans="1:43" ht="18.75" x14ac:dyDescent="0.25">
      <c r="A18" s="31">
        <v>0</v>
      </c>
      <c r="B18" s="31">
        <v>0</v>
      </c>
      <c r="C18" s="31">
        <v>0</v>
      </c>
      <c r="D18" s="32">
        <v>1020</v>
      </c>
      <c r="E18" s="32"/>
      <c r="F18" s="32">
        <v>30</v>
      </c>
      <c r="G18" s="32">
        <v>1</v>
      </c>
      <c r="H18" s="33" t="s">
        <v>4</v>
      </c>
      <c r="I18" s="34">
        <v>20</v>
      </c>
      <c r="J18" s="34" t="s">
        <v>64</v>
      </c>
      <c r="K18" s="35">
        <v>2018</v>
      </c>
      <c r="L18" s="35">
        <v>3</v>
      </c>
      <c r="M18" s="36">
        <v>1.54</v>
      </c>
      <c r="N18" s="36">
        <v>0.09</v>
      </c>
      <c r="O18" s="36">
        <v>0.91</v>
      </c>
      <c r="P18" s="40">
        <f>P$2 + ( MOD( $D18,23) / 100)</f>
        <v>9.5299999999999994</v>
      </c>
      <c r="Q18" s="40">
        <f>Q$2 + ( MOD( $D18,33) * 10000)</f>
        <v>2100000</v>
      </c>
      <c r="R18" s="40">
        <f>R$2 + ( MOD( $D18,11) * 7000)</f>
        <v>2156000</v>
      </c>
      <c r="S18" s="40">
        <f>S$2 + ( MOD( $D18,17) * 10000)</f>
        <v>85000000</v>
      </c>
      <c r="T18" s="40">
        <f>T$2 + ( MOD( $D18,10) * 800000)</f>
        <v>80000000</v>
      </c>
      <c r="U18" s="40">
        <f>U$2 + ( MOD( $D18,30) / 100)</f>
        <v>0.1</v>
      </c>
      <c r="V18" s="40">
        <f>V17</f>
        <v>11</v>
      </c>
      <c r="W18" s="40">
        <f>W17</f>
        <v>21</v>
      </c>
      <c r="X18" s="40">
        <f>X17</f>
        <v>31</v>
      </c>
      <c r="Y18" s="40">
        <f>Y17</f>
        <v>41</v>
      </c>
      <c r="Z18" s="40">
        <f>Z17</f>
        <v>51</v>
      </c>
      <c r="AA18" s="40">
        <f>AA17</f>
        <v>6</v>
      </c>
      <c r="AB18" s="40">
        <f>AB17</f>
        <v>7</v>
      </c>
      <c r="AC18" s="38">
        <v>40</v>
      </c>
      <c r="AD18" s="38">
        <v>32</v>
      </c>
      <c r="AE18" s="38">
        <v>22</v>
      </c>
      <c r="AF18" s="38">
        <v>12</v>
      </c>
      <c r="AG18" s="38">
        <v>52</v>
      </c>
      <c r="AH18" s="38">
        <v>12</v>
      </c>
      <c r="AI18" s="38">
        <v>5</v>
      </c>
      <c r="AJ18" s="43">
        <v>13</v>
      </c>
      <c r="AK18" s="44">
        <v>33</v>
      </c>
      <c r="AL18" s="44">
        <v>33</v>
      </c>
      <c r="AM18" s="44">
        <v>23</v>
      </c>
      <c r="AN18" s="44">
        <v>23</v>
      </c>
      <c r="AO18" s="44">
        <v>0</v>
      </c>
      <c r="AP18" s="44">
        <v>0</v>
      </c>
      <c r="AQ18" s="30" t="str">
        <f t="shared" si="0"/>
        <v>EXECUTE [PG_CI_PRECIO_COSTO_PERFIL] 0, 0, 0, 1020, , 30, 1, 20, 2018, 3, 1.54, 0.09, 0.91, 9.53, 2100000, 2156000, 85000000, 80000000, 0.1, 11, 21, 31, 41, 51, 6, 7, 40, 32, 22, 12, 52, 12, 5, 13, 33, 33, 23, 23, 0, 0</v>
      </c>
    </row>
    <row r="19" spans="1:43" ht="18.75" x14ac:dyDescent="0.25">
      <c r="A19" s="31">
        <v>0</v>
      </c>
      <c r="B19" s="31">
        <v>0</v>
      </c>
      <c r="C19" s="31">
        <v>0</v>
      </c>
      <c r="D19" s="32">
        <v>1021</v>
      </c>
      <c r="E19" s="32"/>
      <c r="F19" s="32">
        <v>20</v>
      </c>
      <c r="G19" s="32">
        <v>1</v>
      </c>
      <c r="H19" s="33" t="s">
        <v>4</v>
      </c>
      <c r="I19" s="34">
        <v>21</v>
      </c>
      <c r="J19" s="34" t="s">
        <v>63</v>
      </c>
      <c r="K19" s="35">
        <v>2018</v>
      </c>
      <c r="L19" s="35">
        <v>3</v>
      </c>
      <c r="M19" s="36">
        <v>1.55</v>
      </c>
      <c r="N19" s="36">
        <v>0.1</v>
      </c>
      <c r="O19" s="36">
        <v>0.9</v>
      </c>
      <c r="P19" s="40">
        <f>P$2 + ( MOD( $D19,23) / 100)</f>
        <v>9.5399999999999991</v>
      </c>
      <c r="Q19" s="40">
        <f>Q$2 + ( MOD( $D19,33) * 10000)</f>
        <v>2110000</v>
      </c>
      <c r="R19" s="40">
        <f>R$2 + ( MOD( $D19,11) * 7000)</f>
        <v>2163000</v>
      </c>
      <c r="S19" s="40">
        <f>S$2 + ( MOD( $D19,17) * 10000)</f>
        <v>85010000</v>
      </c>
      <c r="T19" s="40">
        <f>T$2 + ( MOD( $D19,10) * 800000)</f>
        <v>80800000</v>
      </c>
      <c r="U19" s="40">
        <f>U$2 + ( MOD( $D19,30) / 100)</f>
        <v>0.11</v>
      </c>
      <c r="V19" s="40">
        <f>V18</f>
        <v>11</v>
      </c>
      <c r="W19" s="40">
        <f>W18</f>
        <v>21</v>
      </c>
      <c r="X19" s="40">
        <f>X18</f>
        <v>31</v>
      </c>
      <c r="Y19" s="40">
        <f>Y18</f>
        <v>41</v>
      </c>
      <c r="Z19" s="40">
        <f>Z18</f>
        <v>51</v>
      </c>
      <c r="AA19" s="40">
        <f>AA18</f>
        <v>6</v>
      </c>
      <c r="AB19" s="40">
        <f>AB18</f>
        <v>7</v>
      </c>
      <c r="AC19" s="38">
        <v>40</v>
      </c>
      <c r="AD19" s="38">
        <v>32</v>
      </c>
      <c r="AE19" s="38">
        <v>22</v>
      </c>
      <c r="AF19" s="38">
        <v>12</v>
      </c>
      <c r="AG19" s="38">
        <v>52</v>
      </c>
      <c r="AH19" s="38">
        <v>12</v>
      </c>
      <c r="AI19" s="38">
        <v>5</v>
      </c>
      <c r="AJ19" s="43">
        <v>13</v>
      </c>
      <c r="AK19" s="44">
        <v>33</v>
      </c>
      <c r="AL19" s="44">
        <v>33</v>
      </c>
      <c r="AM19" s="44">
        <v>23</v>
      </c>
      <c r="AN19" s="44">
        <v>23</v>
      </c>
      <c r="AO19" s="44">
        <v>0</v>
      </c>
      <c r="AP19" s="44">
        <v>0</v>
      </c>
      <c r="AQ19" s="30" t="str">
        <f t="shared" si="0"/>
        <v>EXECUTE [PG_CI_PRECIO_COSTO_PERFIL] 0, 0, 0, 1021, , 20, 1, 21, 2018, 3, 1.55, 0.1, 0.9, 9.54, 2110000, 2163000, 85010000, 80800000, 0.11, 11, 21, 31, 41, 51, 6, 7, 40, 32, 22, 12, 52, 12, 5, 13, 33, 33, 23, 23, 0, 0</v>
      </c>
    </row>
    <row r="20" spans="1:43" ht="18.75" x14ac:dyDescent="0.25">
      <c r="A20" s="31">
        <v>0</v>
      </c>
      <c r="B20" s="31">
        <v>0</v>
      </c>
      <c r="C20" s="31">
        <v>0</v>
      </c>
      <c r="D20" s="32">
        <v>1023</v>
      </c>
      <c r="E20" s="32"/>
      <c r="F20" s="32">
        <v>40</v>
      </c>
      <c r="G20" s="32">
        <v>1</v>
      </c>
      <c r="H20" s="33" t="s">
        <v>4</v>
      </c>
      <c r="I20" s="34">
        <v>23</v>
      </c>
      <c r="J20" s="34" t="s">
        <v>65</v>
      </c>
      <c r="K20" s="35">
        <v>2018</v>
      </c>
      <c r="L20" s="35">
        <v>3</v>
      </c>
      <c r="M20" s="36">
        <v>1.51</v>
      </c>
      <c r="N20" s="36">
        <v>0.12000000000000001</v>
      </c>
      <c r="O20" s="36">
        <v>0.88</v>
      </c>
      <c r="P20" s="40">
        <f>P$2 + ( MOD( $D20,23) / 100)</f>
        <v>9.5599999999999987</v>
      </c>
      <c r="Q20" s="40">
        <f>Q$2 + ( MOD( $D20,33) * 10000)</f>
        <v>1800000</v>
      </c>
      <c r="R20" s="40">
        <f>R$2 + ( MOD( $D20,11) * 7000)</f>
        <v>2100000</v>
      </c>
      <c r="S20" s="40">
        <f>S$2 + ( MOD( $D20,17) * 10000)</f>
        <v>85030000</v>
      </c>
      <c r="T20" s="40">
        <f>T$2 + ( MOD( $D20,10) * 800000)</f>
        <v>82400000</v>
      </c>
      <c r="U20" s="40">
        <f>U$2 + ( MOD( $D20,30) / 100)</f>
        <v>0.13</v>
      </c>
      <c r="V20" s="40">
        <f>V19</f>
        <v>11</v>
      </c>
      <c r="W20" s="40">
        <f>W19</f>
        <v>21</v>
      </c>
      <c r="X20" s="40">
        <f>X19</f>
        <v>31</v>
      </c>
      <c r="Y20" s="40">
        <f>Y19</f>
        <v>41</v>
      </c>
      <c r="Z20" s="40">
        <f>Z19</f>
        <v>51</v>
      </c>
      <c r="AA20" s="40">
        <f>AA19</f>
        <v>6</v>
      </c>
      <c r="AB20" s="40">
        <f>AB19</f>
        <v>7</v>
      </c>
      <c r="AC20" s="38">
        <v>40</v>
      </c>
      <c r="AD20" s="38">
        <v>32</v>
      </c>
      <c r="AE20" s="38">
        <v>22</v>
      </c>
      <c r="AF20" s="38">
        <v>12</v>
      </c>
      <c r="AG20" s="38">
        <v>52</v>
      </c>
      <c r="AH20" s="38">
        <v>12</v>
      </c>
      <c r="AI20" s="38">
        <v>5</v>
      </c>
      <c r="AJ20" s="43">
        <v>13</v>
      </c>
      <c r="AK20" s="44">
        <v>33</v>
      </c>
      <c r="AL20" s="44">
        <v>33</v>
      </c>
      <c r="AM20" s="44">
        <v>23</v>
      </c>
      <c r="AN20" s="44">
        <v>23</v>
      </c>
      <c r="AO20" s="44">
        <v>0</v>
      </c>
      <c r="AP20" s="44">
        <v>0</v>
      </c>
      <c r="AQ20" s="30" t="str">
        <f t="shared" si="0"/>
        <v>EXECUTE [PG_CI_PRECIO_COSTO_PERFIL] 0, 0, 0, 1023, , 40, 1, 23, 2018, 3, 1.51, 0.12, 0.88, 9.56, 1800000, 2100000, 85030000, 82400000, 0.13, 11, 21, 31, 41, 51, 6, 7, 40, 32, 22, 12, 52, 12, 5, 13, 33, 33, 23, 23, 0, 0</v>
      </c>
    </row>
    <row r="21" spans="1:43" ht="18.75" x14ac:dyDescent="0.25">
      <c r="A21" s="31">
        <v>0</v>
      </c>
      <c r="B21" s="31">
        <v>0</v>
      </c>
      <c r="C21" s="31">
        <v>0</v>
      </c>
      <c r="D21" s="32">
        <v>1024</v>
      </c>
      <c r="E21" s="32"/>
      <c r="F21" s="32">
        <v>60</v>
      </c>
      <c r="G21" s="32">
        <v>1</v>
      </c>
      <c r="H21" s="33" t="s">
        <v>4</v>
      </c>
      <c r="I21" s="34">
        <v>24</v>
      </c>
      <c r="J21" s="34" t="s">
        <v>67</v>
      </c>
      <c r="K21" s="35">
        <v>2018</v>
      </c>
      <c r="L21" s="35">
        <v>3</v>
      </c>
      <c r="M21" s="36">
        <v>1.52</v>
      </c>
      <c r="N21" s="36">
        <v>0.13</v>
      </c>
      <c r="O21" s="36">
        <v>0.87</v>
      </c>
      <c r="P21" s="40">
        <f>P$2 + ( MOD( $D21,23) / 100)</f>
        <v>9.5699999999999985</v>
      </c>
      <c r="Q21" s="40">
        <f>Q$2 + ( MOD( $D21,33) * 10000)</f>
        <v>1810000</v>
      </c>
      <c r="R21" s="40">
        <f>R$2 + ( MOD( $D21,11) * 7000)</f>
        <v>2107000</v>
      </c>
      <c r="S21" s="40">
        <f>S$2 + ( MOD( $D21,17) * 10000)</f>
        <v>85040000</v>
      </c>
      <c r="T21" s="40">
        <f>T$2 + ( MOD( $D21,10) * 800000)</f>
        <v>83200000</v>
      </c>
      <c r="U21" s="40">
        <f>U$2 + ( MOD( $D21,30) / 100)</f>
        <v>0.14000000000000001</v>
      </c>
      <c r="V21" s="40">
        <f>V20</f>
        <v>11</v>
      </c>
      <c r="W21" s="40">
        <f>W20</f>
        <v>21</v>
      </c>
      <c r="X21" s="40">
        <f>X20</f>
        <v>31</v>
      </c>
      <c r="Y21" s="40">
        <f>Y20</f>
        <v>41</v>
      </c>
      <c r="Z21" s="40">
        <f>Z20</f>
        <v>51</v>
      </c>
      <c r="AA21" s="40">
        <f>AA20</f>
        <v>6</v>
      </c>
      <c r="AB21" s="40">
        <f>AB20</f>
        <v>7</v>
      </c>
      <c r="AC21" s="38">
        <v>40</v>
      </c>
      <c r="AD21" s="38">
        <v>32</v>
      </c>
      <c r="AE21" s="38">
        <v>22</v>
      </c>
      <c r="AF21" s="38">
        <v>12</v>
      </c>
      <c r="AG21" s="38">
        <v>52</v>
      </c>
      <c r="AH21" s="38">
        <v>12</v>
      </c>
      <c r="AI21" s="38">
        <v>5</v>
      </c>
      <c r="AJ21" s="43">
        <v>13</v>
      </c>
      <c r="AK21" s="44">
        <v>33</v>
      </c>
      <c r="AL21" s="44">
        <v>33</v>
      </c>
      <c r="AM21" s="44">
        <v>23</v>
      </c>
      <c r="AN21" s="44">
        <v>23</v>
      </c>
      <c r="AO21" s="44">
        <v>0</v>
      </c>
      <c r="AP21" s="44">
        <v>0</v>
      </c>
      <c r="AQ21" s="30" t="str">
        <f t="shared" si="0"/>
        <v>EXECUTE [PG_CI_PRECIO_COSTO_PERFIL] 0, 0, 0, 1024, , 60, 1, 24, 2018, 3, 1.52, 0.13, 0.87, 9.57, 1810000, 2107000, 85040000, 83200000, 0.14, 11, 21, 31, 41, 51, 6, 7, 40, 32, 22, 12, 52, 12, 5, 13, 33, 33, 23, 23, 0, 0</v>
      </c>
    </row>
    <row r="22" spans="1:43" ht="18.75" x14ac:dyDescent="0.25">
      <c r="A22" s="31">
        <v>0</v>
      </c>
      <c r="B22" s="31">
        <v>0</v>
      </c>
      <c r="C22" s="31">
        <v>0</v>
      </c>
      <c r="D22" s="32">
        <v>1025</v>
      </c>
      <c r="E22" s="32"/>
      <c r="F22" s="32">
        <v>70</v>
      </c>
      <c r="G22" s="32">
        <v>1</v>
      </c>
      <c r="H22" s="33" t="s">
        <v>4</v>
      </c>
      <c r="I22" s="34">
        <v>25</v>
      </c>
      <c r="J22" s="34" t="s">
        <v>68</v>
      </c>
      <c r="K22" s="35">
        <v>2018</v>
      </c>
      <c r="L22" s="35">
        <v>3</v>
      </c>
      <c r="M22" s="36">
        <v>1.53</v>
      </c>
      <c r="N22" s="36">
        <v>0.05</v>
      </c>
      <c r="O22" s="36">
        <v>0.95</v>
      </c>
      <c r="P22" s="40">
        <f>P$2 + ( MOD( $D22,23) / 100)</f>
        <v>9.58</v>
      </c>
      <c r="Q22" s="40">
        <f>Q$2 + ( MOD( $D22,33) * 10000)</f>
        <v>1820000</v>
      </c>
      <c r="R22" s="40">
        <f>R$2 + ( MOD( $D22,11) * 7000)</f>
        <v>2114000</v>
      </c>
      <c r="S22" s="40">
        <f>S$2 + ( MOD( $D22,17) * 10000)</f>
        <v>85050000</v>
      </c>
      <c r="T22" s="40">
        <f>T$2 + ( MOD( $D22,10) * 800000)</f>
        <v>84000000</v>
      </c>
      <c r="U22" s="40">
        <f>U$2 + ( MOD( $D22,30) / 100)</f>
        <v>0.15000000000000002</v>
      </c>
      <c r="V22" s="40">
        <f>V21</f>
        <v>11</v>
      </c>
      <c r="W22" s="40">
        <f>W21</f>
        <v>21</v>
      </c>
      <c r="X22" s="40">
        <f>X21</f>
        <v>31</v>
      </c>
      <c r="Y22" s="40">
        <f>Y21</f>
        <v>41</v>
      </c>
      <c r="Z22" s="40">
        <f>Z21</f>
        <v>51</v>
      </c>
      <c r="AA22" s="40">
        <f>AA21</f>
        <v>6</v>
      </c>
      <c r="AB22" s="40">
        <f>AB21</f>
        <v>7</v>
      </c>
      <c r="AC22" s="38">
        <v>40</v>
      </c>
      <c r="AD22" s="38">
        <v>32</v>
      </c>
      <c r="AE22" s="38">
        <v>22</v>
      </c>
      <c r="AF22" s="38">
        <v>12</v>
      </c>
      <c r="AG22" s="38">
        <v>52</v>
      </c>
      <c r="AH22" s="38">
        <v>12</v>
      </c>
      <c r="AI22" s="38">
        <v>5</v>
      </c>
      <c r="AJ22" s="43">
        <v>13</v>
      </c>
      <c r="AK22" s="44">
        <v>33</v>
      </c>
      <c r="AL22" s="44">
        <v>33</v>
      </c>
      <c r="AM22" s="44">
        <v>23</v>
      </c>
      <c r="AN22" s="44">
        <v>23</v>
      </c>
      <c r="AO22" s="44">
        <v>0</v>
      </c>
      <c r="AP22" s="44">
        <v>0</v>
      </c>
      <c r="AQ22" s="30" t="str">
        <f t="shared" si="0"/>
        <v>EXECUTE [PG_CI_PRECIO_COSTO_PERFIL] 0, 0, 0, 1025, , 70, 1, 25, 2018, 3, 1.53, 0.05, 0.95, 9.58, 1820000, 2114000, 85050000, 84000000, 0.15, 11, 21, 31, 41, 51, 6, 7, 40, 32, 22, 12, 52, 12, 5, 13, 33, 33, 23, 23, 0, 0</v>
      </c>
    </row>
    <row r="23" spans="1:43" ht="18.75" x14ac:dyDescent="0.25">
      <c r="A23" s="31">
        <v>0</v>
      </c>
      <c r="B23" s="31">
        <v>0</v>
      </c>
      <c r="C23" s="31">
        <v>0</v>
      </c>
      <c r="D23" s="32">
        <v>1026</v>
      </c>
      <c r="E23" s="32"/>
      <c r="F23" s="32">
        <v>90</v>
      </c>
      <c r="G23" s="32">
        <v>1</v>
      </c>
      <c r="H23" s="33" t="s">
        <v>4</v>
      </c>
      <c r="I23" s="34">
        <v>26</v>
      </c>
      <c r="J23" s="34" t="s">
        <v>70</v>
      </c>
      <c r="K23" s="35">
        <v>2018</v>
      </c>
      <c r="L23" s="35">
        <v>3</v>
      </c>
      <c r="M23" s="36">
        <v>1.54</v>
      </c>
      <c r="N23" s="36">
        <v>6.0000000000000005E-2</v>
      </c>
      <c r="O23" s="36">
        <v>0.94</v>
      </c>
      <c r="P23" s="40">
        <f>P$2 + ( MOD( $D23,23) / 100)</f>
        <v>9.59</v>
      </c>
      <c r="Q23" s="40">
        <f>Q$2 + ( MOD( $D23,33) * 10000)</f>
        <v>1830000</v>
      </c>
      <c r="R23" s="40">
        <f>R$2 + ( MOD( $D23,11) * 7000)</f>
        <v>2121000</v>
      </c>
      <c r="S23" s="40">
        <f>S$2 + ( MOD( $D23,17) * 10000)</f>
        <v>85060000</v>
      </c>
      <c r="T23" s="40">
        <f>T$2 + ( MOD( $D23,10) * 800000)</f>
        <v>84800000</v>
      </c>
      <c r="U23" s="40">
        <f>U$2 + ( MOD( $D23,30) / 100)</f>
        <v>0.16</v>
      </c>
      <c r="V23" s="40">
        <f>V22</f>
        <v>11</v>
      </c>
      <c r="W23" s="40">
        <f>W22</f>
        <v>21</v>
      </c>
      <c r="X23" s="40">
        <f>X22</f>
        <v>31</v>
      </c>
      <c r="Y23" s="40">
        <f>Y22</f>
        <v>41</v>
      </c>
      <c r="Z23" s="40">
        <f>Z22</f>
        <v>51</v>
      </c>
      <c r="AA23" s="40">
        <f>AA22</f>
        <v>6</v>
      </c>
      <c r="AB23" s="40">
        <f>AB22</f>
        <v>7</v>
      </c>
      <c r="AC23" s="38">
        <v>40</v>
      </c>
      <c r="AD23" s="38">
        <v>32</v>
      </c>
      <c r="AE23" s="38">
        <v>22</v>
      </c>
      <c r="AF23" s="38">
        <v>12</v>
      </c>
      <c r="AG23" s="38">
        <v>52</v>
      </c>
      <c r="AH23" s="38">
        <v>12</v>
      </c>
      <c r="AI23" s="38">
        <v>5</v>
      </c>
      <c r="AJ23" s="43">
        <v>13</v>
      </c>
      <c r="AK23" s="44">
        <v>33</v>
      </c>
      <c r="AL23" s="44">
        <v>33</v>
      </c>
      <c r="AM23" s="44">
        <v>23</v>
      </c>
      <c r="AN23" s="44">
        <v>23</v>
      </c>
      <c r="AO23" s="44">
        <v>0</v>
      </c>
      <c r="AP23" s="44">
        <v>0</v>
      </c>
      <c r="AQ23" s="30" t="str">
        <f t="shared" si="0"/>
        <v>EXECUTE [PG_CI_PRECIO_COSTO_PERFIL] 0, 0, 0, 1026, , 90, 1, 26, 2018, 3, 1.54, 0.06, 0.94, 9.59, 1830000, 2121000, 85060000, 84800000, 0.16, 11, 21, 31, 41, 51, 6, 7, 40, 32, 22, 12, 52, 12, 5, 13, 33, 33, 23, 23, 0, 0</v>
      </c>
    </row>
    <row r="24" spans="1:43" ht="18.75" x14ac:dyDescent="0.25">
      <c r="A24" s="31">
        <v>0</v>
      </c>
      <c r="B24" s="31">
        <v>0</v>
      </c>
      <c r="C24" s="31">
        <v>0</v>
      </c>
      <c r="D24" s="32">
        <v>1027</v>
      </c>
      <c r="E24" s="32"/>
      <c r="F24" s="32">
        <v>130</v>
      </c>
      <c r="G24" s="32">
        <v>1</v>
      </c>
      <c r="H24" s="33" t="s">
        <v>4</v>
      </c>
      <c r="I24" s="34">
        <v>27</v>
      </c>
      <c r="J24" s="34" t="s">
        <v>74</v>
      </c>
      <c r="K24" s="35">
        <v>2018</v>
      </c>
      <c r="L24" s="35">
        <v>3</v>
      </c>
      <c r="M24" s="36">
        <v>1.55</v>
      </c>
      <c r="N24" s="36">
        <v>7.0000000000000007E-2</v>
      </c>
      <c r="O24" s="36">
        <v>0.92999999999999994</v>
      </c>
      <c r="P24" s="40">
        <f>P$2 + ( MOD( $D24,23) / 100)</f>
        <v>9.6</v>
      </c>
      <c r="Q24" s="40">
        <f>Q$2 + ( MOD( $D24,33) * 10000)</f>
        <v>1840000</v>
      </c>
      <c r="R24" s="40">
        <f>R$2 + ( MOD( $D24,11) * 7000)</f>
        <v>2128000</v>
      </c>
      <c r="S24" s="40">
        <f>S$2 + ( MOD( $D24,17) * 10000)</f>
        <v>85070000</v>
      </c>
      <c r="T24" s="40">
        <f>T$2 + ( MOD( $D24,10) * 800000)</f>
        <v>85600000</v>
      </c>
      <c r="U24" s="40">
        <f>U$2 + ( MOD( $D24,30) / 100)</f>
        <v>0.17</v>
      </c>
      <c r="V24" s="40">
        <f>V23</f>
        <v>11</v>
      </c>
      <c r="W24" s="40">
        <f>W23</f>
        <v>21</v>
      </c>
      <c r="X24" s="40">
        <f>X23</f>
        <v>31</v>
      </c>
      <c r="Y24" s="40">
        <f>Y23</f>
        <v>41</v>
      </c>
      <c r="Z24" s="40">
        <f>Z23</f>
        <v>51</v>
      </c>
      <c r="AA24" s="40">
        <f>AA23</f>
        <v>6</v>
      </c>
      <c r="AB24" s="40">
        <f>AB23</f>
        <v>7</v>
      </c>
      <c r="AC24" s="38">
        <v>40</v>
      </c>
      <c r="AD24" s="38">
        <v>32</v>
      </c>
      <c r="AE24" s="38">
        <v>22</v>
      </c>
      <c r="AF24" s="38">
        <v>12</v>
      </c>
      <c r="AG24" s="38">
        <v>52</v>
      </c>
      <c r="AH24" s="38">
        <v>12</v>
      </c>
      <c r="AI24" s="38">
        <v>5</v>
      </c>
      <c r="AJ24" s="43">
        <v>13</v>
      </c>
      <c r="AK24" s="44">
        <v>33</v>
      </c>
      <c r="AL24" s="44">
        <v>33</v>
      </c>
      <c r="AM24" s="44">
        <v>23</v>
      </c>
      <c r="AN24" s="44">
        <v>23</v>
      </c>
      <c r="AO24" s="44">
        <v>0</v>
      </c>
      <c r="AP24" s="44">
        <v>0</v>
      </c>
      <c r="AQ24" s="30" t="str">
        <f t="shared" si="0"/>
        <v>EXECUTE [PG_CI_PRECIO_COSTO_PERFIL] 0, 0, 0, 1027, , 130, 1, 27, 2018, 3, 1.55, 0.07, 0.93, 9.6, 1840000, 2128000, 85070000, 85600000, 0.17, 11, 21, 31, 41, 51, 6, 7, 40, 32, 22, 12, 52, 12, 5, 13, 33, 33, 23, 23, 0, 0</v>
      </c>
    </row>
    <row r="25" spans="1:43" ht="18.75" x14ac:dyDescent="0.25">
      <c r="A25" s="31">
        <v>0</v>
      </c>
      <c r="B25" s="31">
        <v>0</v>
      </c>
      <c r="C25" s="31">
        <v>0</v>
      </c>
      <c r="D25" s="32">
        <v>1028</v>
      </c>
      <c r="E25" s="32"/>
      <c r="F25" s="32">
        <v>120</v>
      </c>
      <c r="G25" s="32">
        <v>1</v>
      </c>
      <c r="H25" s="33" t="s">
        <v>4</v>
      </c>
      <c r="I25" s="34">
        <v>28</v>
      </c>
      <c r="J25" s="34" t="s">
        <v>73</v>
      </c>
      <c r="K25" s="35">
        <v>2018</v>
      </c>
      <c r="L25" s="35">
        <v>3</v>
      </c>
      <c r="M25" s="36">
        <v>1.5</v>
      </c>
      <c r="N25" s="36">
        <v>0.08</v>
      </c>
      <c r="O25" s="36">
        <v>0.92</v>
      </c>
      <c r="P25" s="40">
        <f>P$2 + ( MOD( $D25,23) / 100)</f>
        <v>9.61</v>
      </c>
      <c r="Q25" s="40">
        <f>Q$2 + ( MOD( $D25,33) * 10000)</f>
        <v>1850000</v>
      </c>
      <c r="R25" s="40">
        <f>R$2 + ( MOD( $D25,11) * 7000)</f>
        <v>2135000</v>
      </c>
      <c r="S25" s="40">
        <f>S$2 + ( MOD( $D25,17) * 10000)</f>
        <v>85080000</v>
      </c>
      <c r="T25" s="40">
        <f>T$2 + ( MOD( $D25,10) * 800000)</f>
        <v>86400000</v>
      </c>
      <c r="U25" s="40">
        <f>U$2 + ( MOD( $D25,30) / 100)</f>
        <v>0.18</v>
      </c>
      <c r="V25" s="40">
        <f>V24</f>
        <v>11</v>
      </c>
      <c r="W25" s="40">
        <f>W24</f>
        <v>21</v>
      </c>
      <c r="X25" s="40">
        <f>X24</f>
        <v>31</v>
      </c>
      <c r="Y25" s="40">
        <f>Y24</f>
        <v>41</v>
      </c>
      <c r="Z25" s="40">
        <f>Z24</f>
        <v>51</v>
      </c>
      <c r="AA25" s="40">
        <f>AA24</f>
        <v>6</v>
      </c>
      <c r="AB25" s="40">
        <f>AB24</f>
        <v>7</v>
      </c>
      <c r="AC25" s="38">
        <v>40</v>
      </c>
      <c r="AD25" s="38">
        <v>32</v>
      </c>
      <c r="AE25" s="38">
        <v>22</v>
      </c>
      <c r="AF25" s="38">
        <v>12</v>
      </c>
      <c r="AG25" s="38">
        <v>52</v>
      </c>
      <c r="AH25" s="38">
        <v>12</v>
      </c>
      <c r="AI25" s="38">
        <v>5</v>
      </c>
      <c r="AJ25" s="43">
        <v>13</v>
      </c>
      <c r="AK25" s="44">
        <v>33</v>
      </c>
      <c r="AL25" s="44">
        <v>33</v>
      </c>
      <c r="AM25" s="44">
        <v>23</v>
      </c>
      <c r="AN25" s="44">
        <v>23</v>
      </c>
      <c r="AO25" s="44">
        <v>0</v>
      </c>
      <c r="AP25" s="44">
        <v>0</v>
      </c>
      <c r="AQ25" s="30" t="str">
        <f t="shared" si="0"/>
        <v>EXECUTE [PG_CI_PRECIO_COSTO_PERFIL] 0, 0, 0, 1028, , 120, 1, 28, 2018, 3, 1.5, 0.08, 0.92, 9.61, 1850000, 2135000, 85080000, 86400000, 0.18, 11, 21, 31, 41, 51, 6, 7, 40, 32, 22, 12, 52, 12, 5, 13, 33, 33, 23, 23, 0, 0</v>
      </c>
    </row>
    <row r="26" spans="1:43" ht="18.75" x14ac:dyDescent="0.25">
      <c r="A26" s="31">
        <v>0</v>
      </c>
      <c r="B26" s="31">
        <v>0</v>
      </c>
      <c r="C26" s="31">
        <v>0</v>
      </c>
      <c r="D26" s="32">
        <v>1029</v>
      </c>
      <c r="E26" s="32"/>
      <c r="F26" s="32">
        <v>100</v>
      </c>
      <c r="G26" s="32">
        <v>1</v>
      </c>
      <c r="H26" s="33" t="s">
        <v>4</v>
      </c>
      <c r="I26" s="34">
        <v>29</v>
      </c>
      <c r="J26" s="34" t="s">
        <v>71</v>
      </c>
      <c r="K26" s="35">
        <v>2018</v>
      </c>
      <c r="L26" s="35">
        <v>3</v>
      </c>
      <c r="M26" s="36">
        <v>1.51</v>
      </c>
      <c r="N26" s="36">
        <v>0.09</v>
      </c>
      <c r="O26" s="36">
        <v>0.91</v>
      </c>
      <c r="P26" s="40">
        <f>P$2 + ( MOD( $D26,23) / 100)</f>
        <v>9.6199999999999992</v>
      </c>
      <c r="Q26" s="40">
        <f>Q$2 + ( MOD( $D26,33) * 10000)</f>
        <v>1860000</v>
      </c>
      <c r="R26" s="40">
        <f>R$2 + ( MOD( $D26,11) * 7000)</f>
        <v>2142000</v>
      </c>
      <c r="S26" s="40">
        <f>S$2 + ( MOD( $D26,17) * 10000)</f>
        <v>85090000</v>
      </c>
      <c r="T26" s="40">
        <f>T$2 + ( MOD( $D26,10) * 800000)</f>
        <v>87200000</v>
      </c>
      <c r="U26" s="40">
        <f>U$2 + ( MOD( $D26,30) / 100)</f>
        <v>0.19</v>
      </c>
      <c r="V26" s="40">
        <f>V25</f>
        <v>11</v>
      </c>
      <c r="W26" s="40">
        <f>W25</f>
        <v>21</v>
      </c>
      <c r="X26" s="40">
        <f>X25</f>
        <v>31</v>
      </c>
      <c r="Y26" s="40">
        <f>Y25</f>
        <v>41</v>
      </c>
      <c r="Z26" s="40">
        <f>Z25</f>
        <v>51</v>
      </c>
      <c r="AA26" s="40">
        <f>AA25</f>
        <v>6</v>
      </c>
      <c r="AB26" s="40">
        <f>AB25</f>
        <v>7</v>
      </c>
      <c r="AC26" s="38">
        <v>40</v>
      </c>
      <c r="AD26" s="38">
        <v>32</v>
      </c>
      <c r="AE26" s="38">
        <v>22</v>
      </c>
      <c r="AF26" s="38">
        <v>12</v>
      </c>
      <c r="AG26" s="38">
        <v>52</v>
      </c>
      <c r="AH26" s="38">
        <v>12</v>
      </c>
      <c r="AI26" s="38">
        <v>5</v>
      </c>
      <c r="AJ26" s="43">
        <v>13</v>
      </c>
      <c r="AK26" s="44">
        <v>33</v>
      </c>
      <c r="AL26" s="44">
        <v>33</v>
      </c>
      <c r="AM26" s="44">
        <v>23</v>
      </c>
      <c r="AN26" s="44">
        <v>23</v>
      </c>
      <c r="AO26" s="44">
        <v>0</v>
      </c>
      <c r="AP26" s="44">
        <v>0</v>
      </c>
      <c r="AQ26" s="30" t="str">
        <f t="shared" si="0"/>
        <v>EXECUTE [PG_CI_PRECIO_COSTO_PERFIL] 0, 0, 0, 1029, , 100, 1, 29, 2018, 3, 1.51, 0.09, 0.91, 9.62, 1860000, 2142000, 85090000, 87200000, 0.19, 11, 21, 31, 41, 51, 6, 7, 40, 32, 22, 12, 52, 12, 5, 13, 33, 33, 23, 23, 0, 0</v>
      </c>
    </row>
    <row r="27" spans="1:43" ht="18.75" x14ac:dyDescent="0.25">
      <c r="A27" s="31">
        <v>0</v>
      </c>
      <c r="B27" s="31">
        <v>0</v>
      </c>
      <c r="C27" s="31">
        <v>0</v>
      </c>
      <c r="D27" s="32">
        <v>1030</v>
      </c>
      <c r="E27" s="32"/>
      <c r="F27" s="32">
        <v>140</v>
      </c>
      <c r="G27" s="32">
        <v>1</v>
      </c>
      <c r="H27" s="33" t="s">
        <v>4</v>
      </c>
      <c r="I27" s="34">
        <v>30</v>
      </c>
      <c r="J27" s="34" t="s">
        <v>75</v>
      </c>
      <c r="K27" s="35">
        <v>2018</v>
      </c>
      <c r="L27" s="35">
        <v>3</v>
      </c>
      <c r="M27" s="36">
        <v>1.52</v>
      </c>
      <c r="N27" s="36">
        <v>0.1</v>
      </c>
      <c r="O27" s="36">
        <v>0.9</v>
      </c>
      <c r="P27" s="40">
        <f>P$2 + ( MOD( $D27,23) / 100)</f>
        <v>9.629999999999999</v>
      </c>
      <c r="Q27" s="40">
        <f>Q$2 + ( MOD( $D27,33) * 10000)</f>
        <v>1870000</v>
      </c>
      <c r="R27" s="40">
        <f>R$2 + ( MOD( $D27,11) * 7000)</f>
        <v>2149000</v>
      </c>
      <c r="S27" s="40">
        <f>S$2 + ( MOD( $D27,17) * 10000)</f>
        <v>85100000</v>
      </c>
      <c r="T27" s="40">
        <f>T$2 + ( MOD( $D27,10) * 800000)</f>
        <v>80000000</v>
      </c>
      <c r="U27" s="40">
        <f>U$2 + ( MOD( $D27,30) / 100)</f>
        <v>0.2</v>
      </c>
      <c r="V27" s="40">
        <f>V26</f>
        <v>11</v>
      </c>
      <c r="W27" s="40">
        <f>W26</f>
        <v>21</v>
      </c>
      <c r="X27" s="40">
        <f>X26</f>
        <v>31</v>
      </c>
      <c r="Y27" s="40">
        <f>Y26</f>
        <v>41</v>
      </c>
      <c r="Z27" s="40">
        <f>Z26</f>
        <v>51</v>
      </c>
      <c r="AA27" s="40">
        <f>AA26</f>
        <v>6</v>
      </c>
      <c r="AB27" s="40">
        <f>AB26</f>
        <v>7</v>
      </c>
      <c r="AC27" s="38">
        <v>40</v>
      </c>
      <c r="AD27" s="38">
        <v>32</v>
      </c>
      <c r="AE27" s="38">
        <v>22</v>
      </c>
      <c r="AF27" s="38">
        <v>12</v>
      </c>
      <c r="AG27" s="38">
        <v>52</v>
      </c>
      <c r="AH27" s="38">
        <v>12</v>
      </c>
      <c r="AI27" s="38">
        <v>5</v>
      </c>
      <c r="AJ27" s="43">
        <v>13</v>
      </c>
      <c r="AK27" s="44">
        <v>33</v>
      </c>
      <c r="AL27" s="44">
        <v>33</v>
      </c>
      <c r="AM27" s="44">
        <v>23</v>
      </c>
      <c r="AN27" s="44">
        <v>23</v>
      </c>
      <c r="AO27" s="44">
        <v>0</v>
      </c>
      <c r="AP27" s="44">
        <v>0</v>
      </c>
      <c r="AQ27" s="30" t="str">
        <f t="shared" si="0"/>
        <v>EXECUTE [PG_CI_PRECIO_COSTO_PERFIL] 0, 0, 0, 1030, , 140, 1, 30, 2018, 3, 1.52, 0.1, 0.9, 9.63, 1870000, 2149000, 85100000, 80000000, 0.2, 11, 21, 31, 41, 51, 6, 7, 40, 32, 22, 12, 52, 12, 5, 13, 33, 33, 23, 23, 0, 0</v>
      </c>
    </row>
    <row r="28" spans="1:43" ht="18.75" x14ac:dyDescent="0.25">
      <c r="A28" s="31">
        <v>0</v>
      </c>
      <c r="B28" s="31">
        <v>0</v>
      </c>
      <c r="C28" s="31">
        <v>0</v>
      </c>
      <c r="D28" s="32">
        <v>1031</v>
      </c>
      <c r="E28" s="32"/>
      <c r="F28" s="32">
        <v>110</v>
      </c>
      <c r="G28" s="32">
        <v>1</v>
      </c>
      <c r="H28" s="33" t="s">
        <v>4</v>
      </c>
      <c r="I28" s="34">
        <v>31</v>
      </c>
      <c r="J28" s="34" t="s">
        <v>72</v>
      </c>
      <c r="K28" s="35">
        <v>2018</v>
      </c>
      <c r="L28" s="35">
        <v>3</v>
      </c>
      <c r="M28" s="36">
        <v>1.53</v>
      </c>
      <c r="N28" s="36">
        <v>0.11</v>
      </c>
      <c r="O28" s="36">
        <v>0.89</v>
      </c>
      <c r="P28" s="40">
        <f>P$2 + ( MOD( $D28,23) / 100)</f>
        <v>9.6399999999999988</v>
      </c>
      <c r="Q28" s="40">
        <f>Q$2 + ( MOD( $D28,33) * 10000)</f>
        <v>1880000</v>
      </c>
      <c r="R28" s="40">
        <f>R$2 + ( MOD( $D28,11) * 7000)</f>
        <v>2156000</v>
      </c>
      <c r="S28" s="40">
        <f>S$2 + ( MOD( $D28,17) * 10000)</f>
        <v>85110000</v>
      </c>
      <c r="T28" s="40">
        <f>T$2 + ( MOD( $D28,10) * 800000)</f>
        <v>80800000</v>
      </c>
      <c r="U28" s="40">
        <f>U$2 + ( MOD( $D28,30) / 100)</f>
        <v>0.21000000000000002</v>
      </c>
      <c r="V28" s="40">
        <f>V27</f>
        <v>11</v>
      </c>
      <c r="W28" s="40">
        <f>W27</f>
        <v>21</v>
      </c>
      <c r="X28" s="40">
        <f>X27</f>
        <v>31</v>
      </c>
      <c r="Y28" s="40">
        <f>Y27</f>
        <v>41</v>
      </c>
      <c r="Z28" s="40">
        <f>Z27</f>
        <v>51</v>
      </c>
      <c r="AA28" s="40">
        <f>AA27</f>
        <v>6</v>
      </c>
      <c r="AB28" s="40">
        <f>AB27</f>
        <v>7</v>
      </c>
      <c r="AC28" s="38">
        <v>40</v>
      </c>
      <c r="AD28" s="38">
        <v>32</v>
      </c>
      <c r="AE28" s="38">
        <v>22</v>
      </c>
      <c r="AF28" s="38">
        <v>12</v>
      </c>
      <c r="AG28" s="38">
        <v>52</v>
      </c>
      <c r="AH28" s="38">
        <v>12</v>
      </c>
      <c r="AI28" s="38">
        <v>5</v>
      </c>
      <c r="AJ28" s="43">
        <v>13</v>
      </c>
      <c r="AK28" s="44">
        <v>33</v>
      </c>
      <c r="AL28" s="44">
        <v>33</v>
      </c>
      <c r="AM28" s="44">
        <v>23</v>
      </c>
      <c r="AN28" s="44">
        <v>23</v>
      </c>
      <c r="AO28" s="44">
        <v>0</v>
      </c>
      <c r="AP28" s="44">
        <v>0</v>
      </c>
      <c r="AQ28" s="30" t="str">
        <f t="shared" si="0"/>
        <v>EXECUTE [PG_CI_PRECIO_COSTO_PERFIL] 0, 0, 0, 1031, , 110, 1, 31, 2018, 3, 1.53, 0.11, 0.89, 9.64, 1880000, 2156000, 85110000, 80800000, 0.21, 11, 21, 31, 41, 51, 6, 7, 40, 32, 22, 12, 52, 12, 5, 13, 33, 33, 23, 23, 0, 0</v>
      </c>
    </row>
    <row r="29" spans="1:43" ht="18.75" x14ac:dyDescent="0.25">
      <c r="A29" s="31">
        <v>0</v>
      </c>
      <c r="B29" s="31">
        <v>0</v>
      </c>
      <c r="C29" s="31">
        <v>0</v>
      </c>
      <c r="D29" s="32">
        <v>1032</v>
      </c>
      <c r="E29" s="32"/>
      <c r="F29" s="32">
        <v>80</v>
      </c>
      <c r="G29" s="32">
        <v>1</v>
      </c>
      <c r="H29" s="33" t="s">
        <v>4</v>
      </c>
      <c r="I29" s="34">
        <v>32</v>
      </c>
      <c r="J29" s="34" t="s">
        <v>69</v>
      </c>
      <c r="K29" s="35">
        <v>2018</v>
      </c>
      <c r="L29" s="35">
        <v>3</v>
      </c>
      <c r="M29" s="36">
        <v>1.54</v>
      </c>
      <c r="N29" s="36">
        <v>0.12000000000000001</v>
      </c>
      <c r="O29" s="36">
        <v>0.88</v>
      </c>
      <c r="P29" s="40">
        <f>P$2 + ( MOD( $D29,23) / 100)</f>
        <v>9.6499999999999986</v>
      </c>
      <c r="Q29" s="40">
        <f>Q$2 + ( MOD( $D29,33) * 10000)</f>
        <v>1890000</v>
      </c>
      <c r="R29" s="40">
        <f>R$2 + ( MOD( $D29,11) * 7000)</f>
        <v>2163000</v>
      </c>
      <c r="S29" s="40">
        <f>S$2 + ( MOD( $D29,17) * 10000)</f>
        <v>85120000</v>
      </c>
      <c r="T29" s="40">
        <f>T$2 + ( MOD( $D29,10) * 800000)</f>
        <v>81600000</v>
      </c>
      <c r="U29" s="40">
        <f>U$2 + ( MOD( $D29,30) / 100)</f>
        <v>0.22</v>
      </c>
      <c r="V29" s="40">
        <f>V28</f>
        <v>11</v>
      </c>
      <c r="W29" s="40">
        <f>W28</f>
        <v>21</v>
      </c>
      <c r="X29" s="40">
        <f>X28</f>
        <v>31</v>
      </c>
      <c r="Y29" s="40">
        <f>Y28</f>
        <v>41</v>
      </c>
      <c r="Z29" s="40">
        <f>Z28</f>
        <v>51</v>
      </c>
      <c r="AA29" s="40">
        <f>AA28</f>
        <v>6</v>
      </c>
      <c r="AB29" s="40">
        <f>AB28</f>
        <v>7</v>
      </c>
      <c r="AC29" s="38">
        <v>40</v>
      </c>
      <c r="AD29" s="38">
        <v>32</v>
      </c>
      <c r="AE29" s="38">
        <v>22</v>
      </c>
      <c r="AF29" s="38">
        <v>12</v>
      </c>
      <c r="AG29" s="38">
        <v>52</v>
      </c>
      <c r="AH29" s="38">
        <v>12</v>
      </c>
      <c r="AI29" s="38">
        <v>5</v>
      </c>
      <c r="AJ29" s="43">
        <v>13</v>
      </c>
      <c r="AK29" s="44">
        <v>33</v>
      </c>
      <c r="AL29" s="44">
        <v>33</v>
      </c>
      <c r="AM29" s="44">
        <v>23</v>
      </c>
      <c r="AN29" s="44">
        <v>23</v>
      </c>
      <c r="AO29" s="44">
        <v>0</v>
      </c>
      <c r="AP29" s="44">
        <v>0</v>
      </c>
      <c r="AQ29" s="30" t="str">
        <f t="shared" si="0"/>
        <v>EXECUTE [PG_CI_PRECIO_COSTO_PERFIL] 0, 0, 0, 1032, , 80, 1, 32, 2018, 3, 1.54, 0.12, 0.88, 9.65, 1890000, 2163000, 85120000, 81600000, 0.22, 11, 21, 31, 41, 51, 6, 7, 40, 32, 22, 12, 52, 12, 5, 13, 33, 33, 23, 23, 0, 0</v>
      </c>
    </row>
    <row r="30" spans="1:43" ht="18.75" x14ac:dyDescent="0.25">
      <c r="A30" s="31">
        <v>0</v>
      </c>
      <c r="B30" s="31">
        <v>0</v>
      </c>
      <c r="C30" s="31">
        <v>0</v>
      </c>
      <c r="D30" s="32">
        <v>1033</v>
      </c>
      <c r="E30" s="32"/>
      <c r="F30" s="32">
        <v>480</v>
      </c>
      <c r="G30" s="32">
        <v>1</v>
      </c>
      <c r="H30" s="33" t="s">
        <v>4</v>
      </c>
      <c r="I30" s="34">
        <v>33</v>
      </c>
      <c r="J30" s="34" t="s">
        <v>109</v>
      </c>
      <c r="K30" s="35">
        <v>2018</v>
      </c>
      <c r="L30" s="35">
        <v>3</v>
      </c>
      <c r="M30" s="36">
        <v>1.55</v>
      </c>
      <c r="N30" s="36">
        <v>0.13</v>
      </c>
      <c r="O30" s="36">
        <v>0.87</v>
      </c>
      <c r="P30" s="40">
        <f>P$2 + ( MOD( $D30,23) / 100)</f>
        <v>9.66</v>
      </c>
      <c r="Q30" s="40">
        <f>Q$2 + ( MOD( $D30,33) * 10000)</f>
        <v>1900000</v>
      </c>
      <c r="R30" s="40">
        <f>R$2 + ( MOD( $D30,11) * 7000)</f>
        <v>2170000</v>
      </c>
      <c r="S30" s="40">
        <f>S$2 + ( MOD( $D30,17) * 10000)</f>
        <v>85130000</v>
      </c>
      <c r="T30" s="40">
        <f>T$2 + ( MOD( $D30,10) * 800000)</f>
        <v>82400000</v>
      </c>
      <c r="U30" s="40">
        <f>U$2 + ( MOD( $D30,30) / 100)</f>
        <v>0.23</v>
      </c>
      <c r="V30" s="40">
        <f>V29</f>
        <v>11</v>
      </c>
      <c r="W30" s="40">
        <f>W29</f>
        <v>21</v>
      </c>
      <c r="X30" s="40">
        <f>X29</f>
        <v>31</v>
      </c>
      <c r="Y30" s="40">
        <f>Y29</f>
        <v>41</v>
      </c>
      <c r="Z30" s="40">
        <f>Z29</f>
        <v>51</v>
      </c>
      <c r="AA30" s="40">
        <f>AA29</f>
        <v>6</v>
      </c>
      <c r="AB30" s="40">
        <f>AB29</f>
        <v>7</v>
      </c>
      <c r="AC30" s="38">
        <v>40</v>
      </c>
      <c r="AD30" s="38">
        <v>32</v>
      </c>
      <c r="AE30" s="38">
        <v>22</v>
      </c>
      <c r="AF30" s="38">
        <v>12</v>
      </c>
      <c r="AG30" s="38">
        <v>52</v>
      </c>
      <c r="AH30" s="38">
        <v>12</v>
      </c>
      <c r="AI30" s="38">
        <v>5</v>
      </c>
      <c r="AJ30" s="43">
        <v>13</v>
      </c>
      <c r="AK30" s="44">
        <v>33</v>
      </c>
      <c r="AL30" s="44">
        <v>33</v>
      </c>
      <c r="AM30" s="44">
        <v>23</v>
      </c>
      <c r="AN30" s="44">
        <v>23</v>
      </c>
      <c r="AO30" s="44">
        <v>0</v>
      </c>
      <c r="AP30" s="44">
        <v>0</v>
      </c>
      <c r="AQ30" s="30" t="str">
        <f t="shared" si="0"/>
        <v>EXECUTE [PG_CI_PRECIO_COSTO_PERFIL] 0, 0, 0, 1033, , 480, 1, 33, 2018, 3, 1.55, 0.13, 0.87, 9.66, 1900000, 2170000, 85130000, 82400000, 0.23, 11, 21, 31, 41, 51, 6, 7, 40, 32, 22, 12, 52, 12, 5, 13, 33, 33, 23, 23, 0, 0</v>
      </c>
    </row>
    <row r="31" spans="1:43" ht="18.75" x14ac:dyDescent="0.25">
      <c r="A31" s="31">
        <v>0</v>
      </c>
      <c r="B31" s="31">
        <v>0</v>
      </c>
      <c r="C31" s="31">
        <v>0</v>
      </c>
      <c r="D31" s="32">
        <v>1034</v>
      </c>
      <c r="E31" s="32"/>
      <c r="F31" s="32">
        <v>490</v>
      </c>
      <c r="G31" s="32">
        <v>1</v>
      </c>
      <c r="H31" s="33" t="s">
        <v>4</v>
      </c>
      <c r="I31" s="34">
        <v>34</v>
      </c>
      <c r="J31" s="34" t="s">
        <v>110</v>
      </c>
      <c r="K31" s="35">
        <v>2018</v>
      </c>
      <c r="L31" s="35">
        <v>3</v>
      </c>
      <c r="M31" s="36">
        <v>1.5</v>
      </c>
      <c r="N31" s="36">
        <v>0.05</v>
      </c>
      <c r="O31" s="36">
        <v>0.95</v>
      </c>
      <c r="P31" s="40">
        <f>P$2 + ( MOD( $D31,23) / 100)</f>
        <v>9.67</v>
      </c>
      <c r="Q31" s="40">
        <f>Q$2 + ( MOD( $D31,33) * 10000)</f>
        <v>1910000</v>
      </c>
      <c r="R31" s="40">
        <f>R$2 + ( MOD( $D31,11) * 7000)</f>
        <v>2100000</v>
      </c>
      <c r="S31" s="40">
        <f>S$2 + ( MOD( $D31,17) * 10000)</f>
        <v>85140000</v>
      </c>
      <c r="T31" s="40">
        <f>T$2 + ( MOD( $D31,10) * 800000)</f>
        <v>83200000</v>
      </c>
      <c r="U31" s="40">
        <f>U$2 + ( MOD( $D31,30) / 100)</f>
        <v>0.24000000000000002</v>
      </c>
      <c r="V31" s="40">
        <f>V30</f>
        <v>11</v>
      </c>
      <c r="W31" s="40">
        <f>W30</f>
        <v>21</v>
      </c>
      <c r="X31" s="40">
        <f>X30</f>
        <v>31</v>
      </c>
      <c r="Y31" s="40">
        <f>Y30</f>
        <v>41</v>
      </c>
      <c r="Z31" s="40">
        <f>Z30</f>
        <v>51</v>
      </c>
      <c r="AA31" s="40">
        <f>AA30</f>
        <v>6</v>
      </c>
      <c r="AB31" s="40">
        <f>AB30</f>
        <v>7</v>
      </c>
      <c r="AC31" s="38">
        <v>40</v>
      </c>
      <c r="AD31" s="38">
        <v>32</v>
      </c>
      <c r="AE31" s="38">
        <v>22</v>
      </c>
      <c r="AF31" s="38">
        <v>12</v>
      </c>
      <c r="AG31" s="38">
        <v>52</v>
      </c>
      <c r="AH31" s="38">
        <v>12</v>
      </c>
      <c r="AI31" s="38">
        <v>5</v>
      </c>
      <c r="AJ31" s="43">
        <v>13</v>
      </c>
      <c r="AK31" s="44">
        <v>33</v>
      </c>
      <c r="AL31" s="44">
        <v>33</v>
      </c>
      <c r="AM31" s="44">
        <v>23</v>
      </c>
      <c r="AN31" s="44">
        <v>23</v>
      </c>
      <c r="AO31" s="44">
        <v>0</v>
      </c>
      <c r="AP31" s="44">
        <v>0</v>
      </c>
      <c r="AQ31" s="30" t="str">
        <f t="shared" si="0"/>
        <v>EXECUTE [PG_CI_PRECIO_COSTO_PERFIL] 0, 0, 0, 1034, , 490, 1, 34, 2018, 3, 1.5, 0.05, 0.95, 9.67, 1910000, 2100000, 85140000, 83200000, 0.24, 11, 21, 31, 41, 51, 6, 7, 40, 32, 22, 12, 52, 12, 5, 13, 33, 33, 23, 23, 0, 0</v>
      </c>
    </row>
    <row r="32" spans="1:43" ht="18.75" x14ac:dyDescent="0.25">
      <c r="A32" s="31">
        <v>0</v>
      </c>
      <c r="B32" s="31">
        <v>0</v>
      </c>
      <c r="C32" s="31">
        <v>0</v>
      </c>
      <c r="D32" s="32">
        <v>1035</v>
      </c>
      <c r="E32" s="32"/>
      <c r="F32" s="32">
        <v>500</v>
      </c>
      <c r="G32" s="32">
        <v>1</v>
      </c>
      <c r="H32" s="33" t="s">
        <v>4</v>
      </c>
      <c r="I32" s="34">
        <v>35</v>
      </c>
      <c r="J32" s="34" t="s">
        <v>111</v>
      </c>
      <c r="K32" s="35">
        <v>2018</v>
      </c>
      <c r="L32" s="35">
        <v>3</v>
      </c>
      <c r="M32" s="36">
        <v>1.51</v>
      </c>
      <c r="N32" s="36">
        <v>6.0000000000000005E-2</v>
      </c>
      <c r="O32" s="36">
        <v>0.94</v>
      </c>
      <c r="P32" s="40">
        <f>P$2 + ( MOD( $D32,23) / 100)</f>
        <v>9.4499999999999993</v>
      </c>
      <c r="Q32" s="40">
        <f>Q$2 + ( MOD( $D32,33) * 10000)</f>
        <v>1920000</v>
      </c>
      <c r="R32" s="40">
        <f>R$2 + ( MOD( $D32,11) * 7000)</f>
        <v>2107000</v>
      </c>
      <c r="S32" s="40">
        <f>S$2 + ( MOD( $D32,17) * 10000)</f>
        <v>85150000</v>
      </c>
      <c r="T32" s="40">
        <f>T$2 + ( MOD( $D32,10) * 800000)</f>
        <v>84000000</v>
      </c>
      <c r="U32" s="40">
        <f>U$2 + ( MOD( $D32,30) / 100)</f>
        <v>0.25</v>
      </c>
      <c r="V32" s="40">
        <f>V31</f>
        <v>11</v>
      </c>
      <c r="W32" s="40">
        <f>W31</f>
        <v>21</v>
      </c>
      <c r="X32" s="40">
        <f>X31</f>
        <v>31</v>
      </c>
      <c r="Y32" s="40">
        <f>Y31</f>
        <v>41</v>
      </c>
      <c r="Z32" s="40">
        <f>Z31</f>
        <v>51</v>
      </c>
      <c r="AA32" s="40">
        <f>AA31</f>
        <v>6</v>
      </c>
      <c r="AB32" s="40">
        <f>AB31</f>
        <v>7</v>
      </c>
      <c r="AC32" s="38">
        <v>40</v>
      </c>
      <c r="AD32" s="38">
        <v>32</v>
      </c>
      <c r="AE32" s="38">
        <v>22</v>
      </c>
      <c r="AF32" s="38">
        <v>12</v>
      </c>
      <c r="AG32" s="38">
        <v>52</v>
      </c>
      <c r="AH32" s="38">
        <v>12</v>
      </c>
      <c r="AI32" s="38">
        <v>5</v>
      </c>
      <c r="AJ32" s="43">
        <v>13</v>
      </c>
      <c r="AK32" s="44">
        <v>33</v>
      </c>
      <c r="AL32" s="44">
        <v>33</v>
      </c>
      <c r="AM32" s="44">
        <v>23</v>
      </c>
      <c r="AN32" s="44">
        <v>23</v>
      </c>
      <c r="AO32" s="44">
        <v>0</v>
      </c>
      <c r="AP32" s="44">
        <v>0</v>
      </c>
      <c r="AQ32" s="30" t="str">
        <f t="shared" si="0"/>
        <v>EXECUTE [PG_CI_PRECIO_COSTO_PERFIL] 0, 0, 0, 1035, , 500, 1, 35, 2018, 3, 1.51, 0.06, 0.94, 9.45, 1920000, 2107000, 85150000, 84000000, 0.25, 11, 21, 31, 41, 51, 6, 7, 40, 32, 22, 12, 52, 12, 5, 13, 33, 33, 23, 23, 0, 0</v>
      </c>
    </row>
    <row r="33" spans="1:43" ht="18.75" x14ac:dyDescent="0.25">
      <c r="A33" s="31">
        <v>0</v>
      </c>
      <c r="B33" s="31">
        <v>0</v>
      </c>
      <c r="C33" s="31">
        <v>0</v>
      </c>
      <c r="D33" s="32">
        <v>1036</v>
      </c>
      <c r="E33" s="32"/>
      <c r="F33" s="32">
        <v>530</v>
      </c>
      <c r="G33" s="32">
        <v>1</v>
      </c>
      <c r="H33" s="33" t="s">
        <v>4</v>
      </c>
      <c r="I33" s="34">
        <v>36</v>
      </c>
      <c r="J33" s="34" t="s">
        <v>114</v>
      </c>
      <c r="K33" s="35">
        <v>2018</v>
      </c>
      <c r="L33" s="35">
        <v>3</v>
      </c>
      <c r="M33" s="36">
        <v>1.52</v>
      </c>
      <c r="N33" s="36">
        <v>7.0000000000000007E-2</v>
      </c>
      <c r="O33" s="36">
        <v>0.92999999999999994</v>
      </c>
      <c r="P33" s="40">
        <f>P$2 + ( MOD( $D33,23) / 100)</f>
        <v>9.4599999999999991</v>
      </c>
      <c r="Q33" s="40">
        <f>Q$2 + ( MOD( $D33,33) * 10000)</f>
        <v>1930000</v>
      </c>
      <c r="R33" s="40">
        <f>R$2 + ( MOD( $D33,11) * 7000)</f>
        <v>2114000</v>
      </c>
      <c r="S33" s="40">
        <f>S$2 + ( MOD( $D33,17) * 10000)</f>
        <v>85160000</v>
      </c>
      <c r="T33" s="40">
        <f>T$2 + ( MOD( $D33,10) * 800000)</f>
        <v>84800000</v>
      </c>
      <c r="U33" s="40">
        <f>U$2 + ( MOD( $D33,30) / 100)</f>
        <v>0.26</v>
      </c>
      <c r="V33" s="40">
        <f>V32</f>
        <v>11</v>
      </c>
      <c r="W33" s="40">
        <f>W32</f>
        <v>21</v>
      </c>
      <c r="X33" s="40">
        <f>X32</f>
        <v>31</v>
      </c>
      <c r="Y33" s="40">
        <f>Y32</f>
        <v>41</v>
      </c>
      <c r="Z33" s="40">
        <f>Z32</f>
        <v>51</v>
      </c>
      <c r="AA33" s="40">
        <f>AA32</f>
        <v>6</v>
      </c>
      <c r="AB33" s="40">
        <f>AB32</f>
        <v>7</v>
      </c>
      <c r="AC33" s="38">
        <v>40</v>
      </c>
      <c r="AD33" s="38">
        <v>32</v>
      </c>
      <c r="AE33" s="38">
        <v>22</v>
      </c>
      <c r="AF33" s="38">
        <v>12</v>
      </c>
      <c r="AG33" s="38">
        <v>52</v>
      </c>
      <c r="AH33" s="38">
        <v>12</v>
      </c>
      <c r="AI33" s="38">
        <v>5</v>
      </c>
      <c r="AJ33" s="43">
        <v>13</v>
      </c>
      <c r="AK33" s="44">
        <v>33</v>
      </c>
      <c r="AL33" s="44">
        <v>33</v>
      </c>
      <c r="AM33" s="44">
        <v>23</v>
      </c>
      <c r="AN33" s="44">
        <v>23</v>
      </c>
      <c r="AO33" s="44">
        <v>0</v>
      </c>
      <c r="AP33" s="44">
        <v>0</v>
      </c>
      <c r="AQ33" s="30" t="str">
        <f t="shared" si="0"/>
        <v>EXECUTE [PG_CI_PRECIO_COSTO_PERFIL] 0, 0, 0, 1036, , 530, 1, 36, 2018, 3, 1.52, 0.07, 0.93, 9.46, 1930000, 2114000, 85160000, 84800000, 0.26, 11, 21, 31, 41, 51, 6, 7, 40, 32, 22, 12, 52, 12, 5, 13, 33, 33, 23, 23, 0, 0</v>
      </c>
    </row>
    <row r="34" spans="1:43" ht="18.75" x14ac:dyDescent="0.25">
      <c r="A34" s="31">
        <v>0</v>
      </c>
      <c r="B34" s="31">
        <v>0</v>
      </c>
      <c r="C34" s="31">
        <v>0</v>
      </c>
      <c r="D34" s="32">
        <v>1038</v>
      </c>
      <c r="E34" s="32"/>
      <c r="F34" s="32">
        <v>590</v>
      </c>
      <c r="G34" s="32">
        <v>1</v>
      </c>
      <c r="H34" s="33" t="s">
        <v>4</v>
      </c>
      <c r="I34" s="34">
        <v>38</v>
      </c>
      <c r="J34" s="34" t="s">
        <v>120</v>
      </c>
      <c r="K34" s="37">
        <v>2018</v>
      </c>
      <c r="L34" s="37">
        <v>3</v>
      </c>
      <c r="M34" s="36">
        <v>0.61</v>
      </c>
      <c r="N34" s="36">
        <v>7.0000000000000007E-2</v>
      </c>
      <c r="O34" s="36">
        <v>0.92999999999999994</v>
      </c>
      <c r="P34" s="41">
        <v>12.49</v>
      </c>
      <c r="Q34" s="40">
        <f>Q$2 + ( MOD( $D34,33) * 10000)</f>
        <v>1950000</v>
      </c>
      <c r="R34" s="41">
        <v>2441571</v>
      </c>
      <c r="S34" s="41">
        <v>78116126.989999995</v>
      </c>
      <c r="T34" s="41">
        <v>76163602.370958567</v>
      </c>
      <c r="U34" s="41">
        <v>0</v>
      </c>
      <c r="V34" s="41">
        <v>3</v>
      </c>
      <c r="W34" s="41">
        <v>3</v>
      </c>
      <c r="X34" s="41">
        <v>3</v>
      </c>
      <c r="Y34" s="41">
        <v>3</v>
      </c>
      <c r="Z34" s="41">
        <v>3</v>
      </c>
      <c r="AA34" s="41">
        <v>3</v>
      </c>
      <c r="AB34" s="41">
        <v>1</v>
      </c>
      <c r="AC34" s="38">
        <v>3</v>
      </c>
      <c r="AD34" s="38">
        <v>3</v>
      </c>
      <c r="AE34" s="38">
        <v>3</v>
      </c>
      <c r="AF34" s="38">
        <v>3</v>
      </c>
      <c r="AG34" s="38">
        <v>3</v>
      </c>
      <c r="AH34" s="38">
        <v>0</v>
      </c>
      <c r="AI34" s="38">
        <v>0</v>
      </c>
      <c r="AJ34" s="43">
        <v>13</v>
      </c>
      <c r="AK34" s="44">
        <v>33</v>
      </c>
      <c r="AL34" s="44">
        <v>33</v>
      </c>
      <c r="AM34" s="44">
        <v>23</v>
      </c>
      <c r="AN34" s="44">
        <v>23</v>
      </c>
      <c r="AO34" s="44">
        <v>0</v>
      </c>
      <c r="AP34" s="44">
        <v>0</v>
      </c>
      <c r="AQ34" s="30" t="str">
        <f t="shared" si="0"/>
        <v>EXECUTE [PG_CI_PRECIO_COSTO_PERFIL] 0, 0, 0, 1038, , 590, 1, 38, 2018, 3, 0.61, 0.07, 0.93, 12.49, 1950000, 2441571, 78116126.99, 76163602.3709586, 0, 3, 3, 3, 3, 3, 3, 1, 3, 3, 3, 3, 3, 0, 0, 13, 33, 33, 23, 23, 0, 0</v>
      </c>
    </row>
    <row r="35" spans="1:43" ht="18.75" x14ac:dyDescent="0.25">
      <c r="A35" s="31">
        <v>0</v>
      </c>
      <c r="B35" s="31">
        <v>0</v>
      </c>
      <c r="C35" s="31">
        <v>0</v>
      </c>
      <c r="D35" s="32">
        <v>1039</v>
      </c>
      <c r="E35" s="32"/>
      <c r="F35" s="32">
        <v>630</v>
      </c>
      <c r="G35" s="32">
        <v>1</v>
      </c>
      <c r="H35" s="33" t="s">
        <v>4</v>
      </c>
      <c r="I35" s="34">
        <v>39</v>
      </c>
      <c r="J35" s="34" t="s">
        <v>124</v>
      </c>
      <c r="K35" s="35">
        <v>2018</v>
      </c>
      <c r="L35" s="35">
        <v>3</v>
      </c>
      <c r="M35" s="36">
        <v>1.55</v>
      </c>
      <c r="N35" s="36">
        <v>0.1</v>
      </c>
      <c r="O35" s="36">
        <v>0.9</v>
      </c>
      <c r="P35" s="40">
        <f>P$2 + ( MOD( $D35,23) / 100)</f>
        <v>9.4899999999999984</v>
      </c>
      <c r="Q35" s="40">
        <f>Q$2 + ( MOD( $D35,33) * 10000)</f>
        <v>1960000</v>
      </c>
      <c r="R35" s="40">
        <f>R$2 + ( MOD( $D35,11) * 7000)</f>
        <v>2135000</v>
      </c>
      <c r="S35" s="40">
        <f>S$2 + ( MOD( $D35,17) * 10000)</f>
        <v>85020000</v>
      </c>
      <c r="T35" s="40">
        <f>T$2 + ( MOD( $D35,10) * 800000)</f>
        <v>87200000</v>
      </c>
      <c r="U35" s="40">
        <f>U$2 + ( MOD( $D35,30) / 100)</f>
        <v>0.29000000000000004</v>
      </c>
      <c r="V35" s="40">
        <f>V34</f>
        <v>3</v>
      </c>
      <c r="W35" s="40">
        <f>W34</f>
        <v>3</v>
      </c>
      <c r="X35" s="40">
        <f>X34</f>
        <v>3</v>
      </c>
      <c r="Y35" s="40">
        <f>Y34</f>
        <v>3</v>
      </c>
      <c r="Z35" s="40">
        <f>Z34</f>
        <v>3</v>
      </c>
      <c r="AA35" s="40">
        <f>AA34</f>
        <v>3</v>
      </c>
      <c r="AB35" s="40">
        <f>AB34</f>
        <v>1</v>
      </c>
      <c r="AC35" s="38">
        <v>3</v>
      </c>
      <c r="AD35" s="38">
        <v>3</v>
      </c>
      <c r="AE35" s="38">
        <v>3</v>
      </c>
      <c r="AF35" s="38">
        <v>3</v>
      </c>
      <c r="AG35" s="38">
        <v>3</v>
      </c>
      <c r="AH35" s="38">
        <v>0</v>
      </c>
      <c r="AI35" s="38">
        <v>0</v>
      </c>
      <c r="AJ35" s="43">
        <v>13</v>
      </c>
      <c r="AK35" s="44">
        <v>33</v>
      </c>
      <c r="AL35" s="44">
        <v>33</v>
      </c>
      <c r="AM35" s="44">
        <v>23</v>
      </c>
      <c r="AN35" s="44">
        <v>23</v>
      </c>
      <c r="AO35" s="44">
        <v>0</v>
      </c>
      <c r="AP35" s="44">
        <v>0</v>
      </c>
      <c r="AQ35" s="30" t="str">
        <f t="shared" si="0"/>
        <v>EXECUTE [PG_CI_PRECIO_COSTO_PERFIL] 0, 0, 0, 1039, , 630, 1, 39, 2018, 3, 1.55, 0.1, 0.9, 9.49, 1960000, 2135000, 85020000, 87200000, 0.29, 3, 3, 3, 3, 3, 3, 1, 3, 3, 3, 3, 3, 0, 0, 13, 33, 33, 23, 23, 0, 0</v>
      </c>
    </row>
    <row r="36" spans="1:43" ht="18.75" x14ac:dyDescent="0.25">
      <c r="A36" s="31">
        <v>0</v>
      </c>
      <c r="B36" s="31">
        <v>0</v>
      </c>
      <c r="C36" s="31">
        <v>0</v>
      </c>
      <c r="D36" s="32">
        <v>1040</v>
      </c>
      <c r="E36" s="32"/>
      <c r="F36" s="32">
        <v>620</v>
      </c>
      <c r="G36" s="32">
        <v>1</v>
      </c>
      <c r="H36" s="33" t="s">
        <v>4</v>
      </c>
      <c r="I36" s="34">
        <v>40</v>
      </c>
      <c r="J36" s="34" t="s">
        <v>123</v>
      </c>
      <c r="K36" s="35">
        <v>2018</v>
      </c>
      <c r="L36" s="35">
        <v>3</v>
      </c>
      <c r="M36" s="36">
        <v>1.5</v>
      </c>
      <c r="N36" s="36">
        <v>0.11</v>
      </c>
      <c r="O36" s="36">
        <v>0.89</v>
      </c>
      <c r="P36" s="40">
        <f>P$2 + ( MOD( $D36,23) / 100)</f>
        <v>9.5</v>
      </c>
      <c r="Q36" s="40">
        <f>Q$2 + ( MOD( $D36,33) * 10000)</f>
        <v>1970000</v>
      </c>
      <c r="R36" s="40">
        <f>R$2 + ( MOD( $D36,11) * 7000)</f>
        <v>2142000</v>
      </c>
      <c r="S36" s="40">
        <f>S$2 + ( MOD( $D36,17) * 10000)</f>
        <v>85030000</v>
      </c>
      <c r="T36" s="40">
        <f>T$2 + ( MOD( $D36,10) * 800000)</f>
        <v>80000000</v>
      </c>
      <c r="U36" s="40">
        <f>U$2 + ( MOD( $D36,30) / 100)</f>
        <v>0.30000000000000004</v>
      </c>
      <c r="V36" s="40">
        <f>V35</f>
        <v>3</v>
      </c>
      <c r="W36" s="40">
        <f>W35</f>
        <v>3</v>
      </c>
      <c r="X36" s="40">
        <f>X35</f>
        <v>3</v>
      </c>
      <c r="Y36" s="40">
        <f>Y35</f>
        <v>3</v>
      </c>
      <c r="Z36" s="40">
        <f>Z35</f>
        <v>3</v>
      </c>
      <c r="AA36" s="40">
        <f>AA35</f>
        <v>3</v>
      </c>
      <c r="AB36" s="40">
        <f>AB35</f>
        <v>1</v>
      </c>
      <c r="AC36" s="38">
        <v>3</v>
      </c>
      <c r="AD36" s="38">
        <v>3</v>
      </c>
      <c r="AE36" s="38">
        <v>3</v>
      </c>
      <c r="AF36" s="38">
        <v>3</v>
      </c>
      <c r="AG36" s="38">
        <v>3</v>
      </c>
      <c r="AH36" s="38">
        <v>0</v>
      </c>
      <c r="AI36" s="38">
        <v>0</v>
      </c>
      <c r="AJ36" s="43">
        <v>13</v>
      </c>
      <c r="AK36" s="44">
        <v>33</v>
      </c>
      <c r="AL36" s="44">
        <v>33</v>
      </c>
      <c r="AM36" s="44">
        <v>23</v>
      </c>
      <c r="AN36" s="44">
        <v>23</v>
      </c>
      <c r="AO36" s="44">
        <v>0</v>
      </c>
      <c r="AP36" s="44">
        <v>0</v>
      </c>
      <c r="AQ36" s="30" t="str">
        <f t="shared" si="0"/>
        <v>EXECUTE [PG_CI_PRECIO_COSTO_PERFIL] 0, 0, 0, 1040, , 620, 1, 40, 2018, 3, 1.5, 0.11, 0.89, 9.5, 1970000, 2142000, 85030000, 80000000, 0.3, 3, 3, 3, 3, 3, 3, 1, 3, 3, 3, 3, 3, 0, 0, 13, 33, 33, 23, 23, 0, 0</v>
      </c>
    </row>
    <row r="37" spans="1:43" ht="18.75" x14ac:dyDescent="0.25">
      <c r="A37" s="31">
        <v>0</v>
      </c>
      <c r="B37" s="31">
        <v>0</v>
      </c>
      <c r="C37" s="31">
        <v>0</v>
      </c>
      <c r="D37" s="32">
        <v>1041</v>
      </c>
      <c r="E37" s="32"/>
      <c r="F37" s="32">
        <v>610</v>
      </c>
      <c r="G37" s="32">
        <v>1</v>
      </c>
      <c r="H37" s="33" t="s">
        <v>4</v>
      </c>
      <c r="I37" s="34">
        <v>41</v>
      </c>
      <c r="J37" s="34" t="s">
        <v>122</v>
      </c>
      <c r="K37" s="35">
        <v>2018</v>
      </c>
      <c r="L37" s="35">
        <v>3</v>
      </c>
      <c r="M37" s="36">
        <v>1.51</v>
      </c>
      <c r="N37" s="36">
        <v>0.12000000000000001</v>
      </c>
      <c r="O37" s="36">
        <v>0.88</v>
      </c>
      <c r="P37" s="40">
        <f>P$2 + ( MOD( $D37,23) / 100)</f>
        <v>9.51</v>
      </c>
      <c r="Q37" s="40">
        <f>Q$2 + ( MOD( $D37,33) * 10000)</f>
        <v>1980000</v>
      </c>
      <c r="R37" s="40">
        <f>R$2 + ( MOD( $D37,11) * 7000)</f>
        <v>2149000</v>
      </c>
      <c r="S37" s="40">
        <f>S$2 + ( MOD( $D37,17) * 10000)</f>
        <v>85040000</v>
      </c>
      <c r="T37" s="40">
        <f>T$2 + ( MOD( $D37,10) * 800000)</f>
        <v>80800000</v>
      </c>
      <c r="U37" s="40">
        <f>U$2 + ( MOD( $D37,30) / 100)</f>
        <v>0.31</v>
      </c>
      <c r="V37" s="40">
        <f>V36</f>
        <v>3</v>
      </c>
      <c r="W37" s="40">
        <f>W36</f>
        <v>3</v>
      </c>
      <c r="X37" s="40">
        <f>X36</f>
        <v>3</v>
      </c>
      <c r="Y37" s="40">
        <f>Y36</f>
        <v>3</v>
      </c>
      <c r="Z37" s="40">
        <f>Z36</f>
        <v>3</v>
      </c>
      <c r="AA37" s="40">
        <f>AA36</f>
        <v>3</v>
      </c>
      <c r="AB37" s="40">
        <f>AB36</f>
        <v>1</v>
      </c>
      <c r="AC37" s="38">
        <v>3</v>
      </c>
      <c r="AD37" s="38">
        <v>3</v>
      </c>
      <c r="AE37" s="38">
        <v>3</v>
      </c>
      <c r="AF37" s="38">
        <v>3</v>
      </c>
      <c r="AG37" s="38">
        <v>3</v>
      </c>
      <c r="AH37" s="38">
        <v>0</v>
      </c>
      <c r="AI37" s="38">
        <v>0</v>
      </c>
      <c r="AJ37" s="43">
        <v>13</v>
      </c>
      <c r="AK37" s="44">
        <v>33</v>
      </c>
      <c r="AL37" s="44">
        <v>33</v>
      </c>
      <c r="AM37" s="44">
        <v>23</v>
      </c>
      <c r="AN37" s="44">
        <v>23</v>
      </c>
      <c r="AO37" s="44">
        <v>0</v>
      </c>
      <c r="AP37" s="44">
        <v>0</v>
      </c>
      <c r="AQ37" s="30" t="str">
        <f t="shared" si="0"/>
        <v>EXECUTE [PG_CI_PRECIO_COSTO_PERFIL] 0, 0, 0, 1041, , 610, 1, 41, 2018, 3, 1.51, 0.12, 0.88, 9.51, 1980000, 2149000, 85040000, 80800000, 0.31, 3, 3, 3, 3, 3, 3, 1, 3, 3, 3, 3, 3, 0, 0, 13, 33, 33, 23, 23, 0, 0</v>
      </c>
    </row>
    <row r="38" spans="1:43" ht="18.75" x14ac:dyDescent="0.25">
      <c r="A38" s="31">
        <v>0</v>
      </c>
      <c r="B38" s="31">
        <v>0</v>
      </c>
      <c r="C38" s="31">
        <v>0</v>
      </c>
      <c r="D38" s="32">
        <v>1042</v>
      </c>
      <c r="E38" s="32"/>
      <c r="F38" s="32">
        <v>540</v>
      </c>
      <c r="G38" s="32">
        <v>1</v>
      </c>
      <c r="H38" s="33" t="s">
        <v>4</v>
      </c>
      <c r="I38" s="34">
        <v>42</v>
      </c>
      <c r="J38" s="34" t="s">
        <v>115</v>
      </c>
      <c r="K38" s="35">
        <v>2018</v>
      </c>
      <c r="L38" s="35">
        <v>3</v>
      </c>
      <c r="M38" s="36">
        <v>1.52</v>
      </c>
      <c r="N38" s="36">
        <v>0.13</v>
      </c>
      <c r="O38" s="36">
        <v>0.87</v>
      </c>
      <c r="P38" s="40">
        <f>P$2 + ( MOD( $D38,23) / 100)</f>
        <v>9.52</v>
      </c>
      <c r="Q38" s="40">
        <f>Q$2 + ( MOD( $D38,33) * 10000)</f>
        <v>1990000</v>
      </c>
      <c r="R38" s="40">
        <f>R$2 + ( MOD( $D38,11) * 7000)</f>
        <v>2156000</v>
      </c>
      <c r="S38" s="40">
        <f>S$2 + ( MOD( $D38,17) * 10000)</f>
        <v>85050000</v>
      </c>
      <c r="T38" s="40">
        <f>T$2 + ( MOD( $D38,10) * 800000)</f>
        <v>81600000</v>
      </c>
      <c r="U38" s="40">
        <f>U$2 + ( MOD( $D38,30) / 100)</f>
        <v>0.32</v>
      </c>
      <c r="V38" s="40">
        <f>V37</f>
        <v>3</v>
      </c>
      <c r="W38" s="40">
        <f>W37</f>
        <v>3</v>
      </c>
      <c r="X38" s="40">
        <f>X37</f>
        <v>3</v>
      </c>
      <c r="Y38" s="40">
        <f>Y37</f>
        <v>3</v>
      </c>
      <c r="Z38" s="40">
        <f>Z37</f>
        <v>3</v>
      </c>
      <c r="AA38" s="40">
        <f>AA37</f>
        <v>3</v>
      </c>
      <c r="AB38" s="40">
        <f>AB37</f>
        <v>1</v>
      </c>
      <c r="AC38" s="38">
        <v>3</v>
      </c>
      <c r="AD38" s="38">
        <v>3</v>
      </c>
      <c r="AE38" s="38">
        <v>3</v>
      </c>
      <c r="AF38" s="38">
        <v>3</v>
      </c>
      <c r="AG38" s="38">
        <v>3</v>
      </c>
      <c r="AH38" s="38">
        <v>0</v>
      </c>
      <c r="AI38" s="38">
        <v>0</v>
      </c>
      <c r="AJ38" s="43">
        <v>13</v>
      </c>
      <c r="AK38" s="44">
        <v>33</v>
      </c>
      <c r="AL38" s="44">
        <v>33</v>
      </c>
      <c r="AM38" s="44">
        <v>23</v>
      </c>
      <c r="AN38" s="44">
        <v>23</v>
      </c>
      <c r="AO38" s="44">
        <v>0</v>
      </c>
      <c r="AP38" s="44">
        <v>0</v>
      </c>
      <c r="AQ38" s="30" t="str">
        <f t="shared" si="0"/>
        <v>EXECUTE [PG_CI_PRECIO_COSTO_PERFIL] 0, 0, 0, 1042, , 540, 1, 42, 2018, 3, 1.52, 0.13, 0.87, 9.52, 1990000, 2156000, 85050000, 81600000, 0.32, 3, 3, 3, 3, 3, 3, 1, 3, 3, 3, 3, 3, 0, 0, 13, 33, 33, 23, 23, 0, 0</v>
      </c>
    </row>
    <row r="39" spans="1:43" ht="18.75" x14ac:dyDescent="0.25">
      <c r="A39" s="31">
        <v>0</v>
      </c>
      <c r="B39" s="31">
        <v>0</v>
      </c>
      <c r="C39" s="31">
        <v>0</v>
      </c>
      <c r="D39" s="32">
        <v>1043</v>
      </c>
      <c r="E39" s="32"/>
      <c r="F39" s="32">
        <v>650</v>
      </c>
      <c r="G39" s="32">
        <v>1</v>
      </c>
      <c r="H39" s="33" t="s">
        <v>4</v>
      </c>
      <c r="I39" s="34">
        <v>43</v>
      </c>
      <c r="J39" s="34" t="s">
        <v>126</v>
      </c>
      <c r="K39" s="35">
        <v>2018</v>
      </c>
      <c r="L39" s="35">
        <v>3</v>
      </c>
      <c r="M39" s="36">
        <v>1.53</v>
      </c>
      <c r="N39" s="36">
        <v>0.05</v>
      </c>
      <c r="O39" s="36">
        <v>0.95</v>
      </c>
      <c r="P39" s="40">
        <f>P$2 + ( MOD( $D39,23) / 100)</f>
        <v>9.5299999999999994</v>
      </c>
      <c r="Q39" s="41">
        <v>2503581.0000000009</v>
      </c>
      <c r="R39" s="40">
        <f>R$2 + ( MOD( $D39,11) * 7000)</f>
        <v>2163000</v>
      </c>
      <c r="S39" s="40">
        <f>S$2 + ( MOD( $D39,17) * 10000)</f>
        <v>85060000</v>
      </c>
      <c r="T39" s="40">
        <f>T$2 + ( MOD( $D39,10) * 800000)</f>
        <v>82400000</v>
      </c>
      <c r="U39" s="40">
        <f>U$2 + ( MOD( $D39,30) / 100)</f>
        <v>0.33</v>
      </c>
      <c r="V39" s="40">
        <f>V38</f>
        <v>3</v>
      </c>
      <c r="W39" s="40">
        <f>W38</f>
        <v>3</v>
      </c>
      <c r="X39" s="40">
        <f>X38</f>
        <v>3</v>
      </c>
      <c r="Y39" s="40">
        <f>Y38</f>
        <v>3</v>
      </c>
      <c r="Z39" s="40">
        <f>Z38</f>
        <v>3</v>
      </c>
      <c r="AA39" s="40">
        <f>AA38</f>
        <v>3</v>
      </c>
      <c r="AB39" s="40">
        <f>AB38</f>
        <v>1</v>
      </c>
      <c r="AC39" s="38">
        <v>3</v>
      </c>
      <c r="AD39" s="38">
        <v>3</v>
      </c>
      <c r="AE39" s="38">
        <v>3</v>
      </c>
      <c r="AF39" s="38">
        <v>3</v>
      </c>
      <c r="AG39" s="38">
        <v>3</v>
      </c>
      <c r="AH39" s="38">
        <v>0</v>
      </c>
      <c r="AI39" s="38">
        <v>0</v>
      </c>
      <c r="AJ39" s="43">
        <v>13</v>
      </c>
      <c r="AK39" s="44">
        <v>33</v>
      </c>
      <c r="AL39" s="44">
        <v>33</v>
      </c>
      <c r="AM39" s="44">
        <v>23</v>
      </c>
      <c r="AN39" s="44">
        <v>23</v>
      </c>
      <c r="AO39" s="44">
        <v>0</v>
      </c>
      <c r="AP39" s="44">
        <v>0</v>
      </c>
      <c r="AQ39" s="30" t="str">
        <f t="shared" si="0"/>
        <v>EXECUTE [PG_CI_PRECIO_COSTO_PERFIL] 0, 0, 0, 1043, , 650, 1, 43, 2018, 3, 1.53, 0.05, 0.95, 9.53, 2503581, 2163000, 85060000, 82400000, 0.33, 3, 3, 3, 3, 3, 3, 1, 3, 3, 3, 3, 3, 0, 0, 13, 33, 33, 23, 23, 0, 0</v>
      </c>
    </row>
    <row r="40" spans="1:43" ht="18.75" x14ac:dyDescent="0.25">
      <c r="A40" s="31">
        <v>0</v>
      </c>
      <c r="B40" s="31">
        <v>0</v>
      </c>
      <c r="C40" s="31">
        <v>0</v>
      </c>
      <c r="D40" s="32">
        <v>1044</v>
      </c>
      <c r="E40" s="32"/>
      <c r="F40" s="32">
        <v>640</v>
      </c>
      <c r="G40" s="32">
        <v>1</v>
      </c>
      <c r="H40" s="33" t="s">
        <v>4</v>
      </c>
      <c r="I40" s="34">
        <v>44</v>
      </c>
      <c r="J40" s="34" t="s">
        <v>125</v>
      </c>
      <c r="K40" s="35">
        <v>2018</v>
      </c>
      <c r="L40" s="35">
        <v>3</v>
      </c>
      <c r="M40" s="36">
        <v>1.54</v>
      </c>
      <c r="N40" s="36">
        <v>6.0000000000000005E-2</v>
      </c>
      <c r="O40" s="36">
        <v>0.94</v>
      </c>
      <c r="P40" s="40">
        <f>P$2 + ( MOD( $D40,23) / 100)</f>
        <v>9.5399999999999991</v>
      </c>
      <c r="Q40" s="40">
        <f>Q$2 + ( MOD( $D40,33) * 10000)</f>
        <v>2010000</v>
      </c>
      <c r="R40" s="40">
        <f>R$2 + ( MOD( $D40,11) * 7000)</f>
        <v>2170000</v>
      </c>
      <c r="S40" s="40">
        <f>S$2 + ( MOD( $D40,17) * 10000)</f>
        <v>85070000</v>
      </c>
      <c r="T40" s="40">
        <f>T$2 + ( MOD( $D40,10) * 800000)</f>
        <v>83200000</v>
      </c>
      <c r="U40" s="40">
        <f>U$2 + ( MOD( $D40,30) / 100)</f>
        <v>0.33999999999999997</v>
      </c>
      <c r="V40" s="40">
        <f>V39</f>
        <v>3</v>
      </c>
      <c r="W40" s="40">
        <f>W39</f>
        <v>3</v>
      </c>
      <c r="X40" s="40">
        <f>X39</f>
        <v>3</v>
      </c>
      <c r="Y40" s="40">
        <f>Y39</f>
        <v>3</v>
      </c>
      <c r="Z40" s="40">
        <f>Z39</f>
        <v>3</v>
      </c>
      <c r="AA40" s="40">
        <f>AA39</f>
        <v>3</v>
      </c>
      <c r="AB40" s="40">
        <f>AB39</f>
        <v>1</v>
      </c>
      <c r="AC40" s="38">
        <v>3</v>
      </c>
      <c r="AD40" s="38">
        <v>3</v>
      </c>
      <c r="AE40" s="38">
        <v>3</v>
      </c>
      <c r="AF40" s="38">
        <v>3</v>
      </c>
      <c r="AG40" s="38">
        <v>3</v>
      </c>
      <c r="AH40" s="38">
        <v>0</v>
      </c>
      <c r="AI40" s="38">
        <v>0</v>
      </c>
      <c r="AJ40" s="43">
        <v>13</v>
      </c>
      <c r="AK40" s="44">
        <v>33</v>
      </c>
      <c r="AL40" s="44">
        <v>33</v>
      </c>
      <c r="AM40" s="44">
        <v>23</v>
      </c>
      <c r="AN40" s="44">
        <v>23</v>
      </c>
      <c r="AO40" s="44">
        <v>0</v>
      </c>
      <c r="AP40" s="44">
        <v>0</v>
      </c>
      <c r="AQ40" s="30" t="str">
        <f t="shared" si="0"/>
        <v>EXECUTE [PG_CI_PRECIO_COSTO_PERFIL] 0, 0, 0, 1044, , 640, 1, 44, 2018, 3, 1.54, 0.06, 0.94, 9.54, 2010000, 2170000, 85070000, 83200000, 0.34, 3, 3, 3, 3, 3, 3, 1, 3, 3, 3, 3, 3, 0, 0, 13, 33, 33, 23, 23, 0, 0</v>
      </c>
    </row>
    <row r="41" spans="1:43" ht="18.75" x14ac:dyDescent="0.25">
      <c r="A41" s="31">
        <v>0</v>
      </c>
      <c r="B41" s="31">
        <v>0</v>
      </c>
      <c r="C41" s="31">
        <v>0</v>
      </c>
      <c r="D41" s="32">
        <v>1045</v>
      </c>
      <c r="E41" s="32"/>
      <c r="F41" s="32">
        <v>580</v>
      </c>
      <c r="G41" s="32">
        <v>1</v>
      </c>
      <c r="H41" s="33" t="s">
        <v>4</v>
      </c>
      <c r="I41" s="34">
        <v>45</v>
      </c>
      <c r="J41" s="34" t="s">
        <v>119</v>
      </c>
      <c r="K41" s="35">
        <v>2018</v>
      </c>
      <c r="L41" s="35">
        <v>3</v>
      </c>
      <c r="M41" s="36">
        <v>1.55</v>
      </c>
      <c r="N41" s="36">
        <v>7.0000000000000007E-2</v>
      </c>
      <c r="O41" s="36">
        <v>0.92999999999999994</v>
      </c>
      <c r="P41" s="40">
        <f>P$2 + ( MOD( $D41,23) / 100)</f>
        <v>9.5499999999999989</v>
      </c>
      <c r="Q41" s="40">
        <f>Q$2 + ( MOD( $D41,33) * 10000)</f>
        <v>2020000</v>
      </c>
      <c r="R41" s="40">
        <f>R$2 + ( MOD( $D41,11) * 7000)</f>
        <v>2100000</v>
      </c>
      <c r="S41" s="40">
        <f>S$2 + ( MOD( $D41,17) * 10000)</f>
        <v>85080000</v>
      </c>
      <c r="T41" s="40">
        <f>T$2 + ( MOD( $D41,10) * 800000)</f>
        <v>84000000</v>
      </c>
      <c r="U41" s="40">
        <f>U$2 + ( MOD( $D41,30) / 100)</f>
        <v>0.35</v>
      </c>
      <c r="V41" s="40">
        <f>V40</f>
        <v>3</v>
      </c>
      <c r="W41" s="40">
        <f>W40</f>
        <v>3</v>
      </c>
      <c r="X41" s="40">
        <f>X40</f>
        <v>3</v>
      </c>
      <c r="Y41" s="40">
        <f>Y40</f>
        <v>3</v>
      </c>
      <c r="Z41" s="40">
        <f>Z40</f>
        <v>3</v>
      </c>
      <c r="AA41" s="40">
        <f>AA40</f>
        <v>3</v>
      </c>
      <c r="AB41" s="40">
        <f>AB40</f>
        <v>1</v>
      </c>
      <c r="AC41" s="38">
        <v>3</v>
      </c>
      <c r="AD41" s="38">
        <v>3</v>
      </c>
      <c r="AE41" s="38">
        <v>3</v>
      </c>
      <c r="AF41" s="38">
        <v>3</v>
      </c>
      <c r="AG41" s="38">
        <v>3</v>
      </c>
      <c r="AH41" s="38">
        <v>0</v>
      </c>
      <c r="AI41" s="38">
        <v>0</v>
      </c>
      <c r="AJ41" s="43">
        <v>13</v>
      </c>
      <c r="AK41" s="44">
        <v>33</v>
      </c>
      <c r="AL41" s="44">
        <v>33</v>
      </c>
      <c r="AM41" s="44">
        <v>23</v>
      </c>
      <c r="AN41" s="44">
        <v>23</v>
      </c>
      <c r="AO41" s="44">
        <v>0</v>
      </c>
      <c r="AP41" s="44">
        <v>0</v>
      </c>
      <c r="AQ41" s="30" t="str">
        <f t="shared" si="0"/>
        <v>EXECUTE [PG_CI_PRECIO_COSTO_PERFIL] 0, 0, 0, 1045, , 580, 1, 45, 2018, 3, 1.55, 0.07, 0.93, 9.55, 2020000, 2100000, 85080000, 84000000, 0.35, 3, 3, 3, 3, 3, 3, 1, 3, 3, 3, 3, 3, 0, 0, 13, 33, 33, 23, 23, 0, 0</v>
      </c>
    </row>
    <row r="42" spans="1:43" ht="18.75" x14ac:dyDescent="0.25">
      <c r="A42" s="31">
        <v>0</v>
      </c>
      <c r="B42" s="31">
        <v>0</v>
      </c>
      <c r="C42" s="31">
        <v>0</v>
      </c>
      <c r="D42" s="32">
        <v>1046</v>
      </c>
      <c r="E42" s="32"/>
      <c r="F42" s="32">
        <v>660</v>
      </c>
      <c r="G42" s="32">
        <v>1</v>
      </c>
      <c r="H42" s="33" t="s">
        <v>4</v>
      </c>
      <c r="I42" s="34">
        <v>46</v>
      </c>
      <c r="J42" s="34" t="s">
        <v>127</v>
      </c>
      <c r="K42" s="35">
        <v>2018</v>
      </c>
      <c r="L42" s="35">
        <v>3</v>
      </c>
      <c r="M42" s="36">
        <v>1.5</v>
      </c>
      <c r="N42" s="36">
        <v>0.08</v>
      </c>
      <c r="O42" s="36">
        <v>0.92</v>
      </c>
      <c r="P42" s="40">
        <f>P$2 + ( MOD( $D42,23) / 100)</f>
        <v>9.5599999999999987</v>
      </c>
      <c r="Q42" s="40">
        <f>Q$2 + ( MOD( $D42,33) * 10000)</f>
        <v>2030000</v>
      </c>
      <c r="R42" s="40">
        <f>R$2 + ( MOD( $D42,11) * 7000)</f>
        <v>2107000</v>
      </c>
      <c r="S42" s="40">
        <f>S$2 + ( MOD( $D42,17) * 10000)</f>
        <v>85090000</v>
      </c>
      <c r="T42" s="40">
        <f>T$2 + ( MOD( $D42,10) * 800000)</f>
        <v>84800000</v>
      </c>
      <c r="U42" s="40">
        <f>U$2 + ( MOD( $D42,30) / 100)</f>
        <v>0.36</v>
      </c>
      <c r="V42" s="40">
        <f>V41</f>
        <v>3</v>
      </c>
      <c r="W42" s="40">
        <f>W41</f>
        <v>3</v>
      </c>
      <c r="X42" s="40">
        <f>X41</f>
        <v>3</v>
      </c>
      <c r="Y42" s="40">
        <f>Y41</f>
        <v>3</v>
      </c>
      <c r="Z42" s="40">
        <f>Z41</f>
        <v>3</v>
      </c>
      <c r="AA42" s="40">
        <f>AA41</f>
        <v>3</v>
      </c>
      <c r="AB42" s="40">
        <f>AB41</f>
        <v>1</v>
      </c>
      <c r="AC42" s="38">
        <v>3</v>
      </c>
      <c r="AD42" s="38">
        <v>3</v>
      </c>
      <c r="AE42" s="38">
        <v>3</v>
      </c>
      <c r="AF42" s="38">
        <v>3</v>
      </c>
      <c r="AG42" s="38">
        <v>3</v>
      </c>
      <c r="AH42" s="38">
        <v>0</v>
      </c>
      <c r="AI42" s="38">
        <v>0</v>
      </c>
      <c r="AJ42" s="43">
        <v>13</v>
      </c>
      <c r="AK42" s="44">
        <v>33</v>
      </c>
      <c r="AL42" s="44">
        <v>33</v>
      </c>
      <c r="AM42" s="44">
        <v>23</v>
      </c>
      <c r="AN42" s="44">
        <v>23</v>
      </c>
      <c r="AO42" s="44">
        <v>0</v>
      </c>
      <c r="AP42" s="44">
        <v>0</v>
      </c>
      <c r="AQ42" s="30" t="str">
        <f t="shared" si="0"/>
        <v>EXECUTE [PG_CI_PRECIO_COSTO_PERFIL] 0, 0, 0, 1046, , 660, 1, 46, 2018, 3, 1.5, 0.08, 0.92, 9.56, 2030000, 2107000, 85090000, 84800000, 0.36, 3, 3, 3, 3, 3, 3, 1, 3, 3, 3, 3, 3, 0, 0, 13, 33, 33, 23, 23, 0, 0</v>
      </c>
    </row>
    <row r="43" spans="1:43" ht="18.75" x14ac:dyDescent="0.25">
      <c r="A43" s="31">
        <v>0</v>
      </c>
      <c r="B43" s="31">
        <v>0</v>
      </c>
      <c r="C43" s="31">
        <v>0</v>
      </c>
      <c r="D43" s="32">
        <v>1047</v>
      </c>
      <c r="E43" s="32"/>
      <c r="F43" s="32">
        <v>520</v>
      </c>
      <c r="G43" s="32">
        <v>1</v>
      </c>
      <c r="H43" s="33" t="s">
        <v>4</v>
      </c>
      <c r="I43" s="34">
        <v>47</v>
      </c>
      <c r="J43" s="34" t="s">
        <v>113</v>
      </c>
      <c r="K43" s="35">
        <v>2018</v>
      </c>
      <c r="L43" s="35">
        <v>3</v>
      </c>
      <c r="M43" s="36">
        <v>1.51</v>
      </c>
      <c r="N43" s="36">
        <v>0.09</v>
      </c>
      <c r="O43" s="36">
        <v>0.91</v>
      </c>
      <c r="P43" s="40">
        <f>P$2 + ( MOD( $D43,23) / 100)</f>
        <v>9.5699999999999985</v>
      </c>
      <c r="Q43" s="40">
        <f>Q$2 + ( MOD( $D43,33) * 10000)</f>
        <v>2040000</v>
      </c>
      <c r="R43" s="40">
        <f>R$2 + ( MOD( $D43,11) * 7000)</f>
        <v>2114000</v>
      </c>
      <c r="S43" s="40">
        <f>S$2 + ( MOD( $D43,17) * 10000)</f>
        <v>85100000</v>
      </c>
      <c r="T43" s="40">
        <f>T$2 + ( MOD( $D43,10) * 800000)</f>
        <v>85600000</v>
      </c>
      <c r="U43" s="40">
        <f>U$2 + ( MOD( $D43,30) / 100)</f>
        <v>0.37</v>
      </c>
      <c r="V43" s="40">
        <f>V42</f>
        <v>3</v>
      </c>
      <c r="W43" s="40">
        <f>W42</f>
        <v>3</v>
      </c>
      <c r="X43" s="40">
        <f>X42</f>
        <v>3</v>
      </c>
      <c r="Y43" s="40">
        <f>Y42</f>
        <v>3</v>
      </c>
      <c r="Z43" s="40">
        <f>Z42</f>
        <v>3</v>
      </c>
      <c r="AA43" s="40">
        <f>AA42</f>
        <v>3</v>
      </c>
      <c r="AB43" s="40">
        <f>AB42</f>
        <v>1</v>
      </c>
      <c r="AC43" s="38">
        <v>3</v>
      </c>
      <c r="AD43" s="38">
        <v>3</v>
      </c>
      <c r="AE43" s="38">
        <v>3</v>
      </c>
      <c r="AF43" s="38">
        <v>3</v>
      </c>
      <c r="AG43" s="38">
        <v>3</v>
      </c>
      <c r="AH43" s="38">
        <v>0</v>
      </c>
      <c r="AI43" s="38">
        <v>0</v>
      </c>
      <c r="AJ43" s="43">
        <v>13</v>
      </c>
      <c r="AK43" s="44">
        <v>33</v>
      </c>
      <c r="AL43" s="44">
        <v>33</v>
      </c>
      <c r="AM43" s="44">
        <v>23</v>
      </c>
      <c r="AN43" s="44">
        <v>23</v>
      </c>
      <c r="AO43" s="44">
        <v>0</v>
      </c>
      <c r="AP43" s="44">
        <v>0</v>
      </c>
      <c r="AQ43" s="30" t="str">
        <f t="shared" si="0"/>
        <v>EXECUTE [PG_CI_PRECIO_COSTO_PERFIL] 0, 0, 0, 1047, , 520, 1, 47, 2018, 3, 1.51, 0.09, 0.91, 9.57, 2040000, 2114000, 85100000, 85600000, 0.37, 3, 3, 3, 3, 3, 3, 1, 3, 3, 3, 3, 3, 0, 0, 13, 33, 33, 23, 23, 0, 0</v>
      </c>
    </row>
    <row r="44" spans="1:43" ht="18.75" x14ac:dyDescent="0.25">
      <c r="A44" s="31">
        <v>0</v>
      </c>
      <c r="B44" s="31">
        <v>0</v>
      </c>
      <c r="C44" s="31">
        <v>0</v>
      </c>
      <c r="D44" s="32">
        <v>1048</v>
      </c>
      <c r="E44" s="32"/>
      <c r="F44" s="32">
        <v>600</v>
      </c>
      <c r="G44" s="32">
        <v>1</v>
      </c>
      <c r="H44" s="33" t="s">
        <v>4</v>
      </c>
      <c r="I44" s="34">
        <v>48</v>
      </c>
      <c r="J44" s="34" t="s">
        <v>121</v>
      </c>
      <c r="K44" s="35">
        <v>2018</v>
      </c>
      <c r="L44" s="35">
        <v>3</v>
      </c>
      <c r="M44" s="36">
        <v>0.61</v>
      </c>
      <c r="N44" s="36">
        <v>0.1</v>
      </c>
      <c r="O44" s="36">
        <v>0.9</v>
      </c>
      <c r="P44" s="41">
        <v>12.49</v>
      </c>
      <c r="Q44" s="40">
        <f>Q$2 + ( MOD( $D44,33) * 10000)</f>
        <v>2050000</v>
      </c>
      <c r="R44" s="41">
        <v>2441571</v>
      </c>
      <c r="S44" s="41">
        <v>78116126.989999995</v>
      </c>
      <c r="T44" s="41">
        <v>76163602.370958567</v>
      </c>
      <c r="U44" s="41">
        <v>0</v>
      </c>
      <c r="V44" s="41">
        <v>3</v>
      </c>
      <c r="W44" s="41">
        <v>3</v>
      </c>
      <c r="X44" s="41">
        <v>3</v>
      </c>
      <c r="Y44" s="41">
        <v>3</v>
      </c>
      <c r="Z44" s="41">
        <v>3</v>
      </c>
      <c r="AA44" s="41">
        <v>3</v>
      </c>
      <c r="AB44" s="41">
        <v>1</v>
      </c>
      <c r="AC44" s="38">
        <v>3</v>
      </c>
      <c r="AD44" s="38">
        <v>3</v>
      </c>
      <c r="AE44" s="38">
        <v>3</v>
      </c>
      <c r="AF44" s="38">
        <v>3</v>
      </c>
      <c r="AG44" s="38">
        <v>3</v>
      </c>
      <c r="AH44" s="38">
        <v>0</v>
      </c>
      <c r="AI44" s="38">
        <v>0</v>
      </c>
      <c r="AJ44" s="43">
        <v>13</v>
      </c>
      <c r="AK44" s="44">
        <v>33</v>
      </c>
      <c r="AL44" s="44">
        <v>33</v>
      </c>
      <c r="AM44" s="44">
        <v>23</v>
      </c>
      <c r="AN44" s="44">
        <v>23</v>
      </c>
      <c r="AO44" s="44">
        <v>0</v>
      </c>
      <c r="AP44" s="44">
        <v>0</v>
      </c>
      <c r="AQ44" s="30" t="str">
        <f t="shared" si="0"/>
        <v>EXECUTE [PG_CI_PRECIO_COSTO_PERFIL] 0, 0, 0, 1048, , 600, 1, 48, 2018, 3, 0.61, 0.1, 0.9, 12.49, 2050000, 2441571, 78116126.99, 76163602.3709586, 0, 3, 3, 3, 3, 3, 3, 1, 3, 3, 3, 3, 3, 0, 0, 13, 33, 33, 23, 23, 0, 0</v>
      </c>
    </row>
    <row r="45" spans="1:43" ht="18.75" x14ac:dyDescent="0.25">
      <c r="A45" s="31">
        <v>0</v>
      </c>
      <c r="B45" s="31">
        <v>0</v>
      </c>
      <c r="C45" s="31">
        <v>0</v>
      </c>
      <c r="D45" s="32">
        <v>1049</v>
      </c>
      <c r="E45" s="32"/>
      <c r="F45" s="32">
        <v>550</v>
      </c>
      <c r="G45" s="32">
        <v>1</v>
      </c>
      <c r="H45" s="33" t="s">
        <v>4</v>
      </c>
      <c r="I45" s="34">
        <v>49</v>
      </c>
      <c r="J45" s="34" t="s">
        <v>116</v>
      </c>
      <c r="K45" s="35">
        <v>2018</v>
      </c>
      <c r="L45" s="35">
        <v>3</v>
      </c>
      <c r="M45" s="36">
        <v>1.53</v>
      </c>
      <c r="N45" s="36">
        <v>0.11</v>
      </c>
      <c r="O45" s="36">
        <v>0.89</v>
      </c>
      <c r="P45" s="40">
        <f>P$2 + ( MOD( $D45,23) / 100)</f>
        <v>9.59</v>
      </c>
      <c r="Q45" s="40">
        <f>Q$2 + ( MOD( $D45,33) * 10000)</f>
        <v>2060000</v>
      </c>
      <c r="R45" s="40">
        <f>R$2 + ( MOD( $D45,11) * 7000)</f>
        <v>2128000</v>
      </c>
      <c r="S45" s="40">
        <f>S$2 + ( MOD( $D45,17) * 10000)</f>
        <v>85120000</v>
      </c>
      <c r="T45" s="40">
        <f>T$2 + ( MOD( $D45,10) * 800000)</f>
        <v>87200000</v>
      </c>
      <c r="U45" s="40">
        <f>U$2 + ( MOD( $D45,30) / 100)</f>
        <v>0.39</v>
      </c>
      <c r="V45" s="40">
        <f>V44</f>
        <v>3</v>
      </c>
      <c r="W45" s="40">
        <f>W44</f>
        <v>3</v>
      </c>
      <c r="X45" s="40">
        <f>X44</f>
        <v>3</v>
      </c>
      <c r="Y45" s="40">
        <f>Y44</f>
        <v>3</v>
      </c>
      <c r="Z45" s="40">
        <f>Z44</f>
        <v>3</v>
      </c>
      <c r="AA45" s="40">
        <f>AA44</f>
        <v>3</v>
      </c>
      <c r="AB45" s="40">
        <f>AB44</f>
        <v>1</v>
      </c>
      <c r="AC45" s="38">
        <v>3</v>
      </c>
      <c r="AD45" s="38">
        <v>3</v>
      </c>
      <c r="AE45" s="38">
        <v>3</v>
      </c>
      <c r="AF45" s="38">
        <v>3</v>
      </c>
      <c r="AG45" s="38">
        <v>3</v>
      </c>
      <c r="AH45" s="38">
        <v>0</v>
      </c>
      <c r="AI45" s="38">
        <v>0</v>
      </c>
      <c r="AJ45" s="43">
        <v>13</v>
      </c>
      <c r="AK45" s="44">
        <v>33</v>
      </c>
      <c r="AL45" s="44">
        <v>33</v>
      </c>
      <c r="AM45" s="44">
        <v>23</v>
      </c>
      <c r="AN45" s="44">
        <v>23</v>
      </c>
      <c r="AO45" s="44">
        <v>0</v>
      </c>
      <c r="AP45" s="44">
        <v>0</v>
      </c>
      <c r="AQ45" s="30" t="str">
        <f t="shared" si="0"/>
        <v>EXECUTE [PG_CI_PRECIO_COSTO_PERFIL] 0, 0, 0, 1049, , 550, 1, 49, 2018, 3, 1.53, 0.11, 0.89, 9.59, 2060000, 2128000, 85120000, 87200000, 0.39, 3, 3, 3, 3, 3, 3, 1, 3, 3, 3, 3, 3, 0, 0, 13, 33, 33, 23, 23, 0, 0</v>
      </c>
    </row>
    <row r="46" spans="1:43" ht="18.75" x14ac:dyDescent="0.25">
      <c r="A46" s="31">
        <v>0</v>
      </c>
      <c r="B46" s="31">
        <v>0</v>
      </c>
      <c r="C46" s="31">
        <v>0</v>
      </c>
      <c r="D46" s="32">
        <v>1051</v>
      </c>
      <c r="E46" s="32"/>
      <c r="F46" s="32">
        <v>150</v>
      </c>
      <c r="G46" s="32">
        <v>1</v>
      </c>
      <c r="H46" s="33" t="s">
        <v>4</v>
      </c>
      <c r="I46" s="34">
        <v>51</v>
      </c>
      <c r="J46" s="34" t="s">
        <v>76</v>
      </c>
      <c r="K46" s="35">
        <v>2018</v>
      </c>
      <c r="L46" s="35">
        <v>3</v>
      </c>
      <c r="M46" s="36">
        <v>1.55</v>
      </c>
      <c r="N46" s="36">
        <v>0.13</v>
      </c>
      <c r="O46" s="36">
        <v>0.87</v>
      </c>
      <c r="P46" s="40">
        <f>P$2 + ( MOD( $D46,23) / 100)</f>
        <v>9.61</v>
      </c>
      <c r="Q46" s="40">
        <f>Q$2 + ( MOD( $D46,33) * 10000)</f>
        <v>2080000</v>
      </c>
      <c r="R46" s="40">
        <f>R$2 + ( MOD( $D46,11) * 7000)</f>
        <v>2142000</v>
      </c>
      <c r="S46" s="40">
        <f>S$2 + ( MOD( $D46,17) * 10000)</f>
        <v>85140000</v>
      </c>
      <c r="T46" s="40">
        <f>T$2 + ( MOD( $D46,10) * 800000)</f>
        <v>80800000</v>
      </c>
      <c r="U46" s="40">
        <f>U$2 + ( MOD( $D46,30) / 100)</f>
        <v>0.11</v>
      </c>
      <c r="V46" s="40">
        <f>V45</f>
        <v>3</v>
      </c>
      <c r="W46" s="40">
        <f>W45</f>
        <v>3</v>
      </c>
      <c r="X46" s="40">
        <f>X45</f>
        <v>3</v>
      </c>
      <c r="Y46" s="40">
        <f>Y45</f>
        <v>3</v>
      </c>
      <c r="Z46" s="40">
        <f>Z45</f>
        <v>3</v>
      </c>
      <c r="AA46" s="40">
        <f>AA45</f>
        <v>3</v>
      </c>
      <c r="AB46" s="40">
        <f>AB45</f>
        <v>1</v>
      </c>
      <c r="AC46" s="38">
        <v>3</v>
      </c>
      <c r="AD46" s="38">
        <v>3</v>
      </c>
      <c r="AE46" s="38">
        <v>3</v>
      </c>
      <c r="AF46" s="38">
        <v>3</v>
      </c>
      <c r="AG46" s="38">
        <v>3</v>
      </c>
      <c r="AH46" s="38">
        <v>0</v>
      </c>
      <c r="AI46" s="38">
        <v>0</v>
      </c>
      <c r="AJ46" s="43">
        <v>13</v>
      </c>
      <c r="AK46" s="44">
        <v>33</v>
      </c>
      <c r="AL46" s="44">
        <v>33</v>
      </c>
      <c r="AM46" s="44">
        <v>23</v>
      </c>
      <c r="AN46" s="44">
        <v>23</v>
      </c>
      <c r="AO46" s="44">
        <v>0</v>
      </c>
      <c r="AP46" s="44">
        <v>0</v>
      </c>
      <c r="AQ46" s="30" t="str">
        <f t="shared" si="0"/>
        <v>EXECUTE [PG_CI_PRECIO_COSTO_PERFIL] 0, 0, 0, 1051, , 150, 1, 51, 2018, 3, 1.55, 0.13, 0.87, 9.61, 2080000, 2142000, 85140000, 80800000, 0.11, 3, 3, 3, 3, 3, 3, 1, 3, 3, 3, 3, 3, 0, 0, 13, 33, 33, 23, 23, 0, 0</v>
      </c>
    </row>
    <row r="47" spans="1:43" ht="18.75" x14ac:dyDescent="0.25">
      <c r="A47" s="31">
        <v>0</v>
      </c>
      <c r="B47" s="31">
        <v>0</v>
      </c>
      <c r="C47" s="31">
        <v>0</v>
      </c>
      <c r="D47" s="32">
        <v>1053</v>
      </c>
      <c r="E47" s="32"/>
      <c r="F47" s="32">
        <v>160</v>
      </c>
      <c r="G47" s="32">
        <v>1</v>
      </c>
      <c r="H47" s="33" t="s">
        <v>4</v>
      </c>
      <c r="I47" s="34">
        <v>53</v>
      </c>
      <c r="J47" s="34" t="s">
        <v>77</v>
      </c>
      <c r="K47" s="35">
        <v>2018</v>
      </c>
      <c r="L47" s="35">
        <v>3</v>
      </c>
      <c r="M47" s="36">
        <v>1.51</v>
      </c>
      <c r="N47" s="36">
        <v>6.0000000000000005E-2</v>
      </c>
      <c r="O47" s="36">
        <v>0.94</v>
      </c>
      <c r="P47" s="40">
        <f>P$2 + ( MOD( $D47,23) / 100)</f>
        <v>9.629999999999999</v>
      </c>
      <c r="Q47" s="40">
        <f>Q$2 + ( MOD( $D47,33) * 10000)</f>
        <v>2100000</v>
      </c>
      <c r="R47" s="40">
        <f>R$2 + ( MOD( $D47,11) * 7000)</f>
        <v>2156000</v>
      </c>
      <c r="S47" s="40">
        <f>S$2 + ( MOD( $D47,17) * 10000)</f>
        <v>85160000</v>
      </c>
      <c r="T47" s="40">
        <f>T$2 + ( MOD( $D47,10) * 800000)</f>
        <v>82400000</v>
      </c>
      <c r="U47" s="40">
        <f>U$2 + ( MOD( $D47,30) / 100)</f>
        <v>0.13</v>
      </c>
      <c r="V47" s="40">
        <f>V46</f>
        <v>3</v>
      </c>
      <c r="W47" s="40">
        <f>W46</f>
        <v>3</v>
      </c>
      <c r="X47" s="40">
        <f>X46</f>
        <v>3</v>
      </c>
      <c r="Y47" s="40">
        <f>Y46</f>
        <v>3</v>
      </c>
      <c r="Z47" s="40">
        <f>Z46</f>
        <v>3</v>
      </c>
      <c r="AA47" s="40">
        <f>AA46</f>
        <v>3</v>
      </c>
      <c r="AB47" s="40">
        <f>AB46</f>
        <v>1</v>
      </c>
      <c r="AC47" s="38">
        <v>3</v>
      </c>
      <c r="AD47" s="38">
        <v>3</v>
      </c>
      <c r="AE47" s="38">
        <v>3</v>
      </c>
      <c r="AF47" s="38">
        <v>3</v>
      </c>
      <c r="AG47" s="38">
        <v>3</v>
      </c>
      <c r="AH47" s="38">
        <v>0</v>
      </c>
      <c r="AI47" s="38">
        <v>0</v>
      </c>
      <c r="AJ47" s="43">
        <v>13</v>
      </c>
      <c r="AK47" s="44">
        <v>33</v>
      </c>
      <c r="AL47" s="44">
        <v>33</v>
      </c>
      <c r="AM47" s="44">
        <v>23</v>
      </c>
      <c r="AN47" s="44">
        <v>23</v>
      </c>
      <c r="AO47" s="44">
        <v>0</v>
      </c>
      <c r="AP47" s="44">
        <v>0</v>
      </c>
      <c r="AQ47" s="30" t="str">
        <f t="shared" si="0"/>
        <v>EXECUTE [PG_CI_PRECIO_COSTO_PERFIL] 0, 0, 0, 1053, , 160, 1, 53, 2018, 3, 1.51, 0.06, 0.94, 9.63, 2100000, 2156000, 85160000, 82400000, 0.13, 3, 3, 3, 3, 3, 3, 1, 3, 3, 3, 3, 3, 0, 0, 13, 33, 33, 23, 23, 0, 0</v>
      </c>
    </row>
    <row r="48" spans="1:43" ht="18.75" x14ac:dyDescent="0.25">
      <c r="A48" s="31">
        <v>0</v>
      </c>
      <c r="B48" s="31">
        <v>0</v>
      </c>
      <c r="C48" s="31">
        <v>0</v>
      </c>
      <c r="D48" s="32">
        <v>1054</v>
      </c>
      <c r="E48" s="32"/>
      <c r="F48" s="32">
        <v>170</v>
      </c>
      <c r="G48" s="32">
        <v>1</v>
      </c>
      <c r="H48" s="33" t="s">
        <v>4</v>
      </c>
      <c r="I48" s="34">
        <v>54</v>
      </c>
      <c r="J48" s="34" t="s">
        <v>78</v>
      </c>
      <c r="K48" s="35">
        <v>2018</v>
      </c>
      <c r="L48" s="35">
        <v>3</v>
      </c>
      <c r="M48" s="36">
        <v>1.52</v>
      </c>
      <c r="N48" s="36">
        <v>7.0000000000000007E-2</v>
      </c>
      <c r="O48" s="36">
        <v>0.92999999999999994</v>
      </c>
      <c r="P48" s="40">
        <f>P$2 + ( MOD( $D48,23) / 100)</f>
        <v>9.6399999999999988</v>
      </c>
      <c r="Q48" s="40">
        <f>Q$2 + ( MOD( $D48,33) * 10000)</f>
        <v>2110000</v>
      </c>
      <c r="R48" s="40">
        <f>R$2 + ( MOD( $D48,11) * 7000)</f>
        <v>2163000</v>
      </c>
      <c r="S48" s="40">
        <f>S$2 + ( MOD( $D48,17) * 10000)</f>
        <v>85000000</v>
      </c>
      <c r="T48" s="40">
        <f>T$2 + ( MOD( $D48,10) * 800000)</f>
        <v>83200000</v>
      </c>
      <c r="U48" s="40">
        <f>U$2 + ( MOD( $D48,30) / 100)</f>
        <v>0.14000000000000001</v>
      </c>
      <c r="V48" s="40">
        <f>V47</f>
        <v>3</v>
      </c>
      <c r="W48" s="40">
        <f>W47</f>
        <v>3</v>
      </c>
      <c r="X48" s="40">
        <f>X47</f>
        <v>3</v>
      </c>
      <c r="Y48" s="40">
        <f>Y47</f>
        <v>3</v>
      </c>
      <c r="Z48" s="40">
        <f>Z47</f>
        <v>3</v>
      </c>
      <c r="AA48" s="40">
        <f>AA47</f>
        <v>3</v>
      </c>
      <c r="AB48" s="40">
        <f>AB47</f>
        <v>1</v>
      </c>
      <c r="AC48" s="38">
        <v>3</v>
      </c>
      <c r="AD48" s="38">
        <v>3</v>
      </c>
      <c r="AE48" s="38">
        <v>3</v>
      </c>
      <c r="AF48" s="38">
        <v>3</v>
      </c>
      <c r="AG48" s="38">
        <v>3</v>
      </c>
      <c r="AH48" s="38">
        <v>0</v>
      </c>
      <c r="AI48" s="38">
        <v>0</v>
      </c>
      <c r="AJ48" s="43">
        <v>13</v>
      </c>
      <c r="AK48" s="44">
        <v>33</v>
      </c>
      <c r="AL48" s="44">
        <v>33</v>
      </c>
      <c r="AM48" s="44">
        <v>23</v>
      </c>
      <c r="AN48" s="44">
        <v>23</v>
      </c>
      <c r="AO48" s="44">
        <v>0</v>
      </c>
      <c r="AP48" s="44">
        <v>0</v>
      </c>
      <c r="AQ48" s="30" t="str">
        <f t="shared" si="0"/>
        <v>EXECUTE [PG_CI_PRECIO_COSTO_PERFIL] 0, 0, 0, 1054, , 170, 1, 54, 2018, 3, 1.52, 0.07, 0.93, 9.64, 2110000, 2163000, 85000000, 83200000, 0.14, 3, 3, 3, 3, 3, 3, 1, 3, 3, 3, 3, 3, 0, 0, 13, 33, 33, 23, 23, 0, 0</v>
      </c>
    </row>
    <row r="49" spans="1:43" ht="18.75" x14ac:dyDescent="0.25">
      <c r="A49" s="31">
        <v>0</v>
      </c>
      <c r="B49" s="31">
        <v>0</v>
      </c>
      <c r="C49" s="31">
        <v>0</v>
      </c>
      <c r="D49" s="32">
        <v>1055</v>
      </c>
      <c r="E49" s="32"/>
      <c r="F49" s="32">
        <v>180</v>
      </c>
      <c r="G49" s="32">
        <v>1</v>
      </c>
      <c r="H49" s="33" t="s">
        <v>4</v>
      </c>
      <c r="I49" s="34">
        <v>55</v>
      </c>
      <c r="J49" s="34" t="s">
        <v>79</v>
      </c>
      <c r="K49" s="35">
        <v>2018</v>
      </c>
      <c r="L49" s="35">
        <v>3</v>
      </c>
      <c r="M49" s="36">
        <v>1.53</v>
      </c>
      <c r="N49" s="36">
        <v>0.08</v>
      </c>
      <c r="O49" s="36">
        <v>0.92</v>
      </c>
      <c r="P49" s="40">
        <f>P$2 + ( MOD( $D49,23) / 100)</f>
        <v>9.6499999999999986</v>
      </c>
      <c r="Q49" s="41">
        <v>2503581.0000000009</v>
      </c>
      <c r="R49" s="40">
        <f>R$2 + ( MOD( $D49,11) * 7000)</f>
        <v>2170000</v>
      </c>
      <c r="S49" s="40">
        <f>S$2 + ( MOD( $D49,17) * 10000)</f>
        <v>85010000</v>
      </c>
      <c r="T49" s="40">
        <f>T$2 + ( MOD( $D49,10) * 800000)</f>
        <v>84000000</v>
      </c>
      <c r="U49" s="40">
        <f>U$2 + ( MOD( $D49,30) / 100)</f>
        <v>0.15000000000000002</v>
      </c>
      <c r="V49" s="40">
        <f>V48</f>
        <v>3</v>
      </c>
      <c r="W49" s="40">
        <f>W48</f>
        <v>3</v>
      </c>
      <c r="X49" s="40">
        <f>X48</f>
        <v>3</v>
      </c>
      <c r="Y49" s="40">
        <f>Y48</f>
        <v>3</v>
      </c>
      <c r="Z49" s="40">
        <f>Z48</f>
        <v>3</v>
      </c>
      <c r="AA49" s="40">
        <f>AA48</f>
        <v>3</v>
      </c>
      <c r="AB49" s="40">
        <f>AB48</f>
        <v>1</v>
      </c>
      <c r="AC49" s="38">
        <v>3</v>
      </c>
      <c r="AD49" s="38">
        <v>3</v>
      </c>
      <c r="AE49" s="38">
        <v>3</v>
      </c>
      <c r="AF49" s="38">
        <v>3</v>
      </c>
      <c r="AG49" s="38">
        <v>3</v>
      </c>
      <c r="AH49" s="38">
        <v>0</v>
      </c>
      <c r="AI49" s="38">
        <v>0</v>
      </c>
      <c r="AJ49" s="43">
        <v>13</v>
      </c>
      <c r="AK49" s="44">
        <v>33</v>
      </c>
      <c r="AL49" s="44">
        <v>33</v>
      </c>
      <c r="AM49" s="44">
        <v>23</v>
      </c>
      <c r="AN49" s="44">
        <v>23</v>
      </c>
      <c r="AO49" s="44">
        <v>0</v>
      </c>
      <c r="AP49" s="44">
        <v>0</v>
      </c>
      <c r="AQ49" s="30" t="str">
        <f t="shared" si="0"/>
        <v>EXECUTE [PG_CI_PRECIO_COSTO_PERFIL] 0, 0, 0, 1055, , 180, 1, 55, 2018, 3, 1.53, 0.08, 0.92, 9.65, 2503581, 2170000, 85010000, 84000000, 0.15, 3, 3, 3, 3, 3, 3, 1, 3, 3, 3, 3, 3, 0, 0, 13, 33, 33, 23, 23, 0, 0</v>
      </c>
    </row>
    <row r="50" spans="1:43" ht="18.75" x14ac:dyDescent="0.25">
      <c r="A50" s="31">
        <v>0</v>
      </c>
      <c r="B50" s="31">
        <v>0</v>
      </c>
      <c r="C50" s="31">
        <v>0</v>
      </c>
      <c r="D50" s="32">
        <v>1056</v>
      </c>
      <c r="E50" s="32"/>
      <c r="F50" s="32">
        <v>190</v>
      </c>
      <c r="G50" s="32">
        <v>1</v>
      </c>
      <c r="H50" s="33" t="s">
        <v>4</v>
      </c>
      <c r="I50" s="34">
        <v>56</v>
      </c>
      <c r="J50" s="34" t="s">
        <v>80</v>
      </c>
      <c r="K50" s="35">
        <v>2018</v>
      </c>
      <c r="L50" s="35">
        <v>3</v>
      </c>
      <c r="M50" s="36">
        <v>1.54</v>
      </c>
      <c r="N50" s="36">
        <v>0.09</v>
      </c>
      <c r="O50" s="36">
        <v>0.91</v>
      </c>
      <c r="P50" s="40">
        <f>P$2 + ( MOD( $D50,23) / 100)</f>
        <v>9.66</v>
      </c>
      <c r="Q50" s="40">
        <f>Q$2 + ( MOD( $D50,33) * 10000)</f>
        <v>1800000</v>
      </c>
      <c r="R50" s="40">
        <f>R$2 + ( MOD( $D50,11) * 7000)</f>
        <v>2100000</v>
      </c>
      <c r="S50" s="40">
        <f>S$2 + ( MOD( $D50,17) * 10000)</f>
        <v>85020000</v>
      </c>
      <c r="T50" s="40">
        <f>T$2 + ( MOD( $D50,10) * 800000)</f>
        <v>84800000</v>
      </c>
      <c r="U50" s="40">
        <f>U$2 + ( MOD( $D50,30) / 100)</f>
        <v>0.16</v>
      </c>
      <c r="V50" s="40">
        <f>V49</f>
        <v>3</v>
      </c>
      <c r="W50" s="40">
        <f>W49</f>
        <v>3</v>
      </c>
      <c r="X50" s="40">
        <f>X49</f>
        <v>3</v>
      </c>
      <c r="Y50" s="40">
        <f>Y49</f>
        <v>3</v>
      </c>
      <c r="Z50" s="40">
        <f>Z49</f>
        <v>3</v>
      </c>
      <c r="AA50" s="40">
        <f>AA49</f>
        <v>3</v>
      </c>
      <c r="AB50" s="40">
        <f>AB49</f>
        <v>1</v>
      </c>
      <c r="AC50" s="38">
        <v>3</v>
      </c>
      <c r="AD50" s="38">
        <v>3</v>
      </c>
      <c r="AE50" s="38">
        <v>3</v>
      </c>
      <c r="AF50" s="38">
        <v>3</v>
      </c>
      <c r="AG50" s="38">
        <v>3</v>
      </c>
      <c r="AH50" s="38">
        <v>0</v>
      </c>
      <c r="AI50" s="38">
        <v>0</v>
      </c>
      <c r="AJ50" s="43">
        <v>13</v>
      </c>
      <c r="AK50" s="44">
        <v>33</v>
      </c>
      <c r="AL50" s="44">
        <v>33</v>
      </c>
      <c r="AM50" s="44">
        <v>23</v>
      </c>
      <c r="AN50" s="44">
        <v>23</v>
      </c>
      <c r="AO50" s="44">
        <v>0</v>
      </c>
      <c r="AP50" s="44">
        <v>0</v>
      </c>
      <c r="AQ50" s="30" t="str">
        <f t="shared" si="0"/>
        <v>EXECUTE [PG_CI_PRECIO_COSTO_PERFIL] 0, 0, 0, 1056, , 190, 1, 56, 2018, 3, 1.54, 0.09, 0.91, 9.66, 1800000, 2100000, 85020000, 84800000, 0.16, 3, 3, 3, 3, 3, 3, 1, 3, 3, 3, 3, 3, 0, 0, 13, 33, 33, 23, 23, 0, 0</v>
      </c>
    </row>
    <row r="51" spans="1:43" ht="18.75" x14ac:dyDescent="0.25">
      <c r="A51" s="31">
        <v>0</v>
      </c>
      <c r="B51" s="31">
        <v>0</v>
      </c>
      <c r="C51" s="31">
        <v>0</v>
      </c>
      <c r="D51" s="32">
        <v>1057</v>
      </c>
      <c r="E51" s="32"/>
      <c r="F51" s="32">
        <v>200</v>
      </c>
      <c r="G51" s="32">
        <v>1</v>
      </c>
      <c r="H51" s="33" t="s">
        <v>4</v>
      </c>
      <c r="I51" s="34">
        <v>57</v>
      </c>
      <c r="J51" s="34" t="s">
        <v>81</v>
      </c>
      <c r="K51" s="35">
        <v>2018</v>
      </c>
      <c r="L51" s="35">
        <v>3</v>
      </c>
      <c r="M51" s="36">
        <v>1.55</v>
      </c>
      <c r="N51" s="36">
        <v>0.1</v>
      </c>
      <c r="O51" s="36">
        <v>0.9</v>
      </c>
      <c r="P51" s="40">
        <f>P$2 + ( MOD( $D51,23) / 100)</f>
        <v>9.67</v>
      </c>
      <c r="Q51" s="40">
        <f>Q$2 + ( MOD( $D51,33) * 10000)</f>
        <v>1810000</v>
      </c>
      <c r="R51" s="40">
        <f>R$2 + ( MOD( $D51,11) * 7000)</f>
        <v>2107000</v>
      </c>
      <c r="S51" s="40">
        <f>S$2 + ( MOD( $D51,17) * 10000)</f>
        <v>85030000</v>
      </c>
      <c r="T51" s="40">
        <f>T$2 + ( MOD( $D51,10) * 800000)</f>
        <v>85600000</v>
      </c>
      <c r="U51" s="40">
        <f>U$2 + ( MOD( $D51,30) / 100)</f>
        <v>0.17</v>
      </c>
      <c r="V51" s="40">
        <f>V50</f>
        <v>3</v>
      </c>
      <c r="W51" s="40">
        <f>W50</f>
        <v>3</v>
      </c>
      <c r="X51" s="40">
        <f>X50</f>
        <v>3</v>
      </c>
      <c r="Y51" s="40">
        <f>Y50</f>
        <v>3</v>
      </c>
      <c r="Z51" s="40">
        <f>Z50</f>
        <v>3</v>
      </c>
      <c r="AA51" s="40">
        <f>AA50</f>
        <v>3</v>
      </c>
      <c r="AB51" s="40">
        <f>AB50</f>
        <v>1</v>
      </c>
      <c r="AC51" s="38">
        <v>3</v>
      </c>
      <c r="AD51" s="38">
        <v>3</v>
      </c>
      <c r="AE51" s="38">
        <v>3</v>
      </c>
      <c r="AF51" s="38">
        <v>3</v>
      </c>
      <c r="AG51" s="38">
        <v>3</v>
      </c>
      <c r="AH51" s="38">
        <v>0</v>
      </c>
      <c r="AI51" s="38">
        <v>0</v>
      </c>
      <c r="AJ51" s="43">
        <v>13</v>
      </c>
      <c r="AK51" s="44">
        <v>33</v>
      </c>
      <c r="AL51" s="44">
        <v>33</v>
      </c>
      <c r="AM51" s="44">
        <v>23</v>
      </c>
      <c r="AN51" s="44">
        <v>23</v>
      </c>
      <c r="AO51" s="44">
        <v>0</v>
      </c>
      <c r="AP51" s="44">
        <v>0</v>
      </c>
      <c r="AQ51" s="30" t="str">
        <f t="shared" si="0"/>
        <v>EXECUTE [PG_CI_PRECIO_COSTO_PERFIL] 0, 0, 0, 1057, , 200, 1, 57, 2018, 3, 1.55, 0.1, 0.9, 9.67, 1810000, 2107000, 85030000, 85600000, 0.17, 3, 3, 3, 3, 3, 3, 1, 3, 3, 3, 3, 3, 0, 0, 13, 33, 33, 23, 23, 0, 0</v>
      </c>
    </row>
    <row r="52" spans="1:43" ht="18.75" x14ac:dyDescent="0.25">
      <c r="A52" s="31">
        <v>0</v>
      </c>
      <c r="B52" s="31">
        <v>0</v>
      </c>
      <c r="C52" s="31">
        <v>0</v>
      </c>
      <c r="D52" s="32">
        <v>1059</v>
      </c>
      <c r="E52" s="32"/>
      <c r="F52" s="32">
        <v>230</v>
      </c>
      <c r="G52" s="32">
        <v>1</v>
      </c>
      <c r="H52" s="33" t="s">
        <v>4</v>
      </c>
      <c r="I52" s="34">
        <v>59</v>
      </c>
      <c r="J52" s="34" t="s">
        <v>84</v>
      </c>
      <c r="K52" s="35">
        <v>2018</v>
      </c>
      <c r="L52" s="35">
        <v>3</v>
      </c>
      <c r="M52" s="36">
        <v>1.51</v>
      </c>
      <c r="N52" s="36">
        <v>0.12000000000000001</v>
      </c>
      <c r="O52" s="36">
        <v>0.88</v>
      </c>
      <c r="P52" s="40">
        <f>P$2 + ( MOD( $D52,23) / 100)</f>
        <v>9.4599999999999991</v>
      </c>
      <c r="Q52" s="40">
        <f>Q$2 + ( MOD( $D52,33) * 10000)</f>
        <v>1830000</v>
      </c>
      <c r="R52" s="40">
        <f>R$2 + ( MOD( $D52,11) * 7000)</f>
        <v>2121000</v>
      </c>
      <c r="S52" s="40">
        <f>S$2 + ( MOD( $D52,17) * 10000)</f>
        <v>85050000</v>
      </c>
      <c r="T52" s="40">
        <f>T$2 + ( MOD( $D52,10) * 800000)</f>
        <v>87200000</v>
      </c>
      <c r="U52" s="40">
        <f>U$2 + ( MOD( $D52,30) / 100)</f>
        <v>0.19</v>
      </c>
      <c r="V52" s="40">
        <f>V51</f>
        <v>3</v>
      </c>
      <c r="W52" s="40">
        <f>W51</f>
        <v>3</v>
      </c>
      <c r="X52" s="40">
        <f>X51</f>
        <v>3</v>
      </c>
      <c r="Y52" s="40">
        <f>Y51</f>
        <v>3</v>
      </c>
      <c r="Z52" s="40">
        <f>Z51</f>
        <v>3</v>
      </c>
      <c r="AA52" s="40">
        <f>AA51</f>
        <v>3</v>
      </c>
      <c r="AB52" s="40">
        <f>AB51</f>
        <v>1</v>
      </c>
      <c r="AC52" s="38">
        <v>3</v>
      </c>
      <c r="AD52" s="38">
        <v>3</v>
      </c>
      <c r="AE52" s="38">
        <v>3</v>
      </c>
      <c r="AF52" s="38">
        <v>3</v>
      </c>
      <c r="AG52" s="38">
        <v>3</v>
      </c>
      <c r="AH52" s="38">
        <v>0</v>
      </c>
      <c r="AI52" s="38">
        <v>0</v>
      </c>
      <c r="AJ52" s="43">
        <v>13</v>
      </c>
      <c r="AK52" s="44">
        <v>33</v>
      </c>
      <c r="AL52" s="44">
        <v>33</v>
      </c>
      <c r="AM52" s="44">
        <v>23</v>
      </c>
      <c r="AN52" s="44">
        <v>23</v>
      </c>
      <c r="AO52" s="44">
        <v>0</v>
      </c>
      <c r="AP52" s="44">
        <v>0</v>
      </c>
      <c r="AQ52" s="30" t="str">
        <f t="shared" si="0"/>
        <v>EXECUTE [PG_CI_PRECIO_COSTO_PERFIL] 0, 0, 0, 1059, , 230, 1, 59, 2018, 3, 1.51, 0.12, 0.88, 9.46, 1830000, 2121000, 85050000, 87200000, 0.19, 3, 3, 3, 3, 3, 3, 1, 3, 3, 3, 3, 3, 0, 0, 13, 33, 33, 23, 23, 0, 0</v>
      </c>
    </row>
    <row r="53" spans="1:43" ht="18.75" x14ac:dyDescent="0.25">
      <c r="A53" s="31">
        <v>0</v>
      </c>
      <c r="B53" s="31">
        <v>0</v>
      </c>
      <c r="C53" s="31">
        <v>0</v>
      </c>
      <c r="D53" s="32">
        <v>1060</v>
      </c>
      <c r="E53" s="32"/>
      <c r="F53" s="32">
        <v>240</v>
      </c>
      <c r="G53" s="32">
        <v>1</v>
      </c>
      <c r="H53" s="33" t="s">
        <v>4</v>
      </c>
      <c r="I53" s="34">
        <v>60</v>
      </c>
      <c r="J53" s="34" t="s">
        <v>85</v>
      </c>
      <c r="K53" s="35">
        <v>2018</v>
      </c>
      <c r="L53" s="35">
        <v>3</v>
      </c>
      <c r="M53" s="36">
        <v>1.52</v>
      </c>
      <c r="N53" s="36">
        <v>0.13</v>
      </c>
      <c r="O53" s="36">
        <v>0.87</v>
      </c>
      <c r="P53" s="40">
        <f>P$2 + ( MOD( $D53,23) / 100)</f>
        <v>9.4699999999999989</v>
      </c>
      <c r="Q53" s="40">
        <f>Q$2 + ( MOD( $D53,33) * 10000)</f>
        <v>1840000</v>
      </c>
      <c r="R53" s="40">
        <f>R$2 + ( MOD( $D53,11) * 7000)</f>
        <v>2128000</v>
      </c>
      <c r="S53" s="40">
        <f>S$2 + ( MOD( $D53,17) * 10000)</f>
        <v>85060000</v>
      </c>
      <c r="T53" s="40">
        <f>T$2 + ( MOD( $D53,10) * 800000)</f>
        <v>80000000</v>
      </c>
      <c r="U53" s="40">
        <f>U$2 + ( MOD( $D53,30) / 100)</f>
        <v>0.2</v>
      </c>
      <c r="V53" s="40">
        <f>V52</f>
        <v>3</v>
      </c>
      <c r="W53" s="40">
        <f>W52</f>
        <v>3</v>
      </c>
      <c r="X53" s="40">
        <f>X52</f>
        <v>3</v>
      </c>
      <c r="Y53" s="40">
        <f>Y52</f>
        <v>3</v>
      </c>
      <c r="Z53" s="40">
        <f>Z52</f>
        <v>3</v>
      </c>
      <c r="AA53" s="40">
        <f>AA52</f>
        <v>3</v>
      </c>
      <c r="AB53" s="40">
        <f>AB52</f>
        <v>1</v>
      </c>
      <c r="AC53" s="38">
        <v>3</v>
      </c>
      <c r="AD53" s="38">
        <v>3</v>
      </c>
      <c r="AE53" s="38">
        <v>3</v>
      </c>
      <c r="AF53" s="38">
        <v>3</v>
      </c>
      <c r="AG53" s="38">
        <v>3</v>
      </c>
      <c r="AH53" s="38">
        <v>0</v>
      </c>
      <c r="AI53" s="38">
        <v>0</v>
      </c>
      <c r="AJ53" s="43">
        <v>13</v>
      </c>
      <c r="AK53" s="44">
        <v>33</v>
      </c>
      <c r="AL53" s="44">
        <v>33</v>
      </c>
      <c r="AM53" s="44">
        <v>23</v>
      </c>
      <c r="AN53" s="44">
        <v>23</v>
      </c>
      <c r="AO53" s="44">
        <v>0</v>
      </c>
      <c r="AP53" s="44">
        <v>0</v>
      </c>
      <c r="AQ53" s="30" t="str">
        <f t="shared" si="0"/>
        <v>EXECUTE [PG_CI_PRECIO_COSTO_PERFIL] 0, 0, 0, 1060, , 240, 1, 60, 2018, 3, 1.52, 0.13, 0.87, 9.47, 1840000, 2128000, 85060000, 80000000, 0.2, 3, 3, 3, 3, 3, 3, 1, 3, 3, 3, 3, 3, 0, 0, 13, 33, 33, 23, 23, 0, 0</v>
      </c>
    </row>
    <row r="54" spans="1:43" ht="18.75" x14ac:dyDescent="0.25">
      <c r="A54" s="31">
        <v>0</v>
      </c>
      <c r="B54" s="31">
        <v>0</v>
      </c>
      <c r="C54" s="31">
        <v>0</v>
      </c>
      <c r="D54" s="32">
        <v>1061</v>
      </c>
      <c r="E54" s="32"/>
      <c r="F54" s="32">
        <v>250</v>
      </c>
      <c r="G54" s="32">
        <v>1</v>
      </c>
      <c r="H54" s="33" t="s">
        <v>4</v>
      </c>
      <c r="I54" s="34">
        <v>61</v>
      </c>
      <c r="J54" s="34" t="s">
        <v>86</v>
      </c>
      <c r="K54" s="35">
        <v>2018</v>
      </c>
      <c r="L54" s="35">
        <v>3</v>
      </c>
      <c r="M54" s="36">
        <v>1.53</v>
      </c>
      <c r="N54" s="36">
        <v>0.05</v>
      </c>
      <c r="O54" s="36">
        <v>0.95</v>
      </c>
      <c r="P54" s="40">
        <f>P$2 + ( MOD( $D54,23) / 100)</f>
        <v>9.4799999999999986</v>
      </c>
      <c r="Q54" s="40">
        <f>Q$2 + ( MOD( $D54,33) * 10000)</f>
        <v>1850000</v>
      </c>
      <c r="R54" s="40">
        <f>R$2 + ( MOD( $D54,11) * 7000)</f>
        <v>2135000</v>
      </c>
      <c r="S54" s="40">
        <f>S$2 + ( MOD( $D54,17) * 10000)</f>
        <v>85070000</v>
      </c>
      <c r="T54" s="40">
        <f>T$2 + ( MOD( $D54,10) * 800000)</f>
        <v>80800000</v>
      </c>
      <c r="U54" s="40">
        <f>U$2 + ( MOD( $D54,30) / 100)</f>
        <v>0.21000000000000002</v>
      </c>
      <c r="V54" s="40">
        <f>V53</f>
        <v>3</v>
      </c>
      <c r="W54" s="40">
        <f>W53</f>
        <v>3</v>
      </c>
      <c r="X54" s="40">
        <f>X53</f>
        <v>3</v>
      </c>
      <c r="Y54" s="40">
        <f>Y53</f>
        <v>3</v>
      </c>
      <c r="Z54" s="40">
        <f>Z53</f>
        <v>3</v>
      </c>
      <c r="AA54" s="40">
        <f>AA53</f>
        <v>3</v>
      </c>
      <c r="AB54" s="40">
        <f>AB53</f>
        <v>1</v>
      </c>
      <c r="AC54" s="38">
        <v>3</v>
      </c>
      <c r="AD54" s="38">
        <v>3</v>
      </c>
      <c r="AE54" s="38">
        <v>3</v>
      </c>
      <c r="AF54" s="38">
        <v>3</v>
      </c>
      <c r="AG54" s="38">
        <v>3</v>
      </c>
      <c r="AH54" s="38">
        <v>0</v>
      </c>
      <c r="AI54" s="38">
        <v>0</v>
      </c>
      <c r="AJ54" s="43">
        <v>13</v>
      </c>
      <c r="AK54" s="44">
        <v>33</v>
      </c>
      <c r="AL54" s="44">
        <v>33</v>
      </c>
      <c r="AM54" s="44">
        <v>23</v>
      </c>
      <c r="AN54" s="44">
        <v>23</v>
      </c>
      <c r="AO54" s="44">
        <v>0</v>
      </c>
      <c r="AP54" s="44">
        <v>0</v>
      </c>
      <c r="AQ54" s="30" t="str">
        <f t="shared" si="0"/>
        <v>EXECUTE [PG_CI_PRECIO_COSTO_PERFIL] 0, 0, 0, 1061, , 250, 1, 61, 2018, 3, 1.53, 0.05, 0.95, 9.48, 1850000, 2135000, 85070000, 80800000, 0.21, 3, 3, 3, 3, 3, 3, 1, 3, 3, 3, 3, 3, 0, 0, 13, 33, 33, 23, 23, 0, 0</v>
      </c>
    </row>
    <row r="55" spans="1:43" ht="18.75" x14ac:dyDescent="0.25">
      <c r="A55" s="31">
        <v>0</v>
      </c>
      <c r="B55" s="31">
        <v>0</v>
      </c>
      <c r="C55" s="31">
        <v>0</v>
      </c>
      <c r="D55" s="32">
        <v>1062</v>
      </c>
      <c r="E55" s="32"/>
      <c r="F55" s="32">
        <v>270</v>
      </c>
      <c r="G55" s="32">
        <v>1</v>
      </c>
      <c r="H55" s="33" t="s">
        <v>4</v>
      </c>
      <c r="I55" s="34">
        <v>62</v>
      </c>
      <c r="J55" s="34" t="s">
        <v>88</v>
      </c>
      <c r="K55" s="35">
        <v>2018</v>
      </c>
      <c r="L55" s="35">
        <v>3</v>
      </c>
      <c r="M55" s="36">
        <v>1.54</v>
      </c>
      <c r="N55" s="36">
        <v>6.0000000000000005E-2</v>
      </c>
      <c r="O55" s="36">
        <v>0.94</v>
      </c>
      <c r="P55" s="40">
        <f>P$2 + ( MOD( $D55,23) / 100)</f>
        <v>9.4899999999999984</v>
      </c>
      <c r="Q55" s="40">
        <f>Q$2 + ( MOD( $D55,33) * 10000)</f>
        <v>1860000</v>
      </c>
      <c r="R55" s="40">
        <f>R$2 + ( MOD( $D55,11) * 7000)</f>
        <v>2142000</v>
      </c>
      <c r="S55" s="40">
        <f>S$2 + ( MOD( $D55,17) * 10000)</f>
        <v>85080000</v>
      </c>
      <c r="T55" s="40">
        <f>T$2 + ( MOD( $D55,10) * 800000)</f>
        <v>81600000</v>
      </c>
      <c r="U55" s="40">
        <f>U$2 + ( MOD( $D55,30) / 100)</f>
        <v>0.22</v>
      </c>
      <c r="V55" s="40">
        <f>V54</f>
        <v>3</v>
      </c>
      <c r="W55" s="40">
        <f>W54</f>
        <v>3</v>
      </c>
      <c r="X55" s="40">
        <f>X54</f>
        <v>3</v>
      </c>
      <c r="Y55" s="40">
        <f>Y54</f>
        <v>3</v>
      </c>
      <c r="Z55" s="40">
        <f>Z54</f>
        <v>3</v>
      </c>
      <c r="AA55" s="40">
        <f>AA54</f>
        <v>3</v>
      </c>
      <c r="AB55" s="40">
        <f>AB54</f>
        <v>1</v>
      </c>
      <c r="AC55" s="38">
        <v>3</v>
      </c>
      <c r="AD55" s="38">
        <v>3</v>
      </c>
      <c r="AE55" s="38">
        <v>3</v>
      </c>
      <c r="AF55" s="38">
        <v>3</v>
      </c>
      <c r="AG55" s="38">
        <v>3</v>
      </c>
      <c r="AH55" s="38">
        <v>0</v>
      </c>
      <c r="AI55" s="38">
        <v>0</v>
      </c>
      <c r="AJ55" s="43">
        <v>13</v>
      </c>
      <c r="AK55" s="44">
        <v>33</v>
      </c>
      <c r="AL55" s="44">
        <v>33</v>
      </c>
      <c r="AM55" s="44">
        <v>23</v>
      </c>
      <c r="AN55" s="44">
        <v>23</v>
      </c>
      <c r="AO55" s="44">
        <v>0</v>
      </c>
      <c r="AP55" s="44">
        <v>0</v>
      </c>
      <c r="AQ55" s="30" t="str">
        <f t="shared" si="0"/>
        <v>EXECUTE [PG_CI_PRECIO_COSTO_PERFIL] 0, 0, 0, 1062, , 270, 1, 62, 2018, 3, 1.54, 0.06, 0.94, 9.49, 1860000, 2142000, 85080000, 81600000, 0.22, 3, 3, 3, 3, 3, 3, 1, 3, 3, 3, 3, 3, 0, 0, 13, 33, 33, 23, 23, 0, 0</v>
      </c>
    </row>
    <row r="56" spans="1:43" ht="18.75" x14ac:dyDescent="0.25">
      <c r="A56" s="31">
        <v>0</v>
      </c>
      <c r="B56" s="31">
        <v>0</v>
      </c>
      <c r="C56" s="31">
        <v>0</v>
      </c>
      <c r="D56" s="32">
        <v>1063</v>
      </c>
      <c r="E56" s="32"/>
      <c r="F56" s="32">
        <v>280</v>
      </c>
      <c r="G56" s="32">
        <v>1</v>
      </c>
      <c r="H56" s="33" t="s">
        <v>4</v>
      </c>
      <c r="I56" s="34">
        <v>63</v>
      </c>
      <c r="J56" s="34" t="s">
        <v>89</v>
      </c>
      <c r="K56" s="35">
        <v>2018</v>
      </c>
      <c r="L56" s="35">
        <v>3</v>
      </c>
      <c r="M56" s="36">
        <v>1.55</v>
      </c>
      <c r="N56" s="36">
        <v>7.0000000000000007E-2</v>
      </c>
      <c r="O56" s="36">
        <v>0.92999999999999994</v>
      </c>
      <c r="P56" s="40">
        <f>P$2 + ( MOD( $D56,23) / 100)</f>
        <v>9.5</v>
      </c>
      <c r="Q56" s="40">
        <f>Q$2 + ( MOD( $D56,33) * 10000)</f>
        <v>1870000</v>
      </c>
      <c r="R56" s="40">
        <f>R$2 + ( MOD( $D56,11) * 7000)</f>
        <v>2149000</v>
      </c>
      <c r="S56" s="40">
        <f>S$2 + ( MOD( $D56,17) * 10000)</f>
        <v>85090000</v>
      </c>
      <c r="T56" s="40">
        <f>T$2 + ( MOD( $D56,10) * 800000)</f>
        <v>82400000</v>
      </c>
      <c r="U56" s="40">
        <f>U$2 + ( MOD( $D56,30) / 100)</f>
        <v>0.23</v>
      </c>
      <c r="V56" s="40">
        <f>V55</f>
        <v>3</v>
      </c>
      <c r="W56" s="40">
        <f>W55</f>
        <v>3</v>
      </c>
      <c r="X56" s="40">
        <f>X55</f>
        <v>3</v>
      </c>
      <c r="Y56" s="40">
        <f>Y55</f>
        <v>3</v>
      </c>
      <c r="Z56" s="40">
        <f>Z55</f>
        <v>3</v>
      </c>
      <c r="AA56" s="40">
        <f>AA55</f>
        <v>3</v>
      </c>
      <c r="AB56" s="40">
        <f>AB55</f>
        <v>1</v>
      </c>
      <c r="AC56" s="38">
        <v>3</v>
      </c>
      <c r="AD56" s="38">
        <v>3</v>
      </c>
      <c r="AE56" s="38">
        <v>3</v>
      </c>
      <c r="AF56" s="38">
        <v>3</v>
      </c>
      <c r="AG56" s="38">
        <v>3</v>
      </c>
      <c r="AH56" s="38">
        <v>0</v>
      </c>
      <c r="AI56" s="38">
        <v>0</v>
      </c>
      <c r="AJ56" s="43">
        <v>13</v>
      </c>
      <c r="AK56" s="44">
        <v>33</v>
      </c>
      <c r="AL56" s="44">
        <v>33</v>
      </c>
      <c r="AM56" s="44">
        <v>23</v>
      </c>
      <c r="AN56" s="44">
        <v>23</v>
      </c>
      <c r="AO56" s="44">
        <v>0</v>
      </c>
      <c r="AP56" s="44">
        <v>0</v>
      </c>
      <c r="AQ56" s="30" t="str">
        <f t="shared" si="0"/>
        <v>EXECUTE [PG_CI_PRECIO_COSTO_PERFIL] 0, 0, 0, 1063, , 280, 1, 63, 2018, 3, 1.55, 0.07, 0.93, 9.5, 1870000, 2149000, 85090000, 82400000, 0.23, 3, 3, 3, 3, 3, 3, 1, 3, 3, 3, 3, 3, 0, 0, 13, 33, 33, 23, 23, 0, 0</v>
      </c>
    </row>
    <row r="57" spans="1:43" ht="18.75" x14ac:dyDescent="0.25">
      <c r="A57" s="31">
        <v>0</v>
      </c>
      <c r="B57" s="31">
        <v>0</v>
      </c>
      <c r="C57" s="31">
        <v>0</v>
      </c>
      <c r="D57" s="32">
        <v>1064</v>
      </c>
      <c r="E57" s="32"/>
      <c r="F57" s="32">
        <v>290</v>
      </c>
      <c r="G57" s="32">
        <v>1</v>
      </c>
      <c r="H57" s="33" t="s">
        <v>4</v>
      </c>
      <c r="I57" s="34">
        <v>64</v>
      </c>
      <c r="J57" s="34" t="s">
        <v>90</v>
      </c>
      <c r="K57" s="35">
        <v>2018</v>
      </c>
      <c r="L57" s="35">
        <v>3</v>
      </c>
      <c r="M57" s="36">
        <v>1.5</v>
      </c>
      <c r="N57" s="36">
        <v>0.08</v>
      </c>
      <c r="O57" s="36">
        <v>0.92</v>
      </c>
      <c r="P57" s="40">
        <f>P$2 + ( MOD( $D57,23) / 100)</f>
        <v>9.51</v>
      </c>
      <c r="Q57" s="40">
        <f>Q$2 + ( MOD( $D57,33) * 10000)</f>
        <v>1880000</v>
      </c>
      <c r="R57" s="40">
        <f>R$2 + ( MOD( $D57,11) * 7000)</f>
        <v>2156000</v>
      </c>
      <c r="S57" s="40">
        <f>S$2 + ( MOD( $D57,17) * 10000)</f>
        <v>85100000</v>
      </c>
      <c r="T57" s="40">
        <f>T$2 + ( MOD( $D57,10) * 800000)</f>
        <v>83200000</v>
      </c>
      <c r="U57" s="40">
        <f>U$2 + ( MOD( $D57,30) / 100)</f>
        <v>0.24000000000000002</v>
      </c>
      <c r="V57" s="40">
        <f>V56</f>
        <v>3</v>
      </c>
      <c r="W57" s="40">
        <f>W56</f>
        <v>3</v>
      </c>
      <c r="X57" s="40">
        <f>X56</f>
        <v>3</v>
      </c>
      <c r="Y57" s="40">
        <f>Y56</f>
        <v>3</v>
      </c>
      <c r="Z57" s="40">
        <f>Z56</f>
        <v>3</v>
      </c>
      <c r="AA57" s="40">
        <f>AA56</f>
        <v>3</v>
      </c>
      <c r="AB57" s="40">
        <f>AB56</f>
        <v>1</v>
      </c>
      <c r="AC57" s="38">
        <v>3</v>
      </c>
      <c r="AD57" s="38">
        <v>3</v>
      </c>
      <c r="AE57" s="38">
        <v>3</v>
      </c>
      <c r="AF57" s="38">
        <v>3</v>
      </c>
      <c r="AG57" s="38">
        <v>3</v>
      </c>
      <c r="AH57" s="38">
        <v>0</v>
      </c>
      <c r="AI57" s="38">
        <v>0</v>
      </c>
      <c r="AJ57" s="43">
        <v>13</v>
      </c>
      <c r="AK57" s="44">
        <v>33</v>
      </c>
      <c r="AL57" s="44">
        <v>33</v>
      </c>
      <c r="AM57" s="44">
        <v>23</v>
      </c>
      <c r="AN57" s="44">
        <v>23</v>
      </c>
      <c r="AO57" s="44">
        <v>0</v>
      </c>
      <c r="AP57" s="44">
        <v>0</v>
      </c>
      <c r="AQ57" s="30" t="str">
        <f t="shared" si="0"/>
        <v>EXECUTE [PG_CI_PRECIO_COSTO_PERFIL] 0, 0, 0, 1064, , 290, 1, 64, 2018, 3, 1.5, 0.08, 0.92, 9.51, 1880000, 2156000, 85100000, 83200000, 0.24, 3, 3, 3, 3, 3, 3, 1, 3, 3, 3, 3, 3, 0, 0, 13, 33, 33, 23, 23, 0, 0</v>
      </c>
    </row>
    <row r="58" spans="1:43" ht="18.75" x14ac:dyDescent="0.25">
      <c r="A58" s="31">
        <v>0</v>
      </c>
      <c r="B58" s="31">
        <v>0</v>
      </c>
      <c r="C58" s="31">
        <v>0</v>
      </c>
      <c r="D58" s="32">
        <v>1065</v>
      </c>
      <c r="E58" s="32"/>
      <c r="F58" s="32">
        <v>300</v>
      </c>
      <c r="G58" s="32">
        <v>1</v>
      </c>
      <c r="H58" s="33" t="s">
        <v>4</v>
      </c>
      <c r="I58" s="34">
        <v>65</v>
      </c>
      <c r="J58" s="34" t="s">
        <v>91</v>
      </c>
      <c r="K58" s="35">
        <v>2018</v>
      </c>
      <c r="L58" s="35">
        <v>3</v>
      </c>
      <c r="M58" s="36">
        <v>1.51</v>
      </c>
      <c r="N58" s="36">
        <v>0.09</v>
      </c>
      <c r="O58" s="36">
        <v>0.91</v>
      </c>
      <c r="P58" s="40">
        <f>P$2 + ( MOD( $D58,23) / 100)</f>
        <v>9.52</v>
      </c>
      <c r="Q58" s="40">
        <f>Q$2 + ( MOD( $D58,33) * 10000)</f>
        <v>1890000</v>
      </c>
      <c r="R58" s="40">
        <f>R$2 + ( MOD( $D58,11) * 7000)</f>
        <v>2163000</v>
      </c>
      <c r="S58" s="40">
        <f>S$2 + ( MOD( $D58,17) * 10000)</f>
        <v>85110000</v>
      </c>
      <c r="T58" s="40">
        <f>T$2 + ( MOD( $D58,10) * 800000)</f>
        <v>84000000</v>
      </c>
      <c r="U58" s="40">
        <f>U$2 + ( MOD( $D58,30) / 100)</f>
        <v>0.25</v>
      </c>
      <c r="V58" s="40">
        <f>V57</f>
        <v>3</v>
      </c>
      <c r="W58" s="40">
        <f>W57</f>
        <v>3</v>
      </c>
      <c r="X58" s="40">
        <f>X57</f>
        <v>3</v>
      </c>
      <c r="Y58" s="40">
        <f>Y57</f>
        <v>3</v>
      </c>
      <c r="Z58" s="40">
        <f>Z57</f>
        <v>3</v>
      </c>
      <c r="AA58" s="40">
        <f>AA57</f>
        <v>3</v>
      </c>
      <c r="AB58" s="40">
        <f>AB57</f>
        <v>1</v>
      </c>
      <c r="AC58" s="38">
        <v>3</v>
      </c>
      <c r="AD58" s="38">
        <v>3</v>
      </c>
      <c r="AE58" s="38">
        <v>3</v>
      </c>
      <c r="AF58" s="38">
        <v>3</v>
      </c>
      <c r="AG58" s="38">
        <v>3</v>
      </c>
      <c r="AH58" s="38">
        <v>0</v>
      </c>
      <c r="AI58" s="38">
        <v>0</v>
      </c>
      <c r="AJ58" s="43">
        <v>13</v>
      </c>
      <c r="AK58" s="44">
        <v>33</v>
      </c>
      <c r="AL58" s="44">
        <v>33</v>
      </c>
      <c r="AM58" s="44">
        <v>23</v>
      </c>
      <c r="AN58" s="44">
        <v>23</v>
      </c>
      <c r="AO58" s="44">
        <v>0</v>
      </c>
      <c r="AP58" s="44">
        <v>0</v>
      </c>
      <c r="AQ58" s="30" t="str">
        <f t="shared" si="0"/>
        <v>EXECUTE [PG_CI_PRECIO_COSTO_PERFIL] 0, 0, 0, 1065, , 300, 1, 65, 2018, 3, 1.51, 0.09, 0.91, 9.52, 1890000, 2163000, 85110000, 84000000, 0.25, 3, 3, 3, 3, 3, 3, 1, 3, 3, 3, 3, 3, 0, 0, 13, 33, 33, 23, 23, 0, 0</v>
      </c>
    </row>
    <row r="59" spans="1:43" ht="18.75" x14ac:dyDescent="0.25">
      <c r="A59" s="31">
        <v>0</v>
      </c>
      <c r="B59" s="31">
        <v>0</v>
      </c>
      <c r="C59" s="31">
        <v>0</v>
      </c>
      <c r="D59" s="32">
        <v>1066</v>
      </c>
      <c r="E59" s="32"/>
      <c r="F59" s="32">
        <v>310</v>
      </c>
      <c r="G59" s="32">
        <v>1</v>
      </c>
      <c r="H59" s="33" t="s">
        <v>4</v>
      </c>
      <c r="I59" s="34">
        <v>66</v>
      </c>
      <c r="J59" s="34" t="s">
        <v>92</v>
      </c>
      <c r="K59" s="35">
        <v>2018</v>
      </c>
      <c r="L59" s="35">
        <v>3</v>
      </c>
      <c r="M59" s="36">
        <v>1.52</v>
      </c>
      <c r="N59" s="36">
        <v>0.1</v>
      </c>
      <c r="O59" s="36">
        <v>0.9</v>
      </c>
      <c r="P59" s="40">
        <f>P$2 + ( MOD( $D59,23) / 100)</f>
        <v>9.5299999999999994</v>
      </c>
      <c r="Q59" s="40">
        <f>Q$2 + ( MOD( $D59,33) * 10000)</f>
        <v>1900000</v>
      </c>
      <c r="R59" s="40">
        <f>R$2 + ( MOD( $D59,11) * 7000)</f>
        <v>2170000</v>
      </c>
      <c r="S59" s="40">
        <f>S$2 + ( MOD( $D59,17) * 10000)</f>
        <v>85120000</v>
      </c>
      <c r="T59" s="40">
        <f>T$2 + ( MOD( $D59,10) * 800000)</f>
        <v>84800000</v>
      </c>
      <c r="U59" s="40">
        <f>U$2 + ( MOD( $D59,30) / 100)</f>
        <v>0.26</v>
      </c>
      <c r="V59" s="40">
        <f>V58</f>
        <v>3</v>
      </c>
      <c r="W59" s="40">
        <f>W58</f>
        <v>3</v>
      </c>
      <c r="X59" s="40">
        <f>X58</f>
        <v>3</v>
      </c>
      <c r="Y59" s="40">
        <f>Y58</f>
        <v>3</v>
      </c>
      <c r="Z59" s="40">
        <f>Z58</f>
        <v>3</v>
      </c>
      <c r="AA59" s="40">
        <f>AA58</f>
        <v>3</v>
      </c>
      <c r="AB59" s="40">
        <f>AB58</f>
        <v>1</v>
      </c>
      <c r="AC59" s="38">
        <v>3</v>
      </c>
      <c r="AD59" s="38">
        <v>3</v>
      </c>
      <c r="AE59" s="38">
        <v>3</v>
      </c>
      <c r="AF59" s="38">
        <v>3</v>
      </c>
      <c r="AG59" s="38">
        <v>3</v>
      </c>
      <c r="AH59" s="38">
        <v>0</v>
      </c>
      <c r="AI59" s="38">
        <v>0</v>
      </c>
      <c r="AJ59" s="43">
        <v>13</v>
      </c>
      <c r="AK59" s="44">
        <v>33</v>
      </c>
      <c r="AL59" s="44">
        <v>33</v>
      </c>
      <c r="AM59" s="44">
        <v>23</v>
      </c>
      <c r="AN59" s="44">
        <v>23</v>
      </c>
      <c r="AO59" s="44">
        <v>0</v>
      </c>
      <c r="AP59" s="44">
        <v>0</v>
      </c>
      <c r="AQ59" s="30" t="str">
        <f t="shared" si="0"/>
        <v>EXECUTE [PG_CI_PRECIO_COSTO_PERFIL] 0, 0, 0, 1066, , 310, 1, 66, 2018, 3, 1.52, 0.1, 0.9, 9.53, 1900000, 2170000, 85120000, 84800000, 0.26, 3, 3, 3, 3, 3, 3, 1, 3, 3, 3, 3, 3, 0, 0, 13, 33, 33, 23, 23, 0, 0</v>
      </c>
    </row>
    <row r="60" spans="1:43" ht="18.75" x14ac:dyDescent="0.25">
      <c r="A60" s="31">
        <v>0</v>
      </c>
      <c r="B60" s="31">
        <v>0</v>
      </c>
      <c r="C60" s="31">
        <v>0</v>
      </c>
      <c r="D60" s="32">
        <v>1068</v>
      </c>
      <c r="E60" s="32"/>
      <c r="F60" s="32">
        <v>220</v>
      </c>
      <c r="G60" s="32">
        <v>1</v>
      </c>
      <c r="H60" s="33" t="s">
        <v>4</v>
      </c>
      <c r="I60" s="34">
        <v>68</v>
      </c>
      <c r="J60" s="34" t="s">
        <v>83</v>
      </c>
      <c r="K60" s="35">
        <v>2018</v>
      </c>
      <c r="L60" s="35">
        <v>3</v>
      </c>
      <c r="M60" s="36">
        <v>1.54</v>
      </c>
      <c r="N60" s="36">
        <v>0.12000000000000001</v>
      </c>
      <c r="O60" s="36">
        <v>0.88</v>
      </c>
      <c r="P60" s="40">
        <f>P$2 + ( MOD( $D60,23) / 100)</f>
        <v>9.5499999999999989</v>
      </c>
      <c r="Q60" s="40">
        <f>Q$2 + ( MOD( $D60,33) * 10000)</f>
        <v>1920000</v>
      </c>
      <c r="R60" s="40">
        <f>R$2 + ( MOD( $D60,11) * 7000)</f>
        <v>2107000</v>
      </c>
      <c r="S60" s="40">
        <f>S$2 + ( MOD( $D60,17) * 10000)</f>
        <v>85140000</v>
      </c>
      <c r="T60" s="40">
        <f>T$2 + ( MOD( $D60,10) * 800000)</f>
        <v>86400000</v>
      </c>
      <c r="U60" s="40">
        <f>U$2 + ( MOD( $D60,30) / 100)</f>
        <v>0.28000000000000003</v>
      </c>
      <c r="V60" s="40">
        <f>V59</f>
        <v>3</v>
      </c>
      <c r="W60" s="40">
        <f>W59</f>
        <v>3</v>
      </c>
      <c r="X60" s="40">
        <f>X59</f>
        <v>3</v>
      </c>
      <c r="Y60" s="40">
        <f>Y59</f>
        <v>3</v>
      </c>
      <c r="Z60" s="40">
        <f>Z59</f>
        <v>3</v>
      </c>
      <c r="AA60" s="40">
        <f>AA59</f>
        <v>3</v>
      </c>
      <c r="AB60" s="40">
        <f>AB59</f>
        <v>1</v>
      </c>
      <c r="AC60" s="38">
        <v>3</v>
      </c>
      <c r="AD60" s="38">
        <v>3</v>
      </c>
      <c r="AE60" s="38">
        <v>3</v>
      </c>
      <c r="AF60" s="38">
        <v>3</v>
      </c>
      <c r="AG60" s="38">
        <v>3</v>
      </c>
      <c r="AH60" s="38">
        <v>0</v>
      </c>
      <c r="AI60" s="38">
        <v>0</v>
      </c>
      <c r="AJ60" s="43">
        <v>13</v>
      </c>
      <c r="AK60" s="44">
        <v>33</v>
      </c>
      <c r="AL60" s="44">
        <v>33</v>
      </c>
      <c r="AM60" s="44">
        <v>23</v>
      </c>
      <c r="AN60" s="44">
        <v>23</v>
      </c>
      <c r="AO60" s="44">
        <v>0</v>
      </c>
      <c r="AP60" s="44">
        <v>0</v>
      </c>
      <c r="AQ60" s="30" t="str">
        <f t="shared" si="0"/>
        <v>EXECUTE [PG_CI_PRECIO_COSTO_PERFIL] 0, 0, 0, 1068, , 220, 1, 68, 2018, 3, 1.54, 0.12, 0.88, 9.55, 1920000, 2107000, 85140000, 86400000, 0.28, 3, 3, 3, 3, 3, 3, 1, 3, 3, 3, 3, 3, 0, 0, 13, 33, 33, 23, 23, 0, 0</v>
      </c>
    </row>
    <row r="61" spans="1:43" ht="18.75" x14ac:dyDescent="0.25">
      <c r="A61" s="31">
        <v>0</v>
      </c>
      <c r="B61" s="31">
        <v>0</v>
      </c>
      <c r="C61" s="31">
        <v>0</v>
      </c>
      <c r="D61" s="32">
        <v>1069</v>
      </c>
      <c r="E61" s="32"/>
      <c r="F61" s="32">
        <v>510</v>
      </c>
      <c r="G61" s="32">
        <v>1</v>
      </c>
      <c r="H61" s="33" t="s">
        <v>4</v>
      </c>
      <c r="I61" s="34">
        <v>69</v>
      </c>
      <c r="J61" s="34" t="s">
        <v>112</v>
      </c>
      <c r="K61" s="35">
        <v>2018</v>
      </c>
      <c r="L61" s="35">
        <v>3</v>
      </c>
      <c r="M61" s="36">
        <v>1.55</v>
      </c>
      <c r="N61" s="36">
        <v>0.13</v>
      </c>
      <c r="O61" s="36">
        <v>0.87</v>
      </c>
      <c r="P61" s="40">
        <f>P$2 + ( MOD( $D61,23) / 100)</f>
        <v>9.5599999999999987</v>
      </c>
      <c r="Q61" s="40">
        <f>Q$2 + ( MOD( $D61,33) * 10000)</f>
        <v>1930000</v>
      </c>
      <c r="R61" s="40">
        <f>R$2 + ( MOD( $D61,11) * 7000)</f>
        <v>2114000</v>
      </c>
      <c r="S61" s="40">
        <f>S$2 + ( MOD( $D61,17) * 10000)</f>
        <v>85150000</v>
      </c>
      <c r="T61" s="40">
        <f>T$2 + ( MOD( $D61,10) * 800000)</f>
        <v>87200000</v>
      </c>
      <c r="U61" s="40">
        <f>U$2 + ( MOD( $D61,30) / 100)</f>
        <v>0.29000000000000004</v>
      </c>
      <c r="V61" s="40">
        <f>V60</f>
        <v>3</v>
      </c>
      <c r="W61" s="40">
        <f>W60</f>
        <v>3</v>
      </c>
      <c r="X61" s="40">
        <f>X60</f>
        <v>3</v>
      </c>
      <c r="Y61" s="40">
        <f>Y60</f>
        <v>3</v>
      </c>
      <c r="Z61" s="40">
        <f>Z60</f>
        <v>3</v>
      </c>
      <c r="AA61" s="40">
        <f>AA60</f>
        <v>3</v>
      </c>
      <c r="AB61" s="40">
        <f>AB60</f>
        <v>1</v>
      </c>
      <c r="AC61" s="38">
        <v>3</v>
      </c>
      <c r="AD61" s="38">
        <v>3</v>
      </c>
      <c r="AE61" s="38">
        <v>3</v>
      </c>
      <c r="AF61" s="38">
        <v>3</v>
      </c>
      <c r="AG61" s="38">
        <v>3</v>
      </c>
      <c r="AH61" s="38">
        <v>0</v>
      </c>
      <c r="AI61" s="38">
        <v>0</v>
      </c>
      <c r="AJ61" s="43">
        <v>13</v>
      </c>
      <c r="AK61" s="44">
        <v>33</v>
      </c>
      <c r="AL61" s="44">
        <v>33</v>
      </c>
      <c r="AM61" s="44">
        <v>23</v>
      </c>
      <c r="AN61" s="44">
        <v>23</v>
      </c>
      <c r="AO61" s="44">
        <v>0</v>
      </c>
      <c r="AP61" s="44">
        <v>0</v>
      </c>
      <c r="AQ61" s="30" t="str">
        <f t="shared" si="0"/>
        <v>EXECUTE [PG_CI_PRECIO_COSTO_PERFIL] 0, 0, 0, 1069, , 510, 1, 69, 2018, 3, 1.55, 0.13, 0.87, 9.56, 1930000, 2114000, 85150000, 87200000, 0.29, 3, 3, 3, 3, 3, 3, 1, 3, 3, 3, 3, 3, 0, 0, 13, 33, 33, 23, 23, 0, 0</v>
      </c>
    </row>
    <row r="62" spans="1:43" ht="18.75" x14ac:dyDescent="0.25">
      <c r="A62" s="31">
        <v>0</v>
      </c>
      <c r="B62" s="31">
        <v>0</v>
      </c>
      <c r="C62" s="31">
        <v>0</v>
      </c>
      <c r="D62" s="32">
        <v>1070</v>
      </c>
      <c r="E62" s="32"/>
      <c r="F62" s="32">
        <v>210</v>
      </c>
      <c r="G62" s="32">
        <v>1</v>
      </c>
      <c r="H62" s="33" t="s">
        <v>4</v>
      </c>
      <c r="I62" s="34">
        <v>70</v>
      </c>
      <c r="J62" s="34" t="s">
        <v>82</v>
      </c>
      <c r="K62" s="35">
        <v>2018</v>
      </c>
      <c r="L62" s="35">
        <v>3</v>
      </c>
      <c r="M62" s="36">
        <v>1.5</v>
      </c>
      <c r="N62" s="36">
        <v>0.05</v>
      </c>
      <c r="O62" s="36">
        <v>0.95</v>
      </c>
      <c r="P62" s="40">
        <f>P$2 + ( MOD( $D62,23) / 100)</f>
        <v>9.5699999999999985</v>
      </c>
      <c r="Q62" s="40">
        <f>Q$2 + ( MOD( $D62,33) * 10000)</f>
        <v>1940000</v>
      </c>
      <c r="R62" s="40">
        <f>R$2 + ( MOD( $D62,11) * 7000)</f>
        <v>2121000</v>
      </c>
      <c r="S62" s="40">
        <f>S$2 + ( MOD( $D62,17) * 10000)</f>
        <v>85160000</v>
      </c>
      <c r="T62" s="40">
        <f>T$2 + ( MOD( $D62,10) * 800000)</f>
        <v>80000000</v>
      </c>
      <c r="U62" s="40">
        <f>U$2 + ( MOD( $D62,30) / 100)</f>
        <v>0.30000000000000004</v>
      </c>
      <c r="V62" s="40">
        <f>V61</f>
        <v>3</v>
      </c>
      <c r="W62" s="40">
        <f>W61</f>
        <v>3</v>
      </c>
      <c r="X62" s="40">
        <f>X61</f>
        <v>3</v>
      </c>
      <c r="Y62" s="40">
        <f>Y61</f>
        <v>3</v>
      </c>
      <c r="Z62" s="40">
        <f>Z61</f>
        <v>3</v>
      </c>
      <c r="AA62" s="40">
        <f>AA61</f>
        <v>3</v>
      </c>
      <c r="AB62" s="40">
        <f>AB61</f>
        <v>1</v>
      </c>
      <c r="AC62" s="38">
        <v>3</v>
      </c>
      <c r="AD62" s="38">
        <v>3</v>
      </c>
      <c r="AE62" s="38">
        <v>3</v>
      </c>
      <c r="AF62" s="38">
        <v>3</v>
      </c>
      <c r="AG62" s="38">
        <v>3</v>
      </c>
      <c r="AH62" s="38">
        <v>0</v>
      </c>
      <c r="AI62" s="38">
        <v>0</v>
      </c>
      <c r="AJ62" s="43">
        <v>13</v>
      </c>
      <c r="AK62" s="44">
        <v>33</v>
      </c>
      <c r="AL62" s="44">
        <v>33</v>
      </c>
      <c r="AM62" s="44">
        <v>23</v>
      </c>
      <c r="AN62" s="44">
        <v>23</v>
      </c>
      <c r="AO62" s="44">
        <v>0</v>
      </c>
      <c r="AP62" s="44">
        <v>0</v>
      </c>
      <c r="AQ62" s="30" t="str">
        <f t="shared" si="0"/>
        <v>EXECUTE [PG_CI_PRECIO_COSTO_PERFIL] 0, 0, 0, 1070, , 210, 1, 70, 2018, 3, 1.5, 0.05, 0.95, 9.57, 1940000, 2121000, 85160000, 80000000, 0.3, 3, 3, 3, 3, 3, 3, 1, 3, 3, 3, 3, 3, 0, 0, 13, 33, 33, 23, 23, 0, 0</v>
      </c>
    </row>
    <row r="63" spans="1:43" ht="18.75" x14ac:dyDescent="0.25">
      <c r="A63" s="31">
        <v>0</v>
      </c>
      <c r="B63" s="31">
        <v>0</v>
      </c>
      <c r="C63" s="31">
        <v>0</v>
      </c>
      <c r="D63" s="32">
        <v>1071</v>
      </c>
      <c r="E63" s="32"/>
      <c r="F63" s="32">
        <v>260</v>
      </c>
      <c r="G63" s="32">
        <v>1</v>
      </c>
      <c r="H63" s="33" t="s">
        <v>4</v>
      </c>
      <c r="I63" s="34">
        <v>71</v>
      </c>
      <c r="J63" s="34" t="s">
        <v>87</v>
      </c>
      <c r="K63" s="35">
        <v>2018</v>
      </c>
      <c r="L63" s="35">
        <v>3</v>
      </c>
      <c r="M63" s="36">
        <v>1.51</v>
      </c>
      <c r="N63" s="36">
        <v>6.0000000000000005E-2</v>
      </c>
      <c r="O63" s="36">
        <v>0.94</v>
      </c>
      <c r="P63" s="40">
        <f>P$2 + ( MOD( $D63,23) / 100)</f>
        <v>9.58</v>
      </c>
      <c r="Q63" s="40">
        <f>Q$2 + ( MOD( $D63,33) * 10000)</f>
        <v>1950000</v>
      </c>
      <c r="R63" s="40">
        <f>R$2 + ( MOD( $D63,11) * 7000)</f>
        <v>2128000</v>
      </c>
      <c r="S63" s="40">
        <f>S$2 + ( MOD( $D63,17) * 10000)</f>
        <v>85000000</v>
      </c>
      <c r="T63" s="40">
        <f>T$2 + ( MOD( $D63,10) * 800000)</f>
        <v>80800000</v>
      </c>
      <c r="U63" s="40">
        <f>U$2 + ( MOD( $D63,30) / 100)</f>
        <v>0.31</v>
      </c>
      <c r="V63" s="40">
        <f>V62</f>
        <v>3</v>
      </c>
      <c r="W63" s="40">
        <f>W62</f>
        <v>3</v>
      </c>
      <c r="X63" s="40">
        <f>X62</f>
        <v>3</v>
      </c>
      <c r="Y63" s="40">
        <f>Y62</f>
        <v>3</v>
      </c>
      <c r="Z63" s="40">
        <f>Z62</f>
        <v>3</v>
      </c>
      <c r="AA63" s="40">
        <f>AA62</f>
        <v>3</v>
      </c>
      <c r="AB63" s="40">
        <f>AB62</f>
        <v>1</v>
      </c>
      <c r="AC63" s="38">
        <v>3</v>
      </c>
      <c r="AD63" s="38">
        <v>3</v>
      </c>
      <c r="AE63" s="38">
        <v>3</v>
      </c>
      <c r="AF63" s="38">
        <v>3</v>
      </c>
      <c r="AG63" s="38">
        <v>3</v>
      </c>
      <c r="AH63" s="38">
        <v>0</v>
      </c>
      <c r="AI63" s="38">
        <v>0</v>
      </c>
      <c r="AJ63" s="43">
        <v>13</v>
      </c>
      <c r="AK63" s="44">
        <v>33</v>
      </c>
      <c r="AL63" s="44">
        <v>33</v>
      </c>
      <c r="AM63" s="44">
        <v>23</v>
      </c>
      <c r="AN63" s="44">
        <v>23</v>
      </c>
      <c r="AO63" s="44">
        <v>0</v>
      </c>
      <c r="AP63" s="44">
        <v>0</v>
      </c>
      <c r="AQ63" s="30" t="str">
        <f t="shared" si="0"/>
        <v>EXECUTE [PG_CI_PRECIO_COSTO_PERFIL] 0, 0, 0, 1071, , 260, 1, 71, 2018, 3, 1.51, 0.06, 0.94, 9.58, 1950000, 2128000, 85000000, 80800000, 0.31, 3, 3, 3, 3, 3, 3, 1, 3, 3, 3, 3, 3, 0, 0, 13, 33, 33, 23, 23, 0, 0</v>
      </c>
    </row>
    <row r="64" spans="1:43" ht="18.75" x14ac:dyDescent="0.25">
      <c r="A64" s="31">
        <v>0</v>
      </c>
      <c r="B64" s="31">
        <v>0</v>
      </c>
      <c r="C64" s="31">
        <v>0</v>
      </c>
      <c r="D64" s="32">
        <v>1073</v>
      </c>
      <c r="E64" s="32"/>
      <c r="F64" s="32">
        <v>560</v>
      </c>
      <c r="G64" s="32">
        <v>1</v>
      </c>
      <c r="H64" s="33" t="s">
        <v>4</v>
      </c>
      <c r="I64" s="34">
        <v>73</v>
      </c>
      <c r="J64" s="34" t="s">
        <v>117</v>
      </c>
      <c r="K64" s="35">
        <v>2018</v>
      </c>
      <c r="L64" s="35">
        <v>3</v>
      </c>
      <c r="M64" s="36">
        <v>1.53</v>
      </c>
      <c r="N64" s="36">
        <v>0.08</v>
      </c>
      <c r="O64" s="36">
        <v>0.92</v>
      </c>
      <c r="P64" s="40">
        <f>P$2 + ( MOD( $D64,23) / 100)</f>
        <v>9.6</v>
      </c>
      <c r="Q64" s="40">
        <f>Q$2 + ( MOD( $D64,33) * 10000)</f>
        <v>1970000</v>
      </c>
      <c r="R64" s="40">
        <f>R$2 + ( MOD( $D64,11) * 7000)</f>
        <v>2142000</v>
      </c>
      <c r="S64" s="40">
        <f>S$2 + ( MOD( $D64,17) * 10000)</f>
        <v>85020000</v>
      </c>
      <c r="T64" s="40">
        <f>T$2 + ( MOD( $D64,10) * 800000)</f>
        <v>82400000</v>
      </c>
      <c r="U64" s="40">
        <f>U$2 + ( MOD( $D64,30) / 100)</f>
        <v>0.33</v>
      </c>
      <c r="V64" s="40">
        <f>V63</f>
        <v>3</v>
      </c>
      <c r="W64" s="40">
        <f>W63</f>
        <v>3</v>
      </c>
      <c r="X64" s="40">
        <f>X63</f>
        <v>3</v>
      </c>
      <c r="Y64" s="40">
        <f>Y63</f>
        <v>3</v>
      </c>
      <c r="Z64" s="40">
        <f>Z63</f>
        <v>3</v>
      </c>
      <c r="AA64" s="40">
        <f>AA63</f>
        <v>3</v>
      </c>
      <c r="AB64" s="40">
        <f>AB63</f>
        <v>1</v>
      </c>
      <c r="AC64" s="38">
        <v>3</v>
      </c>
      <c r="AD64" s="38">
        <v>3</v>
      </c>
      <c r="AE64" s="38">
        <v>3</v>
      </c>
      <c r="AF64" s="38">
        <v>3</v>
      </c>
      <c r="AG64" s="38">
        <v>3</v>
      </c>
      <c r="AH64" s="38">
        <v>0</v>
      </c>
      <c r="AI64" s="38">
        <v>0</v>
      </c>
      <c r="AJ64" s="43">
        <v>13</v>
      </c>
      <c r="AK64" s="44">
        <v>33</v>
      </c>
      <c r="AL64" s="44">
        <v>33</v>
      </c>
      <c r="AM64" s="44">
        <v>23</v>
      </c>
      <c r="AN64" s="44">
        <v>23</v>
      </c>
      <c r="AO64" s="44">
        <v>0</v>
      </c>
      <c r="AP64" s="44">
        <v>0</v>
      </c>
      <c r="AQ64" s="30" t="str">
        <f t="shared" si="0"/>
        <v>EXECUTE [PG_CI_PRECIO_COSTO_PERFIL] 0, 0, 0, 1073, , 560, 1, 73, 2018, 3, 1.53, 0.08, 0.92, 9.6, 1970000, 2142000, 85020000, 82400000, 0.33, 3, 3, 3, 3, 3, 3, 1, 3, 3, 3, 3, 3, 0, 0, 13, 33, 33, 23, 23, 0, 0</v>
      </c>
    </row>
    <row r="65" spans="1:43" ht="18.75" x14ac:dyDescent="0.25">
      <c r="A65" s="31">
        <v>0</v>
      </c>
      <c r="B65" s="31">
        <v>0</v>
      </c>
      <c r="C65" s="31">
        <v>0</v>
      </c>
      <c r="D65" s="32">
        <v>1076</v>
      </c>
      <c r="E65" s="32"/>
      <c r="F65" s="32">
        <v>570</v>
      </c>
      <c r="G65" s="32">
        <v>1</v>
      </c>
      <c r="H65" s="33" t="s">
        <v>4</v>
      </c>
      <c r="I65" s="34">
        <v>76</v>
      </c>
      <c r="J65" s="34" t="s">
        <v>118</v>
      </c>
      <c r="K65" s="35">
        <v>2018</v>
      </c>
      <c r="L65" s="35">
        <v>3</v>
      </c>
      <c r="M65" s="36">
        <v>1.5</v>
      </c>
      <c r="N65" s="36">
        <v>0.11</v>
      </c>
      <c r="O65" s="36">
        <v>0.89</v>
      </c>
      <c r="P65" s="40">
        <f>P$2 + ( MOD( $D65,23) / 100)</f>
        <v>9.629999999999999</v>
      </c>
      <c r="Q65" s="40">
        <f>Q$2 + ( MOD( $D65,33) * 10000)</f>
        <v>2000000</v>
      </c>
      <c r="R65" s="40">
        <f>R$2 + ( MOD( $D65,11) * 7000)</f>
        <v>2163000</v>
      </c>
      <c r="S65" s="40">
        <f>S$2 + ( MOD( $D65,17) * 10000)</f>
        <v>85050000</v>
      </c>
      <c r="T65" s="40">
        <f>T$2 + ( MOD( $D65,10) * 800000)</f>
        <v>84800000</v>
      </c>
      <c r="U65" s="40">
        <f>U$2 + ( MOD( $D65,30) / 100)</f>
        <v>0.36</v>
      </c>
      <c r="V65" s="40">
        <f>V64</f>
        <v>3</v>
      </c>
      <c r="W65" s="40">
        <f>W64</f>
        <v>3</v>
      </c>
      <c r="X65" s="40">
        <f>X64</f>
        <v>3</v>
      </c>
      <c r="Y65" s="40">
        <f>Y64</f>
        <v>3</v>
      </c>
      <c r="Z65" s="40">
        <f>Z64</f>
        <v>3</v>
      </c>
      <c r="AA65" s="40">
        <f>AA64</f>
        <v>3</v>
      </c>
      <c r="AB65" s="40">
        <f>AB64</f>
        <v>1</v>
      </c>
      <c r="AC65" s="38">
        <v>3</v>
      </c>
      <c r="AD65" s="38">
        <v>3</v>
      </c>
      <c r="AE65" s="38">
        <v>3</v>
      </c>
      <c r="AF65" s="38">
        <v>3</v>
      </c>
      <c r="AG65" s="38">
        <v>3</v>
      </c>
      <c r="AH65" s="38">
        <v>0</v>
      </c>
      <c r="AI65" s="38">
        <v>0</v>
      </c>
      <c r="AJ65" s="43">
        <v>13</v>
      </c>
      <c r="AK65" s="44">
        <v>33</v>
      </c>
      <c r="AL65" s="44">
        <v>33</v>
      </c>
      <c r="AM65" s="44">
        <v>23</v>
      </c>
      <c r="AN65" s="44">
        <v>23</v>
      </c>
      <c r="AO65" s="44">
        <v>0</v>
      </c>
      <c r="AP65" s="44">
        <v>0</v>
      </c>
      <c r="AQ65" s="30" t="str">
        <f t="shared" si="0"/>
        <v>EXECUTE [PG_CI_PRECIO_COSTO_PERFIL] 0, 0, 0, 1076, , 570, 1, 76, 2018, 3, 1.5, 0.11, 0.89, 9.63, 2000000, 2163000, 85050000, 84800000, 0.36, 3, 3, 3, 3, 3, 3, 1, 3, 3, 3, 3, 3, 0, 0, 13, 33, 33, 23, 23, 0, 0</v>
      </c>
    </row>
    <row r="66" spans="1:43" ht="18.75" x14ac:dyDescent="0.25">
      <c r="A66" s="31">
        <v>0</v>
      </c>
      <c r="B66" s="31">
        <v>0</v>
      </c>
      <c r="C66" s="31">
        <v>0</v>
      </c>
      <c r="D66" s="32">
        <v>1082</v>
      </c>
      <c r="E66" s="32"/>
      <c r="F66" s="32">
        <v>320</v>
      </c>
      <c r="G66" s="32">
        <v>1</v>
      </c>
      <c r="H66" s="33" t="s">
        <v>4</v>
      </c>
      <c r="I66" s="34">
        <v>82</v>
      </c>
      <c r="J66" s="34" t="s">
        <v>93</v>
      </c>
      <c r="K66" s="35">
        <v>2018</v>
      </c>
      <c r="L66" s="35">
        <v>3</v>
      </c>
      <c r="M66" s="36">
        <v>1.5</v>
      </c>
      <c r="N66" s="36">
        <v>0.08</v>
      </c>
      <c r="O66" s="36">
        <v>0.92</v>
      </c>
      <c r="P66" s="40">
        <f>P$2 + ( MOD( $D66,23) / 100)</f>
        <v>9.4599999999999991</v>
      </c>
      <c r="Q66" s="40">
        <f>Q$2 + ( MOD( $D66,33) * 10000)</f>
        <v>2060000</v>
      </c>
      <c r="R66" s="40">
        <f>R$2 + ( MOD( $D66,11) * 7000)</f>
        <v>2128000</v>
      </c>
      <c r="S66" s="40">
        <f>S$2 + ( MOD( $D66,17) * 10000)</f>
        <v>85110000</v>
      </c>
      <c r="T66" s="40">
        <f>T$2 + ( MOD( $D66,10) * 800000)</f>
        <v>81600000</v>
      </c>
      <c r="U66" s="40">
        <f>U$2 + ( MOD( $D66,30) / 100)</f>
        <v>0.12000000000000001</v>
      </c>
      <c r="V66" s="40">
        <f>V65</f>
        <v>3</v>
      </c>
      <c r="W66" s="40">
        <f>W65</f>
        <v>3</v>
      </c>
      <c r="X66" s="40">
        <f>X65</f>
        <v>3</v>
      </c>
      <c r="Y66" s="40">
        <f>Y65</f>
        <v>3</v>
      </c>
      <c r="Z66" s="40">
        <f>Z65</f>
        <v>3</v>
      </c>
      <c r="AA66" s="40">
        <f>AA65</f>
        <v>3</v>
      </c>
      <c r="AB66" s="40">
        <f>AB65</f>
        <v>1</v>
      </c>
      <c r="AC66" s="38">
        <v>3</v>
      </c>
      <c r="AD66" s="38">
        <v>3</v>
      </c>
      <c r="AE66" s="38">
        <v>3</v>
      </c>
      <c r="AF66" s="38">
        <v>3</v>
      </c>
      <c r="AG66" s="38">
        <v>3</v>
      </c>
      <c r="AH66" s="38">
        <v>0</v>
      </c>
      <c r="AI66" s="38">
        <v>0</v>
      </c>
      <c r="AJ66" s="43">
        <v>13</v>
      </c>
      <c r="AK66" s="44">
        <v>33</v>
      </c>
      <c r="AL66" s="44">
        <v>33</v>
      </c>
      <c r="AM66" s="44">
        <v>23</v>
      </c>
      <c r="AN66" s="44">
        <v>23</v>
      </c>
      <c r="AO66" s="44">
        <v>0</v>
      </c>
      <c r="AP66" s="44">
        <v>0</v>
      </c>
      <c r="AQ66" s="30" t="str">
        <f t="shared" si="0"/>
        <v>EXECUTE [PG_CI_PRECIO_COSTO_PERFIL] 0, 0, 0, 1082, , 320, 1, 82, 2018, 3, 1.5, 0.08, 0.92, 9.46, 2060000, 2128000, 85110000, 81600000, 0.12, 3, 3, 3, 3, 3, 3, 1, 3, 3, 3, 3, 3, 0, 0, 13, 33, 33, 23, 23, 0, 0</v>
      </c>
    </row>
    <row r="67" spans="1:43" ht="18.75" x14ac:dyDescent="0.25">
      <c r="A67" s="31">
        <v>0</v>
      </c>
      <c r="B67" s="31">
        <v>0</v>
      </c>
      <c r="C67" s="31">
        <v>0</v>
      </c>
      <c r="D67" s="32">
        <v>1083</v>
      </c>
      <c r="E67" s="32"/>
      <c r="F67" s="32">
        <v>350</v>
      </c>
      <c r="G67" s="32">
        <v>1</v>
      </c>
      <c r="H67" s="33" t="s">
        <v>4</v>
      </c>
      <c r="I67" s="34">
        <v>83</v>
      </c>
      <c r="J67" s="34" t="s">
        <v>96</v>
      </c>
      <c r="K67" s="35">
        <v>2018</v>
      </c>
      <c r="L67" s="35">
        <v>3</v>
      </c>
      <c r="M67" s="36">
        <v>1.51</v>
      </c>
      <c r="N67" s="36">
        <v>0.09</v>
      </c>
      <c r="O67" s="36">
        <v>0.91</v>
      </c>
      <c r="P67" s="40">
        <f>P$2 + ( MOD( $D67,23) / 100)</f>
        <v>9.4699999999999989</v>
      </c>
      <c r="Q67" s="40">
        <f>Q$2 + ( MOD( $D67,33) * 10000)</f>
        <v>2070000</v>
      </c>
      <c r="R67" s="40">
        <f>R$2 + ( MOD( $D67,11) * 7000)</f>
        <v>2135000</v>
      </c>
      <c r="S67" s="40">
        <f>S$2 + ( MOD( $D67,17) * 10000)</f>
        <v>85120000</v>
      </c>
      <c r="T67" s="40">
        <f>T$2 + ( MOD( $D67,10) * 800000)</f>
        <v>82400000</v>
      </c>
      <c r="U67" s="40">
        <f>U$2 + ( MOD( $D67,30) / 100)</f>
        <v>0.13</v>
      </c>
      <c r="V67" s="40">
        <f>V66</f>
        <v>3</v>
      </c>
      <c r="W67" s="40">
        <f>W66</f>
        <v>3</v>
      </c>
      <c r="X67" s="40">
        <f>X66</f>
        <v>3</v>
      </c>
      <c r="Y67" s="40">
        <f>Y66</f>
        <v>3</v>
      </c>
      <c r="Z67" s="40">
        <f>Z66</f>
        <v>3</v>
      </c>
      <c r="AA67" s="40">
        <f>AA66</f>
        <v>3</v>
      </c>
      <c r="AB67" s="40">
        <f>AB66</f>
        <v>1</v>
      </c>
      <c r="AC67" s="38">
        <v>3</v>
      </c>
      <c r="AD67" s="38">
        <v>3</v>
      </c>
      <c r="AE67" s="38">
        <v>3</v>
      </c>
      <c r="AF67" s="38">
        <v>3</v>
      </c>
      <c r="AG67" s="38">
        <v>3</v>
      </c>
      <c r="AH67" s="38">
        <v>0</v>
      </c>
      <c r="AI67" s="38">
        <v>0</v>
      </c>
      <c r="AJ67" s="43">
        <v>13</v>
      </c>
      <c r="AK67" s="44">
        <v>33</v>
      </c>
      <c r="AL67" s="44">
        <v>33</v>
      </c>
      <c r="AM67" s="44">
        <v>23</v>
      </c>
      <c r="AN67" s="44">
        <v>23</v>
      </c>
      <c r="AO67" s="44">
        <v>0</v>
      </c>
      <c r="AP67" s="44">
        <v>0</v>
      </c>
      <c r="AQ67" s="30" t="str">
        <f t="shared" ref="AQ67" si="1" xml:space="preserve"> CONCATENATE("EXECUTE [PG_CI_PRECIO_COSTO_PERFIL] ", A67, ", ", B67, ", ", C67, ", ", D67, ", ",E67,", ",F67,", ",G67,", ", I67, ", ", K67, ", ", L67, ", ", M67, ", ",N67, ", ",O67, ", ", P67, ", ", Q67, ", ", R67, ", ", S67, ", ", T67, ", ", U67, ", ", V67, ", ", W67, ", ", X67, ", ", Y67,", ",Z67,", ",AA67,", ",AB67,", ",AC67,", ",AD67,", ",AE67,", ",AF67,", ",AG67,", ",AH67,", ",AI67,", ",AJ67,", ",AK67,", ",AL67,", ",AM67,", ",AN67,", ",AO67,", ",AP67)</f>
        <v>EXECUTE [PG_CI_PRECIO_COSTO_PERFIL] 0, 0, 0, 1083, , 350, 1, 83, 2018, 3, 1.51, 0.09, 0.91, 9.47, 2070000, 2135000, 85120000, 82400000, 0.13, 3, 3, 3, 3, 3, 3, 1, 3, 3, 3, 3, 3, 0, 0, 13, 33, 33, 23, 23, 0, 0</v>
      </c>
    </row>
  </sheetData>
  <autoFilter ref="A1:AR1">
    <sortState ref="A2:AP72">
      <sortCondition ref="I1"/>
    </sortState>
  </autoFilter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PARAMETRO_SUCURSAL_D0M4</vt:lpstr>
      <vt:lpstr>CARGA INICIAL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Jimenez</dc:creator>
  <cp:lastModifiedBy>Salvador Jimenez</cp:lastModifiedBy>
  <dcterms:created xsi:type="dcterms:W3CDTF">2018-07-17T15:46:32Z</dcterms:created>
  <dcterms:modified xsi:type="dcterms:W3CDTF">2018-07-18T15:48:15Z</dcterms:modified>
</cp:coreProperties>
</file>